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3540" windowHeight="19100" tabRatio="500" firstSheet="0" activeTab="1" autoFilterDateGrouping="1"/>
  </bookViews>
  <sheets>
    <sheet xmlns:r="http://schemas.openxmlformats.org/officeDocument/2006/relationships" name="頁面設定" sheetId="1" state="visible" r:id="rId1"/>
    <sheet xmlns:r="http://schemas.openxmlformats.org/officeDocument/2006/relationships" name="使用說明" sheetId="2" state="visible" r:id="rId2"/>
    <sheet xmlns:r="http://schemas.openxmlformats.org/officeDocument/2006/relationships" name="公告總庫" sheetId="3" state="visible" r:id="rId3"/>
    <sheet xmlns:r="http://schemas.openxmlformats.org/officeDocument/2006/relationships" name="分類統計" sheetId="4" state="visible" r:id="rId4"/>
  </sheets>
  <definedNames>
    <definedName name="_xlnm._FilterDatabase" localSheetId="2" hidden="1">'公告總庫'!$A$3:$N$4019</definedName>
  </definedNames>
  <calcPr calcId="191029" fullCalcOnLoad="1" iterateDelta="0.0001"/>
</workbook>
</file>

<file path=xl/styles.xml><?xml version="1.0" encoding="utf-8"?>
<styleSheet xmlns="http://schemas.openxmlformats.org/spreadsheetml/2006/main">
  <numFmts count="1">
    <numFmt numFmtId="164" formatCode="yyyy\-mm\-dd"/>
  </numFmts>
  <fonts count="8">
    <font>
      <name val="Calibri"/>
      <charset val="1"/>
      <family val="2"/>
      <color theme="1"/>
      <sz val="11"/>
    </font>
    <font>
      <name val="Noto Sans CJK SC"/>
      <charset val="1"/>
      <b val="1"/>
      <color rgb="FFFFFFFF"/>
      <sz val="13"/>
    </font>
    <font>
      <name val="Noto Sans CJK SC"/>
      <charset val="1"/>
      <sz val="9"/>
    </font>
    <font>
      <name val="Noto Sans CJK SC"/>
      <charset val="1"/>
      <b val="1"/>
      <color rgb="FFFFFFFF"/>
      <sz val="9"/>
    </font>
    <font>
      <name val="Calibri"/>
      <charset val="136"/>
      <family val="2"/>
      <color theme="1"/>
      <sz val="11"/>
    </font>
    <font>
      <name val="Wawati TC"/>
      <charset val="136"/>
      <family val="3"/>
      <sz val="9"/>
    </font>
    <font>
      <name val="Microsoft JhengHei"/>
      <charset val="136"/>
      <family val="2"/>
      <color theme="1"/>
      <sz val="11"/>
    </font>
    <font>
      <name val="Microsoft JhengHei"/>
      <family val="2"/>
      <color theme="1"/>
      <sz val="11"/>
    </font>
  </fonts>
  <fills count="4">
    <fill>
      <patternFill/>
    </fill>
    <fill>
      <patternFill patternType="gray125"/>
    </fill>
    <fill>
      <patternFill patternType="solid">
        <fgColor rgb="FF1F4E79"/>
        <bgColor rgb="FF003366"/>
      </patternFill>
    </fill>
    <fill>
      <patternFill patternType="solid">
        <fgColor rgb="FFEBF3FB"/>
        <bgColor rgb="FFFFFFFF"/>
      </patternFill>
    </fill>
  </fills>
  <borders count="1">
    <border>
      <left/>
      <right/>
      <top/>
      <bottom/>
      <diagonal/>
    </border>
  </borders>
  <cellStyleXfs count="1">
    <xf numFmtId="0" fontId="0" fillId="0" borderId="0"/>
  </cellStyleXfs>
  <cellXfs count="15">
    <xf numFmtId="0" fontId="0" fillId="0" borderId="0" pivotButton="0" quotePrefix="0" xfId="0"/>
    <xf numFmtId="0" fontId="2" fillId="3" borderId="0" applyAlignment="1" pivotButton="0" quotePrefix="0" xfId="0">
      <alignment vertical="top" wrapText="1"/>
    </xf>
    <xf numFmtId="0" fontId="2" fillId="3" borderId="0" pivotButton="0" quotePrefix="0" xfId="0"/>
    <xf numFmtId="0" fontId="1" fillId="2"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2" borderId="0" pivotButton="0" quotePrefix="0" xfId="0"/>
    <xf numFmtId="0" fontId="2" fillId="0" borderId="0" pivotButton="0" quotePrefix="0" xfId="0"/>
    <xf numFmtId="164" fontId="2" fillId="0" borderId="0" pivotButton="0" quotePrefix="0" xfId="0"/>
    <xf numFmtId="0" fontId="2" fillId="0" borderId="0" applyAlignment="1" pivotButton="0" quotePrefix="0" xfId="0">
      <alignment wrapText="1"/>
    </xf>
    <xf numFmtId="164" fontId="0" fillId="0" borderId="0" pivotButton="0" quotePrefix="0" xfId="0"/>
    <xf numFmtId="0" fontId="4" fillId="0" borderId="0" applyAlignment="1" pivotButton="0" quotePrefix="0" xfId="0">
      <alignment wrapText="1"/>
    </xf>
    <xf numFmtId="0" fontId="7" fillId="0" borderId="0" pivotButton="0" quotePrefix="0" xfId="0"/>
    <xf numFmtId="164" fontId="0" fillId="0" borderId="0" pivotButton="0" quotePrefix="0" xfId="0"/>
    <xf numFmtId="164" fontId="2" fillId="0" borderId="0" pivotButton="0" quotePrefix="0" xfId="0"/>
  </cellXfs>
  <cellStyles count="1">
    <cellStyle name="一般"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BF3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分頁ID</t>
        </is>
      </c>
      <c r="B1" t="inlineStr">
        <is>
          <t>分頁標題</t>
        </is>
      </c>
      <c r="C1" t="inlineStr">
        <is>
          <t>頁首圖URL</t>
        </is>
      </c>
      <c r="D1" t="inlineStr">
        <is>
          <t>頁首大標題</t>
        </is>
      </c>
      <c r="E1" t="inlineStr">
        <is>
          <t>頁首副標題</t>
        </is>
      </c>
      <c r="F1" t="inlineStr">
        <is>
          <t>版面類型</t>
        </is>
      </c>
      <c r="G1" t="inlineStr">
        <is>
          <t>資料工作頁</t>
        </is>
      </c>
      <c r="H1" t="inlineStr">
        <is>
          <t>說明文字</t>
        </is>
      </c>
      <c r="I1" t="inlineStr">
        <is>
          <t>排列順序</t>
        </is>
      </c>
      <c r="J1" t="inlineStr">
        <is>
          <t>啟用</t>
        </is>
      </c>
    </row>
    <row r="2">
      <c r="A2" t="inlineStr">
        <is>
          <t>news</t>
        </is>
      </c>
      <c r="B2" t="inlineStr">
        <is>
          <t>所有公告</t>
        </is>
      </c>
      <c r="C2" t="inlineStr"/>
      <c r="D2" t="inlineStr">
        <is>
          <t>所有公告</t>
        </is>
      </c>
      <c r="E2" t="inlineStr">
        <is>
          <t>All Announcements</t>
        </is>
      </c>
      <c r="F2" t="inlineStr">
        <is>
          <t>news</t>
        </is>
      </c>
      <c r="G2" t="inlineStr">
        <is>
          <t>公告總庫</t>
        </is>
      </c>
      <c r="H2" t="inlineStr"/>
      <c r="I2" t="n">
        <v>1</v>
      </c>
      <c r="J2"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zoomScaleNormal="100" workbookViewId="0">
      <selection activeCell="A1" sqref="A1"/>
    </sheetView>
  </sheetViews>
  <sheetFormatPr baseColWidth="10" defaultColWidth="8.6640625" defaultRowHeight="15"/>
  <cols>
    <col width="110" customWidth="1" min="1" max="1"/>
  </cols>
  <sheetData>
    <row r="1" ht="18" customHeight="1">
      <c r="A1" s="4" t="inlineStr">
        <is>
          <t>📖  公告總庫使用說明</t>
        </is>
      </c>
    </row>
    <row r="2">
      <c r="A2" s="5" t="n"/>
    </row>
    <row r="3">
      <c r="A3" s="5" t="inlineStr">
        <is>
          <t>一、本檔內容</t>
        </is>
      </c>
    </row>
    <row r="4" ht="26" customHeight="1">
      <c r="A4" s="5" t="inlineStr">
        <is>
          <t>「公告總庫」工作頁收錄系網 2012-03 ~ 2026-05-26 全部公告（已發布），分類為站方 WordPress 官方主分類。本檔由使用者上傳版本單次轉換而成，資料值原樣保留。</t>
        </is>
      </c>
    </row>
    <row r="5">
      <c r="A5" s="5" t="n"/>
    </row>
    <row r="6">
      <c r="A6" s="5" t="inlineStr">
        <is>
          <t>二、欄位說明（資料自第 4 列起）</t>
        </is>
      </c>
    </row>
    <row r="7" ht="26" customHeight="1">
      <c r="A7" s="5" t="inlineStr">
        <is>
          <t>A 顯示（TRUE/FALSE：設 FALSE 該則不在網頁顯示，預設 TRUE）｜B 分類（官方主分類）｜C 次分類（主分類以外的官方分類，頓號分隔多值）｜D 刊登日期｜E 標題｜F 內文純文字（3,000 字截斷）｜G–L 連結 1–3 的名稱與網址｜M 原始公告頁連結｜N 發布者。</t>
        </is>
      </c>
    </row>
    <row r="8">
      <c r="A8" s="5" t="n"/>
    </row>
    <row r="9">
      <c r="A9" s="5" t="inlineStr">
        <is>
          <t>三、分類統計工作頁</t>
        </is>
      </c>
    </row>
    <row r="10" ht="26" customHeight="1">
      <c r="A10" s="5" t="inlineStr">
        <is>
          <t>四組統計皆以公式連動「公告總庫」：①八大分類 × 月份 ②八大分類 × 年度 ③發布者 × 主分類 ④發布者 × 年度。高中生* 列為主＋次分類合計，置於總計之外、不重複加總。統計計入全部資料列，不受 A 欄「顯示」影響。</t>
        </is>
      </c>
    </row>
    <row r="11">
      <c r="A11" s="5" t="n"/>
    </row>
    <row r="12">
      <c r="A12" s="5" t="inlineStr">
        <is>
          <t>四、搭配公告總庫.html 使用</t>
        </is>
      </c>
    </row>
    <row r="13" ht="26" customHeight="1">
      <c r="A13" s="5" t="inlineStr">
        <is>
          <t>以瀏覽器開啟 HTML 後選擇本檔即可瀏覽、搜尋、複製公告；A 欄設 FALSE 的公告不會出現在網頁清單、頁籤計數與 📊 分析中。掛有次分類的公告會同時出現在主分類與次分類頁籤。HTML 全部欄位依表頭名稱定位，調整欄位順序不影響網頁。</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N4019"/>
  <sheetViews>
    <sheetView tabSelected="1" zoomScaleNormal="100" workbookViewId="0">
      <pane ySplit="3" topLeftCell="A4" activePane="bottomLeft" state="frozen"/>
      <selection pane="bottomLeft" activeCell="N6" sqref="N6"/>
    </sheetView>
  </sheetViews>
  <sheetFormatPr baseColWidth="10" defaultColWidth="8.6640625" defaultRowHeight="15"/>
  <cols>
    <col width="8" customWidth="1" min="1" max="1"/>
    <col width="10" customWidth="1" min="2" max="2"/>
    <col width="12" customWidth="1" min="3" max="4"/>
    <col width="55" customWidth="1" min="5" max="5"/>
    <col width="60" customWidth="1" min="6" max="6"/>
    <col width="16" customWidth="1" min="7" max="7"/>
    <col width="26" customWidth="1" min="8" max="8"/>
    <col width="16" customWidth="1" min="9" max="9"/>
    <col width="26" customWidth="1" min="10" max="10"/>
    <col width="16" customWidth="1" min="11" max="11"/>
    <col width="26" customWidth="1" min="12" max="12"/>
    <col width="34" customWidth="1" min="13" max="13"/>
    <col width="10" customWidth="1" min="14" max="14"/>
  </cols>
  <sheetData>
    <row r="1" ht="17" customHeight="1">
      <c r="A1" s="3" t="inlineStr">
        <is>
          <t>🗄  公告總庫（2012–2026 全部公告，官方分類，新→舊）</t>
        </is>
      </c>
    </row>
    <row r="2">
      <c r="A2" s="2" t="inlineStr">
        <is>
          <t>A 顯示（FALSE=網頁不顯示，預設 TRUE）／B 分類／C 次分類（頓號分隔多值）／N 發布者。</t>
        </is>
      </c>
    </row>
    <row r="3">
      <c r="A3" s="6" t="inlineStr">
        <is>
          <t>顯示</t>
        </is>
      </c>
      <c r="B3" s="6" t="inlineStr">
        <is>
          <t>分類</t>
        </is>
      </c>
      <c r="C3" s="6" t="inlineStr">
        <is>
          <t>次分類</t>
        </is>
      </c>
      <c r="D3" s="6" t="inlineStr">
        <is>
          <t>刊登日期</t>
        </is>
      </c>
      <c r="E3" s="6" t="inlineStr">
        <is>
          <t>標題</t>
        </is>
      </c>
      <c r="F3" s="6" t="inlineStr">
        <is>
          <t>內文(純文字)</t>
        </is>
      </c>
      <c r="G3" s="6" t="inlineStr">
        <is>
          <t>連結1名稱</t>
        </is>
      </c>
      <c r="H3" s="6" t="inlineStr">
        <is>
          <t>連結1網址</t>
        </is>
      </c>
      <c r="I3" s="6" t="inlineStr">
        <is>
          <t>連結2名稱</t>
        </is>
      </c>
      <c r="J3" s="6" t="inlineStr">
        <is>
          <t>連結2網址</t>
        </is>
      </c>
      <c r="K3" s="6" t="inlineStr">
        <is>
          <t>連結3名稱</t>
        </is>
      </c>
      <c r="L3" s="6" t="inlineStr">
        <is>
          <t>連結3網址</t>
        </is>
      </c>
      <c r="M3" s="6" t="inlineStr">
        <is>
          <t>原始連結</t>
        </is>
      </c>
      <c r="N3" s="6" t="inlineStr">
        <is>
          <t>發布者</t>
        </is>
      </c>
    </row>
    <row r="6">
      <c r="A6" t="b">
        <v>1</v>
      </c>
      <c r="B6" s="7" t="inlineStr">
        <is>
          <t>獎學金</t>
        </is>
      </c>
      <c r="D6" s="13" t="n">
        <v>46178</v>
      </c>
      <c r="E6" t="inlineStr">
        <is>
          <t>NIMS Internship Program</t>
        </is>
      </c>
      <c r="F6" t="inlineStr">
        <is>
          <t>Provide undergraduate and graduate students with technical experience of cutting-edge research activities in the field of materials and science</t>
        </is>
      </c>
      <c r="H6" t="inlineStr">
        <is>
          <t>https://www.nims.go.jp/eng/hr-development/internship.html</t>
        </is>
      </c>
      <c r="N6" s="7" t="inlineStr">
        <is>
          <t>許慧君</t>
        </is>
      </c>
    </row>
    <row r="7" ht="140" customHeight="1">
      <c r="A7" t="b">
        <v>1</v>
      </c>
      <c r="B7" s="7" t="inlineStr">
        <is>
          <t>獎學金</t>
        </is>
      </c>
      <c r="D7" s="13" t="n">
        <v>46175</v>
      </c>
      <c r="E7" t="inlineStr">
        <is>
          <t>教育部114學年度「大專校院學生雙語化學習計畫」出國補助申請審核結果公告(第二梯次)</t>
        </is>
      </c>
      <c r="F7" s="11" t="inlineStr">
        <is>
          <t>恭喜以下同學獲獎
請獲補助同學留意Email通知，內有經費補助重要訊息。
博士班 113282005 張容誌
博士班 114282001 潘勤華
學士班 111202505 陳山榆
碩士班 114222020 陳俊翰</t>
        </is>
      </c>
      <c r="N7" s="7" t="inlineStr">
        <is>
          <t>許慧君</t>
        </is>
      </c>
    </row>
    <row r="8" ht="409.6" customHeight="1">
      <c r="A8" t="b">
        <v>1</v>
      </c>
      <c r="B8" s="12" t="inlineStr">
        <is>
          <t>其他</t>
        </is>
      </c>
      <c r="D8" s="13" t="n">
        <v>46185</v>
      </c>
      <c r="E8" t="inlineStr">
        <is>
          <t>國立中央大學-停水施工公告</t>
        </is>
      </c>
      <c r="F8" s="11" t="inlineStr">
        <is>
          <t>【緊急停水通知】
因發生緊急停水狀況，請全體師生節約用水。待水塔儲水耗盡後，館內將全面停水，敬請預先因應。
以下地點洗手台下方放置小型儲水桶備用：
1～7樓女生廁所
2樓、6樓、7樓男生廁所
如有需要，歡迎少量取用，切勿浪費。
感謝您的配合。
事由：科學二館與友好之櫻中間道路幹管破裂漏水緊急搶修。
各位師生：
因科學二館與友好之櫻中間道路幹管突發破裂，導致供水受到影響，目前已由相關單位緊急搶修中。為維護生活品質，工程人員正全力處理，請大家耐心等候。造成不便，敬請見諒。
施工中，不便之處敬祈見諒，施工中會停止供水，如遇有施工障礙或陣雨，可能延後供水。
受影響區域：
全校自來水、地下水停水(含中大新村)。
施工位置：
游泳池周邊自來水、地下水幹管。
施工日期及時間：
115年6月13日(星期六)。上午08：00至下午17:00。
施工廠商：京融水電工程有限公司
施工廠商電話：0932093643 
營繕組電話：03-4227151#57307 謝先生
總務處 啟</t>
        </is>
      </c>
      <c r="N8" s="7" t="inlineStr">
        <is>
          <t>許慧君</t>
        </is>
      </c>
    </row>
    <row r="9" ht="209" customHeight="1">
      <c r="A9" s="7" t="b">
        <v>1</v>
      </c>
      <c r="B9" s="7" t="inlineStr">
        <is>
          <t>招生</t>
        </is>
      </c>
      <c r="C9" s="7" t="n"/>
      <c r="D9" s="14" t="n">
        <v>46168</v>
      </c>
      <c r="E9" s="7" t="inlineStr">
        <is>
          <t>『114學年國立中央大學物理學系五年取得學、碩士學位』獲推薦名單</t>
        </is>
      </c>
      <c r="F9" s="9" t="inlineStr">
        <is>
          <t>『114學年國立中央大學物理學系五年取得學、碩士學位』獲推薦名單(依學號排序)共12位：
111409506、112202006、112202010、112202012
112202013、112202017、112202028、112202501
112202503、112202516、112202517、112203016
注意事項：獲推薦之學生
1. 仍須報名下學年度本系碩士班甄試，報名時仍需依報名簡章規定，檢附包含指導教授在內至少兩封推薦書、專題研究報告(需符合註一之要求)與未來研究計畫等資料。
2. 如未能於大四取得學士學位即喪失資格。
註一：專題研究報告格式要求：
(1) 報告不得少於6頁。
(2) 版面設定：A4紙，即長29.7公分，寬21公分。
(3) 格式：中文打字規格為每行繕打（行間不另留間距），英文打字規格為Single Space。
(4) 字體：以中英文撰寫均可。英文使用Times New Roman Font，中文使用標楷體，字體大小以12號為主。
理學院物理系五年取得學碩士學位推薦辦法1120926系務會議通過Download</t>
        </is>
      </c>
      <c r="G9" s="7" t="inlineStr">
        <is>
          <t>理學院物理系五年取得學碩士學位推薦辦法1120926系務會議通過</t>
        </is>
      </c>
      <c r="H9" s="7" t="inlineStr">
        <is>
          <t>https://www.phy.ncu.edu.tw/wp-content/uploads/2026/05/理學院物理系五年取得學碩士學位推薦辦法1120926系務會議通過.pdf</t>
        </is>
      </c>
      <c r="I9" s="7" t="inlineStr">
        <is>
          <t>Download</t>
        </is>
      </c>
      <c r="J9" s="7" t="inlineStr">
        <is>
          <t>https://www.phy.ncu.edu.tw/wp-content/uploads/2026/05/理學院物理系五年取得學碩士學位推薦辦法1120926系務會議通過.pdf</t>
        </is>
      </c>
      <c r="K9" s="7" t="n"/>
      <c r="L9" s="7" t="n"/>
      <c r="M9" s="7" t="inlineStr">
        <is>
          <t>https://www.phy.ncu.edu.tw/news/%e3%80%8e114%e5%ad%b8%e5%b9%b4%e5%9c%8b%e7%ab%8b%e4%b8%ad%e5%a4%ae%e5%a4%a7%e5%ad%b8%e7%89%a9%e7%90%86%e5%ad%b8%e7%b3%bb%e4%ba%94%e5%b9%b4%e5%8f%96%e5%be%97%e5%ad%b8%e3%80%81%e7%a2%a9%e5%a3%ab-3/</t>
        </is>
      </c>
      <c r="N9" s="7" t="inlineStr">
        <is>
          <t>許慧君</t>
        </is>
      </c>
    </row>
    <row r="10" ht="144" customHeight="1">
      <c r="A10" s="7" t="b">
        <v>1</v>
      </c>
      <c r="B10" s="7" t="inlineStr">
        <is>
          <t>其他</t>
        </is>
      </c>
      <c r="C10" s="7" t="n"/>
      <c r="D10" s="14" t="n">
        <v>46167</v>
      </c>
      <c r="E10" s="7" t="inlineStr">
        <is>
          <t>S4-717暫停開放公告</t>
        </is>
      </c>
      <c r="F10" s="9" t="inlineStr">
        <is>
          <t>05/26(二)Open House
05/28(四)實驗物理課(陳俞融)
06/03(三)理學院EMI助教交流會
06/05(五)理學院英文演講比賽
06/12(五)理學院外籍生交流會
06/13(六)物理小年會
06/14(日)物理系迎新輔訓
非活動相關者請勿進入
學生自習請改至 721 讀書室
討論活動請多加利用各樓層電梯前討論區 及 627紀念書房
造成不便，敬請見諒，謝謝合作。</t>
        </is>
      </c>
      <c r="G10" s="7" t="n"/>
      <c r="H10" s="7" t="n"/>
      <c r="I10" s="7" t="n"/>
      <c r="J10" s="7" t="n"/>
      <c r="K10" s="7" t="n"/>
      <c r="L10" s="7" t="n"/>
      <c r="M10" s="7" t="inlineStr">
        <is>
          <t>https://www.phy.ncu.edu.tw/news/s4-717%e6%9a%ab%e5%81%9c%e9%96%8b%e6%94%be%e5%85%ac%e5%91%8a-10/</t>
        </is>
      </c>
      <c r="N10" s="7" t="inlineStr">
        <is>
          <t>許慧君</t>
        </is>
      </c>
    </row>
    <row r="11" ht="27" customHeight="1">
      <c r="A11" s="7">
        <f>TRUE()</f>
        <v/>
      </c>
      <c r="B11" s="7" t="inlineStr">
        <is>
          <t>其他</t>
        </is>
      </c>
      <c r="C11" s="7" t="n"/>
      <c r="D11" s="14" t="n">
        <v>46167</v>
      </c>
      <c r="E11" s="7" t="inlineStr">
        <is>
          <t>115年05月23日-114學年度畢業照及畢業典禮</t>
        </is>
      </c>
      <c r="F11" s="9" t="inlineStr">
        <is>
          <t>更多相片陸續更新中
https://photos.app.goo.gl/62r9vPB1bRnMBghS7</t>
        </is>
      </c>
      <c r="G11" s="7" t="inlineStr">
        <is>
          <t>https://photos.app.goo.gl/62r9vPB1bRnMBghS7</t>
        </is>
      </c>
      <c r="H11" s="7" t="inlineStr">
        <is>
          <t>https://photos.app.goo.gl/62r9vPB1bRnMBghS7</t>
        </is>
      </c>
      <c r="I11" s="7" t="n"/>
      <c r="J11" s="7" t="n"/>
      <c r="K11" s="7" t="n"/>
      <c r="L11" s="7" t="n"/>
      <c r="M11" s="7" t="inlineStr">
        <is>
          <t>https://www.phy.ncu.edu.tw/news/115%e5%b9%b405%e6%9c%8823%e6%97%a5-114%e5%ad%b8%e5%b9%b4%e5%ba%a6%e7%95%a2%e6%a5%ad%e7%85%a7%e5%8f%8a%e7%95%a2%e6%a5%ad%e5%85%b8%e7%a6%ae/</t>
        </is>
      </c>
      <c r="N11" s="7" t="inlineStr">
        <is>
          <t>許慧君</t>
        </is>
      </c>
    </row>
    <row r="12" ht="196" customHeight="1">
      <c r="A12" s="7">
        <f>TRUE()</f>
        <v/>
      </c>
      <c r="B12" s="7" t="inlineStr">
        <is>
          <t>其他</t>
        </is>
      </c>
      <c r="C12" s="7" t="n"/>
      <c r="D12" s="14" t="n">
        <v>46167</v>
      </c>
      <c r="E12" s="7" t="inlineStr">
        <is>
          <t>115學年度第1學期課程教學助教志願調查1150525</t>
        </is>
      </c>
      <c r="F12" s="9" t="inlineStr">
        <is>
          <t>中央大學物理系公告-115學年度第1學期課程教學助教志願調查
NCU Physics Departmental Notice-2026/2027 First Semester Teaching Assistant Application Form
物理系研究生欲申請擔任課程教學助教者，請於115年5月31日前填寫『課程教學助教志願表』(https://forms.gle/ZbTYtMT5guR3wpvVA)。
Physics Department graduate students who wish to serve as teaching assistants (TA), please fill in the TA Application Form before May 31, 2026 . (https://forms.gle/ZbTYtMT5guR3wpvVA)。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115-1助教TADownload
國立中央大學物理系研究生獎助學金辦法20210708系務會議通過Download</t>
        </is>
      </c>
      <c r="G12" s="7" t="inlineStr">
        <is>
          <t>https://forms.gle/ZbTYtMT5guR3wpvVA</t>
        </is>
      </c>
      <c r="H12" s="7" t="inlineStr">
        <is>
          <t>https://forms.gle/ZbTYtMT5guR3wpvVA</t>
        </is>
      </c>
      <c r="I12" s="7" t="inlineStr">
        <is>
          <t>https://forms.gle/ZbTYtMT5guR3wpvVA</t>
        </is>
      </c>
      <c r="J12" s="7" t="inlineStr">
        <is>
          <t>https://forms.gle/ZbTYtMT5guR3wpvVA</t>
        </is>
      </c>
      <c r="K12" s="7" t="inlineStr">
        <is>
          <t>115-1助教TA</t>
        </is>
      </c>
      <c r="L12" s="7" t="inlineStr">
        <is>
          <t>https://www.phy.ncu.edu.tw/wp-content/uploads/2026/05/115-1助教TA.pdf</t>
        </is>
      </c>
      <c r="M12" s="7" t="inlineStr">
        <is>
          <t>https://www.phy.ncu.edu.tw/news/115%e5%ad%b8%e5%b9%b4%e5%ba%a6%e7%ac%ac1%e5%ad%b8%e6%9c%9f%e8%aa%b2%e7%a8%8b%e6%95%99%e5%ad%b8%e5%8a%a9%e6%95%99%e5%bf%97%e9%a1%98%e8%aa%bf%e6%9f%a51150525/</t>
        </is>
      </c>
      <c r="N12" s="7" t="inlineStr">
        <is>
          <t>許慧君</t>
        </is>
      </c>
    </row>
    <row r="13">
      <c r="A13" s="7">
        <f>TRUE()</f>
        <v/>
      </c>
      <c r="B13" s="7" t="inlineStr">
        <is>
          <t>研討會</t>
        </is>
      </c>
      <c r="C13" s="7" t="n"/>
      <c r="D13" s="14" t="n">
        <v>46162</v>
      </c>
      <c r="E13" s="7" t="inlineStr">
        <is>
          <t>CHiP International Gravitational Wave Summer School 2026</t>
        </is>
      </c>
      <c r="F13" s="7" t="inlineStr">
        <is>
          <t>Summer Chip poster A0 SIZE colorDownload</t>
        </is>
      </c>
      <c r="G13" s="7" t="inlineStr">
        <is>
          <t>Summer Chip poster A0 SIZE color</t>
        </is>
      </c>
      <c r="H13" s="7" t="inlineStr">
        <is>
          <t>https://www.phy.ncu.edu.tw/wp-content/uploads/2026/05/Summer-Chip-poster-A0-SIZE-color.pdf</t>
        </is>
      </c>
      <c r="I13" s="7" t="inlineStr">
        <is>
          <t>Download</t>
        </is>
      </c>
      <c r="J13" s="7" t="inlineStr">
        <is>
          <t>https://www.phy.ncu.edu.tw/wp-content/uploads/2026/05/Summer-Chip-poster-A0-SIZE-color.pdf</t>
        </is>
      </c>
      <c r="K13" s="7" t="n"/>
      <c r="L13" s="7" t="n"/>
      <c r="M13" s="7" t="inlineStr">
        <is>
          <t>https://www.phy.ncu.edu.tw/news/chip-international-gravitational-wave-summer-school-2026/</t>
        </is>
      </c>
      <c r="N13" s="7" t="inlineStr">
        <is>
          <t>許慧君</t>
        </is>
      </c>
    </row>
    <row r="14" ht="157" customHeight="1">
      <c r="A14" s="7">
        <f>TRUE()</f>
        <v/>
      </c>
      <c r="B14" s="7" t="inlineStr">
        <is>
          <t>其他</t>
        </is>
      </c>
      <c r="C14" s="7" t="n"/>
      <c r="D14" s="14" t="n">
        <v>46162</v>
      </c>
      <c r="E14" s="7" t="inlineStr">
        <is>
          <t>重力波實驗室誠徵博士後研究員1名</t>
        </is>
      </c>
      <c r="F14" s="9" t="inlineStr">
        <is>
          <t>【徵才單位】：國立中央大學物理系重力波實驗室。
【工作職缺】：博士後研究員1名。
【薪資待遇】：依據國家科學及技術委員會薪資標準(有相關經驗可提敘)。
【起聘時間】：2026/07/01~2026/07/31。
【徵求條件】：具國內、外物理相關系所之博士學位
【工作內容】：執行研究計畫，數據分析。
【工作地點】：國立中央大學統物理系（桃園市中壢區中大路300號 健雄館）。
【檢附資料】：履歷、自傳、博士論文及發表著作等相關資料
【應徵方式】：
1.應徵者請備妥電子資料，合併為一份 PDF 檔，檔名為「姓名_重力波實驗室博士後研究員」。資料審核通過者將通知面試時間,未通過者恕不通知。
2.將相關應徵文件於2026/06/15前e-mail至林助理：vivianbabylin@gmail.com</t>
        </is>
      </c>
      <c r="G14" s="7" t="n"/>
      <c r="H14" s="7" t="n"/>
      <c r="I14" s="7" t="n"/>
      <c r="J14" s="7" t="n"/>
      <c r="K14" s="7" t="n"/>
      <c r="L14" s="7" t="n"/>
      <c r="M14" s="7" t="inlineStr">
        <is>
          <t>https://www.phy.ncu.edu.tw/news/%e9%87%8d%e5%8a%9b%e6%b3%a2%e5%af%a6%e9%a9%97%e5%ae%a4%e8%aa%a0%e5%be%b5%e5%8d%9a%e5%a3%ab%e5%be%8c%e7%a0%94%e7%a9%b6%e5%93%a11%e5%90%8d/</t>
        </is>
      </c>
      <c r="N14" s="7" t="inlineStr">
        <is>
          <t>許慧君</t>
        </is>
      </c>
    </row>
    <row r="15">
      <c r="A15" s="7">
        <f>TRUE()</f>
        <v/>
      </c>
      <c r="B15" s="7" t="inlineStr">
        <is>
          <t>演講</t>
        </is>
      </c>
      <c r="C15" s="7" t="n"/>
      <c r="D15" s="14" t="n">
        <v>46162</v>
      </c>
      <c r="E15" s="7" t="inlineStr">
        <is>
          <t>Colloquium_20260526_Uncovering the Physical Principles of Life with Artificial Cells - Symmetry Breaking and Energy Conversion of Active Cytoskeleton</t>
        </is>
      </c>
      <c r="F15" s="7" t="inlineStr">
        <is>
          <t>Colloquium_20260526Download</t>
        </is>
      </c>
      <c r="G15" s="7" t="inlineStr">
        <is>
          <t>Colloquium_20260526</t>
        </is>
      </c>
      <c r="H15" s="7" t="inlineStr">
        <is>
          <t>https://www.phy.ncu.edu.tw/wp-content/uploads/2026/05/Colloquium_20260526.pdf</t>
        </is>
      </c>
      <c r="I15" s="7" t="inlineStr">
        <is>
          <t>Download</t>
        </is>
      </c>
      <c r="J15" s="7" t="inlineStr">
        <is>
          <t>https://www.phy.ncu.edu.tw/wp-content/uploads/2026/05/Colloquium_20260526.pdf</t>
        </is>
      </c>
      <c r="K15" s="7" t="n"/>
      <c r="L15" s="7" t="n"/>
      <c r="M15" s="7" t="inlineStr">
        <is>
          <t>https://www.phy.ncu.edu.tw/news/colloquium_20260526_uncovering-the-physical-principles-of-life-with-artificial-cells-symmetry-breaking-and-energy-conversion-of-active-cytoskeleton/</t>
        </is>
      </c>
      <c r="N15" s="7" t="inlineStr">
        <is>
          <t>許慧君</t>
        </is>
      </c>
    </row>
    <row r="16" ht="27" customHeight="1">
      <c r="A16" s="7">
        <f>TRUE()</f>
        <v/>
      </c>
      <c r="B16" s="7" t="inlineStr">
        <is>
          <t>獎學金</t>
        </is>
      </c>
      <c r="C16" s="7" t="n"/>
      <c r="D16" s="14" t="n">
        <v>46162</v>
      </c>
      <c r="E16" s="7" t="inlineStr">
        <is>
          <t>臺北市健鼎關懷教育基金會大學特定科系獎學金</t>
        </is>
      </c>
      <c r="F16" s="9" t="inlineStr">
        <is>
          <t>健鼎基金會大學特定科系申請辦法(1150518更新)Download
健鼎基金會大學特定科系申請辦法(1150518更新)Download</t>
        </is>
      </c>
      <c r="G16" s="7" t="inlineStr">
        <is>
          <t>健鼎基金會大學特定科系申請辦法(1150518更新)</t>
        </is>
      </c>
      <c r="H16" s="7" t="inlineStr">
        <is>
          <t>https://www.phy.ncu.edu.tw/wp-content/uploads/2026/05/健鼎基金會大學特定科系申請辦法1150518更新.pdf</t>
        </is>
      </c>
      <c r="I16" s="7" t="inlineStr">
        <is>
          <t>Download</t>
        </is>
      </c>
      <c r="J16" s="7" t="inlineStr">
        <is>
          <t>https://www.phy.ncu.edu.tw/wp-content/uploads/2026/05/健鼎基金會大學特定科系申請辦法1150518更新.pdf</t>
        </is>
      </c>
      <c r="K16" s="7" t="inlineStr">
        <is>
          <t>健鼎基金會大學特定科系申請辦法(1150518更新)</t>
        </is>
      </c>
      <c r="L16" s="7" t="inlineStr">
        <is>
          <t>https://www.phy.ncu.edu.tw/wp-content/uploads/2026/05/健鼎基金會大學特定科系申請辦法1150518更新.doc</t>
        </is>
      </c>
      <c r="M16" s="7" t="inlineStr">
        <is>
          <t>https://www.phy.ncu.edu.tw/news/%e8%87%ba%e5%8c%97%e5%b8%82%e5%81%a5%e9%bc%8e%e9%97%9c%e6%87%b7%e6%95%99%e8%82%b2%e5%9f%ba%e9%87%91%e6%9c%83%e5%a4%a7%e5%ad%b8%e7%89%b9%e5%ae%9a%e7%a7%91%e7%b3%bb%e7%8d%8e%e5%ad%b8%e9%87%91/</t>
        </is>
      </c>
      <c r="N16" s="7" t="inlineStr">
        <is>
          <t>許慧君</t>
        </is>
      </c>
    </row>
    <row r="17" ht="92" customHeight="1">
      <c r="A17" s="7">
        <f>TRUE()</f>
        <v/>
      </c>
      <c r="B17" s="7" t="inlineStr">
        <is>
          <t>演講</t>
        </is>
      </c>
      <c r="C17" s="7" t="n"/>
      <c r="D17" s="14" t="n">
        <v>46162</v>
      </c>
      <c r="E17" s="7" t="inlineStr">
        <is>
          <t>碩士生學位考試公告（唐萬昇）</t>
        </is>
      </c>
      <c r="F17" s="9" t="inlineStr">
        <is>
          <t>姓名：唐萬昇
學號：112222015
口試日期：115/06/09 
時間：14:30-17:00
借用地點：621
論文題目：Atomic-Scale Anisotropy Competition in Cr-Intercalated CrTe2 Ultrathin Films: DFT-SOT-LLG Simulation</t>
        </is>
      </c>
      <c r="G17" s="7" t="n"/>
      <c r="H17" s="7" t="n"/>
      <c r="I17" s="7" t="n"/>
      <c r="J17" s="7" t="n"/>
      <c r="K17" s="7" t="n"/>
      <c r="L17" s="7" t="n"/>
      <c r="M17" s="7" t="inlineStr">
        <is>
          <t>https://www.phy.ncu.edu.tw/news/%e7%a2%a9%e5%a3%ab%e7%94%9f%e5%ad%b8%e4%bd%8d%e8%80%83%e8%a9%a6%e5%85%ac%e5%91%8a%ef%bc%88%e5%94%90%e8%90%ac%e6%98%87%ef%bc%89/</t>
        </is>
      </c>
      <c r="N17" s="7" t="inlineStr">
        <is>
          <t>許慧君</t>
        </is>
      </c>
    </row>
    <row r="18">
      <c r="A18" s="7">
        <f>TRUE()</f>
        <v/>
      </c>
      <c r="B18" s="7" t="inlineStr">
        <is>
          <t>演講</t>
        </is>
      </c>
      <c r="C18" s="7" t="n"/>
      <c r="D18" s="14" t="n">
        <v>46160</v>
      </c>
      <c r="E18" s="7" t="inlineStr">
        <is>
          <t>5/27學術倫理講座</t>
        </is>
      </c>
      <c r="F18" s="7" t="n"/>
      <c r="G18" s="7" t="n"/>
      <c r="H18" s="7" t="n"/>
      <c r="I18" s="7" t="n"/>
      <c r="J18" s="7" t="n"/>
      <c r="K18" s="7" t="n"/>
      <c r="L18" s="7" t="n"/>
      <c r="M18" s="7" t="inlineStr">
        <is>
          <t>https://www.phy.ncu.edu.tw/news/5-27%e5%ad%b8%e8%a1%93%e5%80%ab%e7%90%86%e8%ac%9b%e5%ba%a7/</t>
        </is>
      </c>
      <c r="N18" s="7" t="inlineStr">
        <is>
          <t>許慧君</t>
        </is>
      </c>
    </row>
    <row r="19" ht="157" customHeight="1">
      <c r="A19" s="7">
        <f>TRUE()</f>
        <v/>
      </c>
      <c r="B19" s="7" t="inlineStr">
        <is>
          <t>其他</t>
        </is>
      </c>
      <c r="C19" s="7" t="n"/>
      <c r="D19" s="14" t="n">
        <v>46160</v>
      </c>
      <c r="E19" s="7" t="inlineStr">
        <is>
          <t>S4-717暫停開放公告</t>
        </is>
      </c>
      <c r="F19" s="9" t="inlineStr">
        <is>
          <t>05/19(二)12-17高能活動
05/20(三)物理系個人申請
05/21(四)理學院學士班個人申請
05/23(六)理學院學士班畢業餐會
05/26(二)物理系高中生open house
06/03(三)理學院EMI助教交流會
06/12(五)理學院外籍生交流會
06/13(六)物理小年會
非活動相關者請勿進入
學生自習請改至 721 讀書室
討論活動請多加利用各樓層電梯前討論區 及 627紀念書房
造成不便，敬請見諒，謝謝合作。</t>
        </is>
      </c>
      <c r="G19" s="7" t="n"/>
      <c r="H19" s="7" t="n"/>
      <c r="I19" s="7" t="n"/>
      <c r="J19" s="7" t="n"/>
      <c r="K19" s="7" t="n"/>
      <c r="L19" s="7" t="n"/>
      <c r="M19" s="7" t="inlineStr">
        <is>
          <t>https://www.phy.ncu.edu.tw/news/s4-717%e6%9a%ab%e5%81%9c%e9%96%8b%e6%94%be%e5%85%ac%e5%91%8a-9/</t>
        </is>
      </c>
      <c r="N19" s="7" t="inlineStr">
        <is>
          <t>許慧君</t>
        </is>
      </c>
    </row>
    <row r="20" ht="131" customHeight="1">
      <c r="A20" s="7">
        <f>TRUE()</f>
        <v/>
      </c>
      <c r="B20" s="7" t="inlineStr">
        <is>
          <t>其他</t>
        </is>
      </c>
      <c r="C20" s="7" t="n"/>
      <c r="D20" s="14" t="n">
        <v>46160</v>
      </c>
      <c r="E20" s="7" t="inlineStr">
        <is>
          <t>上傳論文不卡關--歡迎參加5月21日12:00-12:30「圖書館論文上傳繳交講習會」</t>
        </is>
      </c>
      <c r="F20" s="9" t="inlineStr">
        <is>
          <t>為了讓畢業生快速了解畢業論文各項上傳流程與注意事項，
圖書館將於民國115年5月21日(四)12:00-12:30開設一場線上講習會，
報名網址如下：https://cis.ncu.edu.tw/iNCU/messageNotice/activityManagement/activity/1782
亦提供中英文版的網頁與教學影片，歡迎參考：
1.中文版文字說明與教學影片： https://rapid.lib.ncu.edu.tw/libweek/guide/04-3.html
2.英文版文字說明與教學影片： https://rapid.lib.ncu.edu.tw/libweek/guide/en/04-3.html
國立中央大學圖書館 推廣服務組敬上
ncu57407@ncu.edu.tw
(03)422-7151#57407</t>
        </is>
      </c>
      <c r="G20" s="7" t="inlineStr">
        <is>
          <t>https://cis.ncu.edu.tw/iNCU/messageNotice/activityManagement</t>
        </is>
      </c>
      <c r="H20" s="7" t="inlineStr">
        <is>
          <t>https://cis.ncu.edu.tw/iNCU/messageNotice/activityManagement/activity/1782</t>
        </is>
      </c>
      <c r="I20" s="7" t="inlineStr">
        <is>
          <t>https://rapid.lib.ncu.edu.tw/libweek/guide/04-3.html</t>
        </is>
      </c>
      <c r="J20" s="7" t="inlineStr">
        <is>
          <t>https://rapid.lib.ncu.edu.tw/libweek/guide/04-3.html</t>
        </is>
      </c>
      <c r="K20" s="7" t="inlineStr">
        <is>
          <t>https://rapid.lib.ncu.edu.tw/libweek/guide/en/04-3.html</t>
        </is>
      </c>
      <c r="L20" s="7" t="inlineStr">
        <is>
          <t>https://rapid.lib.ncu.edu.tw/libweek/guide/en/04-3.html</t>
        </is>
      </c>
      <c r="M20" s="7" t="inlineStr">
        <is>
          <t>https://www.phy.ncu.edu.tw/news/%e4%b8%8a%e5%82%b3%e8%ab%96%e6%96%87%e4%b8%8d%e5%8d%a1%e9%97%9c-%e6%ad%a1%e8%bf%8e%e5%8f%83%e5%8a%a05%e6%9c%8821%e6%97%a51200-1230%e3%80%8c%e5%9c%96%e6%9b%b8%e9%a4%a8%e8%ab%96%e6%96%87%e4%b8%8a/</t>
        </is>
      </c>
      <c r="N20" s="7" t="inlineStr">
        <is>
          <t>許慧君</t>
        </is>
      </c>
    </row>
    <row r="21" ht="405" customHeight="1">
      <c r="A21" s="7">
        <f>TRUE()</f>
        <v/>
      </c>
      <c r="B21" s="7" t="inlineStr">
        <is>
          <t>其他</t>
        </is>
      </c>
      <c r="C21" s="7" t="n"/>
      <c r="D21" s="14" t="n">
        <v>46160</v>
      </c>
      <c r="E21" s="7" t="inlineStr">
        <is>
          <t>強場物理與超快技術實驗室《誠徵雷射電漿工程師》</t>
        </is>
      </c>
      <c r="F21" s="9" t="inlineStr">
        <is>
          <t>本實驗室位於國立中央大學物理系，核心設施為100 TW超短脈衝雷射系統，並建有多座雷射電漿交互作用實驗站，研究方向涵蓋：
高階諧波的產生
雷射電漿電子與質子加速器
實驗室內天文學
強場雷射與超快光學診斷
我們致力於發展新世代高能量密度科學與先進加速器技術，並持續擴充實驗設施。現誠徵專任雷射電漿工程師，歡迎對超快雷射、光學系統與大型科研設施有熱情的夥伴加入團隊。
一、工作內容：
1. 高功率超短脈衝雷射系統之日常操作與維護。
2. 超快光學與雷射系統之優化與升級。
3. 協助雷射電漿交互作用實驗的進行。
4. 實驗室安全規範執行與環境管理。
二、資格：
物理、光電、電子/電機、機械工程等相關科系學士或碩士。具備光路架設、光學診斷經驗或對超快雷射系統有強烈興趣者尤佳。
三、薪資待遇：底薪依本校計畫專任人員報酬標準表，如已有年資可面議
學士級：36,300 元/月
碩士級：41,545 元/月
四、工作時間與福利：
工作時間：AM 9:00 – PM 6:00或 AM 8:00 – PM 5:00，含中午休息。
週休二日，國定假日比照政府行政機關。
若遇緊急維修或大型實驗需加班，提供完整補休機制。
依法辦理勞保、健保與退休／離職儲金
五、工作地點：國立中央大學物理系 310實驗室 (桃園中壢)
---
應徵方式：
請將個人履歷及相關資料，以電子郵件寄至 ckhuang@ncu.edu.tw 黃振崗老師收，信件主旨請註明：應徵雷射電漿工程師。
截止日期：2026年8月9日
實驗室網站： http://hfp.phy.ncu.edu.tw</t>
        </is>
      </c>
      <c r="G21" s="7" t="n"/>
      <c r="H21" s="7" t="n"/>
      <c r="I21" s="7" t="n"/>
      <c r="J21" s="7" t="n"/>
      <c r="K21" s="7" t="n"/>
      <c r="L21" s="7" t="n"/>
      <c r="M21" s="7" t="inlineStr">
        <is>
          <t>https://www.phy.ncu.edu.tw/news/%e5%bc%b7%e5%a0%b4%e7%89%a9%e7%90%86%e8%88%87%e8%b6%85%e5%bf%ab%e6%8a%80%e8%a1%93%e5%af%a6%e9%a9%97%e5%ae%a4%e3%80%8a%e8%aa%a0%e5%be%b5%e9%9b%b7%e5%b0%84%e9%9b%bb%e6%bc%bf%e5%b7%a5%e7%a8%8b%e5%b8%ab-2/</t>
        </is>
      </c>
      <c r="N21" s="7" t="inlineStr">
        <is>
          <t>許慧君</t>
        </is>
      </c>
    </row>
    <row r="22" ht="27" customHeight="1">
      <c r="A22" s="7">
        <f>TRUE()</f>
        <v/>
      </c>
      <c r="B22" s="7" t="inlineStr">
        <is>
          <t>招生</t>
        </is>
      </c>
      <c r="C22" s="7" t="n"/>
      <c r="D22" s="14" t="n">
        <v>46156</v>
      </c>
      <c r="E22" s="7" t="inlineStr">
        <is>
          <t>115學年度博士班考試錄取名單</t>
        </is>
      </c>
      <c r="F22" s="9" t="inlineStr">
        <is>
          <t>https://admission.ncu.edu.tw/zh-TW/article/2026-05-14%2016:09:05/10
錄取通知書及成績單5/15以限時掛號郵寄到通訊地址</t>
        </is>
      </c>
      <c r="G22" s="7" t="inlineStr">
        <is>
          <t>https://admission.ncu.edu.tw/zh-TW/article/2026-05-14%2016:0</t>
        </is>
      </c>
      <c r="H22" s="7" t="inlineStr">
        <is>
          <t>https://admission.ncu.edu.tw/zh-TW/article/2026-05-14%2016:09:05/10</t>
        </is>
      </c>
      <c r="I22" s="7" t="n"/>
      <c r="J22" s="7" t="n"/>
      <c r="K22" s="7" t="n"/>
      <c r="L22" s="7" t="n"/>
      <c r="M22" s="7" t="inlineStr">
        <is>
          <t>https://www.phy.ncu.edu.tw/news/115%e5%ad%b8%e5%b9%b4%e5%ba%a6%e5%8d%9a%e5%a3%ab%e7%8f%ad%e8%80%83%e8%a9%a6%e9%8c%84%e5%8f%96%e5%90%8d%e5%96%ae/</t>
        </is>
      </c>
      <c r="N22" s="7" t="inlineStr">
        <is>
          <t>許慧君</t>
        </is>
      </c>
    </row>
    <row r="23" ht="92" customHeight="1">
      <c r="A23" s="7">
        <f>TRUE()</f>
        <v/>
      </c>
      <c r="B23" s="7" t="inlineStr">
        <is>
          <t>其他</t>
        </is>
      </c>
      <c r="C23" s="7" t="n"/>
      <c r="D23" s="14" t="n">
        <v>46156</v>
      </c>
      <c r="E23" s="7" t="inlineStr">
        <is>
          <t>113、114學年度應修科目表修訂通過公告-跨領域課程規定</t>
        </is>
      </c>
      <c r="F23" s="9" t="inlineStr">
        <is>
          <t>113、114學年度應修科目表業已於115.03.11經114學年度第二學期第一次校課程委員會議修訂通過以下規定，在學1、2年級學生適用之：
備註二、2. 必須選修並通過外系課程6學分，不含通識中心、語言中心及體育室課程；課程名稱或課程內容與物理系課程相近者不予採認為跨領域課程。
各年級完整應修科目表請參閱 系網頁-系所簡介-系所規章-大學部相關規章
https://pdc.adm.ncu.edu.tw/static/file/19/1019/img/237/816533531.pdf
https://pdc.adm.ncu.edu.tw/static/file/19/1019/img/310/252941592.pdf</t>
        </is>
      </c>
      <c r="G23" s="7" t="inlineStr">
        <is>
          <t>系網頁-系所簡介-系所規章-大學部相關規章</t>
        </is>
      </c>
      <c r="H23" s="7" t="inlineStr">
        <is>
          <t>https://www.phy.ncu.edu.tw/%e7%b3%bb%e6%89%80%e8%a6%8f%e7%ab%a0/</t>
        </is>
      </c>
      <c r="I23" s="7" t="inlineStr">
        <is>
          <t>https://pdc.adm.ncu.edu.tw/static/file/19/1019/img/237/81653</t>
        </is>
      </c>
      <c r="J23" s="7" t="inlineStr">
        <is>
          <t>https://pdc.adm.ncu.edu.tw/static/file/19/1019/img/237/816533531.pdf</t>
        </is>
      </c>
      <c r="K23" s="7" t="inlineStr">
        <is>
          <t>https://pdc.adm.ncu.edu.tw/static/file/19/1019/img/310/25294</t>
        </is>
      </c>
      <c r="L23" s="7" t="inlineStr">
        <is>
          <t>https://pdc.adm.ncu.edu.tw/static/file/19/1019/img/310/252941592.pdf</t>
        </is>
      </c>
      <c r="M23" s="7" t="inlineStr">
        <is>
          <t>https://www.phy.ncu.edu.tw/news/113%e3%80%81114%e5%ad%b8%e5%b9%b4%e5%ba%a6%e6%87%89%e4%bf%ae%e7%a7%91%e7%9b%ae%e8%a1%a8%e4%bf%ae%e8%a8%82%e9%80%9a%e9%81%8e%e5%85%ac%e5%91%8a-%e8%b7%a8%e9%a0%98%e5%9f%9f%e8%aa%b2%e7%a8%8b%e8%a6%8f/</t>
        </is>
      </c>
      <c r="N23" s="7" t="inlineStr">
        <is>
          <t>吳菁穗</t>
        </is>
      </c>
    </row>
    <row r="24" ht="209" customHeight="1">
      <c r="A24" s="7">
        <f>TRUE()</f>
        <v/>
      </c>
      <c r="B24" s="7" t="inlineStr">
        <is>
          <t>其他</t>
        </is>
      </c>
      <c r="C24" s="7" t="n"/>
      <c r="D24" s="14" t="n">
        <v>46156</v>
      </c>
      <c r="E24" s="7" t="inlineStr">
        <is>
          <t>物理系 強場雷射實驗室 誠徵工讀助理</t>
        </is>
      </c>
      <c r="F24" s="9" t="inlineStr">
        <is>
          <t>人數需求： 1 名
薪資: 時薪 300 元（依規定投保勞健保）。
工讀時間: 每週 6 小時，可配合課表彈性排程。
工讀地點： 科學四館 3 樓 310 室 (100 TW強場雷射實驗室)
應徵條件：
本校在學學生（不限系所），對光學實驗環境、儀器維護有興趣者優先錄取。
需具備駕照與交通工具。
工作內容：
1. 實驗室環境維護、例行公安檢查。
2. 儀器與零件盤點與採購。
3. 實驗室硬體更新、修繕與行政支援。
應徵方式：
請將簡單個人履歷（包含姓名、系級、聯絡電話、一小段自我介紹或相關背景說明）寄至：白植豪教授 chpai@phy.ncu.edu.tw
（郵件主旨請註明：應徵實驗室工讀生_系級_姓名）
聯絡電話： 03-422-7151 Ext. 65315</t>
        </is>
      </c>
      <c r="G24" s="7" t="n"/>
      <c r="H24" s="7" t="n"/>
      <c r="I24" s="7" t="n"/>
      <c r="J24" s="7" t="n"/>
      <c r="K24" s="7" t="n"/>
      <c r="L24" s="7" t="n"/>
      <c r="M24" s="7" t="inlineStr">
        <is>
          <t>https://www.phy.ncu.edu.tw/news/%e7%89%a9%e7%90%86%e7%b3%bb-%e5%bc%b7%e5%a0%b4%e9%9b%b7%e5%b0%84%e5%af%a6%e9%a9%97%e5%ae%a4-%e8%aa%a0%e5%be%b5%e5%b7%a5%e8%ae%80%e5%8a%a9%e7%90%86/</t>
        </is>
      </c>
      <c r="N24" s="7" t="inlineStr">
        <is>
          <t>許慧君</t>
        </is>
      </c>
    </row>
    <row r="25" ht="131" customHeight="1">
      <c r="A25" s="7">
        <f>TRUE()</f>
        <v/>
      </c>
      <c r="B25" s="7" t="inlineStr">
        <is>
          <t>其他</t>
        </is>
      </c>
      <c r="C25" s="7" t="n"/>
      <c r="D25" s="14" t="n">
        <v>46155</v>
      </c>
      <c r="E25" s="7" t="inlineStr">
        <is>
          <t>114學年度大學部乙類學生畢業~「論文口試注意事項」</t>
        </is>
      </c>
      <c r="F25" s="9" t="inlineStr">
        <is>
          <t>請詳閱「乙類學生論文口試注意事項」。
各相關表單請用電腦繕打後印出（簽名除外）：
表單下載路徑：系網頁(http://www.phy.ncu.edu.tw/)→系所簡介→系所規章→大學部相關規章
本學期大學部領取畢業證書截止日為7/30(四)中午12點。
請於離校前將論文pdf檔email至以下信箱： cswu@ncu.edu.tw
Email 標題請註明：繳交學士論文(學號+姓名)。
學士論文格式須比照“乙類學生論文格式條例”，未依格式或未繳交論文電子檔者不能畢業。
乙類學生論文口試注意事項11403Download</t>
        </is>
      </c>
      <c r="G25" s="7" t="inlineStr">
        <is>
          <t>http://www.phy.ncu.edu.tw/</t>
        </is>
      </c>
      <c r="H25" s="7" t="inlineStr">
        <is>
          <t>https://l.facebook.com/l.php?u=https%3A%2F%2Fwww.phy.ncu.edu.tw%2F%3Ffbclid%3DIwZXh0bgNhZW0CMTAAYnJpZBExRk5UbndWeFpUZENVOHloQ3NydGMGYXBwX2lkEDIyMjAzOTE3ODgyMDA4OTIAAR41d1pWh3krVCkmBhiFYNtl1TzBSA7Iir7_e7W6dqQOId_ufCB71OyDprocZQ_aem_KfVB28ayPQa8JdDklCgk8g&amp;h=AUB4e5yoEx1Iiv7IhQ66Jdz77AIZOS6k8uXHlP8NECLwTxovnj6RALs9ctjwFTGLSTxfrwSw7lkiyDk8HFXS3LYpkgdP7xDe-dK-sAkm9bm70b-Jsy8GszZMwqHCS8ebyPDBCuRZLBmi_FM1kYs9rUFuZEpyhp2h&amp;__tn__=-UK-R&amp;c[0]=AUCJPgu6rVrRn-jrf0YMBr118QeaJ8hhB7VsXIqP9Em3H-xIfYpr6B1CXg9nAiFf8xjkuRIN2R2SQ2YsHIA2p9XhxhA9wo3FceS_URw1m2QqESZJcfOruVTVKR_Y5ZWcot8IkxbWvMgSFbUQvljPPYcXPpOpfCKR-La4m9g-QQ</t>
        </is>
      </c>
      <c r="I25" s="7" t="inlineStr">
        <is>
          <t>乙類學生論文口試注意事項11403</t>
        </is>
      </c>
      <c r="J25" s="7" t="inlineStr">
        <is>
          <t>https://www.phy.ncu.edu.tw/wp-content/uploads/2026/05/乙類學生論文口試注意事項11403.pdf</t>
        </is>
      </c>
      <c r="K25" s="7" t="inlineStr">
        <is>
          <t>Download</t>
        </is>
      </c>
      <c r="L25" s="7" t="inlineStr">
        <is>
          <t>https://www.phy.ncu.edu.tw/wp-content/uploads/2026/05/乙類學生論文口試注意事項11403.pdf</t>
        </is>
      </c>
      <c r="M25" s="7" t="inlineStr">
        <is>
          <t>https://www.phy.ncu.edu.tw/news/114%e5%ad%b8%e5%b9%b4%e5%ba%a6%e5%a4%a7%e5%ad%b8%e9%83%a8%e4%b9%99%e9%a1%9e%e5%ad%b8%e7%94%9f%e7%95%a2%e6%a5%ad%e3%80%8c%e8%ab%96%e6%96%87%e5%8f%a3%e8%a9%a6%e6%b3%a8%e6%84%8f%e4%ba%8b%e9%a0%85/</t>
        </is>
      </c>
      <c r="N25" s="7" t="inlineStr">
        <is>
          <t>吳菁穗</t>
        </is>
      </c>
    </row>
    <row r="26">
      <c r="A26" s="7">
        <f>TRUE()</f>
        <v/>
      </c>
      <c r="B26" s="7" t="inlineStr">
        <is>
          <t>演講</t>
        </is>
      </c>
      <c r="C26" s="7" t="n"/>
      <c r="D26" s="14" t="n">
        <v>46155</v>
      </c>
      <c r="E26" s="7" t="inlineStr">
        <is>
          <t>Colloquium_20260519_Superconductivity of topological states induced by proximity and Josephson coupling</t>
        </is>
      </c>
      <c r="F26" s="7" t="inlineStr">
        <is>
          <t>Colloquium_20260519Download</t>
        </is>
      </c>
      <c r="G26" s="7" t="inlineStr">
        <is>
          <t>Colloquium_20260519</t>
        </is>
      </c>
      <c r="H26" s="7" t="inlineStr">
        <is>
          <t>https://www.phy.ncu.edu.tw/wp-content/uploads/2026/05/Colloquium_20260519.pdf</t>
        </is>
      </c>
      <c r="I26" s="7" t="inlineStr">
        <is>
          <t>Download</t>
        </is>
      </c>
      <c r="J26" s="7" t="inlineStr">
        <is>
          <t>https://www.phy.ncu.edu.tw/wp-content/uploads/2026/05/Colloquium_20260519.pdf</t>
        </is>
      </c>
      <c r="K26" s="7" t="n"/>
      <c r="L26" s="7" t="n"/>
      <c r="M26" s="7" t="inlineStr">
        <is>
          <t>https://www.phy.ncu.edu.tw/news/colloquium_20260519_superconductivity-of-topological-states-induced-by-proximity-and-josephson-coupling/</t>
        </is>
      </c>
      <c r="N26" s="7" t="inlineStr">
        <is>
          <t>許慧君</t>
        </is>
      </c>
    </row>
    <row r="27" ht="118" customHeight="1">
      <c r="A27" s="7">
        <f>TRUE()</f>
        <v/>
      </c>
      <c r="B27" s="7" t="inlineStr">
        <is>
          <t>其他</t>
        </is>
      </c>
      <c r="C27" s="7" t="n"/>
      <c r="D27" s="14" t="n">
        <v>46154</v>
      </c>
      <c r="E27" s="7" t="inlineStr">
        <is>
          <t>2026/05/23(六) 物理系撥穗典禮</t>
        </is>
      </c>
      <c r="F27" s="9" t="inlineStr">
        <is>
          <t>🎓 畢業餐會 11:50-13:10 (S4-625)
🎓 理學院合照 13:25-13:30 (S1-1F廣場)
🎓 撥穗典禮 13:50~16:00 (S4-209)
 系主任致詞
 撥穗儀式
 謝師禮
🎓 師生合照 16:00-17:00 (S4-1F廣場)
🍰餐會備有豐盛美食，敬邀師長們與畢業生一同享用。
📸歡迎各位老師前來撥穗觀禮合影留念。</t>
        </is>
      </c>
      <c r="G27" s="7" t="n"/>
      <c r="H27" s="7" t="n"/>
      <c r="I27" s="7" t="n"/>
      <c r="J27" s="7" t="n"/>
      <c r="K27" s="7" t="n"/>
      <c r="L27" s="7" t="n"/>
      <c r="M27" s="7" t="inlineStr">
        <is>
          <t>https://www.phy.ncu.edu.tw/news/2026-05-23%e5%85%ad-%e7%89%a9%e7%90%86%e7%b3%bb%e6%92%a5%e7%a9%97%e5%85%b8%e7%a6%ae/</t>
        </is>
      </c>
      <c r="N27" s="7" t="inlineStr">
        <is>
          <t>劉怡貞</t>
        </is>
      </c>
    </row>
    <row r="28" ht="273" customHeight="1">
      <c r="A28" s="7">
        <f>TRUE()</f>
        <v/>
      </c>
      <c r="B28" s="7" t="inlineStr">
        <is>
          <t>招生</t>
        </is>
      </c>
      <c r="C28" s="7" t="inlineStr">
        <is>
          <t>高中生</t>
        </is>
      </c>
      <c r="D28" s="14" t="n">
        <v>46154</v>
      </c>
      <c r="E28" s="7" t="inlineStr">
        <is>
          <t>115學年度大學申請入學第二階段指定項目甄試【報到時間暨應試順序表】</t>
        </is>
      </c>
      <c r="F28" s="9" t="inlineStr">
        <is>
          <t>115學年度大學甄選申請入學第二階段指定項目甄試【報到時間表】如附件：
115學年度申請入學面試報到時間及應試順序表Download
甄試時間以115/05/20（三）當天實際進行的時間為主，請於指定報到時間內親自辦理報到。如預期會因故遲到者請務必事先告知，完成報到後將安排於最後一位考生之後遞補面試，不得異議。
注意事項：
請直接搭電梯到健雄館七樓717外辦理報到；報到時請攜帶「指定項目甄試通知函」及附照片之身分證件查驗。
為顧及全體考生之權益及公平性，甄試時間公告後不得要求更改。
當日家長汽車以車牌辨識入校，離校時請走人工車道(靠警衛室)並出示「指定項目甄試通知函」即可免繳停車費離校。
面試當天安排四場課程說明會(09:00、11:00、13:50、15:50)、實驗物理展覽室參觀及(下午)實驗課程觀摩，參觀時間於當天公布於報到處（視現場考生人數調整），歡迎考生及家長參加。
本系謹訂於115/05/26(二)舉辦OPEN HOUSE，誠摯邀請您參加，為統計參加人數及便當數量，請務必於5月24日(星期日)前完成報名表單提交。已填寫過表單者請勿重複提交。線上出席意願調查：https://forms.gle/UWgCtuhENMYRwSXE8
邀請函Download
*本系謹訂於6/13 (六)辦理物理小年會，此為本系「實驗物理」以及「實驗專題」修課學生成 果發表之平台。高中生觀展報名時程為即日起至6月1日，意者請於報名期間進入物理小年會網站(https://ncuphyannualmeetin.wixsite.com/website-1) 點選 「觀展報名」。</t>
        </is>
      </c>
      <c r="G28" s="7" t="inlineStr">
        <is>
          <t>115學年度申請入學面試報到時間及應試順序表</t>
        </is>
      </c>
      <c r="H28" s="7" t="inlineStr">
        <is>
          <t>https://www.phy.ncu.edu.tw/wp-content/uploads/2026/05/115學年度申請入學面試報到時間及應試順序表.pdf</t>
        </is>
      </c>
      <c r="I28" s="7" t="inlineStr">
        <is>
          <t>Download</t>
        </is>
      </c>
      <c r="J28" s="7" t="inlineStr">
        <is>
          <t>https://www.phy.ncu.edu.tw/wp-content/uploads/2026/05/115學年度申請入學面試報到時間及應試順序表.pdf</t>
        </is>
      </c>
      <c r="K28" s="7" t="inlineStr">
        <is>
          <t>邀請函</t>
        </is>
      </c>
      <c r="L28" s="7" t="inlineStr">
        <is>
          <t>https://www.phy.ncu.edu.tw/wp-content/uploads/2026/05/邀請函.pdf</t>
        </is>
      </c>
      <c r="M28" s="7" t="inlineStr">
        <is>
          <t>https://www.phy.ncu.edu.tw/news/115%e5%ad%b8%e5%b9%b4%e5%ba%a6%e5%a4%a7%e5%ad%b8%e7%94%b3%e8%ab%8b%e5%85%a5%e5%ad%b8%e7%ac%ac%e4%ba%8c%e9%9a%8e%e6%ae%b5%e6%8c%87%e5%ae%9a%e9%a0%85%e7%9b%ae%e7%94%84%e8%a9%a6%e3%80%90%e5%a0%b1/</t>
        </is>
      </c>
      <c r="N28" s="7" t="inlineStr">
        <is>
          <t>吳菁穗</t>
        </is>
      </c>
    </row>
    <row r="29" ht="79" customHeight="1">
      <c r="A29" s="7">
        <f>TRUE()</f>
        <v/>
      </c>
      <c r="B29" s="7" t="inlineStr">
        <is>
          <t>研討會</t>
        </is>
      </c>
      <c r="C29" s="7" t="n"/>
      <c r="D29" s="14" t="n">
        <v>46153</v>
      </c>
      <c r="E29" s="7" t="inlineStr">
        <is>
          <t>2026物理小年會</t>
        </is>
      </c>
      <c r="F29" s="9" t="inlineStr">
        <is>
          <t>時間： 2026/06/13(六) 08:00 – 17:30
地點：國立中央大學物理學系科學四館（健雄館）
學生報名時程： 4/15 – 6/1
繳交海報時程： 5/11 - 6/6
詳細議程請見本會網站：
https://ncuphyannualmeetin.wixsite.com/website-1</t>
        </is>
      </c>
      <c r="G29" s="7" t="inlineStr">
        <is>
          <t>https://ncuphyannualmeetin.wixsite.com/website-1</t>
        </is>
      </c>
      <c r="H29" s="7" t="inlineStr">
        <is>
          <t>https://ncuphyannualmeetin.wixsite.com/website-1</t>
        </is>
      </c>
      <c r="I29" s="7" t="n"/>
      <c r="J29" s="7" t="n"/>
      <c r="K29" s="7" t="n"/>
      <c r="L29" s="7" t="n"/>
      <c r="M29" s="7" t="inlineStr">
        <is>
          <t>https://www.phy.ncu.edu.tw/news/2026%e7%89%a9%e7%90%86%e5%b0%8f%e5%b9%b4%e6%9c%83/</t>
        </is>
      </c>
      <c r="N29" s="7" t="inlineStr">
        <is>
          <t>許慧君</t>
        </is>
      </c>
    </row>
    <row r="30" ht="40" customHeight="1">
      <c r="A30" s="7">
        <f>TRUE()</f>
        <v/>
      </c>
      <c r="B30" s="7" t="inlineStr">
        <is>
          <t>招生</t>
        </is>
      </c>
      <c r="C30" s="7" t="n"/>
      <c r="D30" s="14" t="n">
        <v>46153</v>
      </c>
      <c r="E30" s="7" t="inlineStr">
        <is>
          <t>『114學年國立中央大學物理學系五年取得學、碩士學位』口試通知</t>
        </is>
      </c>
      <c r="F30" s="9" t="inlineStr">
        <is>
          <t>請申請同學至物理系辦公室(S4-629)領取口試通知單。
口試序號標示於個人口試通知單上。
114學年度五年學碩口試通知Download</t>
        </is>
      </c>
      <c r="G30" s="7" t="inlineStr">
        <is>
          <t>114學年度五年學碩口試通知</t>
        </is>
      </c>
      <c r="H30" s="7" t="inlineStr">
        <is>
          <t>https://www.phy.ncu.edu.tw/wp-content/uploads/2026/05/114學年度五年學碩口試通知.pdf</t>
        </is>
      </c>
      <c r="I30" s="7" t="inlineStr">
        <is>
          <t>Download</t>
        </is>
      </c>
      <c r="J30" s="7" t="inlineStr">
        <is>
          <t>https://www.phy.ncu.edu.tw/wp-content/uploads/2026/05/114學年度五年學碩口試通知.pdf</t>
        </is>
      </c>
      <c r="K30" s="7" t="n"/>
      <c r="L30" s="7" t="n"/>
      <c r="M30" s="7" t="inlineStr">
        <is>
          <t>https://www.phy.ncu.edu.tw/news/%e3%80%8e114%e5%ad%b8%e5%b9%b4%e5%9c%8b%e7%ab%8b%e4%b8%ad%e5%a4%ae%e5%a4%a7%e5%ad%b8%e7%89%a9%e7%90%86%e5%ad%b8%e7%b3%bb%e4%ba%94%e5%b9%b4%e5%8f%96%e5%be%97%e5%ad%b8%e3%80%81%e7%a2%a9%e5%a3%ab-2/</t>
        </is>
      </c>
      <c r="N30" s="7" t="inlineStr">
        <is>
          <t>許慧君</t>
        </is>
      </c>
    </row>
    <row r="31" ht="92" customHeight="1">
      <c r="A31" s="7">
        <f>TRUE()</f>
        <v/>
      </c>
      <c r="B31" s="7" t="inlineStr">
        <is>
          <t>其他</t>
        </is>
      </c>
      <c r="C31" s="7" t="n"/>
      <c r="D31" s="14" t="n">
        <v>46153</v>
      </c>
      <c r="E31" s="7" t="inlineStr">
        <is>
          <t>物理系教室異動公告1150520-0521</t>
        </is>
      </c>
      <c r="F31" s="9" t="inlineStr">
        <is>
          <t>因應5/20(三)物理系個人申請招生、5/21(四)理學院學士班個人申請招生，教室異動，造成不便請見諒。
原教室日期時間課程新教室
S4-6235/20(三)13-18PH2030B-實驗物理與方法II(郭家銘)S4-202
S4-6255/20(三)09-12PH6070*-非線性動力學(黎璧賢)S4-204
S4-6255/20(三)14-17PH6012*-統計力學 Ｉ(陳炯豪)S4-204
S4-6215/21(四)10-13PH7029*-高能物理I(江祖永)S4-208理論中心教室</t>
        </is>
      </c>
      <c r="G31" s="7" t="n"/>
      <c r="H31" s="7" t="n"/>
      <c r="I31" s="7" t="n"/>
      <c r="J31" s="7" t="n"/>
      <c r="K31" s="7" t="n"/>
      <c r="L31" s="7" t="n"/>
      <c r="M31" s="7" t="inlineStr">
        <is>
          <t>https://www.phy.ncu.edu.tw/news/%e7%89%a9%e7%90%86%e7%b3%bb%e6%95%99%e5%ae%a4%e7%95%b0%e5%8b%95%e5%85%ac%e5%91%8a1150520-0521/</t>
        </is>
      </c>
      <c r="N31" s="7" t="inlineStr">
        <is>
          <t>許慧君</t>
        </is>
      </c>
    </row>
    <row r="32" ht="131" customHeight="1">
      <c r="A32" s="7">
        <f>TRUE()</f>
        <v/>
      </c>
      <c r="B32" s="7" t="inlineStr">
        <is>
          <t>其他</t>
        </is>
      </c>
      <c r="C32" s="7" t="n"/>
      <c r="D32" s="14" t="n">
        <v>46150</v>
      </c>
      <c r="E32" s="7" t="inlineStr">
        <is>
          <t>2026 台積電博士獎學金(第二梯次)即日起開放申請，2026年05月30日截止收件。</t>
        </is>
      </c>
      <c r="F32" s="9" t="inlineStr">
        <is>
          <t>獎助內容：
博士修業期間每年獎助新台幣50萬元整，至多獎助五年
由台積資深主管擔任業師，協助了解產業、技術發展階段與挑戰
在學期間提供台積實習機會
歡迎符合以下申請資格的同學們提出申請：
預計於2026年攻讀國內大學半導體相關科系博士學位(含申請中)之學、碩士班，或是已入學之博士一年級，並經指導教授推薦者
不限制已(欲)申請國家級或非營利機構獎學金者
具中華民國國籍
 詳細資訊請參見台積官方連結：https://careers.tsmc.com/zh_TW/CampusPhD</t>
        </is>
      </c>
      <c r="G32" s="7" t="inlineStr">
        <is>
          <t>https://careers.tsmc.com/zh_TW/CampusPhD</t>
        </is>
      </c>
      <c r="H32" s="7" t="inlineStr">
        <is>
          <t>https://careers.tsmc.com/zh_TW/CampusPhD</t>
        </is>
      </c>
      <c r="I32" s="7" t="n"/>
      <c r="J32" s="7" t="n"/>
      <c r="K32" s="7" t="n"/>
      <c r="L32" s="7" t="n"/>
      <c r="M32" s="7" t="inlineStr">
        <is>
          <t>https://www.phy.ncu.edu.tw/news/2026-%e5%8f%b0%e7%a9%8d%e9%9b%bb%e5%8d%9a%e5%a3%ab%e7%8d%8e%e5%ad%b8%e9%87%91%e7%ac%ac%e4%ba%8c%e6%a2%af%e6%ac%a1%e5%8d%b3%e6%97%a5%e8%b5%b7%e9%96%8b%e6%94%be%e7%94%b3%e8%ab%8b%ef%bc%8c2026%e5%b9%b4/</t>
        </is>
      </c>
      <c r="N32" s="7" t="inlineStr">
        <is>
          <t>劉怡貞</t>
        </is>
      </c>
    </row>
    <row r="33" ht="285" customHeight="1">
      <c r="A33" s="7">
        <f>TRUE()</f>
        <v/>
      </c>
      <c r="B33" s="7" t="inlineStr">
        <is>
          <t>獎學金</t>
        </is>
      </c>
      <c r="C33" s="7" t="n"/>
      <c r="D33" s="14" t="n">
        <v>46148</v>
      </c>
      <c r="E33" s="7" t="inlineStr">
        <is>
          <t>CTCI Foundation Overseas Student Employment in Taiwan Grant Application Information</t>
        </is>
      </c>
      <c r="F33" s="9" t="inlineStr">
        <is>
          <t>本獎助金申請相關資訊如下：
中文說明：https://www.ctci.org.tw/8838/talent/46808/46809/46811/ 
English Information：https://www.ctci.org.tw/8831/8838/talent_en/46819/ 
申請相關文件（中文版）（皆可於上述網站下載）：
• 2026年境外生留臺就業獎助金申請須知（中文版）
• 2026年境外生留臺就業獎助金申請須知（英文版）
• 2026年境外留臺就業獎助金－開放申請校系（所）一覽表
• 2026年境外生留臺就業獎助金申請書－系（所）推薦
• 2026年境外生留臺就業獎助金申請書－曾獲中技社「境外生研究獎學金」
Application Documents (English Version)
• Application Information for 2026 CTCI Foundation Overseas Student Employment in Taiwan Grant
• Designated Departments/Institutes and Universities for 2026 CTCI Foundation Overseas Student Employment in Taiwan Grant
• Application Form – Department or Institute-Nominated Applicant
• Application Form – Former Recipients of the CTCI Foundation Research Scholarship for Overseas Graduate Students
申請及送件說明：有意申請者請備妥申請文件電子檔及紙本文件，於2026年8月24日（一）中午12:00前送至物理系辦公室。
Application and submission instructions: Interested applicants should prepare both electronic and hard copies of their application documents and submit them to the Department of Physics office before 12:00 noon on Monday, August 24, 2026.</t>
        </is>
      </c>
      <c r="G33" s="7" t="inlineStr">
        <is>
          <t>https://www.ctci.org.tw/8838/talent/46808/46809/46811/</t>
        </is>
      </c>
      <c r="H33" s="7" t="inlineStr">
        <is>
          <t>https://www.ctci.org.tw/8838/talent/46808/46809/46811/</t>
        </is>
      </c>
      <c r="I33" s="7" t="inlineStr">
        <is>
          <t>https://www.ctci.org.tw/8831/8838/talent_en/46819/</t>
        </is>
      </c>
      <c r="J33" s="7" t="inlineStr">
        <is>
          <t>https://www.ctci.org.tw/8831/8838/talent_en/46819/</t>
        </is>
      </c>
      <c r="K33" s="7" t="n"/>
      <c r="L33" s="7" t="n"/>
      <c r="M33" s="7" t="inlineStr">
        <is>
          <t>https://www.phy.ncu.edu.tw/news/ctci-foundation-overseas-student-employment-in-taiwan-grant-application-information/</t>
        </is>
      </c>
      <c r="N33" s="7" t="inlineStr">
        <is>
          <t>許慧君</t>
        </is>
      </c>
    </row>
    <row r="34" ht="285" customHeight="1">
      <c r="A34" s="7">
        <f>TRUE()</f>
        <v/>
      </c>
      <c r="B34" s="7" t="inlineStr">
        <is>
          <t>獎學金</t>
        </is>
      </c>
      <c r="C34" s="7" t="n"/>
      <c r="D34" s="14" t="n">
        <v>46148</v>
      </c>
      <c r="E34" s="7" t="inlineStr">
        <is>
          <t>中技社「2026年境外生留臺就業獎助金」</t>
        </is>
      </c>
      <c r="F34" s="9" t="inlineStr">
        <is>
          <t>本獎助金申請相關資訊如下：
中文說明：https://www.ctci.org.tw/8838/talent/46808/46809/46811/ 
English Information：https://www.ctci.org.tw/8831/8838/talent_en/46819/ 
申請相關文件（中文版）（皆可於上述網站下載）：
• 2026年境外生留臺就業獎助金申請須知（中文版）
• 2026年境外生留臺就業獎助金申請須知（英文版）
• 2026年境外留臺就業獎助金－開放申請校系（所）一覽表
• 2026年境外生留臺就業獎助金申請書－系（所）推薦
• 2026年境外生留臺就業獎助金申請書－曾獲中技社「境外生研究獎學金」
Application Documents (English Version)
• Application Information for 2026 CTCI Foundation Overseas Student Employment in Taiwan Grant
• Designated Departments/Institutes and Universities for 2026 CTCI Foundation Overseas Student Employment in Taiwan Grant
• Application Form – Department or Institute-Nominated Applicant
• Application Form – Former Recipients of the CTCI Foundation Research Scholarship for Overseas Graduate Students
申請及送件說明：有意申請者請備妥申請文件電子檔及紙本文件，於2026年8月24日（一）中午12:00前送至物理系辦公室。
Application and submission instructions: Interested applicants should prepare both electronic and hard copies of their application documents and submit them to the Department of Physics office before 12:00 noon on Monday, August 24, 2026.</t>
        </is>
      </c>
      <c r="G34" s="7" t="inlineStr">
        <is>
          <t>https://www.ctci.org.tw/8838/talent/46808/46809/46811/</t>
        </is>
      </c>
      <c r="H34" s="7" t="inlineStr">
        <is>
          <t>https://www.ctci.org.tw/8838/talent/46808/46809/46811/</t>
        </is>
      </c>
      <c r="I34" s="7" t="inlineStr">
        <is>
          <t>https://www.ctci.org.tw/8831/8838/talent_en/46819/</t>
        </is>
      </c>
      <c r="J34" s="7" t="inlineStr">
        <is>
          <t>https://www.ctci.org.tw/8831/8838/talent_en/46819/</t>
        </is>
      </c>
      <c r="K34" s="7" t="n"/>
      <c r="L34" s="7" t="n"/>
      <c r="M34" s="7" t="inlineStr">
        <is>
          <t>https://www.phy.ncu.edu.tw/news/%e4%b8%ad%e6%8a%80%e7%a4%be%e3%80%8c2026%e5%b9%b4%e5%a2%83%e5%a4%96%e7%94%9f%e7%95%99%e8%87%ba%e5%b0%b1%e6%a5%ad%e7%8d%8e%e5%8a%a9%e9%87%91%e3%80%8d/</t>
        </is>
      </c>
      <c r="N34" s="7" t="inlineStr">
        <is>
          <t>許慧君</t>
        </is>
      </c>
    </row>
    <row r="35">
      <c r="A35" s="7">
        <f>TRUE()</f>
        <v/>
      </c>
      <c r="B35" s="7" t="inlineStr">
        <is>
          <t>演講</t>
        </is>
      </c>
      <c r="C35" s="7" t="n"/>
      <c r="D35" s="14" t="n">
        <v>46148</v>
      </c>
      <c r="E35" s="7" t="inlineStr">
        <is>
          <t>Colloquium_20260512_Harnessing Metastable States for Next-Generation Quantum Sensors and Clocks</t>
        </is>
      </c>
      <c r="F35" s="7" t="inlineStr">
        <is>
          <t>Colloquium_20260512Download</t>
        </is>
      </c>
      <c r="G35" s="7" t="inlineStr">
        <is>
          <t>Colloquium_20260512</t>
        </is>
      </c>
      <c r="H35" s="7" t="inlineStr">
        <is>
          <t>https://www.phy.ncu.edu.tw/wp-content/uploads/2026/05/Colloquium_20260512-1.pdf</t>
        </is>
      </c>
      <c r="I35" s="7" t="inlineStr">
        <is>
          <t>Download</t>
        </is>
      </c>
      <c r="J35" s="7" t="inlineStr">
        <is>
          <t>https://www.phy.ncu.edu.tw/wp-content/uploads/2026/05/Colloquium_20260512-1.pdf</t>
        </is>
      </c>
      <c r="K35" s="7" t="n"/>
      <c r="L35" s="7" t="n"/>
      <c r="M35" s="7" t="inlineStr">
        <is>
          <t>https://www.phy.ncu.edu.tw/news/colloquium_20260512_harnessing-metastable-states-for-next-generation-quantum-sensors-and-clocks/</t>
        </is>
      </c>
      <c r="N35" s="7" t="inlineStr">
        <is>
          <t>許慧君</t>
        </is>
      </c>
    </row>
    <row r="36" ht="79" customHeight="1">
      <c r="A36" s="7">
        <f>TRUE()</f>
        <v/>
      </c>
      <c r="B36" s="7" t="inlineStr">
        <is>
          <t>演講</t>
        </is>
      </c>
      <c r="C36" s="7" t="n"/>
      <c r="D36" s="14" t="n">
        <v>46147</v>
      </c>
      <c r="E36" s="7" t="inlineStr">
        <is>
          <t>博士生學位考試公告(施承瑋)</t>
        </is>
      </c>
      <c r="F36" s="9" t="inlineStr">
        <is>
          <t>姓名：施承瑋
學號 ：111282001
口試日期及時間 5/29 10:30 am
借用口試地點: 625
論文題目: Measurement of charged hadron multiplicity in Au+Au collisions at √sNN = 200 GeV with the sPHENIX detector</t>
        </is>
      </c>
      <c r="G36" s="7" t="n"/>
      <c r="H36" s="7" t="n"/>
      <c r="I36" s="7" t="n"/>
      <c r="J36" s="7" t="n"/>
      <c r="K36" s="7" t="n"/>
      <c r="L36" s="7" t="n"/>
      <c r="M36" s="7" t="inlineStr">
        <is>
          <t>https://www.phy.ncu.edu.tw/news/%e5%8d%9a%e5%a3%ab%e7%94%9f%e5%ad%b8%e4%bd%8d%e8%80%83%e8%a9%a6%e5%85%ac%e5%91%8a%e6%96%bd%e6%89%bf%e7%91%8b/</t>
        </is>
      </c>
      <c r="N36" s="7" t="inlineStr">
        <is>
          <t>許慧君</t>
        </is>
      </c>
    </row>
    <row r="37" ht="27" customHeight="1">
      <c r="A37" s="7">
        <f>TRUE()</f>
        <v/>
      </c>
      <c r="B37" s="7" t="inlineStr">
        <is>
          <t>獎學金</t>
        </is>
      </c>
      <c r="C37" s="7" t="n"/>
      <c r="D37" s="14" t="n">
        <v>46146</v>
      </c>
      <c r="E37" s="7" t="inlineStr">
        <is>
          <t>國立中央大學補助學生受美國對等關稅影響致生活變故試辦計畫</t>
        </is>
      </c>
      <c r="F37" s="9" t="inlineStr">
        <is>
          <t>國立中央大學補助學生受美國對等關稅影響致生活變故試辦計畫Download
申請須知懶人包.Download</t>
        </is>
      </c>
      <c r="G37" s="7" t="inlineStr">
        <is>
          <t>國立中央大學補助學生受美國對等關稅影響致生活變故試辦計畫</t>
        </is>
      </c>
      <c r="H37" s="7" t="inlineStr">
        <is>
          <t>https://www.phy.ncu.edu.tw/wp-content/uploads/2026/05/國立中央大學補助學生受美國對等關稅影響致生活變故試辦計畫.pdf</t>
        </is>
      </c>
      <c r="I37" s="7" t="inlineStr">
        <is>
          <t>Download</t>
        </is>
      </c>
      <c r="J37" s="7" t="inlineStr">
        <is>
          <t>https://www.phy.ncu.edu.tw/wp-content/uploads/2026/05/國立中央大學補助學生受美國對等關稅影響致生活變故試辦計畫.pdf</t>
        </is>
      </c>
      <c r="K37" s="7" t="inlineStr">
        <is>
          <t>申請須知懶人包.</t>
        </is>
      </c>
      <c r="L37" s="7" t="inlineStr">
        <is>
          <t>https://www.phy.ncu.edu.tw/wp-content/uploads/2026/05/申請須知懶人包.pdf</t>
        </is>
      </c>
      <c r="M37" s="7" t="inlineStr">
        <is>
          <t>https://www.phy.ncu.edu.tw/news/%e5%9c%8b%e7%ab%8b%e4%b8%ad%e5%a4%ae%e5%a4%a7%e5%ad%b8%e8%a3%9c%e5%8a%a9%e5%ad%b8%e7%94%9f%e5%8f%97%e7%be%8e%e5%9c%8b%e5%b0%8d%e7%ad%89%e9%97%9c%e7%a8%85%e5%bd%b1%e9%9f%bf%e8%87%b4%e7%94%9f%e6%b4%bb/</t>
        </is>
      </c>
      <c r="N37" s="7" t="inlineStr">
        <is>
          <t>許慧君</t>
        </is>
      </c>
    </row>
    <row r="38">
      <c r="A38" s="7">
        <f>TRUE()</f>
        <v/>
      </c>
      <c r="B38" s="7" t="inlineStr">
        <is>
          <t>其他</t>
        </is>
      </c>
      <c r="C38" s="7" t="n"/>
      <c r="D38" s="14" t="n">
        <v>46146</v>
      </c>
      <c r="E38" s="7" t="inlineStr">
        <is>
          <t>失物招領(115.05.04)</t>
        </is>
      </c>
      <c r="F38" s="7" t="inlineStr">
        <is>
          <t>有遺失下列物品者，請於115.05.30前至物理系辦(S4-629)認領!</t>
        </is>
      </c>
      <c r="G38" s="7" t="n"/>
      <c r="H38" s="7" t="n"/>
      <c r="I38" s="7" t="n"/>
      <c r="J38" s="7" t="n"/>
      <c r="K38" s="7" t="n"/>
      <c r="L38" s="7" t="n"/>
      <c r="M38" s="7" t="inlineStr">
        <is>
          <t>https://www.phy.ncu.edu.tw/news/%e5%a4%b1%e7%89%a9%e6%8b%9b%e9%a0%98115-05-04/</t>
        </is>
      </c>
      <c r="N38" s="7" t="inlineStr">
        <is>
          <t>許慧君</t>
        </is>
      </c>
    </row>
    <row r="39" ht="92" customHeight="1">
      <c r="A39" s="7">
        <f>TRUE()</f>
        <v/>
      </c>
      <c r="B39" s="7" t="inlineStr">
        <is>
          <t>獎學金</t>
        </is>
      </c>
      <c r="C39" s="7" t="n"/>
      <c r="D39" s="14" t="n">
        <v>46146</v>
      </c>
      <c r="E39" s="7" t="inlineStr">
        <is>
          <t>聯電劉炯朗博士生獎學金</t>
        </is>
      </c>
      <c r="F39" s="9" t="inlineStr">
        <is>
          <t>有鑑於台灣半導體需要更多優秀博士人才投注前端研究，聯華電子科技文教基金會為紀念劉炯朗院士一生致力於科技人才培育的理念， 以及為產業培養人才，設置「聯電劉炯朗博士生獎學金」，鼓勵國內優秀博士班學生專心致力於學術研究與技術創新，以提升國內整體 半導體產業實力。
https://www.umc.com/zh-TW/Html/scholarships
獎學金申請網頁  連結 https://www.surveycake.com/s/q4e9P
 獎學金申請文件  連結 https://reurl.cc/3OmNGR</t>
        </is>
      </c>
      <c r="G39" s="7" t="inlineStr">
        <is>
          <t>https://www.umc.com/zh-TW/Html/scholarships</t>
        </is>
      </c>
      <c r="H39" s="7" t="inlineStr">
        <is>
          <t>https://www.umc.com/zh-TW/Html/scholarships</t>
        </is>
      </c>
      <c r="I39" s="7" t="inlineStr">
        <is>
          <t>https://www.surveycake.com/s/q4e9P</t>
        </is>
      </c>
      <c r="J39" s="7" t="inlineStr">
        <is>
          <t>https://www.surveycake.com/s/q4e9P</t>
        </is>
      </c>
      <c r="K39" s="7" t="inlineStr">
        <is>
          <t>https://reurl.cc/3OmNGR</t>
        </is>
      </c>
      <c r="L39" s="7" t="inlineStr">
        <is>
          <t>https://reurl.cc/3OmNGR</t>
        </is>
      </c>
      <c r="M39" s="7" t="inlineStr">
        <is>
          <t>https://www.phy.ncu.edu.tw/news/%e8%81%af%e9%9b%bb%e5%8a%89%e7%82%af%e6%9c%97%e5%8d%9a%e5%a3%ab%e7%94%9f%e7%8d%8e%e5%ad%b8%e9%87%91-2/</t>
        </is>
      </c>
      <c r="N39" s="7" t="inlineStr">
        <is>
          <t>許慧君</t>
        </is>
      </c>
    </row>
    <row r="40" ht="196" customHeight="1">
      <c r="A40" s="7">
        <f>TRUE()</f>
        <v/>
      </c>
      <c r="B40" s="7" t="inlineStr">
        <is>
          <t>獎學金</t>
        </is>
      </c>
      <c r="C40" s="7" t="n"/>
      <c r="D40" s="14" t="n">
        <v>46142</v>
      </c>
      <c r="E40" s="7" t="inlineStr">
        <is>
          <t>教育部114學年度「大專校院學生雙語化學習計畫」出國補助申請</t>
        </is>
      </c>
      <c r="F40" s="9" t="inlineStr">
        <is>
          <t>申請期間 : 115年05月04日至05月18日
補助期間(出國期間) : 114年8月1日-115年12月31日(已回國者仍可申請，惟須符合補助規定)
補助範圍 : [本國籍]學生，含大學部、碩士及博士班學生
補助規定 : 同一出國事由如獲本計畫審核通過
[可以] 與自籌收入(如捐款/結餘款)分攤補助
[不可以] 與其他政府經費(如國科會計畫/國科會專案補助/教育部計畫)分攤補助
補助項目 : 學生赴國外進修、 交流及出席國際會議所需之相關費用，包含註冊費(學費)、學分費、來回機票費、國外生活費。
交流機構與區域 : 交流機構與區域： 學生提出申請時，預定研習或交換之海外學校(或研究機構)須符合QS世界大學排名、泰晤士高等教育世界大學排名、美國新聞與世界報導世界大學排名前1,000名，或國家科學及技術委員會公告之國外研習機構，惟補助範圍不包含陸、 港、澳地區。
有意申請者請填寫下列表單
https://forms.gle/ccLFoCqcnBGfvNow6</t>
        </is>
      </c>
      <c r="G40" s="7" t="inlineStr">
        <is>
          <t>https://forms.gle/ccLFoCqcnBGfvNow6</t>
        </is>
      </c>
      <c r="H40" s="7" t="inlineStr">
        <is>
          <t>https://forms.gle/ccLFoCqcnBGfvNow6</t>
        </is>
      </c>
      <c r="I40" s="7" t="n"/>
      <c r="J40" s="7" t="n"/>
      <c r="K40" s="7" t="n"/>
      <c r="L40" s="7" t="n"/>
      <c r="M40" s="7" t="inlineStr">
        <is>
          <t>https://www.phy.ncu.edu.tw/news/%e6%95%99%e8%82%b2%e9%83%a8114%e5%ad%b8%e5%b9%b4%e5%ba%a6%e3%80%8c%e5%a4%a7%e5%b0%88%e6%a0%a1%e9%99%a2%e5%ad%b8%e7%94%9f%e9%9b%99%e8%aa%9e%e5%8c%96%e5%ad%b8%e7%bf%92%e8%a8%88%e7%95%ab%e3%80%8d-3/</t>
        </is>
      </c>
      <c r="N40" s="7" t="inlineStr">
        <is>
          <t>許慧君</t>
        </is>
      </c>
    </row>
    <row r="41" ht="261" customHeight="1">
      <c r="A41" s="7">
        <f>TRUE()</f>
        <v/>
      </c>
      <c r="B41" s="7" t="inlineStr">
        <is>
          <t>其他</t>
        </is>
      </c>
      <c r="C41" s="7" t="n"/>
      <c r="D41" s="14" t="n">
        <v>46141</v>
      </c>
      <c r="E41" s="7" t="inlineStr">
        <is>
          <t>2026第22屆吳大猷科學營(單位推薦 系上受理截止日2026.05.15)</t>
        </is>
      </c>
      <c r="F41" s="9" t="inlineStr">
        <is>
          <t>科學營招收學員採「學系推薦」及「自由報名」兩種方式，由於名額有限，錄取名額以學系推薦優先，自由報名次之。
時間：115年8月2~7日
地點：新竹北埔麻布山林
主題：綠能的未來：機會與挑戰(The Future of Green Energy-Opportunities and  Challenges)
參加對象：臺灣各大學物理、電機、光電工程、能源、核子工程、材料、化工、化學、科技法律等相關學系大學部及研究所學生得申請報名，預計招收八十名。中港澳、新加坡、馬來西亞學員另外遴選。
報名方式及費用：
一、「學系推薦」五位名額：請檢附以下資料，系上受理截止日2026.05.15(五)。
推薦學員報名表(附檔)。
繳交一篇800-1,000字的短文，內容含自傳、個人對相關課題的興趣、曾經參加過的相關活動等。
教師推薦表格(下載)。
今年為升研一者(應屆畢業生)，請附上已經考上研究所之相關證明文件。
    二、「自由報名」參閱：活動連結，報名至5月22日(星期五)截止。
    三、營隊參加費用：三千元。
推薦學員報名表2026Download
吳大猷學術基金會函文202604Download</t>
        </is>
      </c>
      <c r="G41" s="7" t="inlineStr">
        <is>
          <t>下載</t>
        </is>
      </c>
      <c r="H41" s="7" t="inlineStr">
        <is>
          <t>https://www.phys.sinica.edu.tw/~tywufund/camp/2026/download/recommendation.doc</t>
        </is>
      </c>
      <c r="I41" s="7" t="inlineStr">
        <is>
          <t>活動連結</t>
        </is>
      </c>
      <c r="J41" s="7" t="inlineStr">
        <is>
          <t>https://www.phys.sinica.edu.tw/~tywufund/camp/2026/index.php</t>
        </is>
      </c>
      <c r="K41" s="7" t="inlineStr">
        <is>
          <t>推薦學員報名表2026</t>
        </is>
      </c>
      <c r="L41" s="7" t="inlineStr">
        <is>
          <t>https://www.phy.ncu.edu.tw/wp-content/uploads/2026/04/推薦學員報名表2026-2.pdf</t>
        </is>
      </c>
      <c r="M41" s="7" t="inlineStr">
        <is>
          <t>https://www.phy.ncu.edu.tw/news/2026%e7%ac%ac22%e5%b1%86%e5%90%b3%e5%a4%a7%e7%8c%b7%e7%a7%91%e5%ad%b8%e7%87%9f%e5%96%ae%e4%bd%8d%e6%8e%a8%e8%96%a6-%e7%b3%bb%e4%b8%8a%e5%8f%97%e7%90%86%e6%88%aa%e6%ad%a2%e6%97%a52026-05-15/</t>
        </is>
      </c>
      <c r="N41" s="7" t="inlineStr">
        <is>
          <t>劉怡貞</t>
        </is>
      </c>
    </row>
    <row r="42">
      <c r="A42" s="7">
        <f>TRUE()</f>
        <v/>
      </c>
      <c r="B42" s="7" t="inlineStr">
        <is>
          <t>演講</t>
        </is>
      </c>
      <c r="C42" s="7" t="n"/>
      <c r="D42" s="14" t="n">
        <v>46140</v>
      </c>
      <c r="E42" s="7" t="inlineStr">
        <is>
          <t>Colloquium_20260505_Revisiting Magnetic Heterostructures - From Deterministic to Stochastic Spintronics Devices</t>
        </is>
      </c>
      <c r="F42" s="7" t="inlineStr">
        <is>
          <t>Colloquium_20260505Download</t>
        </is>
      </c>
      <c r="G42" s="7" t="inlineStr">
        <is>
          <t>Colloquium_20260505</t>
        </is>
      </c>
      <c r="H42" s="7" t="inlineStr">
        <is>
          <t>https://www.phy.ncu.edu.tw/wp-content/uploads/2026/04/Colloquium_20260505.pdf</t>
        </is>
      </c>
      <c r="I42" s="7" t="inlineStr">
        <is>
          <t>Download</t>
        </is>
      </c>
      <c r="J42" s="7" t="inlineStr">
        <is>
          <t>https://www.phy.ncu.edu.tw/wp-content/uploads/2026/04/Colloquium_20260505.pdf</t>
        </is>
      </c>
      <c r="K42" s="7" t="n"/>
      <c r="L42" s="7" t="n"/>
      <c r="M42" s="7" t="inlineStr">
        <is>
          <t>https://www.phy.ncu.edu.tw/news/colloquium_20260505_revisiting-magnetic-heterostructures-from-deterministic-to-stochastic-spintronics-devices/</t>
        </is>
      </c>
      <c r="N42" s="7" t="inlineStr">
        <is>
          <t>許慧君</t>
        </is>
      </c>
    </row>
    <row r="43" ht="144" customHeight="1">
      <c r="A43" s="7">
        <f>TRUE()</f>
        <v/>
      </c>
      <c r="B43" s="7" t="inlineStr">
        <is>
          <t>其他</t>
        </is>
      </c>
      <c r="C43" s="7" t="n"/>
      <c r="D43" s="14" t="n">
        <v>46140</v>
      </c>
      <c r="E43" s="7" t="inlineStr">
        <is>
          <t>S4-717暫停開放公告</t>
        </is>
      </c>
      <c r="F43" s="9" t="inlineStr">
        <is>
          <t>04/30(四)11-16理學院宣傳影片拍攝
05/18(一)09-14理學院第三屆學生英文演說比賽
05/20(三)物理系個人申請
05/21(四)理學院學士班個人申請
06/03(三)理學院EMI助教交流會
06/12(五)理學院外籍生交流會
06/13(六)物理小年會
非活動相關者請勿進入
學生自習請改至 721 讀書室
討論活動請多加利用各樓層電梯前討論區 及 627紀念書房
造成不便，敬請見諒，謝謝合作。</t>
        </is>
      </c>
      <c r="G43" s="7" t="n"/>
      <c r="H43" s="7" t="n"/>
      <c r="I43" s="7" t="n"/>
      <c r="J43" s="7" t="n"/>
      <c r="K43" s="7" t="n"/>
      <c r="L43" s="7" t="n"/>
      <c r="M43" s="7" t="inlineStr">
        <is>
          <t>https://www.phy.ncu.edu.tw/news/s4-717%e6%9a%ab%e5%81%9c%e9%96%8b%e6%94%be%e5%85%ac%e5%91%8a-7/</t>
        </is>
      </c>
      <c r="N43" s="7" t="inlineStr">
        <is>
          <t>許慧君</t>
        </is>
      </c>
    </row>
    <row r="44" ht="27" customHeight="1">
      <c r="A44" s="7">
        <f>TRUE()</f>
        <v/>
      </c>
      <c r="B44" s="7" t="inlineStr">
        <is>
          <t>招生</t>
        </is>
      </c>
      <c r="C44" s="7" t="n"/>
      <c r="D44" s="14" t="n">
        <v>46139</v>
      </c>
      <c r="E44" s="7" t="inlineStr">
        <is>
          <t>115學年度博士班考試入學可參加複試名單</t>
        </is>
      </c>
      <c r="F44" s="9" t="inlineStr">
        <is>
          <t>口試通知紙本及初試成績單於4/28以掛號郵寄至通訊地址
115博班考試入學口試通知（物理）Download</t>
        </is>
      </c>
      <c r="G44" s="7" t="inlineStr">
        <is>
          <t>115博班考試入學口試通知（物理）</t>
        </is>
      </c>
      <c r="H44" s="7" t="inlineStr">
        <is>
          <t>https://www.phy.ncu.edu.tw/wp-content/uploads/2026/04/115博班考試入學口試通知（物理）.pdf</t>
        </is>
      </c>
      <c r="I44" s="7" t="inlineStr">
        <is>
          <t>Download</t>
        </is>
      </c>
      <c r="J44" s="7" t="inlineStr">
        <is>
          <t>https://www.phy.ncu.edu.tw/wp-content/uploads/2026/04/115博班考試入學口試通知（物理）.pdf</t>
        </is>
      </c>
      <c r="K44" s="7" t="n"/>
      <c r="L44" s="7" t="n"/>
      <c r="M44" s="7" t="inlineStr">
        <is>
          <t>https://www.phy.ncu.edu.tw/news/115%e5%ad%b8%e5%b9%b4%e5%ba%a6%e5%8d%9a%e5%a3%ab%e7%8f%ad%e8%80%83%e8%a9%a6%e5%85%a5%e5%ad%b8%e5%8f%af%e5%8f%83%e5%8a%a0%e8%a4%87%e8%a9%a6%e5%90%8d%e5%96%ae/</t>
        </is>
      </c>
      <c r="N44" s="7" t="inlineStr">
        <is>
          <t>許慧君</t>
        </is>
      </c>
    </row>
    <row r="45">
      <c r="A45" s="7">
        <f>TRUE()</f>
        <v/>
      </c>
      <c r="B45" s="7" t="inlineStr">
        <is>
          <t>其他</t>
        </is>
      </c>
      <c r="C45" s="7" t="n"/>
      <c r="D45" s="14" t="n">
        <v>46139</v>
      </c>
      <c r="E45" s="7" t="inlineStr">
        <is>
          <t>2026光世代實驗技術預備學校</t>
        </is>
      </c>
      <c r="F45" s="7" t="inlineStr">
        <is>
          <t>2026光世代實驗技術預備學校海報定稿20260424-1-已壓縮Download</t>
        </is>
      </c>
      <c r="G45" s="7" t="inlineStr">
        <is>
          <t>2026光世代實驗技術預備學校海報定稿20260424-1-已壓縮</t>
        </is>
      </c>
      <c r="H45" s="7" t="inlineStr">
        <is>
          <t>https://www.phy.ncu.edu.tw/wp-content/uploads/2026/04/2026光世代實驗技術預備學校海報定稿20260424-1-已壓縮.pdf</t>
        </is>
      </c>
      <c r="I45" s="7" t="inlineStr">
        <is>
          <t>Download</t>
        </is>
      </c>
      <c r="J45" s="7" t="inlineStr">
        <is>
          <t>https://www.phy.ncu.edu.tw/wp-content/uploads/2026/04/2026光世代實驗技術預備學校海報定稿20260424-1-已壓縮.pdf</t>
        </is>
      </c>
      <c r="K45" s="7" t="n"/>
      <c r="L45" s="7" t="n"/>
      <c r="M45" s="7" t="inlineStr">
        <is>
          <t>https://www.phy.ncu.edu.tw/news/2026%e5%85%89%e4%b8%96%e4%bb%a3%e5%af%a6%e9%a9%97%e6%8a%80%e8%a1%93%e9%a0%90%e5%82%99%e5%ad%b8%e6%a0%a1/</t>
        </is>
      </c>
      <c r="N45" s="7" t="inlineStr">
        <is>
          <t>許慧君</t>
        </is>
      </c>
    </row>
    <row r="46" ht="261" customHeight="1">
      <c r="A46" s="7">
        <f>TRUE()</f>
        <v/>
      </c>
      <c r="B46" s="7" t="inlineStr">
        <is>
          <t>其他</t>
        </is>
      </c>
      <c r="C46" s="7" t="n"/>
      <c r="D46" s="14" t="n">
        <v>46139</v>
      </c>
      <c r="E46" s="7" t="inlineStr">
        <is>
          <t>115年5月2日全大運開幕，校園交通管制內容。</t>
        </is>
      </c>
      <c r="F46" s="9" t="inlineStr">
        <is>
          <t>本校將於 115 年 5 月 2 日（星期六）舉辦115 年全大運開幕典禮，為確保活動順利及校園交通順暢，當日將實施以下交通管制措施，並附「校園可行駛路線及停車區域示意圖」供參考，煩請大家配合，造成不便，敬請見諒。非常感謝！
【管制時間】115 年 5 月 2 日 00:00 - 20:30
【行車方式】
入校建議：當日請儘可能由學校前門進入。
行車方向：入校後一律往右轉單向行駛。
【公車路線】
不繞駛校園。
車輛入校後，一律停靠本校「行政大樓」前(臨時站)提供乘客上下車。
車輛完成乘客上下車後，即駛離校園。
【封閉部份路段】溜冰場至排球場面對教研大樓之前方道路淨空，禁止通行。
【管制部份停車區】除以下停車區暫不開放停車外，其他停車區、校園道路黃線區皆可停車，或依現場交管人員指引停放。
游泳池至北村出入口停車區
工程五館停車場出入口之左側停車區(新村三區旁)
排球場至白色能源屋之路邊停車區
教研大樓地下停車場
總務處 敬啟
全大運開幕_校園可行駛路線及停車區域示意圖_v20260425Download</t>
        </is>
      </c>
      <c r="G46" s="7" t="inlineStr">
        <is>
          <t>全大運開幕_校園可行駛路線及停車區域示意圖_v20260425</t>
        </is>
      </c>
      <c r="H46" s="7" t="inlineStr">
        <is>
          <t>https://www.phy.ncu.edu.tw/wp-content/uploads/2026/04/全大運開幕_校園可行駛路線及停車區域示意圖_v20260425.pdf</t>
        </is>
      </c>
      <c r="I46" s="7" t="inlineStr">
        <is>
          <t>Download</t>
        </is>
      </c>
      <c r="J46" s="7" t="inlineStr">
        <is>
          <t>https://www.phy.ncu.edu.tw/wp-content/uploads/2026/04/全大運開幕_校園可行駛路線及停車區域示意圖_v20260425.pdf</t>
        </is>
      </c>
      <c r="K46" s="7" t="n"/>
      <c r="L46" s="7" t="n"/>
      <c r="M46" s="7" t="inlineStr">
        <is>
          <t>https://www.phy.ncu.edu.tw/news/115%e5%b9%b45%e6%9c%882%e6%97%a5%e5%85%a8%e5%a4%a7%e9%81%8b%e9%96%8b%e5%b9%95%ef%bc%8c%e6%a0%a1%e5%9c%92%e4%ba%a4%e9%80%9a%e7%ae%a1%e5%88%b6%e5%85%a7%e5%ae%b9%e3%80%82/</t>
        </is>
      </c>
      <c r="N46" s="7" t="inlineStr">
        <is>
          <t>許慧君</t>
        </is>
      </c>
    </row>
    <row r="47">
      <c r="A47" s="7">
        <f>TRUE()</f>
        <v/>
      </c>
      <c r="B47" s="7" t="inlineStr">
        <is>
          <t>研討會</t>
        </is>
      </c>
      <c r="C47" s="7" t="n"/>
      <c r="D47" s="14" t="n">
        <v>46135</v>
      </c>
      <c r="E47" s="7" t="inlineStr">
        <is>
          <t>2026 強場雷射與核融合暑期研習</t>
        </is>
      </c>
      <c r="F47" s="7" t="inlineStr">
        <is>
          <t>2026 強場實驗室暑假實習海報 (003)Download</t>
        </is>
      </c>
      <c r="G47" s="7" t="inlineStr">
        <is>
          <t>2026 強場實驗室暑假實習海報 (003)</t>
        </is>
      </c>
      <c r="H47" s="7" t="inlineStr">
        <is>
          <t>https://www.phy.ncu.edu.tw/wp-content/uploads/2026/04/2026-強場實驗室暑假實習海報-003.pdf</t>
        </is>
      </c>
      <c r="I47" s="7" t="inlineStr">
        <is>
          <t>Download</t>
        </is>
      </c>
      <c r="J47" s="7" t="inlineStr">
        <is>
          <t>https://www.phy.ncu.edu.tw/wp-content/uploads/2026/04/2026-強場實驗室暑假實習海報-003.pdf</t>
        </is>
      </c>
      <c r="K47" s="7" t="n"/>
      <c r="L47" s="7" t="n"/>
      <c r="M47" s="7" t="inlineStr">
        <is>
          <t>https://www.phy.ncu.edu.tw/news/2026-%e5%bc%b7%e5%a0%b4%e9%9b%b7%e5%b0%84%e8%88%87%e6%a0%b8%e8%9e%8d%e5%90%88%e6%9a%91%e6%9c%9f%e7%a0%94%e7%bf%92/</t>
        </is>
      </c>
      <c r="N47" s="7" t="inlineStr">
        <is>
          <t>許慧君</t>
        </is>
      </c>
    </row>
    <row r="48">
      <c r="A48" s="7">
        <f>TRUE()</f>
        <v/>
      </c>
      <c r="B48" s="7" t="inlineStr">
        <is>
          <t>演講</t>
        </is>
      </c>
      <c r="C48" s="7" t="n"/>
      <c r="D48" s="14" t="n">
        <v>46133</v>
      </c>
      <c r="E48" s="7" t="inlineStr">
        <is>
          <t>Complex System and Biophysics Seminar 20260423</t>
        </is>
      </c>
      <c r="F48" s="7" t="inlineStr">
        <is>
          <t>Complex System and Biophysics Seminar_20260423Download</t>
        </is>
      </c>
      <c r="G48" s="7" t="inlineStr">
        <is>
          <t>Complex System and Biophysics Seminar_20260423</t>
        </is>
      </c>
      <c r="H48" s="7" t="inlineStr">
        <is>
          <t>https://www.phy.ncu.edu.tw/wp-content/uploads/2026/04/Complex-System-and-Biophysics-Seminar_20260423.pdf</t>
        </is>
      </c>
      <c r="I48" s="7" t="inlineStr">
        <is>
          <t>Download</t>
        </is>
      </c>
      <c r="J48" s="7" t="inlineStr">
        <is>
          <t>https://www.phy.ncu.edu.tw/wp-content/uploads/2026/04/Complex-System-and-Biophysics-Seminar_20260423.pdf</t>
        </is>
      </c>
      <c r="K48" s="7" t="n"/>
      <c r="L48" s="7" t="n"/>
      <c r="M48" s="7" t="inlineStr">
        <is>
          <t>https://www.phy.ncu.edu.tw/news/complex-system-and-biophysics-seminar-20260423/</t>
        </is>
      </c>
      <c r="N48" s="7" t="inlineStr">
        <is>
          <t>許慧君</t>
        </is>
      </c>
    </row>
    <row r="49">
      <c r="A49" s="7">
        <f>TRUE()</f>
        <v/>
      </c>
      <c r="B49" s="7" t="inlineStr">
        <is>
          <t>演講</t>
        </is>
      </c>
      <c r="C49" s="7" t="n"/>
      <c r="D49" s="14" t="n">
        <v>46133</v>
      </c>
      <c r="E49" s="7" t="inlineStr">
        <is>
          <t>Colloquium_20260428_From Eikonal to Entanglement</t>
        </is>
      </c>
      <c r="F49" s="7" t="inlineStr">
        <is>
          <t>Colloquium_20260428Download</t>
        </is>
      </c>
      <c r="G49" s="7" t="inlineStr">
        <is>
          <t>Colloquium_20260428</t>
        </is>
      </c>
      <c r="H49" s="7" t="inlineStr">
        <is>
          <t>https://www.phy.ncu.edu.tw/wp-content/uploads/2026/04/Colloquium_20260428.pdf</t>
        </is>
      </c>
      <c r="I49" s="7" t="inlineStr">
        <is>
          <t>Download</t>
        </is>
      </c>
      <c r="J49" s="7" t="inlineStr">
        <is>
          <t>https://www.phy.ncu.edu.tw/wp-content/uploads/2026/04/Colloquium_20260428.pdf</t>
        </is>
      </c>
      <c r="K49" s="7" t="n"/>
      <c r="L49" s="7" t="n"/>
      <c r="M49" s="7" t="inlineStr">
        <is>
          <t>https://www.phy.ncu.edu.tw/news/colloquium_20260428_from-eikonal-to-entanglement/</t>
        </is>
      </c>
      <c r="N49" s="7" t="inlineStr">
        <is>
          <t>許慧君</t>
        </is>
      </c>
    </row>
    <row r="50" ht="79" customHeight="1">
      <c r="A50" s="7">
        <f>TRUE()</f>
        <v/>
      </c>
      <c r="B50" s="7" t="inlineStr">
        <is>
          <t>其他</t>
        </is>
      </c>
      <c r="C50" s="7" t="n"/>
      <c r="D50" s="14" t="n">
        <v>46132</v>
      </c>
      <c r="E50" s="7" t="inlineStr">
        <is>
          <t>1150422教室異動公告</t>
        </is>
      </c>
      <c r="F50" s="9" t="inlineStr">
        <is>
          <t>因應4/22(三)系評鑑
S4-625教室異動
造成不便請見諒
課號時間原教室新教室
PH6070*-非線性動力學 (黎璧賢)09-12S4-625S4-623研討室
PH6012*-統計力學 Ｉ (陳炯豪)14-17S4-625S4-204教室</t>
        </is>
      </c>
      <c r="G50" s="7" t="n"/>
      <c r="H50" s="7" t="n"/>
      <c r="I50" s="7" t="n"/>
      <c r="J50" s="7" t="n"/>
      <c r="K50" s="7" t="n"/>
      <c r="L50" s="7" t="n"/>
      <c r="M50" s="7" t="inlineStr">
        <is>
          <t>https://www.phy.ncu.edu.tw/news/1150422%e6%95%99%e5%ae%a4%e7%95%b0%e5%8b%95%e5%85%ac%e5%91%8a/</t>
        </is>
      </c>
      <c r="N50" s="7" t="inlineStr">
        <is>
          <t>許慧君</t>
        </is>
      </c>
    </row>
    <row r="51" ht="170" customHeight="1">
      <c r="A51" s="7">
        <f>TRUE()</f>
        <v/>
      </c>
      <c r="B51" s="7" t="inlineStr">
        <is>
          <t>其他</t>
        </is>
      </c>
      <c r="C51" s="7" t="n"/>
      <c r="D51" s="14" t="n">
        <v>46132</v>
      </c>
      <c r="E51" s="7" t="inlineStr">
        <is>
          <t>S4-717暫停開放公告</t>
        </is>
      </c>
      <c r="F51" s="9" t="inlineStr">
        <is>
          <t>04/24(五)10-12理學院EMI教師交流會
04/30(四)11-16國際處宣傳影片拍攝
05/18(一)09-14理學院第三屆學生英文演說比賽
05/20(三)物理系個人申請
05/21(四)理學院學士班個人申請
05/26(二)物理系高中生open house
06/03(三)理學院EMI助教交流會
06/12(五)理學院外籍生交流會
06/13(六)物理小年會
非活動相關者請勿進入
學生自習請改至 721 讀書室
討論活動請多加利用各樓層電梯前討論區 及 627紀念書房
造成不便，敬請見諒，謝謝合作。</t>
        </is>
      </c>
      <c r="G51" s="7" t="n"/>
      <c r="H51" s="7" t="n"/>
      <c r="I51" s="7" t="n"/>
      <c r="J51" s="7" t="n"/>
      <c r="K51" s="7" t="n"/>
      <c r="L51" s="7" t="n"/>
      <c r="M51" s="7" t="inlineStr">
        <is>
          <t>https://www.phy.ncu.edu.tw/news/s4-717%e6%9a%ab%e5%81%9c%e9%96%8b%e6%94%be%e5%85%ac%e5%91%8a-8/</t>
        </is>
      </c>
      <c r="N51" s="7" t="inlineStr">
        <is>
          <t>許慧君</t>
        </is>
      </c>
    </row>
    <row r="52">
      <c r="A52" s="7">
        <f>TRUE()</f>
        <v/>
      </c>
      <c r="B52" s="7" t="inlineStr">
        <is>
          <t>其他</t>
        </is>
      </c>
      <c r="C52" s="7" t="n"/>
      <c r="D52" s="14" t="n">
        <v>46127</v>
      </c>
      <c r="E52" s="7" t="inlineStr">
        <is>
          <t>NCU Commencement 2026 Announcement</t>
        </is>
      </c>
      <c r="F52" s="7" t="inlineStr">
        <is>
          <t>https://club.adm.ncu.edu.tw/graduate</t>
        </is>
      </c>
      <c r="G52" s="7" t="inlineStr">
        <is>
          <t>https://club.adm.ncu.edu.tw/graduate</t>
        </is>
      </c>
      <c r="H52" s="7" t="inlineStr">
        <is>
          <t>https://club.adm.ncu.edu.tw/graduate</t>
        </is>
      </c>
      <c r="I52" s="7" t="n"/>
      <c r="J52" s="7" t="n"/>
      <c r="K52" s="7" t="n"/>
      <c r="L52" s="7" t="n"/>
      <c r="M52" s="7" t="inlineStr">
        <is>
          <t>https://www.phy.ncu.edu.tw/news/ncu-commencement-2026-announcement/</t>
        </is>
      </c>
      <c r="N52" s="7" t="inlineStr">
        <is>
          <t>許慧君</t>
        </is>
      </c>
    </row>
    <row r="53">
      <c r="A53" s="7">
        <f>TRUE()</f>
        <v/>
      </c>
      <c r="B53" s="7" t="inlineStr">
        <is>
          <t>其他</t>
        </is>
      </c>
      <c r="C53" s="7" t="n"/>
      <c r="D53" s="14" t="n">
        <v>46127</v>
      </c>
      <c r="E53" s="7" t="inlineStr">
        <is>
          <t>114 學年度畢業典禮</t>
        </is>
      </c>
      <c r="F53" s="7" t="inlineStr">
        <is>
          <t>https://club.adm.ncu.edu.tw/graduate</t>
        </is>
      </c>
      <c r="G53" s="7" t="inlineStr">
        <is>
          <t>https://club.adm.ncu.edu.tw/graduate</t>
        </is>
      </c>
      <c r="H53" s="7" t="inlineStr">
        <is>
          <t>https://club.adm.ncu.edu.tw/graduate</t>
        </is>
      </c>
      <c r="I53" s="7" t="n"/>
      <c r="J53" s="7" t="n"/>
      <c r="K53" s="7" t="n"/>
      <c r="L53" s="7" t="n"/>
      <c r="M53" s="7" t="inlineStr">
        <is>
          <t>https://www.phy.ncu.edu.tw/news/114-%e5%ad%b8%e5%b9%b4%e5%ba%a6%e7%95%a2%e6%a5%ad%e5%85%b8%e7%a6%ae/</t>
        </is>
      </c>
      <c r="N53" s="7" t="inlineStr">
        <is>
          <t>許慧君</t>
        </is>
      </c>
    </row>
    <row r="54">
      <c r="A54" s="7">
        <f>TRUE()</f>
        <v/>
      </c>
      <c r="B54" s="7" t="inlineStr">
        <is>
          <t>演講</t>
        </is>
      </c>
      <c r="C54" s="7" t="n"/>
      <c r="D54" s="14" t="n">
        <v>46126</v>
      </c>
      <c r="E54" s="7" t="inlineStr">
        <is>
          <t>Colloquium_20260421_Numerical studies of the morphodynamics of dynamic cell assemblies</t>
        </is>
      </c>
      <c r="F54" s="7" t="inlineStr">
        <is>
          <t>Colloquium_20260421Download</t>
        </is>
      </c>
      <c r="G54" s="7" t="inlineStr">
        <is>
          <t>Colloquium_20260421</t>
        </is>
      </c>
      <c r="H54" s="7" t="inlineStr">
        <is>
          <t>https://www.phy.ncu.edu.tw/wp-content/uploads/2026/04/Colloquium_20260421.pdf</t>
        </is>
      </c>
      <c r="I54" s="7" t="inlineStr">
        <is>
          <t>Download</t>
        </is>
      </c>
      <c r="J54" s="7" t="inlineStr">
        <is>
          <t>https://www.phy.ncu.edu.tw/wp-content/uploads/2026/04/Colloquium_20260421.pdf</t>
        </is>
      </c>
      <c r="K54" s="7" t="n"/>
      <c r="L54" s="7" t="n"/>
      <c r="M54" s="7" t="inlineStr">
        <is>
          <t>https://www.phy.ncu.edu.tw/news/colloquium_20260421_numerical-studies-of-the-morphodynamics-of-dynamic-cell-assemblies/</t>
        </is>
      </c>
      <c r="N54" s="7" t="inlineStr">
        <is>
          <t>許慧君</t>
        </is>
      </c>
    </row>
    <row r="55" ht="409.6" customHeight="1">
      <c r="A55" s="7">
        <f>TRUE()</f>
        <v/>
      </c>
      <c r="B55" s="7" t="inlineStr">
        <is>
          <t>其他</t>
        </is>
      </c>
      <c r="C55" s="7" t="n"/>
      <c r="D55" s="14" t="n">
        <v>46126</v>
      </c>
      <c r="E55" s="7" t="inlineStr">
        <is>
          <t>【全校公共區域環境消毒公告】</t>
        </is>
      </c>
      <c r="F55" s="9" t="inlineStr">
        <is>
          <t>國立中央大學全校環境公共區域消毒公告
National Central University Environmental anti - mosquito measures Notice
時    間：115年4月27日上午8：00～17：30 
Anti- mosquito measures time: April 27th , 2026 8:00 a.m. to 17:30 p.m.
消毒原由及範圍 (Reasons and range of anti- mosquito measures)：
由於天候漸漸高溫炎熱，恐使大量病媒蚊孳生，擬針對全校戶外公共區域陽光照射不到之陰暗角落、水溝（含各館舍屋基周邊）及緊鄰本校西北側外圍之排水溝渠，進行消毒防治工作，施工期間有藥劑警示味道，請各館舍暫時將窗戶關閉，造成不便，敬請見諒。
請各館舍確實執行「巡、倒、清、刷」，如有積水情形應立即清除，並配合於施作3天前完成屋基周圍水溝落葉及污泥清理，以阻絕病媒蚊孳生及登革熱，並達環境消毒之效果。
The gradually increasing high temperature may cause a large number of vector mosquitoes to breed.  It is planned to anti- mosquito measures for the dark corners and the gutterways of the outdoor public areas, including the periphery of all the buildings, and the drainages adjacent to the western side of the campus. During the construction period, There may produce unpleasant smells. Please all the buildings close windows temporarily. Apologize for the inconvenience.Please ensure that each building carries out "patrol, overturn, clean, and scrub" measures diligently. 
Each facility is requested to diligently carry out ‘inspection, draining, cleaning, and scrubbing.’ Any stagnant water should be removed immediately, and in coordination, the cleaning of leaves and sludge from the ditches around building foundations should be completed at least three days prior to implementation, in order to prevent the breeding of disease-carrying mosquitoes and dengue fever, as well as to achieve the effect of environmental disinfection.
預計消毒範圍：建物館舍外屋基周邊水溝及戶外公共區域。施作順序如附件
Expected range of anti- mosquito measures : the periphery and the gutterways of the following buildings, and the outdoor public areas.
 [註]若本次施作時逢下雨或強風等其他不適合噴灑因素時，將於115年5月1日施作，不再另行公告，謝謝合作!! 
If there is any unsuitable situation for spraying pesticide,such as raining or strong wind, the anti- mosquito measures will be expected to conducted on May 1th without any futher notice. Thank you for your cooperation!
施作廠商：信實公寓大廈管理維護股份有限公司                          電話：(03)393-7960
(病媒防治許可執照字號：竹縣環藥病媒字第04-019號)
廠商現場專業技術人員：王書文                 電話：0925-089359
 本案承辦人：事務組吳小姐                                電話：(03)422-7151分機57316
防治對象：蟑螂、跳蚤、蚊子、孑孓及蛾蚋
防治方式：使用動力噴霧機，針對全校建築物戶外屋基周圍、水溝及周邊樹(灌)木、樹葉背面蚊蟲易棲習處，實施殘效噴灑。
戶外公共區域及屋基陰暗處、排水溝
Outdoor public areas and periphery of the buildings,and the gutterways.
注意事項(Attention):
1.    請全校教職員生、寵物在消毒時間內儘量減少在校園戶外活動，以避免吸入消毒藥劑，並請準備口罩於必要時配戴。
In order to prevent from inhaling disinfectant, please avoid doing outdoor activity in the campus during the sterilization.  Besides, please prepare the mask to wear if it is necessary.
2.    本類藥劑正常使用時很少引起中毒，但可能對皮膚略有刺激反應，若大量過度接觸或誤食時，可能引起過度敏感、活動減少、俯臥、疲軟、流涎、咳嗽、流鼻水等症狀。
This disinfectant rarely cause poisoning during normal use.  However, it may lead to skin irritate.  When you touch too much disinfectant or eat by mistake, it may cause allergy, languor, drooling, coughing, and running nose, etc.
3.    解毒及急救方式：眼睛或皮膚不慎接觸藥液時，應以大量清水連續沖洗15分鐘後再送醫診治。若不慎吸入藥霧，應立即將病患移至通風處再送醫診治。如有緊急狀況，可致電(02)2875-7525 #821臺北榮民總醫院臨床毒物與職業醫學科尋解，必要時持本藥劑標…（內容過長截斷，完整內容見原始連結）</t>
        </is>
      </c>
      <c r="G55" s="7" t="n"/>
      <c r="H55" s="7" t="n"/>
      <c r="I55" s="7" t="n"/>
      <c r="J55" s="7" t="n"/>
      <c r="K55" s="7" t="n"/>
      <c r="L55" s="7" t="n"/>
      <c r="M55" s="7" t="inlineStr">
        <is>
          <t>https://www.phy.ncu.edu.tw/news/%e3%80%90%e5%85%a8%e6%a0%a1%e5%85%ac%e5%85%b1%e5%8d%80%e5%9f%9f%e7%92%b0%e5%a2%83%e6%b6%88%e6%af%92%e5%85%ac%e5%91%8a%e3%80%91/</t>
        </is>
      </c>
      <c r="N55" s="7" t="inlineStr">
        <is>
          <t>許慧君</t>
        </is>
      </c>
    </row>
    <row r="56" ht="157" customHeight="1">
      <c r="A56" s="7">
        <f>TRUE()</f>
        <v/>
      </c>
      <c r="B56" s="7" t="inlineStr">
        <is>
          <t>其他</t>
        </is>
      </c>
      <c r="C56" s="7" t="n"/>
      <c r="D56" s="14" t="n">
        <v>46125</v>
      </c>
      <c r="E56" s="7" t="inlineStr">
        <is>
          <t>115.04.20(星期一)清洗健雄館1-10樓窗台</t>
        </is>
      </c>
      <c r="F56" s="9" t="inlineStr">
        <is>
          <t>健雄館一樓靠中大湖安全門(電梯旁)暫停開放!
請靠近窗台之房間使用者，當天請務必關上窗戶，以免汙水潑入室內，不便之處請見諒。
一樓104技佐辦公室
二樓206物理系學會
三樓306實驗物理實驗室
四樓406離子佈植實驗室
五樓506-1低溫物理實驗室
六樓624研究室
七樓724研討室
八樓822.824
九樓914
十樓1012</t>
        </is>
      </c>
      <c r="G56" s="7" t="n"/>
      <c r="H56" s="7" t="n"/>
      <c r="I56" s="7" t="n"/>
      <c r="J56" s="7" t="n"/>
      <c r="K56" s="7" t="n"/>
      <c r="L56" s="7" t="n"/>
      <c r="M56" s="7" t="inlineStr">
        <is>
          <t>https://www.phy.ncu.edu.tw/news/115-04-20%e6%98%9f%e6%9c%9f%e4%b8%80%e6%b8%85%e6%b4%97%e5%81%a5%e9%9b%84%e9%a4%a81-10%e6%a8%93%e7%aa%97%e5%8f%b0/</t>
        </is>
      </c>
      <c r="N56" s="7" t="inlineStr">
        <is>
          <t>許慧君</t>
        </is>
      </c>
    </row>
    <row r="57">
      <c r="A57" s="7">
        <f>TRUE()</f>
        <v/>
      </c>
      <c r="B57" s="7" t="inlineStr">
        <is>
          <t>其他</t>
        </is>
      </c>
      <c r="C57" s="7" t="n"/>
      <c r="D57" s="14" t="n">
        <v>46125</v>
      </c>
      <c r="E57" s="7" t="inlineStr">
        <is>
          <t>失物招領(115.04.13)</t>
        </is>
      </c>
      <c r="F57" s="7" t="inlineStr">
        <is>
          <t>有遺失下列物品者，請於115.04.30前至物理系辦(S4-629)認領!</t>
        </is>
      </c>
      <c r="G57" s="7" t="n"/>
      <c r="H57" s="7" t="n"/>
      <c r="I57" s="7" t="n"/>
      <c r="J57" s="7" t="n"/>
      <c r="K57" s="7" t="n"/>
      <c r="L57" s="7" t="n"/>
      <c r="M57" s="7" t="inlineStr">
        <is>
          <t>https://www.phy.ncu.edu.tw/news/%e5%a4%b1%e7%89%a9%e6%8b%9b%e9%a0%98115-04-13/</t>
        </is>
      </c>
      <c r="N57" s="7" t="inlineStr">
        <is>
          <t>許慧君</t>
        </is>
      </c>
    </row>
    <row r="58">
      <c r="A58" s="7">
        <f>TRUE()</f>
        <v/>
      </c>
      <c r="B58" s="7" t="inlineStr">
        <is>
          <t>演講</t>
        </is>
      </c>
      <c r="C58" s="7" t="n"/>
      <c r="D58" s="14" t="n">
        <v>46119</v>
      </c>
      <c r="E58" s="7" t="inlineStr">
        <is>
          <t>Colloquium_20260414_Quantum Information Perspectives on Non-Hermitian Quantum Systems</t>
        </is>
      </c>
      <c r="F58" s="7" t="inlineStr">
        <is>
          <t>Colloquium_20260414Download</t>
        </is>
      </c>
      <c r="G58" s="7" t="inlineStr">
        <is>
          <t>Colloquium_20260414</t>
        </is>
      </c>
      <c r="H58" s="7" t="inlineStr">
        <is>
          <t>https://www.phy.ncu.edu.tw/wp-content/uploads/2026/04/Colloquium_20260414.pdf</t>
        </is>
      </c>
      <c r="I58" s="7" t="inlineStr">
        <is>
          <t>Download</t>
        </is>
      </c>
      <c r="J58" s="7" t="inlineStr">
        <is>
          <t>https://www.phy.ncu.edu.tw/wp-content/uploads/2026/04/Colloquium_20260414.pdf</t>
        </is>
      </c>
      <c r="K58" s="7" t="n"/>
      <c r="L58" s="7" t="n"/>
      <c r="M58" s="7" t="inlineStr">
        <is>
          <t>https://www.phy.ncu.edu.tw/news/colloquium_20260414_quantum-information-perspectives-on-non-hermitian-quantum-systems/</t>
        </is>
      </c>
      <c r="N58" s="7" t="inlineStr">
        <is>
          <t>許慧君</t>
        </is>
      </c>
    </row>
    <row r="59" ht="79" customHeight="1">
      <c r="A59" s="7">
        <f>TRUE()</f>
        <v/>
      </c>
      <c r="B59" s="7" t="inlineStr">
        <is>
          <t>其他</t>
        </is>
      </c>
      <c r="C59" s="7" t="n"/>
      <c r="D59" s="14" t="n">
        <v>46119</v>
      </c>
      <c r="E59" s="7" t="inlineStr">
        <is>
          <t>自主學習微課程「高能粒子動力學與立方衛星任務」</t>
        </is>
      </c>
      <c r="F59" s="9" t="inlineStr">
        <is>
          <t>本課程由中央大學天文研究所與臺灣太空科學聯盟共同開設，內容涵蓋太空中高能粒子的來源與動力學，並結合立方衛星與深空探測任務相關應用，由美國科羅拉多大學博爾德分校（LASP）李炘璘教授、中央大學葉永烜教授、楊雅惠教授，以及淡江大學汪愷悌教授共同授課。
課程資訊與報名方式請參考：
https://twspaceunion.org/epd-course-2026/</t>
        </is>
      </c>
      <c r="G59" s="7" t="inlineStr">
        <is>
          <t>https://twspaceunion.org/epd-course-2026/</t>
        </is>
      </c>
      <c r="H59" s="7" t="inlineStr">
        <is>
          <t>https://twspaceunion.org/epd-course-2026/</t>
        </is>
      </c>
      <c r="I59" s="7" t="n"/>
      <c r="J59" s="7" t="n"/>
      <c r="K59" s="7" t="n"/>
      <c r="L59" s="7" t="n"/>
      <c r="M59" s="7" t="inlineStr">
        <is>
          <t>https://www.phy.ncu.edu.tw/news/%e8%87%aa%e4%b8%bb%e5%ad%b8%e7%bf%92%e5%be%ae%e8%aa%b2%e7%a8%8b%e3%80%8c%e9%ab%98%e8%83%bd%e7%b2%92%e5%ad%90%e5%8b%95%e5%8a%9b%e5%ad%b8%e8%88%87%e7%ab%8b%e6%96%b9%e8%a1%9b%e6%98%9f%e4%bb%bb%e5%8b%99/</t>
        </is>
      </c>
      <c r="N59" s="7" t="inlineStr">
        <is>
          <t>許慧君</t>
        </is>
      </c>
    </row>
    <row r="60" ht="285" customHeight="1">
      <c r="A60" s="7">
        <f>TRUE()</f>
        <v/>
      </c>
      <c r="B60" s="7" t="inlineStr">
        <is>
          <t>演講</t>
        </is>
      </c>
      <c r="C60" s="7" t="n"/>
      <c r="D60" s="14" t="n">
        <v>46119</v>
      </c>
      <c r="E60" s="7" t="inlineStr">
        <is>
          <t>【聯電講座】AI與半導體線上分享</t>
        </is>
      </c>
      <c r="F60" s="9" t="inlineStr">
        <is>
          <t>各位同學 👋
如果有一場講座，可以讓你用 50分鐘看懂 AI 在半導體怎麼用，還能順便抽一組電競裝備，你會不會想參加？👇
👩‍💻 聯電線上講座｜AI與半導體的精彩碰撞
📌 活動資訊
主題｜AI與半導體的精彩碰撞
時間｜4/29（二）12:10–13:00
形式｜線上直播
🍱 午餐時間輕鬆參加（有手機TEAMS就可以上線、不用跑場）
🎤 聯電智慧數位發展處主管親自分享
👉 AI如何實際應用在製造現場
👉 工程師真實職涯發展
🎁 參加到最後直接抽（真的實用）
🎯 參加對象
理工相關科系在學學生
（PTP優先名額｜非PTP亦可報名，名額有限）
🎁 參加好康
👉 女力進化獎：AUKEY 100W行動電源（可充筆電）(市值超過2千元)
👉 工程人必備獎：4K無線電競滑鼠(市值超過3千元)
👉 裝備升級獎：羅技無線機械式電競鍵盤 (市值超過5千元 )
🚀 還等什麼？現在就報名，提前卡位你的科技職涯未來 👉 更多詳情及報名連結：https://forms.gle/YJpuAKJXkU6cZVCi7</t>
        </is>
      </c>
      <c r="G60" s="7" t="inlineStr">
        <is>
          <t>https://forms.gle/YJpuAKJXkU6cZVCi7</t>
        </is>
      </c>
      <c r="H60" s="7" t="inlineStr">
        <is>
          <t>https://forms.gle/YJpuAKJXkU6cZVCi7</t>
        </is>
      </c>
      <c r="I60" s="7" t="n"/>
      <c r="J60" s="7" t="n"/>
      <c r="K60" s="7" t="n"/>
      <c r="L60" s="7" t="n"/>
      <c r="M60" s="7" t="inlineStr">
        <is>
          <t>https://www.phy.ncu.edu.tw/news/%e3%80%90%e8%81%af%e9%9b%bb%e8%ac%9b%e5%ba%a7%e3%80%91ai%e8%88%87%e5%8d%8a%e5%b0%8e%e9%ab%94%e7%b7%9a%e4%b8%8a%e5%88%86%e4%ba%ab/</t>
        </is>
      </c>
      <c r="N60" s="7" t="inlineStr">
        <is>
          <t>許慧君</t>
        </is>
      </c>
    </row>
    <row r="61">
      <c r="A61" s="7">
        <f>TRUE()</f>
        <v/>
      </c>
      <c r="B61" s="7" t="inlineStr">
        <is>
          <t>其他</t>
        </is>
      </c>
      <c r="C61" s="7" t="n"/>
      <c r="D61" s="14" t="n">
        <v>46119</v>
      </c>
      <c r="E61" s="7" t="inlineStr">
        <is>
          <t>物理學系分機通訊錄1150407</t>
        </is>
      </c>
      <c r="F61" s="7" t="inlineStr">
        <is>
          <t>物理系通訊錄Download</t>
        </is>
      </c>
      <c r="G61" s="7" t="inlineStr">
        <is>
          <t>物理系通訊錄</t>
        </is>
      </c>
      <c r="H61" s="7" t="inlineStr">
        <is>
          <t>https://www.phy.ncu.edu.tw/wp-content/uploads/2026/04/物理系通訊錄.pdf</t>
        </is>
      </c>
      <c r="I61" s="7" t="inlineStr">
        <is>
          <t>Download</t>
        </is>
      </c>
      <c r="J61" s="7" t="inlineStr">
        <is>
          <t>https://www.phy.ncu.edu.tw/wp-content/uploads/2026/04/物理系通訊錄.pdf</t>
        </is>
      </c>
      <c r="K61" s="7" t="n"/>
      <c r="L61" s="7" t="n"/>
      <c r="M61" s="7" t="inlineStr">
        <is>
          <t>https://www.phy.ncu.edu.tw/news/%e7%89%a9%e7%90%86%e5%ad%b8%e7%b3%bb%e5%88%86%e6%a9%9f%e9%80%9a%e8%a8%8a%e9%8c%841150407/</t>
        </is>
      </c>
      <c r="N61" s="7" t="inlineStr">
        <is>
          <t>許慧君</t>
        </is>
      </c>
    </row>
    <row r="62" ht="309" customHeight="1">
      <c r="A62" s="7">
        <f>TRUE()</f>
        <v/>
      </c>
      <c r="B62" s="7" t="inlineStr">
        <is>
          <t>其他</t>
        </is>
      </c>
      <c r="C62" s="7" t="n"/>
      <c r="D62" s="14" t="n">
        <v>46115</v>
      </c>
      <c r="E62" s="7" t="inlineStr">
        <is>
          <t>【資安宣導】115年度社交工程演練將於4月啟動，防範惡意釣魚信件請提高警覺！</t>
        </is>
      </c>
      <c r="F62" s="9" t="inlineStr">
        <is>
          <t>一年一度的教育部社交工程演練將於本月（4月）至 12 月期間辦理。教育部將不定期發送各種測試信件，以檢視全校人員的資安防範意識。
預防防護「三不原則」
這類惡意信件通常會夾帶不明連結或附檔。收到可疑信件時，請大家務必保持冷靜。
重中之重：只要不確定信件來源或標題有疑慮，請直接「勾選後刪除」，絕對不要點開！
若必須確認信件內容，請遵循以下原則：
不輕易點擊連結： 將滑鼠游標停留在連結上方（先不要點擊），觀察瀏覽器左下角顯示的真實網址是否為學校官方網域（ncu.edu.tw）。
不隨便下載附件： 未經確認來源的附檔極可能夾帶惡意程式，請勿輕易開啟。
絕不在不明網頁輸入帳密： 學校絕對不會透過一封信件內的連結，強迫您登入並輸入密碼來「解鎖帳號」或「擴充容量」。
常見釣魚信件標題案例
本次演練將模擬駭客常用的手法，主題涵蓋八卦、休閒、保健、財經、時事等類型。以下整理 10 種常見的標題案例，請特別留意：
請閱讀：NCU重要通知 (年初真實假冒案例)
【資訊中心通知】您的 NCU WebMail 信箱容量已滿，請立即登入擴充！
【人事室】115年度教職員工薪俸調整方案與個人明細表，請下載附件查閱。
【財政部】您有一筆綜合所得稅退稅即將到期，請點擊連結完成線上申報。
【好康分享】辛巴克/超商 歡慶週年買一送一電子優惠券，限量發送中！
【健康快訊】最新醫學證實：每天這樣做，心血管疾病風險大幅降低 50%！
【秘辛爆料】本校某系所主管與廠商私下交涉完整錄音檔流出！
【圖書館】您的借閱書籍已嚴重逾期，即將產生高額滯納金，請登入確認。
【網購客服】您的包裹因地址標示不清無法投遞，請重新輸入配送資訊。
【私密外流】Dcard瘋傳！本校某系男女同學深夜火辣互動影片完整版！</t>
        </is>
      </c>
      <c r="G62" s="7" t="inlineStr">
        <is>
          <t>ncu.edu.tw</t>
        </is>
      </c>
      <c r="H62" s="7" t="inlineStr">
        <is>
          <t>http://ncu.edu.tw/</t>
        </is>
      </c>
      <c r="I62" s="7" t="n"/>
      <c r="J62" s="7" t="n"/>
      <c r="K62" s="7" t="n"/>
      <c r="L62" s="7" t="n"/>
      <c r="M62" s="7" t="inlineStr">
        <is>
          <t>https://www.phy.ncu.edu.tw/news/%e3%80%90%e8%b3%87%e5%ae%89%e5%ae%a3%e5%b0%8e%e3%80%91115%e5%b9%b4%e5%ba%a6%e7%a4%be%e4%ba%a4%e5%b7%a5%e7%a8%8b%e6%bc%94%e7%b7%b4%e5%b0%87%e6%96%bc4%e6%9c%88%e5%95%9f%e5%8b%95%ef%bc%8c%e9%98%b2/</t>
        </is>
      </c>
      <c r="N62" s="7" t="inlineStr">
        <is>
          <t>許慧君</t>
        </is>
      </c>
    </row>
    <row r="63" ht="170" customHeight="1">
      <c r="A63" s="7">
        <f>TRUE()</f>
        <v/>
      </c>
      <c r="B63" s="7" t="inlineStr">
        <is>
          <t>其他</t>
        </is>
      </c>
      <c r="C63" s="7" t="n"/>
      <c r="D63" s="14" t="n">
        <v>46113</v>
      </c>
      <c r="E63" s="7" t="inlineStr">
        <is>
          <t>停水公告 / Water Outage Notice 4 月 2 日（四）13:00–17:00</t>
        </is>
      </c>
      <c r="F63" s="9" t="inlineStr">
        <is>
          <t>📢 停水公告 / Water Outage Notice
本館 1–5 樓地下水停水施工
時間：115 年 4 月 2 日（四）13:00–17:00
施工期間，1–5 樓男女廁所暫停使用，請至 6–10 樓廁所使用。
如因施工狀況可能延長停水時間，若提前施工完畢將立即開放使用。
造成不便，敬請見諒。
Water supply for floors 1–5 will be suspended due to construction.
Date &amp; Time: April 2 (Thu), 13:00–17:00
During this period, restrooms on floors 1–5 will be temporarily closed. Please use the restrooms on floors 6–10.
The outage may be extended depending on construction progress. If the work is completed earlier, water supply will be restored immediately.
We apologize for any inconvenience caused.</t>
        </is>
      </c>
      <c r="G63" s="7" t="n"/>
      <c r="H63" s="7" t="n"/>
      <c r="I63" s="7" t="n"/>
      <c r="J63" s="7" t="n"/>
      <c r="K63" s="7" t="n"/>
      <c r="L63" s="7" t="n"/>
      <c r="M63" s="7" t="inlineStr">
        <is>
          <t>https://www.phy.ncu.edu.tw/news/%e5%81%9c%e6%b0%b4%e5%85%ac%e5%91%8a-water-outage-notice-4-%e6%9c%88-2-%e6%97%a5%ef%bc%88%e5%9b%9b%ef%bc%891300-1700/</t>
        </is>
      </c>
      <c r="N63" s="7" t="inlineStr">
        <is>
          <t>許慧君</t>
        </is>
      </c>
    </row>
    <row r="64" ht="131" customHeight="1">
      <c r="A64" s="7">
        <f>TRUE()</f>
        <v/>
      </c>
      <c r="B64" s="7" t="inlineStr">
        <is>
          <t>招生</t>
        </is>
      </c>
      <c r="C64" s="7" t="inlineStr">
        <is>
          <t>高中生</t>
        </is>
      </c>
      <c r="D64" s="14" t="n">
        <v>46113</v>
      </c>
      <c r="E64" s="7" t="inlineStr">
        <is>
          <t>115學年度大學申請入學第二階段指定項目甄試通知及報名資訊</t>
        </is>
      </c>
      <c r="F64" s="9" t="inlineStr">
        <is>
          <t>115學年度大學申請入學第二階段指定項目甄試通知函已於115年4月1日以掛號寄出，敬請注意收件。
如於考試前未收到通知函，可直接參考附件 (內容與紙本相同)。本校招生組另以簡訊通知，敬請留意！
二階甄試報名：
(1) 甄試繳費：4/30上午9:00 ~ 5/5下午3:30。
(2) 審查資料上傳：4/30 ~ 5/5每日9:00~21:00。
二階指定項目甄試通知
二階報名及繳費資訊
二階面試時間申請表</t>
        </is>
      </c>
      <c r="G64" s="7" t="inlineStr">
        <is>
          <t>二階指定項目甄試通知</t>
        </is>
      </c>
      <c r="H64" s="7" t="inlineStr">
        <is>
          <t>https://www.phy.ncu.edu.tw/wp-content/uploads/2026/04/115申請入學-指定項目甄試函網頁.pdf</t>
        </is>
      </c>
      <c r="I64" s="7" t="inlineStr">
        <is>
          <t>二階報名及繳費資訊</t>
        </is>
      </c>
      <c r="J64" s="7" t="inlineStr">
        <is>
          <t>https://www.phy.ncu.edu.tw/wp-content/uploads/2026/04/115申請入學_報名與繳費通知單.pdf</t>
        </is>
      </c>
      <c r="K64" s="7" t="inlineStr">
        <is>
          <t>二階面試時間申請表</t>
        </is>
      </c>
      <c r="L64" s="7" t="inlineStr">
        <is>
          <t>https://www.phy.ncu.edu.tw/wp-content/uploads/2026/04/115申請入學_面試時間申請表.pdf</t>
        </is>
      </c>
      <c r="M64" s="7" t="inlineStr">
        <is>
          <t>https://www.phy.ncu.edu.tw/news/115%e5%ad%b8%e5%b9%b4%e5%ba%a6%e5%a4%a7%e5%ad%b8%e7%94%b3%e8%ab%8b%e5%85%a5%e5%ad%b8%e7%ac%ac%e4%ba%8c%e9%9a%8e%e6%ae%b5%e6%8c%87%e5%ae%9a%e9%a0%85%e7%9b%ae%e7%94%84%e8%a9%a6%e9%80%9a%e7%9f%a5/</t>
        </is>
      </c>
      <c r="N64" s="7" t="inlineStr">
        <is>
          <t>吳菁穗</t>
        </is>
      </c>
    </row>
    <row r="65">
      <c r="A65" s="7">
        <f>TRUE()</f>
        <v/>
      </c>
      <c r="B65" s="7" t="inlineStr">
        <is>
          <t>演講</t>
        </is>
      </c>
      <c r="C65" s="7" t="n"/>
      <c r="D65" s="14" t="n">
        <v>46113</v>
      </c>
      <c r="E65" s="7" t="inlineStr">
        <is>
          <t>Colloquium_20260407_Quantum Walk Finds a Way for GKP!!</t>
        </is>
      </c>
      <c r="F65" s="7" t="inlineStr">
        <is>
          <t>Colloquium_20260407Download</t>
        </is>
      </c>
      <c r="G65" s="7" t="inlineStr">
        <is>
          <t>Colloquium_20260407</t>
        </is>
      </c>
      <c r="H65" s="7" t="inlineStr">
        <is>
          <t>https://www.phy.ncu.edu.tw/wp-content/uploads/2026/04/Colloquium_20260407.pdf</t>
        </is>
      </c>
      <c r="I65" s="7" t="inlineStr">
        <is>
          <t>Download</t>
        </is>
      </c>
      <c r="J65" s="7" t="inlineStr">
        <is>
          <t>https://www.phy.ncu.edu.tw/wp-content/uploads/2026/04/Colloquium_20260407.pdf</t>
        </is>
      </c>
      <c r="K65" s="7" t="n"/>
      <c r="L65" s="7" t="n"/>
      <c r="M65" s="7" t="inlineStr">
        <is>
          <t>https://www.phy.ncu.edu.tw/news/colloquium_20260407_quantum-walk-finds-a-way-for-gkp/</t>
        </is>
      </c>
      <c r="N65" s="7" t="inlineStr">
        <is>
          <t>許慧君</t>
        </is>
      </c>
    </row>
    <row r="66" ht="105" customHeight="1">
      <c r="A66" s="7">
        <f>TRUE()</f>
        <v/>
      </c>
      <c r="B66" s="7" t="inlineStr">
        <is>
          <t>其他</t>
        </is>
      </c>
      <c r="C66" s="7" t="n"/>
      <c r="D66" s="14" t="n">
        <v>46113</v>
      </c>
      <c r="E66" s="7" t="inlineStr">
        <is>
          <t>【施工公告】天文所10樓4/13（一）上午9點-13點大型機器搬運及安裝工程</t>
        </is>
      </c>
      <c r="F66" s="9" t="inlineStr">
        <is>
          <t>2026/04/13（一）上午9點～中午13點，天文所將進行一米望遠鏡鍍鏡機進場安裝於10樓光學實驗室。因機器重量、體積龐大，安裝期間貨梯（1&amp;10樓）及10樓通道需要淨空，並預計於 
10樓通道暫放大型工作桌及設備，造成您的不便，敬請見諒。
Graduate Institute of Astronomy will move and install large machine on April 13, 2026. The freight elevator on the 1st and 10th floors will be in use for moving items. Please do not place any items in the space in front of the elevators. Also keep the 10th-floor corridor clear.  Thank you.</t>
        </is>
      </c>
      <c r="G66" s="7" t="n"/>
      <c r="H66" s="7" t="n"/>
      <c r="I66" s="7" t="n"/>
      <c r="J66" s="7" t="n"/>
      <c r="K66" s="7" t="n"/>
      <c r="L66" s="7" t="n"/>
      <c r="M66" s="7" t="inlineStr">
        <is>
          <t>https://www.phy.ncu.edu.tw/news/%e3%80%90%e6%96%bd%e5%b7%a5%e5%85%ac%e5%91%8a%e3%80%91%e5%a4%a9%e6%96%87%e6%89%8010%e6%a8%934-13%ef%bc%88%e4%b8%80%ef%bc%89%e4%b8%8a%e5%8d%889%e9%bb%9e-13%e9%bb%9e%e5%a4%a7%e5%9e%8b%e6%a9%9f%e5%99%a8/</t>
        </is>
      </c>
      <c r="N66" s="7" t="inlineStr">
        <is>
          <t>許慧君</t>
        </is>
      </c>
    </row>
    <row r="67">
      <c r="A67" s="7">
        <f>TRUE()</f>
        <v/>
      </c>
      <c r="B67" s="7" t="inlineStr">
        <is>
          <t>其他</t>
        </is>
      </c>
      <c r="C67" s="7" t="n"/>
      <c r="D67" s="14" t="n">
        <v>46112</v>
      </c>
      <c r="E67" s="7" t="inlineStr">
        <is>
          <t>二樓男女廁所暫停開放</t>
        </is>
      </c>
      <c r="F67" s="7" t="inlineStr">
        <is>
          <t>本館二樓男女廁所水源開關故障，暫停開放使用，請改至一樓或三樓廁所，造成不便，敬請見諒，謝謝。🚧</t>
        </is>
      </c>
      <c r="G67" s="7" t="n"/>
      <c r="H67" s="7" t="n"/>
      <c r="I67" s="7" t="n"/>
      <c r="J67" s="7" t="n"/>
      <c r="K67" s="7" t="n"/>
      <c r="L67" s="7" t="n"/>
      <c r="M67" s="7" t="inlineStr">
        <is>
          <t>https://www.phy.ncu.edu.tw/news/%e4%ba%8c%e6%a8%93%e7%94%b7%e5%a5%b3%e5%bb%81%e6%89%80%e6%9a%ab%e5%81%9c%e9%96%8b%e6%94%be/</t>
        </is>
      </c>
      <c r="N67" s="7" t="inlineStr">
        <is>
          <t>許慧君</t>
        </is>
      </c>
    </row>
    <row r="68" ht="144" customHeight="1">
      <c r="A68" s="7">
        <f>TRUE()</f>
        <v/>
      </c>
      <c r="B68" s="7" t="inlineStr">
        <is>
          <t>其他</t>
        </is>
      </c>
      <c r="C68" s="7" t="n"/>
      <c r="D68" s="14" t="n">
        <v>46111</v>
      </c>
      <c r="E68" s="7" t="inlineStr">
        <is>
          <t xml:space="preserve"> 115/04/21(二)10點 大三UCAN共通職能後測解析</t>
        </is>
      </c>
      <c r="F68" s="9" t="inlineStr">
        <is>
          <t>大三UCAN共通職能班級後測解析：
時間 ：2026/04/21(二) 10:00-12:00 
地點：健雄館S4- 717
講師：四季職涯發展學院的王思涵老師 https://fourseasoncareer.com/career-team/janice/
施測及解析對象：學號112開頭之大三學生
職涯中心將會在活動前寄信通知學生事先完成線上職能診斷。
全程參加者將提供
1.午餐一份；
2.生活知能(自我探索與生涯規劃學習)時數2小時。  
請於2026/04/14(二)前完成線上報名以便統計人數。
報名網址：https://forms.gle/KpFbTgV83wAUAkbM6</t>
        </is>
      </c>
      <c r="G68" s="7" t="inlineStr">
        <is>
          <t>https://fourseasoncareer.com/career-team/janice/</t>
        </is>
      </c>
      <c r="H68" s="7" t="inlineStr">
        <is>
          <t>https://fourseasoncareer.com/career-team/janice/</t>
        </is>
      </c>
      <c r="I68" s="7" t="inlineStr">
        <is>
          <t>https://forms.gle/KpFbTgV83wAUAkbM6</t>
        </is>
      </c>
      <c r="J68" s="7" t="inlineStr">
        <is>
          <t>https://forms.gle/KpFbTgV83wAUAkbM6</t>
        </is>
      </c>
      <c r="K68" s="7" t="n"/>
      <c r="L68" s="7" t="n"/>
      <c r="M68" s="7" t="inlineStr">
        <is>
          <t>https://www.phy.ncu.edu.tw/news/115-04-21%e4%ba%8c10%e9%bb%9e-%e5%a4%a7%e4%b8%89ucan%e5%85%b1%e9%80%9a%e8%81%b7%e8%83%bd%e5%be%8c%e6%b8%ac%e8%a7%a3%e6%9e%90/</t>
        </is>
      </c>
      <c r="N68" s="7" t="inlineStr">
        <is>
          <t>吳菁穗</t>
        </is>
      </c>
    </row>
    <row r="69">
      <c r="A69" s="7">
        <f>TRUE()</f>
        <v/>
      </c>
      <c r="B69" s="7" t="inlineStr">
        <is>
          <t>其他</t>
        </is>
      </c>
      <c r="C69" s="7" t="n"/>
      <c r="D69" s="14" t="n">
        <v>46108</v>
      </c>
      <c r="E69" s="7" t="inlineStr">
        <is>
          <t>失物招領(115.03.27)</t>
        </is>
      </c>
      <c r="F69" s="7" t="inlineStr">
        <is>
          <t>有遺失下列物品者，請於115.04.30前至物理系辦(S4-629)認領!</t>
        </is>
      </c>
      <c r="G69" s="7" t="n"/>
      <c r="H69" s="7" t="n"/>
      <c r="I69" s="7" t="n"/>
      <c r="J69" s="7" t="n"/>
      <c r="K69" s="7" t="n"/>
      <c r="L69" s="7" t="n"/>
      <c r="M69" s="7" t="inlineStr">
        <is>
          <t>https://www.phy.ncu.edu.tw/news/%e5%a4%b1%e7%89%a9%e6%8b%9b%e9%a0%98115-03-27/</t>
        </is>
      </c>
      <c r="N69" s="7" t="inlineStr">
        <is>
          <t>許慧君</t>
        </is>
      </c>
    </row>
    <row r="70" ht="222" customHeight="1">
      <c r="A70" s="7">
        <f>TRUE()</f>
        <v/>
      </c>
      <c r="B70" s="7" t="inlineStr">
        <is>
          <t>其他</t>
        </is>
      </c>
      <c r="C70" s="7" t="n"/>
      <c r="D70" s="14" t="n">
        <v>46107</v>
      </c>
      <c r="E70" s="7" t="inlineStr">
        <is>
          <t>【總務處公告】1150328地下水停水公告</t>
        </is>
      </c>
      <c r="F70" s="9" t="inlineStr">
        <is>
          <t>國立中央大學停水公告
事由：校區4號地下水水塔排水閘閥漏水搶修
停水日期：115/03/28(六)
停水時間：08:00-17:00
地下水停水區域：
男9AB(含九餐)、12舍、車庫、資源回收場、中大會館、國鼎圖書館、曦望居、管理二館(含一樓餐廳)、志希館(含鬆餅屋)、科二、三、四、五館、理學院教學館(科思創)、鴻經館、綜教館、客家學院、國鼎光電大樓、依仁堂(含週圍場地) 、中大國民運動中心、羽球館、室內游泳池、大型力學實驗室、風洞實驗室、機械館、機電實驗室、鑄造廠、環工/化工館、太遙中心、研究中心二期、雷達站、大氣環境實驗室、工五館A、B(含增建)、C棟、松苑餐廳、產學營運中心、單一、二、四舍、後門警衛室，教學研究綜合大樓。
(各大樓原則皆備有地下蓄水池，停水後仍有蓄水池水源可供使用)
※不便之處敬祈見諒，提早施工完畢後將提早供水，如遇有特殊困難亦可能延緩恢復供水。
施工單位：京融水電工程有限公司 鄭先生0932093643
承辦單位：營繕組 吳先生03-4227151#57320
      總務處 啟</t>
        </is>
      </c>
      <c r="G70" s="7" t="n"/>
      <c r="H70" s="7" t="n"/>
      <c r="I70" s="7" t="n"/>
      <c r="J70" s="7" t="n"/>
      <c r="K70" s="7" t="n"/>
      <c r="L70" s="7" t="n"/>
      <c r="M70" s="7" t="inlineStr">
        <is>
          <t>https://www.phy.ncu.edu.tw/news/%e3%80%90%e7%b8%bd%e5%8b%99%e8%99%95%e5%85%ac%e5%91%8a%e3%80%911150328%e5%9c%b0%e4%b8%8b%e6%b0%b4%e5%81%9c%e6%b0%b4%e5%85%ac%e5%91%8a/</t>
        </is>
      </c>
      <c r="N70" s="7" t="inlineStr">
        <is>
          <t>許慧君</t>
        </is>
      </c>
    </row>
    <row r="71">
      <c r="A71" s="7">
        <f>TRUE()</f>
        <v/>
      </c>
      <c r="B71" s="7" t="inlineStr">
        <is>
          <t>演講</t>
        </is>
      </c>
      <c r="C71" s="7" t="n"/>
      <c r="D71" s="14" t="n">
        <v>46105</v>
      </c>
      <c r="E71" s="7" t="inlineStr">
        <is>
          <t>Colloquium_20260331_Harnessing Plasmas for Extreme Photonics and Quantum Optics</t>
        </is>
      </c>
      <c r="F71" s="7" t="inlineStr">
        <is>
          <t>Colloquium_20260331Download</t>
        </is>
      </c>
      <c r="G71" s="7" t="inlineStr">
        <is>
          <t>Colloquium_20260331</t>
        </is>
      </c>
      <c r="H71" s="7" t="inlineStr">
        <is>
          <t>https://www.phy.ncu.edu.tw/wp-content/uploads/2026/03/Colloquium_20260331.pdf</t>
        </is>
      </c>
      <c r="I71" s="7" t="inlineStr">
        <is>
          <t>Download</t>
        </is>
      </c>
      <c r="J71" s="7" t="inlineStr">
        <is>
          <t>https://www.phy.ncu.edu.tw/wp-content/uploads/2026/03/Colloquium_20260331.pdf</t>
        </is>
      </c>
      <c r="K71" s="7" t="n"/>
      <c r="L71" s="7" t="n"/>
      <c r="M71" s="7" t="inlineStr">
        <is>
          <t>https://www.phy.ncu.edu.tw/news/colloquium_20260331_harnessing-plasmas-for-extreme-photonics-and-quantum-optics/</t>
        </is>
      </c>
      <c r="N71" s="7" t="inlineStr">
        <is>
          <t>許慧君</t>
        </is>
      </c>
    </row>
    <row r="72">
      <c r="A72" s="7">
        <f>TRUE()</f>
        <v/>
      </c>
      <c r="B72" s="7" t="inlineStr">
        <is>
          <t>其他</t>
        </is>
      </c>
      <c r="C72" s="7" t="n"/>
      <c r="D72" s="14" t="n">
        <v>46105</v>
      </c>
      <c r="E72" s="7" t="inlineStr">
        <is>
          <t>【總務處公告】115年高壓檢驗維護停電公告</t>
        </is>
      </c>
      <c r="F72" s="7" t="inlineStr">
        <is>
          <t>115年高壓檢驗維護停電公告Download</t>
        </is>
      </c>
      <c r="G72" s="7" t="inlineStr">
        <is>
          <t>115年高壓檢驗維護停電公告</t>
        </is>
      </c>
      <c r="H72" s="7" t="inlineStr">
        <is>
          <t>https://www.phy.ncu.edu.tw/wp-content/uploads/2026/03/115年高壓檢驗維護停電公告.pdf</t>
        </is>
      </c>
      <c r="I72" s="7" t="inlineStr">
        <is>
          <t>Download</t>
        </is>
      </c>
      <c r="J72" s="7" t="inlineStr">
        <is>
          <t>https://www.phy.ncu.edu.tw/wp-content/uploads/2026/03/115年高壓檢驗維護停電公告.pdf</t>
        </is>
      </c>
      <c r="K72" s="7" t="n"/>
      <c r="L72" s="7" t="n"/>
      <c r="M72" s="7" t="inlineStr">
        <is>
          <t>https://www.phy.ncu.edu.tw/news/%e3%80%90%e7%b8%bd%e5%8b%99%e8%99%95%e5%85%ac%e5%91%8a%e3%80%91115%e5%b9%b4%e9%ab%98%e5%a3%93%e6%aa%a2%e9%a9%97%e7%b6%ad%e8%ad%b7%e5%81%9c%e9%9b%bb%e5%85%ac%e5%91%8a/</t>
        </is>
      </c>
      <c r="N72" s="7" t="inlineStr">
        <is>
          <t>許慧君</t>
        </is>
      </c>
    </row>
    <row r="73" ht="369" customHeight="1">
      <c r="A73" s="7">
        <f>TRUE()</f>
        <v/>
      </c>
      <c r="B73" s="7" t="inlineStr">
        <is>
          <t>其他</t>
        </is>
      </c>
      <c r="C73" s="7" t="n"/>
      <c r="D73" s="14" t="n">
        <v>46104</v>
      </c>
      <c r="E73" s="7" t="inlineStr">
        <is>
          <t>115年7月25,26日,8月1日清洗校區總水塔停水公告</t>
        </is>
      </c>
      <c r="F73" s="9" t="inlineStr">
        <is>
          <t>國立中央大學
清洗校區總水塔停水公告
事由：為維護用水安全將進行供水系統水塔清洗工程，定於115年07月25、26日、08月01日清洗水塔，敬請用戶儲水備用。
第1號水塔停水時間：115年07月25日(六) 09：00至19：00
地下水停水範圍：女1、2、3、4、14舍(含郵局、地下室賣場)、男3、5、6、7(含七餐)、11(含敦煌書局、好視康眼鏡、美髮部、洗衣部)、13舍、國際學生宿舍、志道樓、工程一館(含品保中心)、電機一、二、三館、科一館、總圖書館、中正圖書館、游藝館、據德樓、大講堂、文一、二、三館、行政大樓、前門警衛室、學生自主學習中心。
第3號水塔停水時間：115年07月26日(日) 09：00至19：00
自來水停水範圍：全校自來水停水(含中大新村一、二、三區)
第4號水塔停水時間：115年08月01日(六) 09：00至19：00
地下水停水範圍：男9AB(含九餐)、12舍、車庫、資源回收場、中大會館、國鼎圖書館、曦望居、管理二館(含一樓餐廳)、志希館(含鬆餅屋)、科二、三、四、五館、理學院教學館(科思創)、鴻經館、綜教館、客家學院、國鼎光電大樓、依仁堂(含周圍場地)、中大國民運動中心、羽球館、室內游泳池、大型力學實驗室、風洞實驗室、機械館、機電實驗室、鑄造廠、環工/化工館、太遙中心、研究中心二期、雷達站、大氣環境實驗室、工五館A、B(含增建)、C棟、松苑餐廳、產學營運中心、單一、二、四舍、後門警衛室，教學研究綜合大樓、電機一、二、三館。
一、各大樓原則皆備有蓄水池，停水後仍有蓄水池水源可供使用。
二、倘遇雨天或特殊原因發生致無法工作時，可能取消施工，惟待下次清洗日期決定後，再行公告。
三、不便之處敬祈見諒，提早清洗完畢後將提早供水，如遇有特殊困難亦可能延緩恢復供水。
四、為施作安全，1.3.4號水塔電源及緊急發電機將一併關閉。
施工廠商：五福環境整美有限公司
聯絡電話：莊小姐0927-882918
營繕組電話：03-4227151#57320
      總務處 啟</t>
        </is>
      </c>
      <c r="G73" s="7" t="n"/>
      <c r="H73" s="7" t="n"/>
      <c r="I73" s="7" t="n"/>
      <c r="J73" s="7" t="n"/>
      <c r="K73" s="7" t="n"/>
      <c r="L73" s="7" t="n"/>
      <c r="M73" s="7" t="inlineStr">
        <is>
          <t>https://www.phy.ncu.edu.tw/news/115%e5%b9%b47%e6%9c%882526%e6%97%a58%e6%9c%881%e6%97%a5%e6%b8%85%e6%b4%97%e6%a0%a1%e5%8d%80%e7%b8%bd%e6%b0%b4%e5%a1%94%e5%81%9c%e6%b0%b4%e5%85%ac%e5%91%8a/</t>
        </is>
      </c>
      <c r="N73" s="7" t="inlineStr">
        <is>
          <t>許慧君</t>
        </is>
      </c>
    </row>
    <row r="74" ht="66" customHeight="1">
      <c r="A74" s="7">
        <f>TRUE()</f>
        <v/>
      </c>
      <c r="B74" s="7" t="inlineStr">
        <is>
          <t>招生</t>
        </is>
      </c>
      <c r="C74" s="7" t="n"/>
      <c r="D74" s="14" t="n">
        <v>46100</v>
      </c>
      <c r="E74" s="7" t="inlineStr">
        <is>
          <t>115學年度碩士班考試入學複試錄取名單</t>
        </is>
      </c>
      <c r="F74" s="9" t="inlineStr">
        <is>
          <t>https://admission.ncu.edu.tw/zh-TW/article/2026-03-19%2013:18:38/9
正取生:成績單、報到通知單於3/19以掛號寄至通訊地址。
備取生:成績單於3/19以掛號寄至通訊地址。
115學年度碩士班考試入學招生入學報到階段查詢
https://cis.ncu.edu.tw/ExamRegister/checkin?activityNo=189</t>
        </is>
      </c>
      <c r="G74" s="7" t="inlineStr">
        <is>
          <t>https://admission.ncu.edu.tw/zh-TW/article/2026-03-19%2013:1</t>
        </is>
      </c>
      <c r="H74" s="7" t="inlineStr">
        <is>
          <t>https://admission.ncu.edu.tw/zh-TW/article/2026-03-19%2013:18:38/9</t>
        </is>
      </c>
      <c r="I74" s="7" t="inlineStr">
        <is>
          <t>https://cis.ncu.edu.tw/ExamRegister/checkin?activityNo=189</t>
        </is>
      </c>
      <c r="J74" s="7" t="inlineStr">
        <is>
          <t>https://cis.ncu.edu.tw/ExamRegister/checkin?activityNo=189</t>
        </is>
      </c>
      <c r="K74" s="7" t="n"/>
      <c r="L74" s="7" t="n"/>
      <c r="M74" s="7" t="inlineStr">
        <is>
          <t>https://www.phy.ncu.edu.tw/news/115%e5%ad%b8%e5%b9%b4%e5%ba%a6%e7%a2%a9%e5%a3%ab%e7%8f%ad%e8%80%83%e8%a9%a6%e5%85%a5%e5%ad%b8%e8%a4%87%e8%a9%a6%e9%8c%84%e5%8f%96%e5%90%8d%e5%96%ae/</t>
        </is>
      </c>
      <c r="N74" s="7" t="inlineStr">
        <is>
          <t>許慧君</t>
        </is>
      </c>
    </row>
    <row r="75" ht="131" customHeight="1">
      <c r="A75" s="7">
        <f>TRUE()</f>
        <v/>
      </c>
      <c r="B75" s="7" t="inlineStr">
        <is>
          <t>考試</t>
        </is>
      </c>
      <c r="C75" s="7" t="n"/>
      <c r="D75" s="14" t="n">
        <v>46099</v>
      </c>
      <c r="E75" s="7" t="inlineStr">
        <is>
          <t>新版博碩論文典藏系統正式上線，歡迎報名3/24(二) 10:10線上講習會</t>
        </is>
      </c>
      <c r="F75" s="9" t="inlineStr">
        <is>
          <t>新版的論文系統已正式上線，為了讓大家快速了解新系統各項上傳流程與注意事項，
將於民國115年3月24日(二)10:10-11:00開設一場線上講習會，
報名網址如下：https://cis.ncu.edu.tw/iNCU/messageNotice/activityManagement/activity/1534
亦提供中英文版的網頁與教學影片，歡迎參考：
1.中文版文字說明與教學影片： https://rapid.lib.ncu.edu.tw/libweek/guide/04-3.html
2.英文版文字說明與教學影片： https://rapid.lib.ncu.edu.tw/libweek/guide/en/04-3.html
國立中央大學圖書館 推廣服務組敬上
ncu57407@ncu.edu.tw
(03)422-7151#57407</t>
        </is>
      </c>
      <c r="G75" s="7" t="inlineStr">
        <is>
          <t>https://cis.ncu.edu.tw/iNCU/messageNotice/activityManagement</t>
        </is>
      </c>
      <c r="H75" s="7" t="inlineStr">
        <is>
          <t>https://cis.ncu.edu.tw/iNCU/messageNotice/activityManagement/activity/1534</t>
        </is>
      </c>
      <c r="I75" s="7" t="inlineStr">
        <is>
          <t>https://rapid.lib.ncu.edu.tw/libweek/guide/04-3.html</t>
        </is>
      </c>
      <c r="J75" s="7" t="inlineStr">
        <is>
          <t>https://rapid.lib.ncu.edu.tw/libweek/guide/04-3.html</t>
        </is>
      </c>
      <c r="K75" s="7" t="inlineStr">
        <is>
          <t>https://rapid.lib.ncu.edu.tw/libweek/guide/en/04-3.html</t>
        </is>
      </c>
      <c r="L75" s="7" t="inlineStr">
        <is>
          <t>https://rapid.lib.ncu.edu.tw/libweek/guide/en/04-3.html</t>
        </is>
      </c>
      <c r="M75" s="7" t="inlineStr">
        <is>
          <t>https://www.phy.ncu.edu.tw/news/%e6%96%b0%e7%89%88%e5%8d%9a%e7%a2%a9%e8%ab%96%e6%96%87%e5%85%b8%e8%97%8f%e7%b3%bb%e7%b5%b1%e6%ad%a3%e5%bc%8f%e4%b8%8a%e7%b7%9a%ef%bc%8c%e6%ad%a1%e8%bf%8e%e5%a0%b1%e5%90%8d3-24%e4%ba%8c-1010/</t>
        </is>
      </c>
      <c r="N75" s="7" t="inlineStr">
        <is>
          <t>許慧君</t>
        </is>
      </c>
    </row>
    <row r="76">
      <c r="A76" s="7">
        <f>TRUE()</f>
        <v/>
      </c>
      <c r="B76" s="7" t="inlineStr">
        <is>
          <t>演講</t>
        </is>
      </c>
      <c r="C76" s="7" t="n"/>
      <c r="D76" s="14" t="n">
        <v>46098</v>
      </c>
      <c r="E76" s="7" t="inlineStr">
        <is>
          <t>Colloquium_20260324_Probing the Physics of Living Matter via Single-Molecule and Single-Cell Dynamic Force Spectroscopy</t>
        </is>
      </c>
      <c r="F76" s="7" t="inlineStr">
        <is>
          <t>Colloquium_20260324Download</t>
        </is>
      </c>
      <c r="G76" s="7" t="inlineStr">
        <is>
          <t>Colloquium_20260324</t>
        </is>
      </c>
      <c r="H76" s="7" t="inlineStr">
        <is>
          <t>https://www.phy.ncu.edu.tw/wp-content/uploads/2026/03/Colloquium_20260324.pdf</t>
        </is>
      </c>
      <c r="I76" s="7" t="inlineStr">
        <is>
          <t>Download</t>
        </is>
      </c>
      <c r="J76" s="7" t="inlineStr">
        <is>
          <t>https://www.phy.ncu.edu.tw/wp-content/uploads/2026/03/Colloquium_20260324.pdf</t>
        </is>
      </c>
      <c r="K76" s="7" t="n"/>
      <c r="L76" s="7" t="n"/>
      <c r="M76" s="7" t="inlineStr">
        <is>
          <t>https://www.phy.ncu.edu.tw/news/colloquium_20260324_probing-the-physics-of-living-matter-via-single-molecule-and-single-cell-dynamic-force-spectroscopy/</t>
        </is>
      </c>
      <c r="N76" s="7" t="inlineStr">
        <is>
          <t>許慧君</t>
        </is>
      </c>
    </row>
    <row r="77" ht="53" customHeight="1">
      <c r="A77" s="7">
        <f>TRUE()</f>
        <v/>
      </c>
      <c r="B77" s="7" t="inlineStr">
        <is>
          <t>獎學金</t>
        </is>
      </c>
      <c r="C77" s="7" t="n"/>
      <c r="D77" s="14" t="n">
        <v>46098</v>
      </c>
      <c r="E77" s="7" t="inlineStr">
        <is>
          <t>115年度「國科會博士生研究獎學金」獲獎博士生名單</t>
        </is>
      </c>
      <c r="F77" s="9" t="inlineStr">
        <is>
          <t>獲獎年月 姓名 
113-2 艾宗瀚
114-2 盧比奧
附件1 國科會甄選類試辦方案Download</t>
        </is>
      </c>
      <c r="G77" s="7" t="inlineStr">
        <is>
          <t>附件1 國科會甄選類試辦方案</t>
        </is>
      </c>
      <c r="H77" s="7" t="inlineStr">
        <is>
          <t>https://www.phy.ncu.edu.tw/wp-content/uploads/2026/03/附件1-國科會甄選類試辦方案.pdf</t>
        </is>
      </c>
      <c r="I77" s="7" t="inlineStr">
        <is>
          <t>Download</t>
        </is>
      </c>
      <c r="J77" s="7" t="inlineStr">
        <is>
          <t>https://www.phy.ncu.edu.tw/wp-content/uploads/2026/03/附件1-國科會甄選類試辦方案.pdf</t>
        </is>
      </c>
      <c r="K77" s="7" t="n"/>
      <c r="L77" s="7" t="n"/>
      <c r="M77" s="7" t="inlineStr">
        <is>
          <t>https://www.phy.ncu.edu.tw/news/115%e5%b9%b4%e5%ba%a6%e3%80%8c%e5%9c%8b%e7%a7%91%e6%9c%83%e5%8d%9a%e5%a3%ab%e7%94%9f%e7%a0%94%e7%a9%b6%e7%8d%8e%e5%ad%b8%e9%87%91%e3%80%8d%e7%8d%b2%e7%8d%8e%e5%8d%9a%e5%a3%ab%e7%94%9f%e5%90%8d/</t>
        </is>
      </c>
      <c r="N77" s="7" t="inlineStr">
        <is>
          <t>許慧君</t>
        </is>
      </c>
    </row>
    <row r="78" ht="131" customHeight="1">
      <c r="A78" s="7">
        <f>TRUE()</f>
        <v/>
      </c>
      <c r="B78" s="7" t="inlineStr">
        <is>
          <t>其他</t>
        </is>
      </c>
      <c r="C78" s="7" t="n"/>
      <c r="D78" s="14" t="n">
        <v>46092</v>
      </c>
      <c r="E78" s="7" t="inlineStr">
        <is>
          <t>S4-717暫停開放公告</t>
        </is>
      </c>
      <c r="F78" s="9" t="inlineStr">
        <is>
          <t>4/7(二)10-14理學院EMI修課學生交流會
5/8(五)09-14理學院第三屆學生英文演說比賽
5/20(三)物理系個人申請
05/21(四)理學院學士班個人申請
6/3(三)理學院EMI助教交流會
6/12(五)理學院外籍生交流會
非活動相關者請勿進入
學生自習請改至 721 讀書室
討論活動請多加利用各樓層電梯前討論區 及 627紀念書房
造成不便，敬請見諒，謝謝合作。</t>
        </is>
      </c>
      <c r="G78" s="7" t="n"/>
      <c r="H78" s="7" t="n"/>
      <c r="I78" s="7" t="n"/>
      <c r="J78" s="7" t="n"/>
      <c r="K78" s="7" t="n"/>
      <c r="L78" s="7" t="n"/>
      <c r="M78" s="7" t="inlineStr">
        <is>
          <t>https://www.phy.ncu.edu.tw/news/s4-717%e6%9a%ab%e5%81%9c%e9%96%8b%e6%94%be%e5%85%ac%e5%91%8a-6/</t>
        </is>
      </c>
      <c r="N78" s="7" t="inlineStr">
        <is>
          <t>許慧君</t>
        </is>
      </c>
    </row>
    <row r="79" ht="196" customHeight="1">
      <c r="A79" s="7">
        <f>TRUE()</f>
        <v/>
      </c>
      <c r="B79" s="7" t="inlineStr">
        <is>
          <t>獎學金</t>
        </is>
      </c>
      <c r="C79" s="7" t="n"/>
      <c r="D79" s="14" t="n">
        <v>46092</v>
      </c>
      <c r="E79" s="7" t="inlineStr">
        <is>
          <t>114-2物理學系陳滌清何崇媺紀念基金會獎學金得獎名單公告</t>
        </is>
      </c>
      <c r="F79" s="9" t="inlineStr">
        <is>
          <t>恭喜以下同學獲獎!
請獲獎同學到系辦領取通知，並請留意email相關領獎注意事項。
得獎名單(以學號排序)
優秀學生獎助 莊沂恩 112202027 大學部
出國交流 林志霖 111202024 大學部
出國交流 邱柏勳 111202528 大學部
出國交流 周禹璇 111222018 博士班
出國交流 廖明軒 114282003 博士班
國際會議 温焌忠 111202010 大學部
國際會議 洪琳喬 111202509 大學部
國際會議 陳佳妍 113222018 碩士班
國際會議 汪師緯 113222034 碩士班
國際會議 廖明軒 114282003 博士班
國立中央大學物理學系陳滌清何崇媺紀念基金會獎學金辦法1140218系務會議通過Download</t>
        </is>
      </c>
      <c r="G79" s="7" t="inlineStr">
        <is>
          <t>國立中央大學物理學系陳滌清何崇媺紀念基金會獎學金辦法1140218系務會議通過</t>
        </is>
      </c>
      <c r="H79" s="7" t="inlineStr">
        <is>
          <t>https://www.phy.ncu.edu.tw/wp-content/uploads/2026/03/國立中央大學物理學系陳滌清何崇媺紀念基金會獎學金辦法1140218系務會議通過.pdf</t>
        </is>
      </c>
      <c r="I79" s="7" t="inlineStr">
        <is>
          <t>Download</t>
        </is>
      </c>
      <c r="J79" s="7" t="inlineStr">
        <is>
          <t>https://www.phy.ncu.edu.tw/wp-content/uploads/2026/03/國立中央大學物理學系陳滌清何崇媺紀念基金會獎學金辦法1140218系務會議通過.pdf</t>
        </is>
      </c>
      <c r="K79" s="7" t="n"/>
      <c r="L79" s="7" t="n"/>
      <c r="M79" s="7" t="inlineStr">
        <is>
          <t>https://www.phy.ncu.edu.tw/news/114-2%e7%89%a9%e7%90%86%e5%ad%b8%e7%b3%bb%e9%99%b3%e6%bb%8c%e6%b8%85%e4%bd%95%e5%b4%87%e5%aa%ba%e7%b4%80%e5%bf%b5%e5%9f%ba%e9%87%91%e6%9c%83%e7%8d%8e%e5%ad%b8%e9%87%91%e5%be%97%e7%8d%8e%e5%90%8d/</t>
        </is>
      </c>
      <c r="N79" s="7" t="inlineStr">
        <is>
          <t>許慧君</t>
        </is>
      </c>
    </row>
    <row r="80" ht="118" customHeight="1">
      <c r="A80" s="7">
        <f>TRUE()</f>
        <v/>
      </c>
      <c r="B80" s="7" t="inlineStr">
        <is>
          <t>獎學金</t>
        </is>
      </c>
      <c r="C80" s="7" t="n"/>
      <c r="D80" s="14" t="n">
        <v>46092</v>
      </c>
      <c r="E80" s="7" t="inlineStr">
        <is>
          <t>114-2物理學系上詮光纖獎學金得獎名單</t>
        </is>
      </c>
      <c r="F80" s="9" t="inlineStr">
        <is>
          <t>恭喜以下同學獲獎!
請獲獎同學到系辦領取通知，並請留意email相關領獎注意事項。
得獎名單(以學號排序)
出國交流     莎塔 111282606 博士班 
出國交流     陳佳妍 113222018 碩士班 
國際會議     楊苡若 111202508 大學部
 研究傑出獎助 黃俊智 113222031 碩士班
國立中央大學物理學系上詮光纖獎學金辦法(FOCI Scholarship Application Procedure)1120321系務會議通過Download</t>
        </is>
      </c>
      <c r="G80" s="7" t="inlineStr">
        <is>
          <t>國立中央大學物理學系上詮光纖獎學金辦法(FOCI Scholarship Application Procedure)1</t>
        </is>
      </c>
      <c r="H80" s="7" t="inlineStr">
        <is>
          <t>https://www.phy.ncu.edu.tw/wp-content/uploads/2026/03/國立中央大學物理學系上詮光纖獎學金辦法FOCI-Scholarship-Application-Procedure1120321系務會議通過.pdf</t>
        </is>
      </c>
      <c r="I80" s="7" t="inlineStr">
        <is>
          <t>Download</t>
        </is>
      </c>
      <c r="J80" s="7" t="inlineStr">
        <is>
          <t>https://www.phy.ncu.edu.tw/wp-content/uploads/2026/03/國立中央大學物理學系上詮光纖獎學金辦法FOCI-Scholarship-Application-Procedure1120321系務會議通過.pdf</t>
        </is>
      </c>
      <c r="K80" s="7" t="n"/>
      <c r="L80" s="7" t="n"/>
      <c r="M80" s="7" t="inlineStr">
        <is>
          <t>https://www.phy.ncu.edu.tw/news/114-2%e7%89%a9%e7%90%86%e5%ad%b8%e7%b3%bb%e4%b8%8a%e8%a9%ae%e5%85%89%e7%ba%96%e7%8d%8e%e5%ad%b8%e9%87%91%e5%be%97%e7%8d%8e%e5%90%8d%e5%96%ae/</t>
        </is>
      </c>
      <c r="N80" s="7" t="inlineStr">
        <is>
          <t>許慧君</t>
        </is>
      </c>
    </row>
    <row r="81">
      <c r="A81" s="7">
        <f>TRUE()</f>
        <v/>
      </c>
      <c r="B81" s="7" t="inlineStr">
        <is>
          <t>演講</t>
        </is>
      </c>
      <c r="C81" s="7" t="n"/>
      <c r="D81" s="14" t="n">
        <v>46092</v>
      </c>
      <c r="E81" s="7" t="inlineStr">
        <is>
          <t>Colloquium_20260317_New platforms for quantum technology</t>
        </is>
      </c>
      <c r="F81" s="7" t="inlineStr">
        <is>
          <t>Colloquium_20260317Download</t>
        </is>
      </c>
      <c r="G81" s="7" t="inlineStr">
        <is>
          <t>Colloquium_20260317</t>
        </is>
      </c>
      <c r="H81" s="7" t="inlineStr">
        <is>
          <t>https://www.phy.ncu.edu.tw/wp-content/uploads/2026/03/Colloquium_20260317.pdf</t>
        </is>
      </c>
      <c r="I81" s="7" t="inlineStr">
        <is>
          <t>Download</t>
        </is>
      </c>
      <c r="J81" s="7" t="inlineStr">
        <is>
          <t>https://www.phy.ncu.edu.tw/wp-content/uploads/2026/03/Colloquium_20260317.pdf</t>
        </is>
      </c>
      <c r="K81" s="7" t="n"/>
      <c r="L81" s="7" t="n"/>
      <c r="M81" s="7" t="inlineStr">
        <is>
          <t>https://www.phy.ncu.edu.tw/news/colloquium_20260317_new-platforms-for-quantum-technology/</t>
        </is>
      </c>
      <c r="N81" s="7" t="inlineStr">
        <is>
          <t>許慧君</t>
        </is>
      </c>
    </row>
    <row r="82" ht="183" customHeight="1">
      <c r="A82" s="7">
        <f>TRUE()</f>
        <v/>
      </c>
      <c r="B82" s="7" t="inlineStr">
        <is>
          <t>其他</t>
        </is>
      </c>
      <c r="C82" s="7" t="n"/>
      <c r="D82" s="14" t="n">
        <v>46091</v>
      </c>
      <c r="E82" s="7" t="inlineStr">
        <is>
          <t>115年3月14日至115年3月23日科四館、科五館前局部地坪整修工程 施工公告</t>
        </is>
      </c>
      <c r="F82" s="9" t="inlineStr">
        <is>
          <t>施工公告
一、工程名稱：科四館、科五館前局部地坪整修工程
二、施工期間：115年3月14日至115年3月23日(預定10個工作日，遇雨順延一週，固定以週六為第一日施工日，辦理打除作業)
三、施工地點：科四館、科五館前
四、說 明：
(一)施工期間附近車格無法停車，將以交通錐單點設置，敬請配合請勿停車。
(二)施工期間有粉塵、噪音現象。
(三)室外工程倘遇雨無法施工，則工期順延，不另公告。
(四)施工期間造成不便之處，敬請 見諒!!
施工廠商︰福安土木包工業
負 責 人：簡先生
電話：0928-873115
總務處 營繕組 敬啟</t>
        </is>
      </c>
      <c r="G82" s="7" t="n"/>
      <c r="H82" s="7" t="n"/>
      <c r="I82" s="7" t="n"/>
      <c r="J82" s="7" t="n"/>
      <c r="K82" s="7" t="n"/>
      <c r="L82" s="7" t="n"/>
      <c r="M82" s="7" t="inlineStr">
        <is>
          <t>https://www.phy.ncu.edu.tw/news/115%e5%b9%b43%e6%9c%8814%e6%97%a5%e8%87%b3115%e5%b9%b43%e6%9c%8823%e6%97%a5%e7%a7%91%e5%9b%9b%e9%a4%a8%e3%80%81%e7%a7%91%e4%ba%94%e9%a4%a8%e5%89%8d%e5%b1%80%e9%83%a8%e5%9c%b0%e5%9d%aa%e6%95%b4/</t>
        </is>
      </c>
      <c r="N82" s="7" t="inlineStr">
        <is>
          <t>許慧君</t>
        </is>
      </c>
    </row>
    <row r="83" ht="92" customHeight="1">
      <c r="A83" s="7">
        <f>TRUE()</f>
        <v/>
      </c>
      <c r="B83" s="7" t="inlineStr">
        <is>
          <t>獎學金</t>
        </is>
      </c>
      <c r="C83" s="7" t="n"/>
      <c r="D83" s="14" t="n">
        <v>46091</v>
      </c>
      <c r="E83" s="7" t="inlineStr">
        <is>
          <t>114-2物理學系德成基金會獎學金得獎名單</t>
        </is>
      </c>
      <c r="F83" s="9" t="inlineStr">
        <is>
          <t>恭喜以下同學獲獎!
獲獎同學請留意得獎email通知相關注意事項
得獎名單以學號排序
李侑哲 112202024
許宏瑋 112202512
李承駿 112202517
國立中央大學物理學系德成基金會獎學金辦法1120321系務會議通過Download</t>
        </is>
      </c>
      <c r="G83" s="7" t="inlineStr">
        <is>
          <t>國立中央大學物理學系德成基金會獎學金辦法1120321系務會議通過</t>
        </is>
      </c>
      <c r="H83" s="7" t="inlineStr">
        <is>
          <t>https://www.phy.ncu.edu.tw/wp-content/uploads/2026/03/國立中央大學物理學系德成基金會獎學金辦法1120321系務會議通過-1.pdf</t>
        </is>
      </c>
      <c r="I83" s="7" t="inlineStr">
        <is>
          <t>Download</t>
        </is>
      </c>
      <c r="J83" s="7" t="inlineStr">
        <is>
          <t>https://www.phy.ncu.edu.tw/wp-content/uploads/2026/03/國立中央大學物理學系德成基金會獎學金辦法1120321系務會議通過-1.pdf</t>
        </is>
      </c>
      <c r="K83" s="7" t="n"/>
      <c r="L83" s="7" t="n"/>
      <c r="M83" s="7" t="inlineStr">
        <is>
          <t>https://www.phy.ncu.edu.tw/news/114-2%e7%89%a9%e7%90%86%e5%ad%b8%e7%b3%bb%e5%be%b7%e6%88%90%e5%9f%ba%e9%87%91%e6%9c%83%e7%8d%8e%e5%ad%b8%e9%87%91%e5%be%97%e7%8d%8e%e5%90%8d%e5%96%ae/</t>
        </is>
      </c>
      <c r="N83" s="7" t="inlineStr">
        <is>
          <t>許慧君</t>
        </is>
      </c>
    </row>
    <row r="84" ht="144" customHeight="1">
      <c r="A84" s="7">
        <f>TRUE()</f>
        <v/>
      </c>
      <c r="B84" s="7" t="inlineStr">
        <is>
          <t>計畫</t>
        </is>
      </c>
      <c r="C84" s="7" t="inlineStr">
        <is>
          <t>獎學金</t>
        </is>
      </c>
      <c r="D84" s="14" t="n">
        <v>46091</v>
      </c>
      <c r="E84" s="7" t="inlineStr">
        <is>
          <t>教育部114學年度「大專校院學生雙語化學習計畫」出國補助申請審核結果公告</t>
        </is>
      </c>
      <c r="F84" s="9" t="inlineStr">
        <is>
          <t>恭喜以下同學獲獎(以學號排序)
請獲補助同學留意Email通知，內有經費補助重要訊息。
博士班 110282005 鄧善友
學士班 111202006 蔡子翔
學士班 111202517 朱珈聖
學士班 111202517 朱珈聖
學士班 111202521 陳品毅
博士班 112222016 張辰彬
博士班 113282003 李俊逸
博士班 113282005 張容誌
博士班 114282003 廖明軒</t>
        </is>
      </c>
      <c r="G84" s="7" t="n"/>
      <c r="H84" s="7" t="n"/>
      <c r="I84" s="7" t="n"/>
      <c r="J84" s="7" t="n"/>
      <c r="K84" s="7" t="n"/>
      <c r="L84" s="7" t="n"/>
      <c r="M84" s="7" t="inlineStr">
        <is>
          <t>https://www.phy.ncu.edu.tw/news/%e6%95%99%e8%82%b2%e9%83%a8114%e5%ad%b8%e5%b9%b4%e5%ba%a6%e3%80%8c%e5%a4%a7%e5%b0%88%e6%a0%a1%e9%99%a2%e5%ad%b8%e7%94%9f%e9%9b%99%e8%aa%9e%e5%8c%96%e5%ad%b8%e7%bf%92%e8%a8%88%e7%95%ab%e3%80%8d-2/</t>
        </is>
      </c>
      <c r="N84" s="7" t="inlineStr">
        <is>
          <t>許慧君</t>
        </is>
      </c>
    </row>
    <row r="85">
      <c r="A85" s="7">
        <f>TRUE()</f>
        <v/>
      </c>
      <c r="B85" s="7" t="inlineStr">
        <is>
          <t>演講</t>
        </is>
      </c>
      <c r="C85" s="7" t="n"/>
      <c r="D85" s="14" t="n">
        <v>46084</v>
      </c>
      <c r="E85" s="7" t="inlineStr">
        <is>
          <t>Colloquium_20260310_從實驗室到戰場：理工人無痛轉職的3大核心</t>
        </is>
      </c>
      <c r="F85" s="7" t="inlineStr">
        <is>
          <t>Colloquium_20260310Download</t>
        </is>
      </c>
      <c r="G85" s="7" t="inlineStr">
        <is>
          <t>Colloquium_20260310</t>
        </is>
      </c>
      <c r="H85" s="7" t="inlineStr">
        <is>
          <t>https://www.phy.ncu.edu.tw/wp-content/uploads/2026/03/Colloquium_20260310.pdf</t>
        </is>
      </c>
      <c r="I85" s="7" t="inlineStr">
        <is>
          <t>Download</t>
        </is>
      </c>
      <c r="J85" s="7" t="inlineStr">
        <is>
          <t>https://www.phy.ncu.edu.tw/wp-content/uploads/2026/03/Colloquium_20260310.pdf</t>
        </is>
      </c>
      <c r="K85" s="7" t="n"/>
      <c r="L85" s="7" t="n"/>
      <c r="M85" s="7" t="inlineStr">
        <is>
          <t>https://www.phy.ncu.edu.tw/news/colloquium_20260310_%e5%be%9e%e5%af%a6%e9%a9%97%e5%ae%a4%e5%88%b0%e6%88%b0%e5%a0%b4%ef%bc%9a%e7%90%86%e5%b7%a5%e4%ba%ba%e7%84%a1%e7%97%9b%e8%bd%89%e8%81%b7%e7%9a%843%e5%a4%a7%e6%a0%b8%e5%bf%83/</t>
        </is>
      </c>
      <c r="N85" s="7" t="inlineStr">
        <is>
          <t>許慧君</t>
        </is>
      </c>
    </row>
    <row r="86">
      <c r="A86" s="7">
        <f>TRUE()</f>
        <v/>
      </c>
      <c r="B86" s="7" t="inlineStr">
        <is>
          <t>其他</t>
        </is>
      </c>
      <c r="C86" s="7" t="n"/>
      <c r="D86" s="14" t="n">
        <v>46083</v>
      </c>
      <c r="E86" s="7" t="inlineStr">
        <is>
          <t>失物招領(115.03.02)</t>
        </is>
      </c>
      <c r="F86" s="7" t="inlineStr">
        <is>
          <t>有遺失下列物品者，請於115.03.28前至物理系辦(S4-629)認領!</t>
        </is>
      </c>
      <c r="G86" s="7" t="n"/>
      <c r="H86" s="7" t="n"/>
      <c r="I86" s="7" t="n"/>
      <c r="J86" s="7" t="n"/>
      <c r="K86" s="7" t="n"/>
      <c r="L86" s="7" t="n"/>
      <c r="M86" s="7" t="inlineStr">
        <is>
          <t>https://www.phy.ncu.edu.tw/news/%e5%a4%b1%e7%89%a9%e6%8b%9b%e9%a0%98115-03-02/</t>
        </is>
      </c>
      <c r="N86" s="7" t="inlineStr">
        <is>
          <t>許慧君</t>
        </is>
      </c>
    </row>
    <row r="87" ht="92" customHeight="1">
      <c r="A87" s="7">
        <f>TRUE()</f>
        <v/>
      </c>
      <c r="B87" s="7" t="inlineStr">
        <is>
          <t>招生</t>
        </is>
      </c>
      <c r="C87" s="7" t="n"/>
      <c r="D87" s="14" t="n">
        <v>46079</v>
      </c>
      <c r="E87" s="7" t="inlineStr">
        <is>
          <t>115學年度碩士班考試入學得參加複試名單</t>
        </is>
      </c>
      <c r="F87" s="9" t="inlineStr">
        <is>
          <t>https://admission.ncu.edu.tw/zh-TW/article/2026-02-26%2012:20:10/9
可參加複試同學:成績單及複試通知單於115.2.26以掛號郵寄至通訊地址。
簡報資料請於115年03月09日(星期一)17:00前Email電子檔至corona@ncu.edu.tw，檔名：【准考證號╴姓名】，當日亦請務必攜帶簡報電子檔以備用。
複試當日，考生可憑複試通知單出校走左側車道，免收停車費，如考生車輛有eTag停車費自動扣款者，出校時須另告知警衛eTag請勿扣款，未告知致扣款者，恕不退費。
115物理系碩士班入學考試複試通知函Download</t>
        </is>
      </c>
      <c r="G87" s="7" t="inlineStr">
        <is>
          <t>https://admission.ncu.edu.tw/zh-TW/article/2026-02-26%2012:2</t>
        </is>
      </c>
      <c r="H87" s="7" t="inlineStr">
        <is>
          <t>https://admission.ncu.edu.tw/zh-TW/article/2026-02-26%2012:20:10/9</t>
        </is>
      </c>
      <c r="I87" s="7" t="inlineStr">
        <is>
          <t>115物理系碩士班入學考試複試通知函</t>
        </is>
      </c>
      <c r="J87" s="7" t="inlineStr">
        <is>
          <t>https://www.phy.ncu.edu.tw/wp-content/uploads/2026/02/115物理系碩士班入學考試複試通知函.pdf</t>
        </is>
      </c>
      <c r="K87" s="7" t="inlineStr">
        <is>
          <t>Download</t>
        </is>
      </c>
      <c r="L87" s="7" t="inlineStr">
        <is>
          <t>https://www.phy.ncu.edu.tw/wp-content/uploads/2026/02/115物理系碩士班入學考試複試通知函.pdf</t>
        </is>
      </c>
      <c r="M87" s="7" t="inlineStr">
        <is>
          <t>https://www.phy.ncu.edu.tw/news/115%e5%ad%b8%e5%b9%b4%e5%ba%a6%e7%a2%a9%e5%a3%ab%e7%8f%ad%e8%80%83%e8%a9%a6%e5%85%a5%e5%ad%b8%e5%be%97%e5%8f%83%e5%8a%a0%e8%a4%87%e8%a9%a6%e5%90%8d%e5%96%ae/</t>
        </is>
      </c>
      <c r="N87" s="7" t="inlineStr">
        <is>
          <t>許慧君</t>
        </is>
      </c>
    </row>
    <row r="88">
      <c r="A88" s="7">
        <f>TRUE()</f>
        <v/>
      </c>
      <c r="B88" s="7" t="inlineStr">
        <is>
          <t>演講</t>
        </is>
      </c>
      <c r="C88" s="7" t="n"/>
      <c r="D88" s="14" t="n">
        <v>46077</v>
      </c>
      <c r="E88" s="7" t="inlineStr">
        <is>
          <t>Colloquium_20260303_Effective Shaping and Probing of Antiferromagnetic Order</t>
        </is>
      </c>
      <c r="F88" s="7" t="inlineStr">
        <is>
          <t>Colloquium_20260303Download</t>
        </is>
      </c>
      <c r="G88" s="7" t="inlineStr">
        <is>
          <t>Colloquium_20260303</t>
        </is>
      </c>
      <c r="H88" s="7" t="inlineStr">
        <is>
          <t>https://www.phy.ncu.edu.tw/wp-content/uploads/2026/02/Colloquium_20260303.pdf</t>
        </is>
      </c>
      <c r="I88" s="7" t="inlineStr">
        <is>
          <t>Download</t>
        </is>
      </c>
      <c r="J88" s="7" t="inlineStr">
        <is>
          <t>https://www.phy.ncu.edu.tw/wp-content/uploads/2026/02/Colloquium_20260303.pdf</t>
        </is>
      </c>
      <c r="K88" s="7" t="n"/>
      <c r="L88" s="7" t="n"/>
      <c r="M88" s="7" t="inlineStr">
        <is>
          <t>https://www.phy.ncu.edu.tw/news/colloquium_20260303_effective-shaping-and-probing-of-antiferromagnetic-order/</t>
        </is>
      </c>
      <c r="N88" s="7" t="inlineStr">
        <is>
          <t>許慧君</t>
        </is>
      </c>
    </row>
    <row r="89" ht="196" customHeight="1">
      <c r="A89" s="7">
        <f>TRUE()</f>
        <v/>
      </c>
      <c r="B89" s="7" t="inlineStr">
        <is>
          <t>其他</t>
        </is>
      </c>
      <c r="C89" s="7" t="n"/>
      <c r="D89" s="14" t="n">
        <v>46077</v>
      </c>
      <c r="E89" s="7" t="inlineStr">
        <is>
          <t>114學年度第2學期課程教學助教志願調查1150224</t>
        </is>
      </c>
      <c r="F89" s="9" t="inlineStr">
        <is>
          <t>中央大學物理系公告-114學年度第2學期課程教學助教志願調查
NCU Physics Departmental Notice-2025/2026 Second Semester Teaching Assistant Application Form
物理系研究生欲申請擔任課程教學助教者，請於115年2月28日前填寫『課程教學助教志願表』(https://forms.gle/ZbTYtMT5guR3wpvVA)。
Physics Department graduate students who wish to serve as teaching assistants (TA), please fill in the TA Application Form before Feb 28, 2026 . (https://forms.gle/ZbTYtMT5guR3wpvVA)。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114-2助教TADownload
國立中央大學物理系研究生獎助學金辦法20210708系務會議通過Download</t>
        </is>
      </c>
      <c r="G89" s="7" t="inlineStr">
        <is>
          <t>https://forms.gle/ZbTYtMT5guR3wpvVA</t>
        </is>
      </c>
      <c r="H89" s="7" t="inlineStr">
        <is>
          <t>https://forms.gle/ZbTYtMT5guR3wpvVA</t>
        </is>
      </c>
      <c r="I89" s="7" t="inlineStr">
        <is>
          <t>https://forms.gle/ZbTYtMT5guR3wpvVA</t>
        </is>
      </c>
      <c r="J89" s="7" t="inlineStr">
        <is>
          <t>https://forms.gle/ZbTYtMT5guR3wpvVA</t>
        </is>
      </c>
      <c r="K89" s="7" t="inlineStr">
        <is>
          <t>114-2助教TA</t>
        </is>
      </c>
      <c r="L89" s="7" t="inlineStr">
        <is>
          <t>https://www.phy.ncu.edu.tw/wp-content/uploads/2026/02/114-2助教TA-1.pdf</t>
        </is>
      </c>
      <c r="M89" s="7" t="inlineStr">
        <is>
          <t>https://www.phy.ncu.edu.tw/news/114%e5%ad%b8%e5%b9%b4%e5%ba%a6%e7%ac%ac2%e5%ad%b8%e6%9c%9f%e8%aa%b2%e7%a8%8b%e6%95%99%e5%ad%b8%e5%8a%a9%e6%95%99%e5%bf%97%e9%a1%98%e8%aa%bf%e6%9f%a51150224/</t>
        </is>
      </c>
      <c r="N89" s="7" t="inlineStr">
        <is>
          <t>許慧君</t>
        </is>
      </c>
    </row>
    <row r="90" ht="53" customHeight="1">
      <c r="A90" s="7">
        <f>TRUE()</f>
        <v/>
      </c>
      <c r="B90" s="7" t="inlineStr">
        <is>
          <t>招生</t>
        </is>
      </c>
      <c r="C90" s="7" t="inlineStr">
        <is>
          <t>高中生</t>
        </is>
      </c>
      <c r="D90" s="14" t="n">
        <v>46076</v>
      </c>
      <c r="E90" s="7" t="inlineStr">
        <is>
          <t>115學年度大學申請入學簡章、審查準備指引、二階甄試考生須知</t>
        </is>
      </c>
      <c r="F90" s="9" t="inlineStr">
        <is>
          <t>115申請入學 簡章、審查準備指引、二階甄試考生須知 已公告
於本校招生資訊網 https://admission.ncu.edu.tw/zh-TW/content/71/12
115申請入學_準備指引_072 物理Download
115申請入學_考生須知_分則_072物理Download</t>
        </is>
      </c>
      <c r="G90" s="7" t="inlineStr">
        <is>
          <t>https://admission.ncu.edu.tw/zh-TW/content/71/12</t>
        </is>
      </c>
      <c r="H90" s="7" t="inlineStr">
        <is>
          <t>https://admission.ncu.edu.tw/zh-TW/content/71/12</t>
        </is>
      </c>
      <c r="I90" s="7" t="inlineStr">
        <is>
          <t>115申請入學_準備指引_072 物理</t>
        </is>
      </c>
      <c r="J90" s="7" t="inlineStr">
        <is>
          <t>https://www.phy.ncu.edu.tw/wp-content/uploads/2026/02/115申請入學_準備指引_072-物理.pdf</t>
        </is>
      </c>
      <c r="K90" s="7" t="inlineStr">
        <is>
          <t>Download</t>
        </is>
      </c>
      <c r="L90" s="7" t="inlineStr">
        <is>
          <t>https://www.phy.ncu.edu.tw/wp-content/uploads/2026/02/115申請入學_準備指引_072-物理.pdf</t>
        </is>
      </c>
      <c r="M90" s="7" t="inlineStr">
        <is>
          <t>https://www.phy.ncu.edu.tw/news/115%e7%94%b3%e8%ab%8b%e5%85%a5%e5%ad%b8%e7%b0%a1%e7%ab%a0%e3%80%81%e5%af%a9%e6%9f%a5%e6%ba%96%e5%82%99%e6%8c%87%e5%bc%95%e3%80%81%e4%ba%8c%e9%9a%8e%e7%94%84%e8%a9%a6%e8%80%83%e7%94%9f%e9%a0%88/</t>
        </is>
      </c>
      <c r="N90" s="7" t="inlineStr">
        <is>
          <t>吳菁穗</t>
        </is>
      </c>
    </row>
    <row r="91">
      <c r="A91" s="7">
        <f>TRUE()</f>
        <v/>
      </c>
      <c r="B91" s="7" t="inlineStr">
        <is>
          <t>其他</t>
        </is>
      </c>
      <c r="C91" s="7" t="n"/>
      <c r="D91" s="14" t="n">
        <v>46066</v>
      </c>
      <c r="E91" s="7" t="inlineStr">
        <is>
          <t>114-2學期註冊繳費重要公告</t>
        </is>
      </c>
      <c r="F91" s="7" t="inlineStr">
        <is>
          <t>1142註冊繳費公告Download</t>
        </is>
      </c>
      <c r="G91" s="7" t="inlineStr">
        <is>
          <t>1142註冊繳費公告</t>
        </is>
      </c>
      <c r="H91" s="7" t="inlineStr">
        <is>
          <t>https://www.phy.ncu.edu.tw/wp-content/uploads/2026/02/1142註冊繳費公告.pdf</t>
        </is>
      </c>
      <c r="I91" s="7" t="inlineStr">
        <is>
          <t>Download</t>
        </is>
      </c>
      <c r="J91" s="7" t="inlineStr">
        <is>
          <t>https://www.phy.ncu.edu.tw/wp-content/uploads/2026/02/1142註冊繳費公告.pdf</t>
        </is>
      </c>
      <c r="K91" s="7" t="n"/>
      <c r="L91" s="7" t="n"/>
      <c r="M91" s="7" t="inlineStr">
        <is>
          <t>https://www.phy.ncu.edu.tw/news/114-2%e5%ad%b8%e6%9c%9f%e8%a8%bb%e5%86%8a%e7%b9%b3%e8%b2%bb%e9%87%8d%e8%a6%81%e5%85%ac%e5%91%8a/</t>
        </is>
      </c>
      <c r="N91" s="7" t="inlineStr">
        <is>
          <t>許慧君</t>
        </is>
      </c>
    </row>
    <row r="92" ht="79" customHeight="1">
      <c r="A92" s="7">
        <f>TRUE()</f>
        <v/>
      </c>
      <c r="B92" s="7" t="inlineStr">
        <is>
          <t>其他</t>
        </is>
      </c>
      <c r="C92" s="7" t="n"/>
      <c r="D92" s="14" t="n">
        <v>46065</v>
      </c>
      <c r="E92" s="7" t="inlineStr">
        <is>
          <t>114-2 Graduate Students’ Graduation Procedure of the Physics Department</t>
        </is>
      </c>
      <c r="F92" s="9" t="inlineStr">
        <is>
          <t>物理系研究生畢業離校手續Graduate Students’ Graduation Procedure of the Physics DepartmentDownload
物理系離校系所同意書Graduation Form of the Physics Department of National Central UniversityDownload
1150212公告1142頒發學位證書注意事項Download
Graduation School-leaving Questionnaire InstructionsDownload</t>
        </is>
      </c>
      <c r="G92" s="7" t="inlineStr">
        <is>
          <t>物理系研究生畢業離校手續Graduate Students’ Graduation Procedure of the P</t>
        </is>
      </c>
      <c r="H92" s="7" t="inlineStr">
        <is>
          <t>https://www.phy.ncu.edu.tw/wp-content/uploads/2026/02/物理系研究生畢業離校手續Graduate-Students-Graduation-Procedure-of-the-Physics-Department-1.pdf</t>
        </is>
      </c>
      <c r="I92" s="7" t="inlineStr">
        <is>
          <t>Download</t>
        </is>
      </c>
      <c r="J92" s="7" t="inlineStr">
        <is>
          <t>https://www.phy.ncu.edu.tw/wp-content/uploads/2026/02/物理系研究生畢業離校手續Graduate-Students-Graduation-Procedure-of-the-Physics-Department-1.pdf</t>
        </is>
      </c>
      <c r="K92" s="7" t="inlineStr">
        <is>
          <t>物理系離校系所同意書Graduation Form of the Physics Department of Natio</t>
        </is>
      </c>
      <c r="L92" s="7" t="inlineStr">
        <is>
          <t>https://www.phy.ncu.edu.tw/wp-content/uploads/2026/02/物理系離校系所同意書Graduation-Form-of-the-Physics-Department-of-National-Central-University-1-1.pdf</t>
        </is>
      </c>
      <c r="M92" s="7" t="inlineStr">
        <is>
          <t>https://www.phy.ncu.edu.tw/news/114-2-graduate-students-graduation-procedure-of-the-physics-department/</t>
        </is>
      </c>
      <c r="N92" s="7" t="inlineStr">
        <is>
          <t>許慧君</t>
        </is>
      </c>
    </row>
    <row r="93" ht="157" customHeight="1">
      <c r="A93" s="7">
        <f>TRUE()</f>
        <v/>
      </c>
      <c r="B93" s="7" t="inlineStr">
        <is>
          <t>其他</t>
        </is>
      </c>
      <c r="C93" s="7" t="n"/>
      <c r="D93" s="14" t="n">
        <v>46065</v>
      </c>
      <c r="E93" s="7" t="inlineStr">
        <is>
          <t>114-2物理系研究生畢業離校手續Graduate Students’ Graduation Procedure of the Physics Department</t>
        </is>
      </c>
      <c r="F93" s="9" t="inlineStr">
        <is>
          <t>物理系研究生畢業離校手續Graduate Students’ Graduation Procedure of the Physics DepartmentDownload
物理系離校系所同意書Graduation Form of the Physics Department of National Central UniversityDownload
1150212公告1142頒發學位證書注意事項Download
Graduation School-leaving Questionnaire InstructionsDownload
電子論文上傳 
https://rapid.lib.ncu.edu.tw/libweek/guide/04-3.html 
https://www.youtube.com/watch?v=KKbZnJYtnvQ
Thesis Upload 
https://rapid.lib.ncu.edu.tw/libweek/guide/en/04-3.html
https://www.youtube.com/watch?v=fUN-PpCkIPQ</t>
        </is>
      </c>
      <c r="G93" s="7" t="inlineStr">
        <is>
          <t>物理系研究生畢業離校手續Graduate Students’ Graduation Procedure of the P</t>
        </is>
      </c>
      <c r="H93" s="7" t="inlineStr">
        <is>
          <t>https://www.phy.ncu.edu.tw/wp-content/uploads/2026/02/物理系研究生畢業離校手續Graduate-Students-Graduation-Procedure-of-the-Physics-Department.pdf</t>
        </is>
      </c>
      <c r="I93" s="7" t="inlineStr">
        <is>
          <t>Download</t>
        </is>
      </c>
      <c r="J93" s="7" t="inlineStr">
        <is>
          <t>https://www.phy.ncu.edu.tw/wp-content/uploads/2026/02/物理系研究生畢業離校手續Graduate-Students-Graduation-Procedure-of-the-Physics-Department.pdf</t>
        </is>
      </c>
      <c r="K93" s="7" t="inlineStr">
        <is>
          <t>物理系離校系所同意書Graduation Form of the Physics Department of Natio</t>
        </is>
      </c>
      <c r="L93" s="7" t="inlineStr">
        <is>
          <t>https://www.phy.ncu.edu.tw/wp-content/uploads/2026/02/物理系離校系所同意書Graduation-Form-of-the-Physics-Department-of-National-Central-University-.pdf</t>
        </is>
      </c>
      <c r="M93" s="7" t="inlineStr">
        <is>
          <t>https://www.phy.ncu.edu.tw/news/114-2%e7%89%a9%e7%90%86%e7%b3%bb%e7%a0%94%e7%a9%b6%e7%94%9f%e7%95%a2%e6%a5%ad%e9%9b%a2%e6%a0%a1%e6%89%8b%e7%ba%8cgraduate-students-graduation-procedure-of-the-physics-department/</t>
        </is>
      </c>
      <c r="N93" s="7" t="inlineStr">
        <is>
          <t>許慧君</t>
        </is>
      </c>
    </row>
    <row r="94">
      <c r="A94" s="7">
        <f>TRUE()</f>
        <v/>
      </c>
      <c r="B94" s="7" t="inlineStr">
        <is>
          <t>演講</t>
        </is>
      </c>
      <c r="C94" s="7" t="n"/>
      <c r="D94" s="14" t="n">
        <v>46063</v>
      </c>
      <c r="E94" s="7" t="inlineStr">
        <is>
          <t>Colloquium_20260224_Polarization Charge Effects in Microwave Heating</t>
        </is>
      </c>
      <c r="F94" s="7" t="inlineStr">
        <is>
          <t>Colloquium_20260224Download</t>
        </is>
      </c>
      <c r="G94" s="7" t="inlineStr">
        <is>
          <t>Colloquium_20260224</t>
        </is>
      </c>
      <c r="H94" s="7" t="inlineStr">
        <is>
          <t>https://www.phy.ncu.edu.tw/wp-content/uploads/2026/02/Colloquium_20260224.pdf</t>
        </is>
      </c>
      <c r="I94" s="7" t="inlineStr">
        <is>
          <t>Download</t>
        </is>
      </c>
      <c r="J94" s="7" t="inlineStr">
        <is>
          <t>https://www.phy.ncu.edu.tw/wp-content/uploads/2026/02/Colloquium_20260224.pdf</t>
        </is>
      </c>
      <c r="K94" s="7" t="n"/>
      <c r="L94" s="7" t="n"/>
      <c r="M94" s="7" t="inlineStr">
        <is>
          <t>https://www.phy.ncu.edu.tw/news/colloquium_20260224_polarization-charge-effects-in-microwave-heating/</t>
        </is>
      </c>
      <c r="N94" s="7" t="inlineStr">
        <is>
          <t>許慧君</t>
        </is>
      </c>
    </row>
    <row r="95" ht="409.6" customHeight="1">
      <c r="A95" s="7">
        <f>TRUE()</f>
        <v/>
      </c>
      <c r="B95" s="7" t="inlineStr">
        <is>
          <t>演講</t>
        </is>
      </c>
      <c r="C95" s="7" t="n"/>
      <c r="D95" s="14" t="n">
        <v>46063</v>
      </c>
      <c r="E95" s="7" t="inlineStr">
        <is>
          <t>114-2 Colloquium</t>
        </is>
      </c>
      <c r="F95" s="9" t="inlineStr">
        <is>
          <t>演講日期(Schedule)演講人(Speaker)職稱/單位(Affiliation)演講題目(Title)
12026/2/24Dr. Li-Chung LiuPostdoctoral Research Fellow
Department of Physics, NTUPolarization Charge Effects in Microwave Heating
22026/3/3Prof. Chao-Yao Yang (楊朝堯)Assistant Professor, Fellow of the Higher Education Academy
Dept. Materials Science and Engineering, NYCUEffective Shaping and Probing of Antiferromagnetic Order
32026/3/10陳彥穆博士錼創顯示科技股份有限公司
PlayNitride Display Co., Ltd.從實驗室到戰場：理工人無痛轉職的3大核心
42026/3/17Dr. Shayne BennettsAssistant Research Fellow
Institute of Atomic and Molecular Sciences,
Academia SinicaNew platforms for quantum technology:
Towards hybrid atom-nanophotonics and superradiant optical atomic clocks
52026/3/24Prof. Ching-Hwa Kiang (江慶華)Department of Physics &amp; Astronomy, Rice UniversityProbing the Physics of Living Matter via Single-Molecule and Single-Cell Dynamic Force Spectroscopy
62026/3/31Dr. Kenan QuResearch Scholar, Department of Astrophysical Sciences, Princeton UniversityHarnessing Plasmas for Extreme Photonics and Quantum Optics
72026/4/7Prof. Shin-Tza Wu(吳欣澤)Associate Professor, Department of Physics, National Chung-Cheng UniversityAssociate Professor, Department of Physics, National Chung-Cheng University
82026/4/14Dr. Yu-Chin Tzeng (曾郁欽)Research Scholar (Principle Investigator), Center for Theoretical and Computational Physics(CTCP), National Yang Ming Chiao Tung UniversityQuantum Information Perspectives on Non-Hermitian Quantum Systems
92026/4/21Dr. Tetsuya HiraiwaAssociate Research Fellow, Institute of Physics, Academia SinicaNumerical studies of the morphodynamics of dynamic cell assemblies
102026/4/28Dr. Jyh-Long Chern (陳志隆)Formerly Professor, Institute of Electro-Optical
Engineering, NCTU
Formerly Professor, Department of Physics, NCKUFrom Eikonal to Entanglement:
A Unified Framework for Classical and Quantum Photonic Systems
112026/05/05Prof. Jhen-Yong Hong (洪振湧)
Department of Physics, Tamkang UniversityRevisiting Magnetic Heterostructures – From Deterministic to Stochastic Spintronics Devices
122026/5/12Dr. Chun-Chia Chen(陳俊嘉)Assistant Research Fellow, Institute of Atomic and Molecular Sciences, Academia SinicaHarnessing Metastable States for Next-Generation Quantum Sensors and Clocks
132026/5/19Prof. Tai Chang Chiang(江台章教授)Professor Emeritus and Research Professor, Department of Physics, University of Illinois at Urbana-Champaign
Yushan Fellow, Dept. of Physics, NCUSuperconductivity of topological states induced by proximity and Josephson coupling
142026/5/26Ryota Sakamoto
152026/6/2劉煥祥 諮商心理師
162026/6/9</t>
        </is>
      </c>
      <c r="G95" s="7" t="inlineStr">
        <is>
          <t>Polarization Charge Effects in Microwave Heating</t>
        </is>
      </c>
      <c r="H95" s="7" t="inlineStr">
        <is>
          <t>https://www.phy.ncu.edu.tw/news/colloquium_20260224_polarization-charge-effects-in-microwave-heating/</t>
        </is>
      </c>
      <c r="I95" s="7" t="inlineStr">
        <is>
          <t>Effective Shaping and Probing of Antiferromagnetic Order</t>
        </is>
      </c>
      <c r="J95" s="7" t="inlineStr">
        <is>
          <t>https://www.phy.ncu.edu.tw/news/colloquium_20260303_effective-shaping-and-probing-of-antiferromagnetic-order/</t>
        </is>
      </c>
      <c r="K95" s="7" t="inlineStr">
        <is>
          <t>從實驗室到戰場：理工人無痛轉職的3大核心</t>
        </is>
      </c>
      <c r="L95" s="7" t="inlineStr">
        <is>
          <t>https://www.phy.ncu.edu.tw/news/colloquium_20260310_%e5%be%9e%e5%af%a6%e9%a9%97%e5%ae%a4%e5%88%b0%e6%88%b0%e5%a0%b4%ef%bc%9a%e7%90%86%e5%b7%a5%e4%ba%ba%e7%84%a1%e7%97%9b%e8%bd%89%e8%81%b7%e7%9a%843%e5%a4%a7%e6%a0%b8%e5%bf%83/</t>
        </is>
      </c>
      <c r="M95" s="7" t="inlineStr">
        <is>
          <t>https://www.phy.ncu.edu.tw/news/114-2-colloquium/</t>
        </is>
      </c>
      <c r="N95" s="7" t="inlineStr">
        <is>
          <t>許慧君</t>
        </is>
      </c>
    </row>
    <row r="96" ht="40" customHeight="1">
      <c r="A96" s="7">
        <f>TRUE()</f>
        <v/>
      </c>
      <c r="B96" s="7" t="inlineStr">
        <is>
          <t>招生</t>
        </is>
      </c>
      <c r="C96" s="7" t="n"/>
      <c r="D96" s="14" t="n">
        <v>46062</v>
      </c>
      <c r="E96" s="7" t="inlineStr">
        <is>
          <t>『114學年國立中央大學物理學系五年取得學、碩士學位』申請公告</t>
        </is>
      </c>
      <c r="F96" s="9" t="inlineStr">
        <is>
          <t>物理系五年取得學碩士學位申請表Download
114學年度五年學碩申請公告Download
理學院物理系五年取得學碩士學位推薦辦法1120926系務會議通過Download</t>
        </is>
      </c>
      <c r="G96" s="7" t="inlineStr">
        <is>
          <t>物理系五年取得學碩士學位申請表</t>
        </is>
      </c>
      <c r="H96" s="7" t="inlineStr">
        <is>
          <t>https://www.phy.ncu.edu.tw/wp-content/uploads/2026/02/物理系五年取得學碩士學位申請表.doc</t>
        </is>
      </c>
      <c r="I96" s="7" t="inlineStr">
        <is>
          <t>Download</t>
        </is>
      </c>
      <c r="J96" s="7" t="inlineStr">
        <is>
          <t>https://www.phy.ncu.edu.tw/wp-content/uploads/2026/02/物理系五年取得學碩士學位申請表.doc</t>
        </is>
      </c>
      <c r="K96" s="7" t="inlineStr">
        <is>
          <t>114學年度五年學碩申請公告</t>
        </is>
      </c>
      <c r="L96" s="7" t="inlineStr">
        <is>
          <t>https://www.phy.ncu.edu.tw/wp-content/uploads/2026/02/114學年度五年學碩申請公告.pdf</t>
        </is>
      </c>
      <c r="M96" s="7" t="inlineStr">
        <is>
          <t>https://www.phy.ncu.edu.tw/news/%e3%80%8e114%e5%ad%b8%e5%b9%b4%e5%9c%8b%e7%ab%8b%e4%b8%ad%e5%a4%ae%e5%a4%a7%e5%ad%b8%e7%89%a9%e7%90%86%e5%ad%b8%e7%b3%bb%e4%ba%94%e5%b9%b4%e5%8f%96%e5%be%97%e5%ad%b8%e3%80%81%e7%a2%a9%e5%a3%ab/</t>
        </is>
      </c>
      <c r="N96" s="7" t="inlineStr">
        <is>
          <t>許慧君</t>
        </is>
      </c>
    </row>
    <row r="97">
      <c r="A97" s="7">
        <f>TRUE()</f>
        <v/>
      </c>
      <c r="B97" s="7" t="inlineStr">
        <is>
          <t>其他</t>
        </is>
      </c>
      <c r="C97" s="7" t="n"/>
      <c r="D97" s="14" t="n">
        <v>46055</v>
      </c>
      <c r="E97" s="7" t="inlineStr">
        <is>
          <t>失物招領(115.02.02)</t>
        </is>
      </c>
      <c r="F97" s="7" t="inlineStr">
        <is>
          <t>有遺失下列物品者，請於115.02.28前至物理系辦(S4-629)認領!</t>
        </is>
      </c>
      <c r="G97" s="7" t="n"/>
      <c r="H97" s="7" t="n"/>
      <c r="I97" s="7" t="n"/>
      <c r="J97" s="7" t="n"/>
      <c r="K97" s="7" t="n"/>
      <c r="L97" s="7" t="n"/>
      <c r="M97" s="7" t="inlineStr">
        <is>
          <t>https://www.phy.ncu.edu.tw/news/%e5%a4%b1%e7%89%a9%e6%8b%9b%e9%a0%98115-02-02/</t>
        </is>
      </c>
      <c r="N97" s="7" t="inlineStr">
        <is>
          <t>許慧君</t>
        </is>
      </c>
    </row>
    <row r="98">
      <c r="A98" s="7">
        <f>TRUE()</f>
        <v/>
      </c>
      <c r="B98" s="7" t="inlineStr">
        <is>
          <t>其他</t>
        </is>
      </c>
      <c r="C98" s="7" t="n"/>
      <c r="D98" s="14" t="n">
        <v>46055</v>
      </c>
      <c r="E98" s="7" t="inlineStr">
        <is>
          <t>114-2 Physics Department PHD&amp;amp;MA Thesis Defense Notification</t>
        </is>
      </c>
      <c r="F98" s="7" t="inlineStr">
        <is>
          <t>物理系博碩士班學位考試注意事項Physics Department PHD&amp;MA Thesis Defense NotificationDownload</t>
        </is>
      </c>
      <c r="G98" s="7" t="inlineStr">
        <is>
          <t>物理系博碩士班學位考試注意事項Physics Department PHD&amp;MA Thesis Defense Noti</t>
        </is>
      </c>
      <c r="H98" s="7" t="inlineStr">
        <is>
          <t>https://www.phy.ncu.edu.tw/wp-content/uploads/2026/02/物理系博碩士班學位考試注意事項Physics-Department-PHDMA-Thesis-Defense-Notification-4.pdf</t>
        </is>
      </c>
      <c r="I98" s="7" t="inlineStr">
        <is>
          <t>Download</t>
        </is>
      </c>
      <c r="J98" s="7" t="inlineStr">
        <is>
          <t>https://www.phy.ncu.edu.tw/wp-content/uploads/2026/02/物理系博碩士班學位考試注意事項Physics-Department-PHDMA-Thesis-Defense-Notification-4.pdf</t>
        </is>
      </c>
      <c r="K98" s="7" t="n"/>
      <c r="L98" s="7" t="n"/>
      <c r="M98" s="7" t="inlineStr">
        <is>
          <t>https://www.phy.ncu.edu.tw/news/114-2-physics-department-phdma-thesis-defense-notification/</t>
        </is>
      </c>
      <c r="N98" s="7" t="inlineStr">
        <is>
          <t>許慧君</t>
        </is>
      </c>
    </row>
    <row r="99" ht="405" customHeight="1">
      <c r="A99" s="7">
        <f>TRUE()</f>
        <v/>
      </c>
      <c r="B99" s="7" t="inlineStr">
        <is>
          <t>其他</t>
        </is>
      </c>
      <c r="C99" s="7" t="n"/>
      <c r="D99" s="14" t="n">
        <v>46055</v>
      </c>
      <c r="E99" s="7" t="inlineStr">
        <is>
          <t>114-2 Course Credit Exemption and Waiver</t>
        </is>
      </c>
      <c r="F99" s="9"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物理學系碩博士班研究生修業辦法Regulation of Course Requirements for Master and PhD Programs 1050615
時間：2/2-3/6
————————————————————————————————————————————————————————
申請法規Regulations：
*國立中央大學學分抵免辦法(https://pdc.adm.ncu.edu.tw/rule/rule113/13-0-1.pdf)
   National Central University Course Credit Waiver Guidelines(https://pdc.adm.ncu.edu.tw/eng/rule/NCU_Doc13_0_ed.pdf)
*物理學系碩士班研究生學分抵免辦法Regulation of Credit Transfer – the Master Program
*物理學系博士班研究生學分抵免辦法Regulation of Credit Transfer – the Ph.D. Programs
————————————————————————————————————————————————————————
申請表Application Form：
抵免：國立中央大學學生學分抵免申請表Guidelines for Credits Exemption (抵免成功後，會在成績單上出現該課程，且學分數會加入本學籍）
如果是他校及本校非同系所畢業之研究所新生入學辦理抵免，須多填寫『國立中央大學學生學分抵免申請修讀研究所學分證明』。
免修：物理學系研究生課程免修申請表Application Form for the Waiver of the Courses （免修成功後，表該課程無需再修，但學分數未計入本學籍，亦不會出現在成績單上）
課程抵必修課(限博士生)-物理學系博士生選修外系課程抵PH開頭課程申請表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G99" s="7" t="inlineStr">
        <is>
          <t xml:space="preserve">物理學系碩博士班研究生修業辦法Regulation of Course Requirements for Master </t>
        </is>
      </c>
      <c r="H99" s="7" t="inlineStr">
        <is>
          <t>https://www.phy.ncu.edu.tw/wp-content/uploads/2021/01/%E5%9C%8B%EF%A7%B7%E4%B8%AD%E5%A4%AE%E5%A4%A7%E5%AD%B8%E7%89%A9%EF%A7%A4%E5%AD%B8%E7%B3%BB%E7%A2%A9%E3%80%81%E5%8D%9A%E5%A3%AB%E7%8F%AD%E7%A0%94%E7%A9%B6%E7%94%9F%E4%BF%AE%E6%A5%AD%E8%BE%A6%E6%B3%951050615%E6%95%99%E5%8B%99%E6%9C%83%E8%AD%B0%E9%80%9A%E9%81%8E.pdf</t>
        </is>
      </c>
      <c r="I99" s="7" t="inlineStr">
        <is>
          <t>https://pdc.adm.ncu.edu.tw/rule/rule113/13-0-1.pdf</t>
        </is>
      </c>
      <c r="J99" s="7" t="inlineStr">
        <is>
          <t>https://pdc.adm.ncu.edu.tw/rule/rule113/13-0-1.pdf</t>
        </is>
      </c>
      <c r="K99" s="7" t="inlineStr">
        <is>
          <t>https://pdc.adm.ncu.edu.tw/eng/rule/NCU_Doc13_0_ed.pdf</t>
        </is>
      </c>
      <c r="L99" s="7" t="inlineStr">
        <is>
          <t>https://pdc.adm.ncu.edu.tw/eng/rule/NCU_Doc13_0_ed.pdf</t>
        </is>
      </c>
      <c r="M99" s="7" t="inlineStr">
        <is>
          <t>https://www.phy.ncu.edu.tw/news/114-2-course-credit-exemption-and-waiver/</t>
        </is>
      </c>
      <c r="N99" s="7" t="inlineStr">
        <is>
          <t>許慧君</t>
        </is>
      </c>
    </row>
    <row r="100">
      <c r="A100" s="7">
        <f>TRUE()</f>
        <v/>
      </c>
      <c r="B100" s="7" t="inlineStr">
        <is>
          <t>其他</t>
        </is>
      </c>
      <c r="C100" s="7" t="n"/>
      <c r="D100" s="14" t="n">
        <v>46055</v>
      </c>
      <c r="E100" s="7" t="inlineStr">
        <is>
          <t>114-2 物理系博碩士班學位考試注意事項Physics Department PHD&amp;amp;MA Thesis Defense Notification</t>
        </is>
      </c>
      <c r="F100" s="7" t="inlineStr">
        <is>
          <t>物理系博碩士班學位考試注意事項Physics Department PHD&amp;MA Thesis Defense NotificationDownload</t>
        </is>
      </c>
      <c r="G100" s="7" t="inlineStr">
        <is>
          <t>物理系博碩士班學位考試注意事項Physics Department PHD&amp;MA Thesis Defense Noti</t>
        </is>
      </c>
      <c r="H100" s="7" t="inlineStr">
        <is>
          <t>https://www.phy.ncu.edu.tw/wp-content/uploads/2026/02/物理系博碩士班學位考試注意事項Physics-Department-PHDMA-Thesis-Defense-Notification-5.pdf</t>
        </is>
      </c>
      <c r="I100" s="7" t="inlineStr">
        <is>
          <t>Download</t>
        </is>
      </c>
      <c r="J100" s="7" t="inlineStr">
        <is>
          <t>https://www.phy.ncu.edu.tw/wp-content/uploads/2026/02/物理系博碩士班學位考試注意事項Physics-Department-PHDMA-Thesis-Defense-Notification-5.pdf</t>
        </is>
      </c>
      <c r="K100" s="7" t="n"/>
      <c r="L100" s="7" t="n"/>
      <c r="M100" s="7" t="inlineStr">
        <is>
          <t>https://www.phy.ncu.edu.tw/news/114-2-%e7%89%a9%e7%90%86%e7%b3%bb%e5%8d%9a%e7%a2%a9%e5%a3%ab%e7%8f%ad%e5%ad%b8%e4%bd%8d%e8%80%83%e8%a9%a6%e6%b3%a8%e6%84%8f%e4%ba%8b%e9%a0%85physics-department-phdma-thesis-defense-notification/</t>
        </is>
      </c>
      <c r="N100" s="7" t="inlineStr">
        <is>
          <t>許慧君</t>
        </is>
      </c>
    </row>
    <row r="101" ht="405" customHeight="1">
      <c r="A101" s="7">
        <f>TRUE()</f>
        <v/>
      </c>
      <c r="B101" s="7" t="inlineStr">
        <is>
          <t>其他</t>
        </is>
      </c>
      <c r="C101" s="7" t="n"/>
      <c r="D101" s="14" t="n">
        <v>46055</v>
      </c>
      <c r="E101" s="7" t="inlineStr">
        <is>
          <t>114-2物理系研究生申請學分抵免、免修Course Credit Exemption and Waiver</t>
        </is>
      </c>
      <c r="F101" s="9"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物理學系碩博士班研究生修業辦法Regulation of Course Requirements for Master and PhD Programs 1050615
時間：2/2-3/6
————————————————————————————————————————————————————————
申請法規Regulations：
*國立中央大學學分抵免辦法(https://pdc.adm.ncu.edu.tw/rule/rule113/13-0-1.pdf)
   National Central University Course Credit Waiver Guidelines(https://pdc.adm.ncu.edu.tw/eng/rule/NCU_Doc13_0_ed.pdf)
*物理學系碩士班研究生學分抵免辦法Regulation of Credit Transfer – the Master Program
*物理學系博士班研究生學分抵免辦法Regulation of Credit Transfer – the Ph.D. Programs
————————————————————————————————————————————————————————
申請表Application Form：
抵免：國立中央大學學生學分抵免申請表Guidelines for Credits Exemption (抵免成功後，會在成績單上出現該課程，且學分數會加入本學籍）
如果是他校及本校非同系所畢業之研究所新生入學辦理抵免，須多填寫『國立中央大學學生學分抵免申請修讀研究所學分證明』。
免修：物理學系研究生課程免修申請表Application Form for the Waiver of the Courses （免修成功後，表該課程無需再修，但學分數未計入本學籍，亦不會出現在成績單上）
課程抵必修課(限博士生)-物理學系博士生選修外系課程抵PH開頭課程申請表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G101" s="7" t="inlineStr">
        <is>
          <t xml:space="preserve">物理學系碩博士班研究生修業辦法Regulation of Course Requirements for Master </t>
        </is>
      </c>
      <c r="H101" s="7" t="inlineStr">
        <is>
          <t>https://www.phy.ncu.edu.tw/wp-content/uploads/2021/01/%E5%9C%8B%EF%A7%B7%E4%B8%AD%E5%A4%AE%E5%A4%A7%E5%AD%B8%E7%89%A9%EF%A7%A4%E5%AD%B8%E7%B3%BB%E7%A2%A9%E3%80%81%E5%8D%9A%E5%A3%AB%E7%8F%AD%E7%A0%94%E7%A9%B6%E7%94%9F%E4%BF%AE%E6%A5%AD%E8%BE%A6%E6%B3%951050615%E6%95%99%E5%8B%99%E6%9C%83%E8%AD%B0%E9%80%9A%E9%81%8E.pdf</t>
        </is>
      </c>
      <c r="I101" s="7" t="inlineStr">
        <is>
          <t>https://pdc.adm.ncu.edu.tw/rule/rule113/13-0-1.pdf</t>
        </is>
      </c>
      <c r="J101" s="7" t="inlineStr">
        <is>
          <t>https://pdc.adm.ncu.edu.tw/rule/rule113/13-0-1.pdf</t>
        </is>
      </c>
      <c r="K101" s="7" t="inlineStr">
        <is>
          <t>https://pdc.adm.ncu.edu.tw/eng/rule/NCU_Doc13_0_ed.pdf</t>
        </is>
      </c>
      <c r="L101" s="7" t="inlineStr">
        <is>
          <t>https://pdc.adm.ncu.edu.tw/eng/rule/NCU_Doc13_0_ed.pdf</t>
        </is>
      </c>
      <c r="M101" s="7" t="inlineStr">
        <is>
          <t>https://www.phy.ncu.edu.tw/news/114-2%e7%89%a9%e7%90%86%e7%b3%bb%e7%a0%94%e7%a9%b6%e7%94%9f%e7%94%b3%e8%ab%8b%e5%ad%b8%e5%88%86%e6%8a%b5%e5%85%8d%e3%80%81%e5%85%8d%e4%bf%aecourse-credit-exemption-and-waiver/</t>
        </is>
      </c>
      <c r="N101" s="7" t="inlineStr">
        <is>
          <t>許慧君</t>
        </is>
      </c>
    </row>
    <row r="102" ht="273" customHeight="1">
      <c r="A102" s="7">
        <f>TRUE()</f>
        <v/>
      </c>
      <c r="B102" s="7" t="inlineStr">
        <is>
          <t>其他</t>
        </is>
      </c>
      <c r="C102" s="7" t="n"/>
      <c r="D102" s="14" t="n">
        <v>46052</v>
      </c>
      <c r="E102" s="7" t="inlineStr">
        <is>
          <t>114-2 專題類課程選課調查表-研究生 Questionnaire for Adding Special Topic Courses – for Postgraduate</t>
        </is>
      </c>
      <c r="F102" s="9" t="inlineStr">
        <is>
          <t>研究生如欲選修專題課程，請於115/02/25(三)中午12點前 完成提交調查表：https://forms.gle/FGLEfYSpEfokfEgq6。
Postgraduate students who will take the special topic courses should submit the questionnaire before 12:00 on  February 25th (Wednesday). URL:https://forms.gle/FGLEfYSpEfokfEgq6
1. 專題課選課流程：Process of adding special topic courses   
(1)即日起至115/02/25(三)12點 ：學生填寫本調查表。Students fill out this questionnaire before 12:00 on  February 25th (Wednesday).
(2)115/02/25(三)下午：系辦公室彙整專題選課名單、送各指導老師確認指導事實及同意修課。The department office sends the student list to each  advisor  who needs to confirm the instruction fact and  agree students to take courses on the afternoon of February 25th (Wednesday).
(3)115/03/02(一)：收齊指導教授同意信函後，由系辦公室登入選課系統進行人工加選。  The  department office adds courses online for students on March 2nd (Monday).
2.確認專題課是否已加選：Confirm whether the special topic courses have been added
請於 115/03/03(二)  登入選課系統確認所選專題課已加選。若有問題請儘速通知系辦公室。  Please log in to the course selection system on March 3rd (Tues.) to confirm that the selected special topic courses have been added. If you have any problems, please notify the department office as soon as possible.
3.更換專題指導教師請主動通知系辦吳小姐，以免影響學期末成績評分作業。 If you change the  advisor during the semester, please notify Ms' Wu of the department office.</t>
        </is>
      </c>
      <c r="G102" s="7" t="inlineStr">
        <is>
          <t>https://forms.gle/FGLEfYSpEfokfEgq6</t>
        </is>
      </c>
      <c r="H102" s="7" t="inlineStr">
        <is>
          <t>https://forms.gle/FGLEfYSpEfokfEgq6</t>
        </is>
      </c>
      <c r="I102" s="7" t="inlineStr">
        <is>
          <t>https://forms.gle/FGLEfYSpEfokfEgq6</t>
        </is>
      </c>
      <c r="J102" s="7" t="inlineStr">
        <is>
          <t>https://forms.gle/FGLEfYSpEfokfEgq6</t>
        </is>
      </c>
      <c r="K102" s="7" t="n"/>
      <c r="L102" s="7" t="n"/>
      <c r="M102" s="7" t="inlineStr">
        <is>
          <t>https://www.phy.ncu.edu.tw/news/114-2-%e5%b0%88%e9%a1%8c%e9%a1%9e%e8%aa%b2%e7%a8%8b%e9%81%b8%e8%aa%b2%e8%aa%bf%e6%9f%a5%e8%a1%a8-%e7%a0%94%e7%a9%b6%e7%94%9f-questionnaire-for-adding-special-topic-courses-for-postgraduate/</t>
        </is>
      </c>
      <c r="N102" s="7" t="inlineStr">
        <is>
          <t>吳菁穗</t>
        </is>
      </c>
    </row>
    <row r="103" ht="409.6" customHeight="1">
      <c r="A103" s="7">
        <f>TRUE()</f>
        <v/>
      </c>
      <c r="B103" s="7" t="inlineStr">
        <is>
          <t>其他</t>
        </is>
      </c>
      <c r="C103" s="7" t="n"/>
      <c r="D103" s="14" t="n">
        <v>46052</v>
      </c>
      <c r="E103" s="7" t="inlineStr">
        <is>
          <t>114-2 專題類課程選課暨導師調查表-大學部三、四年級含延修生</t>
        </is>
      </c>
      <c r="F103" s="9" t="inlineStr">
        <is>
          <t>請於115/02/25(三)中午12點前完成提交專題選課暨導師調查表。
表單網址：https://forms.gle/pQewvjaM6FsZW8wCA
攸關畢業權益，填表前請仔細閱讀以下文字說明。
修習資格：須修習並通過物理系專業課程至少12學分（不含普通物理、微積分、專題類課程）
1.專題課選課流程：
(1)即日起至115/02/25(三)12點：學生填寫本調查表。
(2)115/02/25(三)下午：系辦公室彙整專題選課名單、送各指導教授確認指導事實及同意修課。
(3)115/03/02(一)：收齊指導教授同意信函後，由系辦公室登入選課系統進行人工加選。
2.確認專題課是否已加選：
   請於 115/03/03(二)登入選課系統確認所選專題課已加選。若有問題請儘速通知系辦公室吳小姐。
3.大學部專題指導教授限本系教師或合聘教師 ，若非本系教師或合聘教師須事先提出申請，經本系課程委員會議審核同意後始得修習本系專題課程；申請表請至本系網頁(系所簡介-系所規章-大學部相關規章)下載列印填寫，並於每學期開學3天內繳回系辦公室。
*更換專題指導教授請主動通知系辦吳小姐，以免影響學期末成績評分作業。
4.大學部導師分配方式說明：
   大三、大四學生之專題指導教授~
   如為本系專任/專案教師，則同時擔任其導師；
   如非本系專任/專案教師，請於田溶根、井上優貴兩位老師中擇一位。
 未做專題者亦由田溶根、井上優貴兩位老師中擇一位。
**應修科目表-乙類畢業規定已修訂如下，任一項未達成則無法畢業，系辦及註冊組會人工審核，請務必遵守；論文電子檔請email至cswu@ncu.edu.tw：
乙類學生於修業期間，必須符合下列條件：
①參加物理小年會壁報展並報告(依慣例於大三時參加、報告專題研究進度)；
②完成畢業論文，並於畢業離校前繳交論文pdf檔至系辦公室，論文格式比照碩士論文；
③須舉行並通過(及格)論文口試，口試須由至少二位委員評分，口試成績為當學期"論文研習與撰寫"學期成績。
**.應修科目表跨領域課程修訂公告：刪除原列表之外系課程；修訂如下~
必須選修並通過外系課程6學分（指非通識及非物理系課程；課程名稱或課程內容與物理系課程相近者不予採認為跨領域課程）。
**應修科目表已修訂通過，修習「論文研習與撰寫」任一課程，皆須比照碩士論文格式完成學士論文並繳交pdf檔至系辦公室，始得列入畢業學分。</t>
        </is>
      </c>
      <c r="G103" s="7" t="inlineStr">
        <is>
          <t>https://forms.gle/pQewvjaM6FsZW8wCA</t>
        </is>
      </c>
      <c r="H103" s="7" t="inlineStr">
        <is>
          <t>https://forms.gle/pQewvjaM6FsZW8wCA</t>
        </is>
      </c>
      <c r="I103" s="7" t="n"/>
      <c r="J103" s="7" t="n"/>
      <c r="K103" s="7" t="n"/>
      <c r="L103" s="7" t="n"/>
      <c r="M103" s="7" t="inlineStr">
        <is>
          <t>https://www.phy.ncu.edu.tw/news/114-2-%e5%b0%88%e9%a1%8c%e9%a1%9e%e8%aa%b2%e7%a8%8b%e9%81%b8%e8%aa%b2%e6%9a%a8%e5%b0%8e%e5%b8%ab%e8%aa%bf%e6%9f%a5%e8%a1%a8-%e5%a4%a7%e5%ad%b8%e9%83%a8%e4%b8%89%e3%80%81%e5%9b%9b%e5%b9%b4%e7%b4%9a/</t>
        </is>
      </c>
      <c r="N103" s="7" t="inlineStr">
        <is>
          <t>吳菁穗</t>
        </is>
      </c>
    </row>
    <row r="104">
      <c r="A104" s="7">
        <f>TRUE()</f>
        <v/>
      </c>
      <c r="B104" s="7" t="inlineStr">
        <is>
          <t>其他</t>
        </is>
      </c>
      <c r="C104" s="7" t="n"/>
      <c r="D104" s="14" t="n">
        <v>46051</v>
      </c>
      <c r="E104" s="7" t="inlineStr">
        <is>
          <t>恭喜本系許慧君同仁榮獲中央大學115年績優人員</t>
        </is>
      </c>
      <c r="F104" s="7" t="n"/>
      <c r="G104" s="7" t="n"/>
      <c r="H104" s="7" t="n"/>
      <c r="I104" s="7" t="n"/>
      <c r="J104" s="7" t="n"/>
      <c r="K104" s="7" t="n"/>
      <c r="L104" s="7" t="n"/>
      <c r="M104" s="7" t="inlineStr">
        <is>
          <t>https://www.phy.ncu.edu.tw/news/%e6%81%ad%e5%96%9c%e6%9c%ac%e7%b3%bb%e8%a8%b1%e6%85%a7%e5%90%9b%e5%90%8c%e4%bb%81%e6%a6%ae%e7%8d%b2%e4%b8%ad%e5%a4%ae%e5%a4%a7%e5%ad%b8115%e5%b9%b4%e7%b8%be%e5%84%aa%e4%ba%ba%e5%93%a1/</t>
        </is>
      </c>
      <c r="N104" s="7" t="inlineStr">
        <is>
          <t>劉怡貞</t>
        </is>
      </c>
    </row>
    <row r="105" ht="53" customHeight="1">
      <c r="A105" s="7">
        <f>TRUE()</f>
        <v/>
      </c>
      <c r="B105" s="7" t="inlineStr">
        <is>
          <t>其他</t>
        </is>
      </c>
      <c r="C105" s="7" t="n"/>
      <c r="D105" s="14" t="n">
        <v>46049</v>
      </c>
      <c r="E105" s="7" t="inlineStr">
        <is>
          <t>失物招領公告</t>
        </is>
      </c>
      <c r="F105" s="9" t="inlineStr">
        <is>
          <t>拾獲地點：健雄館四樓茶水間
拾獲物品：背包一個（內含筆記型電腦一台）、筆記型電腦一台
請遺失上述物品者，盡速至物理系辦公室領回。
謝謝。</t>
        </is>
      </c>
      <c r="G105" s="7" t="n"/>
      <c r="H105" s="7" t="n"/>
      <c r="I105" s="7" t="n"/>
      <c r="J105" s="7" t="n"/>
      <c r="K105" s="7" t="n"/>
      <c r="L105" s="7" t="n"/>
      <c r="M105" s="7" t="inlineStr">
        <is>
          <t>https://www.phy.ncu.edu.tw/news/%e5%a4%b1%e7%89%a9%e6%8b%9b%e9%a0%98%e5%85%ac%e5%91%8a/</t>
        </is>
      </c>
      <c r="N105" s="7" t="inlineStr">
        <is>
          <t>許慧君</t>
        </is>
      </c>
    </row>
    <row r="106" ht="144" customHeight="1">
      <c r="A106" s="7">
        <f>TRUE()</f>
        <v/>
      </c>
      <c r="B106" s="7" t="inlineStr">
        <is>
          <t>考試</t>
        </is>
      </c>
      <c r="C106" s="7" t="n"/>
      <c r="D106" s="14" t="n">
        <v>46049</v>
      </c>
      <c r="E106" s="7" t="inlineStr">
        <is>
          <t>114-2博士生資格考口試注意事項(Notice on the PhD. Qualifying Exam Oral Defense)</t>
        </is>
      </c>
      <c r="F106" s="9" t="inlineStr">
        <is>
          <t>物理學系博士班學生資格考試申請書（Application for Ph.D. Qualifying Examination of Department of Physics）下載
物理系_博士班學生修課組別選擇表（Course Requirements Selection Form for PhD Students of the Department of Physics at National Central University）下載
114-2博士生資格考口試注意事項(Notice on the PhD. Qualifying Exam Oral Defense)下載
114資格考物理系考試委員會建議口試委員名單(Department recommended committee member)下載
國立中央大學物理學系博士學位候選人之資格與資格考試辦法（111.01.12教務會議通過)下載
國立中央大學物理學系博碩士論文指導教授暨學位考試委員提聘資格認定標準、精進學位論文品質實施要點(1131224院務會議通過)下載</t>
        </is>
      </c>
      <c r="G106" s="7" t="inlineStr">
        <is>
          <t>物理學系博士班學生資格考試申請書（Application for Ph.D. Qualifying Examinatio</t>
        </is>
      </c>
      <c r="H106" s="7" t="inlineStr">
        <is>
          <t>https://www.phy.ncu.edu.tw/wp-content/uploads/2026/01/物理學系博士班學生資格考試申請書（Application-for-Ph.D.-Qualifying-Examination-of-Department-of-Physics）.doc</t>
        </is>
      </c>
      <c r="I106" s="7" t="inlineStr">
        <is>
          <t>下載</t>
        </is>
      </c>
      <c r="J106" s="7" t="inlineStr">
        <is>
          <t>https://www.phy.ncu.edu.tw/wp-content/uploads/2026/01/物理學系博士班學生資格考試申請書（Application-for-Ph.D.-Qualifying-Examination-of-Department-of-Physics）.doc</t>
        </is>
      </c>
      <c r="K106" s="7" t="inlineStr">
        <is>
          <t xml:space="preserve">物理系_博士班學生修課組別選擇表（Course Requirements Selection Form for PhD </t>
        </is>
      </c>
      <c r="L106" s="7" t="inlineStr">
        <is>
          <t>https://www.phy.ncu.edu.tw/wp-content/uploads/2026/01/物理系_博士班學生修課組別選擇表（Course-Requirements-Selection-Form-for-PhD-Students-of-the-Department-of-Physics-at-National-Central-University）.doc</t>
        </is>
      </c>
      <c r="M106" s="7" t="inlineStr">
        <is>
          <t>https://www.phy.ncu.edu.tw/news/114-2%e5%8d%9a%e5%a3%ab%e7%94%9f%e8%b3%87%e6%a0%bc%e8%80%83%e5%8f%a3%e8%a9%a6%e6%b3%a8%e6%84%8f%e4%ba%8b%e9%a0%85notice-on-the-phd-qualifying-exam-oral-defense/</t>
        </is>
      </c>
      <c r="N106" s="7" t="inlineStr">
        <is>
          <t>許慧君</t>
        </is>
      </c>
    </row>
    <row r="107" ht="209" customHeight="1">
      <c r="A107" s="7">
        <f>TRUE()</f>
        <v/>
      </c>
      <c r="B107" s="7" t="inlineStr">
        <is>
          <t>其他</t>
        </is>
      </c>
      <c r="C107" s="7" t="n"/>
      <c r="D107" s="14" t="n">
        <v>46045</v>
      </c>
      <c r="E107" s="7" t="inlineStr">
        <is>
          <t>(急)全校自來水停水公告</t>
        </is>
      </c>
      <c r="F107" s="9" t="inlineStr">
        <is>
          <t>國立中央大學-施工公告
事由：男九舍自來水幹管破裂漏水修繕
各位師生：
因男九舍自來水幹管突發破裂，導致供水受到影響，
目前已由相關單位緊急搶修中。
為維護宿舍生活品質，工程人員正全力處理，請大家耐心等候並留意用水安排。
造成不便，敬請見諒。
施工中，不便之處敬祈見諒，施工中會停止供水，如遇有施工障礙或陣雨，
可能延後供水。
受影響區域：
全校自來水停水(含中大新村)
施工位置：
男九舍自來水幹管
施工日期及時間：
115年1月23日(星期五)。
自23日上午08：00至下午17:00。</t>
        </is>
      </c>
      <c r="G107" s="7" t="n"/>
      <c r="H107" s="7" t="n"/>
      <c r="I107" s="7" t="n"/>
      <c r="J107" s="7" t="n"/>
      <c r="K107" s="7" t="n"/>
      <c r="L107" s="7" t="n"/>
      <c r="M107" s="7" t="inlineStr">
        <is>
          <t>https://www.phy.ncu.edu.tw/news/%e6%80%a5%e5%85%a8%e6%a0%a1%e8%87%aa%e4%be%86%e6%b0%b4%e5%81%9c%e6%b0%b4%e5%85%ac%e5%91%8a/</t>
        </is>
      </c>
      <c r="N107" s="7" t="inlineStr">
        <is>
          <t>許慧君</t>
        </is>
      </c>
    </row>
    <row r="108">
      <c r="A108" s="7">
        <f>TRUE()</f>
        <v/>
      </c>
      <c r="B108" s="7" t="inlineStr">
        <is>
          <t>招生</t>
        </is>
      </c>
      <c r="C108" s="7" t="n"/>
      <c r="D108" s="14" t="n">
        <v>46045</v>
      </c>
      <c r="E108" s="7" t="inlineStr">
        <is>
          <t>115學年度博士班考試入學招生簡章</t>
        </is>
      </c>
      <c r="F108" s="7" t="inlineStr">
        <is>
          <t>https://admission.ncu.edu.tw/zh-TW/content/84/14</t>
        </is>
      </c>
      <c r="G108" s="7" t="inlineStr">
        <is>
          <t>https://admission.ncu.edu.tw/zh-TW/content/84/14</t>
        </is>
      </c>
      <c r="H108" s="7" t="inlineStr">
        <is>
          <t>https://admission.ncu.edu.tw/zh-TW/content/84/14</t>
        </is>
      </c>
      <c r="I108" s="7" t="n"/>
      <c r="J108" s="7" t="n"/>
      <c r="K108" s="7" t="n"/>
      <c r="L108" s="7" t="n"/>
      <c r="M108" s="7" t="inlineStr">
        <is>
          <t>https://www.phy.ncu.edu.tw/news/115%e5%ad%b8%e5%b9%b4%e5%ba%a6%e5%8d%9a%e5%a3%ab%e7%8f%ad%e8%80%83%e8%a9%a6%e5%85%a5%e5%ad%b8%e6%8b%9b%e7%94%9f%e7%b0%a1%e7%ab%a0/</t>
        </is>
      </c>
      <c r="N108" s="7" t="inlineStr">
        <is>
          <t>許慧君</t>
        </is>
      </c>
    </row>
    <row r="109" ht="196" customHeight="1">
      <c r="A109" s="7">
        <f>TRUE()</f>
        <v/>
      </c>
      <c r="B109" s="7" t="inlineStr">
        <is>
          <t>其他</t>
        </is>
      </c>
      <c r="C109" s="7" t="n"/>
      <c r="D109" s="14" t="n">
        <v>46045</v>
      </c>
      <c r="E109" s="7" t="inlineStr">
        <is>
          <t>114學年度第2學期課程教學助教志願調查1150123</t>
        </is>
      </c>
      <c r="F109" s="9" t="inlineStr">
        <is>
          <t>中央大學物理系公告-114學年度第2學期課程教學助教志願調查
NCU Physics Departmental Notice-2025/2026 Second Semester Teaching Assistant Application Form
物理系研究生欲申請擔任課程教學助教者，請於115年1月28日前填寫『課程教學助教志願表』(https://forms.gle/ZbTYtMT5guR3wpvVA)。
Physics Department graduate students who wish to serve as teaching assistants (TA), please fill in the TA Application Form before Jan 28, 2026 . (https://forms.gle/ZbTYtMT5guR3wpvVA)。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114-2助教TA下載
國立中央大學物理系研究生獎助學金辦法20210708系務會議通過下載</t>
        </is>
      </c>
      <c r="G109" s="7" t="inlineStr">
        <is>
          <t>https://forms.gle/ZbTYtMT5guR3wpvVA</t>
        </is>
      </c>
      <c r="H109" s="7" t="inlineStr">
        <is>
          <t>https://forms.gle/ZbTYtMT5guR3wpvVA</t>
        </is>
      </c>
      <c r="I109" s="7" t="inlineStr">
        <is>
          <t>https://forms.gle/ZbTYtMT5guR3wpvVA</t>
        </is>
      </c>
      <c r="J109" s="7" t="inlineStr">
        <is>
          <t>https://forms.gle/ZbTYtMT5guR3wpvVA</t>
        </is>
      </c>
      <c r="K109" s="7" t="inlineStr">
        <is>
          <t>114-2助教TA</t>
        </is>
      </c>
      <c r="L109" s="7" t="inlineStr">
        <is>
          <t>https://www.phy.ncu.edu.tw/wp-content/uploads/2026/01/114-2助教TA-3.pdf</t>
        </is>
      </c>
      <c r="M109" s="7" t="inlineStr">
        <is>
          <t>https://www.phy.ncu.edu.tw/news/114%e5%ad%b8%e5%b9%b4%e5%ba%a6%e7%ac%ac2%e5%ad%b8%e6%9c%9f%e8%aa%b2%e7%a8%8b%e6%95%99%e5%ad%b8%e5%8a%a9%e6%95%99%e5%bf%97%e9%a1%98%e8%aa%bf%e6%9f%a51150123/</t>
        </is>
      </c>
      <c r="N109" s="7" t="inlineStr">
        <is>
          <t>許慧君</t>
        </is>
      </c>
    </row>
    <row r="110">
      <c r="A110" s="7">
        <f>TRUE()</f>
        <v/>
      </c>
      <c r="B110" s="7" t="inlineStr">
        <is>
          <t>招生</t>
        </is>
      </c>
      <c r="C110" s="7" t="n"/>
      <c r="D110" s="14" t="n">
        <v>46041</v>
      </c>
      <c r="E110" s="7" t="inlineStr">
        <is>
          <t>學生逕行修讀物理系博士學位申請公告Direct Admission to a Doctoral Degree in Physics-11501</t>
        </is>
      </c>
      <c r="F110" s="7" t="inlineStr">
        <is>
          <t>學生逕行修讀物理系博士學位申請公告Direct Admission to a Doctoral Degree in Physics-11501下載</t>
        </is>
      </c>
      <c r="G110" s="7" t="inlineStr">
        <is>
          <t>學生逕行修讀物理系博士學位申請公告Direct Admission to a Doctoral Degree in Ph</t>
        </is>
      </c>
      <c r="H110" s="7" t="inlineStr">
        <is>
          <t>https://www.phy.ncu.edu.tw/wp-content/uploads/2026/01/學生逕行修讀物理系博士學位申請公告Direct-Admission-to-a-Doctoral-Degree-in-Physics-11501.pdf</t>
        </is>
      </c>
      <c r="I110" s="7" t="inlineStr">
        <is>
          <t>下載</t>
        </is>
      </c>
      <c r="J110" s="7" t="inlineStr">
        <is>
          <t>https://www.phy.ncu.edu.tw/wp-content/uploads/2026/01/學生逕行修讀物理系博士學位申請公告Direct-Admission-to-a-Doctoral-Degree-in-Physics-11501.pdf</t>
        </is>
      </c>
      <c r="K110" s="7" t="n"/>
      <c r="L110" s="7" t="n"/>
      <c r="M110" s="7" t="inlineStr">
        <is>
          <t>https://www.phy.ncu.edu.tw/news/%e5%ad%b8%e7%94%9f%e9%80%95%e8%a1%8c%e4%bf%ae%e8%ae%80%e7%89%a9%e7%90%86%e7%b3%bb%e5%8d%9a%e5%a3%ab%e5%ad%b8%e4%bd%8d%e7%94%b3%e8%ab%8b%e5%85%ac%e5%91%8adirect-admission-to-a-doctoral-degree-in-phy-15/</t>
        </is>
      </c>
      <c r="N110" s="7" t="inlineStr">
        <is>
          <t>許慧君</t>
        </is>
      </c>
    </row>
    <row r="111">
      <c r="A111" s="7">
        <f>TRUE()</f>
        <v/>
      </c>
      <c r="B111" s="7" t="inlineStr">
        <is>
          <t>其他</t>
        </is>
      </c>
      <c r="C111" s="7" t="n"/>
      <c r="D111" s="14" t="n">
        <v>46041</v>
      </c>
      <c r="E111" s="7" t="inlineStr">
        <is>
          <t>物理系分機通訊錄1150119</t>
        </is>
      </c>
      <c r="F111" s="7" t="inlineStr">
        <is>
          <t>物理系通訊錄下載</t>
        </is>
      </c>
      <c r="G111" s="7" t="inlineStr">
        <is>
          <t>物理系通訊錄</t>
        </is>
      </c>
      <c r="H111" s="7" t="inlineStr">
        <is>
          <t>https://www.phy.ncu.edu.tw/wp-content/uploads/2026/01/物理系通訊錄.pdf</t>
        </is>
      </c>
      <c r="I111" s="7" t="inlineStr">
        <is>
          <t>下載</t>
        </is>
      </c>
      <c r="J111" s="7" t="inlineStr">
        <is>
          <t>https://www.phy.ncu.edu.tw/wp-content/uploads/2026/01/物理系通訊錄.pdf</t>
        </is>
      </c>
      <c r="K111" s="7" t="n"/>
      <c r="L111" s="7" t="n"/>
      <c r="M111" s="7" t="inlineStr">
        <is>
          <t>https://www.phy.ncu.edu.tw/news/%e7%89%a9%e7%90%86%e7%b3%bb%e5%88%86%e6%a9%9f%e9%80%9a%e8%a8%8a%e9%8c%841150119/</t>
        </is>
      </c>
      <c r="N111" s="7" t="inlineStr">
        <is>
          <t>許慧君</t>
        </is>
      </c>
    </row>
    <row r="112" ht="196" customHeight="1">
      <c r="A112" s="7">
        <f>TRUE()</f>
        <v/>
      </c>
      <c r="B112" s="7" t="inlineStr">
        <is>
          <t>其他</t>
        </is>
      </c>
      <c r="C112" s="7" t="n"/>
      <c r="D112" s="14" t="n">
        <v>46041</v>
      </c>
      <c r="E112" s="7" t="inlineStr">
        <is>
          <t>114學年度第2學期課程教學助教志願調查1150119</t>
        </is>
      </c>
      <c r="F112" s="9" t="inlineStr">
        <is>
          <t>中央大學物理系公告-114學年度第2學期課程教學助教志願調查
NCU Physics Departmental Notice-2025/2026 Second Semester Teaching Assistant Application Form
物理系研究生欲申請擔任課程教學助教者，請於115年1月22日前填寫『課程教學助教志願表』(https://forms.gle/ZbTYtMT5guR3wpvVA)。
Physics Department graduate students who wish to serve as teaching assistants (TA), please fill in the TA Application Form before Jan 22, 2026 . (https://forms.gle/ZbTYtMT5guR3wpvVA)。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114-2助教TA下載
國立中央大學物理系研究生獎助學金辦法20210708系務會議通過下載</t>
        </is>
      </c>
      <c r="G112" s="7" t="inlineStr">
        <is>
          <t>https://forms.gle/ZbTYtMT5guR3wpvVA</t>
        </is>
      </c>
      <c r="H112" s="7" t="inlineStr">
        <is>
          <t>https://forms.gle/ZbTYtMT5guR3wpvVA</t>
        </is>
      </c>
      <c r="I112" s="7" t="inlineStr">
        <is>
          <t>https://forms.gle/ZbTYtMT5guR3wpvVA</t>
        </is>
      </c>
      <c r="J112" s="7" t="inlineStr">
        <is>
          <t>https://forms.gle/ZbTYtMT5guR3wpvVA</t>
        </is>
      </c>
      <c r="K112" s="7" t="inlineStr">
        <is>
          <t>114-2助教TA</t>
        </is>
      </c>
      <c r="L112" s="7" t="inlineStr">
        <is>
          <t>https://www.phy.ncu.edu.tw/wp-content/uploads/2026/01/114-2助教TA-2.pdf</t>
        </is>
      </c>
      <c r="M112" s="7" t="inlineStr">
        <is>
          <t>https://www.phy.ncu.edu.tw/news/114%e5%ad%b8%e5%b9%b4%e5%ba%a6%e7%ac%ac2%e5%ad%b8%e6%9c%9f%e8%aa%b2%e7%a8%8b%e6%95%99%e5%ad%b8%e5%8a%a9%e6%95%99%e5%bf%97%e9%a1%98%e8%aa%bf%e6%9f%a51150119/</t>
        </is>
      </c>
      <c r="N112" s="7" t="inlineStr">
        <is>
          <t>許慧君</t>
        </is>
      </c>
    </row>
    <row r="113" ht="369" customHeight="1">
      <c r="A113" s="7">
        <f>TRUE()</f>
        <v/>
      </c>
      <c r="B113" s="7" t="inlineStr">
        <is>
          <t>獎學金</t>
        </is>
      </c>
      <c r="C113" s="7" t="n"/>
      <c r="D113" s="14" t="n">
        <v>46038</v>
      </c>
      <c r="E113" s="7" t="inlineStr">
        <is>
          <t>114學年度傑出領導獎學金即日起開放申請至115年3月13日</t>
        </is>
      </c>
      <c r="F113" s="9" t="inlineStr">
        <is>
          <t>📣❰  114學年度傑出領導獎學金  ❱開放申請📣
114學年度辦理之「傑出領導獎學金」，包含「中大學生傑出領導獎學金」及「嘉君卓越傑出領導獎學金」，採統一申請、分階段評選方式辦理。
一、獎學金類別與評選機制說明
 ➊ 獎學金採單一申請管道，僅需完成一次申請資料，即同時參與兩項獎學金審查。
 ➋ 依「中大學生傑出領導獎學金」辦法規定進行書面審查與初審評選。
 ➌ 通過「中大學生傑出領導獎學金」初審並獲提名者，始得進入「嘉君卓越傑出領導獎學金」之後續評選程序，無須另行申請。
二、申請期間
 115年1月12日（星期一）至115年3月13日（星期五）止
       申請資料及相關文件須於期限內完成系統填寫與上傳，逾期不予受理。
      🌿獎學金申請：https://scholarship.careercenter.ncu.edu.tw/🌿
三、申請方式與應備文件：請於公告期間內，至獎學金申請系統填寫申請資料，並上傳下列文件：
 ➊ 師長推薦信 1 份（掃描後上傳）
 ➋ 歷年成績單 1 份（掃描後上傳）
 ➌ 大學部學生請列印「學生學習護照」認證時數，並經服務學習發展中心核章後掃描上傳
 ❹ 具體呈現或說明領導特質之3～5分鐘影音檔案（內容須包含：領導事蹟、領導特質與未來展望）
四、審查程序
     * 書面資料審查   |  115 年 3 月
     * 第一階段面談   | 115 年 3 月
     * 第二階段面談   | 115 年 4 月
     * 結果公告及頒獎 | 115 年 5 月
五、獎項名額
 ➊ 學生傑出領導獎學金｜每名獎學金2萬元，每學年以10名為原則。
 ➋ 嘉君卓越領導獎學金｜每名獎學金5萬元，每學年以6名為原則。</t>
        </is>
      </c>
      <c r="G113" s="7" t="inlineStr">
        <is>
          <t>https://scholarship.careercenter.ncu.edu.tw/</t>
        </is>
      </c>
      <c r="H113" s="7" t="inlineStr">
        <is>
          <t>https://scholarship.careercenter.ncu.edu.tw/apply</t>
        </is>
      </c>
      <c r="I113" s="7" t="n"/>
      <c r="J113" s="7" t="n"/>
      <c r="K113" s="7" t="n"/>
      <c r="L113" s="7" t="n"/>
      <c r="M113" s="7" t="inlineStr">
        <is>
          <t>https://www.phy.ncu.edu.tw/news/114%e5%ad%b8%e5%b9%b4%e5%ba%a6%e5%82%91%e5%87%ba%e9%a0%98%e5%b0%8e%e7%8d%8e%e5%ad%b8%e9%87%91%e5%8d%b3%e6%97%a5%e8%b5%b7%e9%96%8b%e6%94%be%e7%94%b3%e8%ab%8b%e8%87%b3115%e5%b9%b43%e6%9c%8813%e6%97%a5/</t>
        </is>
      </c>
      <c r="N113" s="7" t="inlineStr">
        <is>
          <t>許慧君</t>
        </is>
      </c>
    </row>
    <row r="114" ht="79" customHeight="1">
      <c r="A114" s="7">
        <f>TRUE()</f>
        <v/>
      </c>
      <c r="B114" s="7" t="inlineStr">
        <is>
          <t>其他</t>
        </is>
      </c>
      <c r="C114" s="7" t="n"/>
      <c r="D114" s="14" t="n">
        <v>46037</v>
      </c>
      <c r="E114" s="7" t="inlineStr">
        <is>
          <t>&amp;lt;施工公告&gt; 1/16(五)科三館增建工程大型機具進駐通知</t>
        </is>
      </c>
      <c r="F114" s="9" t="inlineStr">
        <is>
          <t>科三館增建工程將於115年1月16日進行樓層板灌漿作業，當天會有大型機具進駐，須佔用數個停車位，並於機具進出時進行交通管制。
12:00-14:00 健雄館前空地
14:00-16:00鴻經館及科三館前停車場 (預計上午開始進行停車管制)
敬請協助公告予貴單位人員知悉，謝謝！
施工期間若有任何事項反映，敬請與化學系聯繫(03) 4227151 # 65911</t>
        </is>
      </c>
      <c r="G114" s="7" t="n"/>
      <c r="H114" s="7" t="n"/>
      <c r="I114" s="7" t="n"/>
      <c r="J114" s="7" t="n"/>
      <c r="K114" s="7" t="n"/>
      <c r="L114" s="7" t="n"/>
      <c r="M114" s="7" t="inlineStr">
        <is>
          <t>https://www.phy.ncu.edu.tw/news/%e6%96%bd%e5%b7%a5%e5%85%ac%e5%91%8a-1-16%e4%ba%94%e7%a7%91%e4%b8%89%e9%a4%a8%e5%a2%9e%e5%bb%ba%e5%b7%a5%e7%a8%8b%e5%a4%a7%e5%9e%8b%e6%a9%9f%e5%85%b7%e9%80%b2%e9%a7%90%e9%80%9a%e7%9f%a5/</t>
        </is>
      </c>
      <c r="N114" s="7" t="inlineStr">
        <is>
          <t>劉怡貞</t>
        </is>
      </c>
    </row>
    <row r="115">
      <c r="A115" s="7">
        <f>TRUE()</f>
        <v/>
      </c>
      <c r="B115" s="7" t="inlineStr">
        <is>
          <t>其他</t>
        </is>
      </c>
      <c r="C115" s="7" t="n"/>
      <c r="D115" s="14" t="n">
        <v>46037</v>
      </c>
      <c r="E115" s="7" t="inlineStr">
        <is>
          <t>🎉恭賀🎉本系陳江梅老師、江祖永老師榮獲~~                         2025年台灣物理學會華人物理學刊優良論文獎</t>
        </is>
      </c>
      <c r="F115" s="7" t="inlineStr">
        <is>
          <t>https://www.ps-taiwan.org/tw/modules/news/article.php?storyid=451</t>
        </is>
      </c>
      <c r="G115" s="7" t="inlineStr">
        <is>
          <t>https://www.ps-taiwan.org/tw/modules/news/article.php?storyi</t>
        </is>
      </c>
      <c r="H115" s="7" t="inlineStr">
        <is>
          <t>https://www.ps-taiwan.org/tw/modules/news/article.php?storyid=451</t>
        </is>
      </c>
      <c r="I115" s="7" t="n"/>
      <c r="J115" s="7" t="n"/>
      <c r="K115" s="7" t="n"/>
      <c r="L115" s="7" t="n"/>
      <c r="M115" s="7" t="inlineStr">
        <is>
          <t>https://www.phy.ncu.edu.tw/news/%f0%9f%8e%89%e6%81%ad%e8%b3%80%f0%9f%8e%89%e6%9c%ac%e7%b3%bb%e9%99%b3%e6%b1%9f%e6%a2%85%e8%80%81%e5%b8%ab%e3%80%81%e6%b1%9f%e7%a5%96%e6%b0%b8%e8%80%81%e5%b8%ab%e6%a6%ae%e7%8d%b2/</t>
        </is>
      </c>
      <c r="N115" s="7" t="inlineStr">
        <is>
          <t>劉怡貞</t>
        </is>
      </c>
    </row>
    <row r="116" ht="144" customHeight="1">
      <c r="A116" s="7">
        <f>TRUE()</f>
        <v/>
      </c>
      <c r="B116" s="7" t="inlineStr">
        <is>
          <t>獎學金</t>
        </is>
      </c>
      <c r="C116" s="7" t="n"/>
      <c r="D116" s="14" t="n">
        <v>46035</v>
      </c>
      <c r="E116" s="7" t="inlineStr">
        <is>
          <t>114-2學期物理系德成基金會獎學金申請公告(申請截止日:115.03.05)</t>
        </is>
      </c>
      <c r="F116" s="9" t="inlineStr">
        <is>
          <t>為鼓勵及協助本系在校同學，由方頌仁系友捐贈，設立本獎學金。
本獎學金每年共36萬元整。獲獎學生共四名，每人9萬元整。
本獎學金申請資格: 本系大學部二年級與三年級在學生。學業與研究表現優異者優先。
本獎學金獲獎人於次一學年度每學期領取4.5萬元獎學金。得獎人須於次一學年度間擔任至少72小時物理系必修課程或系獎學金審查委員會指定課程之助教工作。
*有意申請者請備妥相關申請文件，於申請截止日前繳交已簽名紙本文件至物理系辦。
*申請文件經本人及指導教授簽名完成後，並請依文件順序掃描並合併為一份 PDF 電子檔，以電子郵件寄送至 corona@ncu.edu.tw。 檔案名稱:1142德成獎學金-學號-姓名。
推薦信可由推薦人另行繳交至物理系辦 或 EMAIL: corona@ncu.edu.tw
國立中央大學物理學系德成基金會獎學金申請表下載
國立中央大學物理學系德成基金會獎學金辦法1120321系務會議通過下載</t>
        </is>
      </c>
      <c r="G116" s="7" t="inlineStr">
        <is>
          <t>國立中央大學物理學系德成基金會獎學金申請表</t>
        </is>
      </c>
      <c r="H116" s="7" t="inlineStr">
        <is>
          <t>https://www.phy.ncu.edu.tw/wp-content/uploads/2025/01/%E5%9C%8B%E7%AB%8B%E4%B8%AD%E5%A4%AE%E5%A4%A7%E5%AD%B8%E7%89%A9%E7%90%86%E5%AD%B8%E7%B3%BB%E5%BE%B7%E6%88%90%E5%9F%BA%E9%87%91%E6%9C%83%E7%8D%8E%E5%AD%B8%E9%87%91%E7%94%B3%E8%AB%8B%E8%A1%A8.doc</t>
        </is>
      </c>
      <c r="I116" s="7" t="inlineStr">
        <is>
          <t>下載</t>
        </is>
      </c>
      <c r="J116" s="7" t="inlineStr">
        <is>
          <t>https://www.phy.ncu.edu.tw/wp-content/uploads/2025/01/%E5%9C%8B%E7%AB%8B%E4%B8%AD%E5%A4%AE%E5%A4%A7%E5%AD%B8%E7%89%A9%E7%90%86%E5%AD%B8%E7%B3%BB%E5%BE%B7%E6%88%90%E5%9F%BA%E9%87%91%E6%9C%83%E7%8D%8E%E5%AD%B8%E9%87%91%E7%94%B3%E8%AB%8B%E8%A1%A8.doc</t>
        </is>
      </c>
      <c r="K116" s="7" t="inlineStr">
        <is>
          <t>國立中央大學物理學系德成基金會獎學金辦法1120321系務會議通過下載</t>
        </is>
      </c>
      <c r="L116" s="7" t="inlineStr">
        <is>
          <t>https://www.phy.ncu.edu.tw/wp-content/uploads/2025/01/%E5%9C%8B%E7%AB%8B%E4%B8%AD%E5%A4%AE%E5%A4%A7%E5%AD%B8%E7%89%A9%E7%90%86%E5%AD%B8%E7%B3%BB%E5%BE%B7%E6%88%90%E5%9F%BA%E9%87%91%E6%9C%83%E7%8D%8E%E5%AD%B8%E9%87%91%E8%BE%A6%E6%B3%951120321%E7%B3%BB%E5%8B%99%E6%9C%83%E8%AD%B0%E9%80%9A%E9%81%8E.pdf</t>
        </is>
      </c>
      <c r="M116" s="7" t="inlineStr">
        <is>
          <t>https://www.phy.ncu.edu.tw/news/114-2%e5%ad%b8%e6%9c%9f%e7%89%a9%e7%90%86%e7%b3%bb%e5%be%b7%e6%88%90%e5%9f%ba%e9%87%91%e6%9c%83%e7%8d%8e%e5%ad%b8%e9%87%91%e7%94%b3%e8%ab%8b%e5%85%ac%e5%91%8a%e7%94%b3%e8%ab%8b%e6%88%aa%e6%ad%a2/</t>
        </is>
      </c>
      <c r="N116" s="7" t="inlineStr">
        <is>
          <t>許慧君</t>
        </is>
      </c>
    </row>
    <row r="117" ht="261" customHeight="1">
      <c r="A117" s="7">
        <f>TRUE()</f>
        <v/>
      </c>
      <c r="B117" s="7" t="inlineStr">
        <is>
          <t>獎學金</t>
        </is>
      </c>
      <c r="C117" s="7" t="n"/>
      <c r="D117" s="14" t="n">
        <v>46035</v>
      </c>
      <c r="E117" s="7" t="inlineStr">
        <is>
          <t>114-2物理學系系友捐款補助學生出席國際會議獎學金申請公告(申請截止日115.03.05)</t>
        </is>
      </c>
      <c r="F117" s="9" t="inlineStr">
        <is>
          <t>為鼓勵及協助本系在校同學踴躍參與國際會議，由系友捐贈收入款項，設立本獎學金。
本獎學金學生在學士班與碩士班修習期間至多申請一次。每年總補助金額不超過30萬元為原則。
博士生補助原則：
一、 系上之補助以支助國科會及學校補助後差額為原則。
二、 參加會議須發表Oral或poster。
三、 申請金額以新台幣5萬元為上限。
學士與碩士班補助原則：
一、 系上之補助以支助國科會及學校補助後差額為原則。
二、 申請學生已修習之必修科目成績均及格（重修及格即可），或已達到畢業學分數要求，或曾有第一作者之論文發表。
三、 參加會議以Oral形式發表論文，上限為5萬元。
四、 參加會議以Poster形式發表論文，曾得過任何校外之研究性獎項（例如：年會壁報獎、國科會論文獎），同意補助上限為3萬元。
*有意申請者請備妥相關申請文件，於申請截止日前繳交已簽名(申請人&amp;指導教授)紙本文件至物理系辦。
*申請文件經本人及指導教授簽名完成後，並請依文件順序掃描並合併為一份 PDF 電子檔，以電子郵件寄送至 corona@ncu.edu.tw。 檔案名稱:1142系友獎學金-學號-姓名。
國立中央大學物理系系友捐款補助學生出席國際會議獎學金申請表下載
國立中央大學物理系系友捐款補助學生出席國際會議獎學金(1121205系務會議通過)下載</t>
        </is>
      </c>
      <c r="G117" s="7" t="inlineStr">
        <is>
          <t>國立中央大學物理系系友捐款補助學生出席國際會議獎學金申請表</t>
        </is>
      </c>
      <c r="H117" s="7" t="inlineStr">
        <is>
          <t>https://www.phy.ncu.edu.tw/wp-content/uploads/2025/07/%E5%9C%8B%E7%AB%8B%E4%B8%AD%E5%A4%AE%E5%A4%A7%E5%AD%B8%E7%89%A9%E7%90%86%E7%B3%BB%E7%B3%BB%E5%8F%8B%E6%8D%90%E6%AC%BE%E8%A3%9C%E5%8A%A9%E5%AD%B8%E7%94%9F%E5%87%BA%E5%B8%AD%E5%9C%8B%E9%9A%9B%E6%9C%83%E8%AD%B0%E7%8D%8E%E5%AD%B8%E9%87%91%E7%94%B3%E8%AB%8B%E8%A1%A8.doc</t>
        </is>
      </c>
      <c r="I117" s="7" t="inlineStr">
        <is>
          <t>下載</t>
        </is>
      </c>
      <c r="J117" s="7" t="inlineStr">
        <is>
          <t>https://www.phy.ncu.edu.tw/wp-content/uploads/2025/07/%E5%9C%8B%E7%AB%8B%E4%B8%AD%E5%A4%AE%E5%A4%A7%E5%AD%B8%E7%89%A9%E7%90%86%E7%B3%BB%E7%B3%BB%E5%8F%8B%E6%8D%90%E6%AC%BE%E8%A3%9C%E5%8A%A9%E5%AD%B8%E7%94%9F%E5%87%BA%E5%B8%AD%E5%9C%8B%E9%9A%9B%E6%9C%83%E8%AD%B0%E7%8D%8E%E5%AD%B8%E9%87%91%E7%94%B3%E8%AB%8B%E8%A1%A8.doc</t>
        </is>
      </c>
      <c r="K117" s="7" t="inlineStr">
        <is>
          <t>國立中央大學物理系系友捐款補助學生出席國際會議獎學金(1121205系務會議通過)下載</t>
        </is>
      </c>
      <c r="L117" s="7" t="inlineStr">
        <is>
          <t>https://www.phy.ncu.edu.tw/wp-content/uploads/2025/07/%E5%9C%8B%E7%AB%8B%E4%B8%AD%E5%A4%AE%E5%A4%A7%E5%AD%B8%E7%89%A9%E7%90%86%E7%B3%BB%E7%B3%BB%E5%8F%8B%E6%8D%90%E6%AC%BE%E8%A3%9C%E5%8A%A9%E5%AD%B8%E7%94%9F%E5%87%BA%E5%B8%AD%E5%9C%8B%E9%9A%9B%E6%9C%83%E8%AD%B0%E7%8D%8E%E5%AD%B8%E9%87%911121205%E7%B3%BB%E5%8B%99%E6%9C%83%E8%AD%B0%E9%80%9A%E9%81%8E.pdf</t>
        </is>
      </c>
      <c r="M117" s="7" t="inlineStr">
        <is>
          <t>https://www.phy.ncu.edu.tw/news/114-2%e7%89%a9%e7%90%86%e5%ad%b8%e7%b3%bb%e7%b3%bb%e5%8f%8b%e6%8d%90%e6%ac%be%e8%a3%9c%e5%8a%a9%e5%ad%b8%e7%94%9f%e5%87%ba%e5%b8%ad%e5%9c%8b%e9%9a%9b%e6%9c%83%e8%ad%b0%e7%8d%8e%e5%ad%b8%e9%87%91/</t>
        </is>
      </c>
      <c r="N117" s="7" t="inlineStr">
        <is>
          <t>許慧君</t>
        </is>
      </c>
    </row>
    <row r="118" ht="409.6" customHeight="1">
      <c r="A118" s="7">
        <f>TRUE()</f>
        <v/>
      </c>
      <c r="B118" s="7" t="inlineStr">
        <is>
          <t>獎學金</t>
        </is>
      </c>
      <c r="C118" s="7" t="n"/>
      <c r="D118" s="14" t="n">
        <v>46035</v>
      </c>
      <c r="E118" s="7" t="inlineStr">
        <is>
          <t>114-2學期物理系上詮光纖獎學金FOCI Scholarship申請公告(申請截止日115.03.05)</t>
        </is>
      </c>
      <c r="F118" s="9" t="inlineStr">
        <is>
          <t>為鼓勵及協助本系在校同學，由上詮光纖股份有限公司董事長林松福系友捐贈，設立本獎學金。
In order to encourage and support students of this department, the CEO of FOCI Fiber Optics limited Mr. Lin, Song Fu, former student of the physics department has graciously donated and established this scholarship fund.
————————————————————————————————————————————–
本獎學金分為：
The scholarship fund is divided into
一、補助學生出國交流獎助（研修或實驗）：每年15萬元整。獎助大學部、碩士生、 博士生各一名，每人5萬元整。
1.Financial assistance for students studying abroad (either for study or conducting research): 150000 NTD annually. Divided equally among Bachelor’s students, Master’s students, and PhD students, 1 recipient per category, for a total of 50000 NTD per recipient. 
二、補助學生出席國際會議：每年5萬元整。
2.Financial assistance for students to attend overseas conferences: 50000 NTD a year. 
三、研究傑出獎助：每年5萬元整。獲獎學生共五名，每人1萬元整。研究論文發表期間:2025.02-2026.01
3.Research excellence award: 50000 NTD a year, awarded to 5 recipients a year, 10000 NTD each. Research paper publication period: 2025.02-2026.02
四、清寒優秀學生獎助：每年6萬元整。成績優異(前一學年學業總平均70分以上，各科成績均及格)者，獲獎學生一名。凡獲獎者，由該系指派同學進行每週3-5小時公共服務為原則。服務內容以擔任次一學期課程助教為優先。
4.Student excellence award: 60000 NTD a year. Awarded to a student with excellent grades (needing an average of at least 70 points for all subjects in the first academic year to qualify), 1 recipient. The Department of Physics will assign weekly 3-5 hours public services to the recipient. The priority of the services is to be a course assistant in the following semester.
————————————————————————————————————————————–
上述獎學金金額為補助最高值，實際獎學金補助金額會考量出國地點、研究交流內容、國際會議規模、發表論文期刊層級、其他相關補助..等因素而調整。
The above-mentioned scholarship amount is the maximum value of the subsidy, and the actual amount of the scholarship subsidy will be adjusted in consideration of factors such as the location of the study abroad, the content of the research exchange, the scale of the international conference, the level of the journal of the published paper, and other related subsidies..
————————————————————————————————————————————–
*有意申請者請備妥相關申請文件，於申請截止日前繳交已簽名紙本文件至物理系辦。推薦信可由推薦人另行繳交至物理系辦 或 EMAIL: corona@ncu.edu.tw
Interested applicants should prepare the relevant application documents and submit the signed paper documents to the Department of Physics Office before the application deadline. The recommendation letter can be submitted separately by the recommender to the Office of the Department of Physics or EMAIL: corona@ncu.edu.tw
*申請文件經本人及指導教授簽名完成後，並請依文件順序掃描並合併為一份 PDF 電子檔，以電子郵件寄送至 corona@ncu.edu.tw。 檔案名稱:1142上詮光纖獎學金-學號-姓名。
*After application documents are signed by both the applicant and advisor, please scan and combine into a single PDF file in the order listed, and send it via email to corona@ncu.edu.tw. File name: 1142 FOCI Scholarship - Student ID - Name.
國立中央大學物理學系上詮光纖獎學金申請表(FOCI scholarship application form for financial assistance for students studying abroad)下載
國立中央大學物理學系上詮光纖獎學金辦法(FOCI Scholarship Application Procedure)1120321系務會議通過下載</t>
        </is>
      </c>
      <c r="G118" s="7" t="inlineStr">
        <is>
          <t>國立中央大學物理學系上詮光纖獎學金申請表(FOCI scholarship application form for f</t>
        </is>
      </c>
      <c r="H118" s="7" t="inlineStr">
        <is>
          <t>https://www.phy.ncu.edu.tw/wp-content/uploads/2025/07/%E5%9C%8B%E7%AB%8B%E4%B8%AD%E5%A4%AE%E5%A4%A7%E5%AD%B8%E7%89%A9%E7%90%86%E5%AD%B8%E7%B3%BB%E4%B8%8A%E8%A9%AE%E5%85%89%E7%BA%96%E7%8D%8E%E5%AD%B8%E9%87%91%E7%94%B3%E8%AB%8B%E8%A1%A8FOCI-scholarship-application-form-for-financial-assistance-for-students-studying-abroad.doc</t>
        </is>
      </c>
      <c r="I118" s="7" t="inlineStr">
        <is>
          <t>國立中央大學物理學系上詮光纖獎學金辦法(FOCI Scholarship Application Procedure)1</t>
        </is>
      </c>
      <c r="J118" s="7" t="inlineStr">
        <is>
          <t>https://www.phy.ncu.edu.tw/wp-content/uploads/2025/07/%E5%9C%8B%E7%AB%8B%E4%B8%AD%E5%A4%AE%E5%A4%A7%E5%AD%B8%E7%89%A9%E7%90%86%E5%AD%B8%E7%B3%BB%E4%B8%8A%E8%A9%AE%E5%85%89%E7%BA%96%E7%8D%8E%E5%AD%B8%E9%87%91%E8%BE%A6%E6%B3%95FOCI-Scholarship-Application-Procedure1120321%E7%B3%BB%E5%8B%99%E6%9C%83%E8%AD%B0%E9%80%9A%E9%81%8E-1.pdf</t>
        </is>
      </c>
      <c r="K118" s="7" t="n"/>
      <c r="L118" s="7" t="n"/>
      <c r="M118" s="7" t="inlineStr">
        <is>
          <t>https://www.phy.ncu.edu.tw/news/114-2%e5%ad%b8%e6%9c%9f%e7%89%a9%e7%90%86%e7%b3%bb%e4%b8%8a%e8%a9%ae%e5%85%89%e7%ba%96%e7%8d%8e%e5%ad%b8%e9%87%91foci-scholarship%e7%94%b3%e8%ab%8b%e5%85%ac%e5%91%8a%e7%94%b3%e8%ab%8b%e6%88%aa/</t>
        </is>
      </c>
      <c r="N118" s="7" t="inlineStr">
        <is>
          <t>許慧君</t>
        </is>
      </c>
    </row>
    <row r="119" ht="222" customHeight="1">
      <c r="A119" s="7">
        <f>TRUE()</f>
        <v/>
      </c>
      <c r="B119" s="7" t="inlineStr">
        <is>
          <t>獎學金</t>
        </is>
      </c>
      <c r="C119" s="7" t="n"/>
      <c r="D119" s="14" t="n">
        <v>46035</v>
      </c>
      <c r="E119" s="7" t="inlineStr">
        <is>
          <t>114-2物理學系陳滌清何崇媺紀念基金會獎學金申請公告(申請截止日115.03.05)</t>
        </is>
      </c>
      <c r="F119" s="9" t="inlineStr">
        <is>
          <t>由陳滌清何崇媺紀念基金會捐贈，設立本獎學金。補助物理學系大學部與研究所成績優異學生，如在其他跨領域如工程、應用科學、人文、藝術，亦修畢一門或以上課程，且成績高於平均者，當優先考慮。
本獎學金分為：
優秀學生獎助:限本系大學部二年級與三年級在學生申請，每人每年金額定為10萬元整，學業與研究表現優異者優先。學生成績特優者亦可由審查委員會甄選。凡獲獎者須於次一學年度間擔任至少72小時物理系必修課程或系獎學金審查委員會指定課程之助教工作。
補助學生出國交流獎助:由審查委員視出國事由及地點決定補助金額, 每位最多5萬元整。
補助學生出席國際會議:參與者需有發表論文，由審查委員視出國事由及地點決定補助金額, 每位最多10萬元整。
*有意申請者請備妥相關申請文件，於申請截止日前繳交已簽名(申請人&amp;指導教授)紙本文件至物理系辦。
*申請文件經本人及指導教授簽名完成後，並請依文件順序掃描並合併為一份 PDF 電子檔，以電子郵件寄送至 corona@ncu.edu.tw。 檔案名稱:1142陳滌清何崇媺獎學金-學號-姓名。
國立中央大學物理學系陳滌清何崇媺紀念基金會獎學金申請表下載
國立中央大學物理學系陳滌清何崇媺紀念基金會獎學金辦法1140218系務會議通過下載</t>
        </is>
      </c>
      <c r="G119" s="7" t="inlineStr">
        <is>
          <t>國立中央大學物理學系陳滌清何崇媺紀念基金會獎學金申請表</t>
        </is>
      </c>
      <c r="H119" s="7" t="inlineStr">
        <is>
          <t>https://www.phy.ncu.edu.tw/wp-content/uploads/2025/07/%E5%9C%8B%E7%AB%8B%E4%B8%AD%E5%A4%AE%E5%A4%A7%E5%AD%B8%E7%89%A9%E7%90%86%E5%AD%B8%E7%B3%BB%E9%99%B3%E6%BB%8C%E6%B8%85%E4%BD%95%E5%B4%87%E5%AA%BA%E7%B4%80%E5%BF%B5%E5%9F%BA%E9%87%91%E6%9C%83%E7%8D%8E%E5%AD%B8%E9%87%91%E7%94%B3%E8%AB%8B%E8%A1%A8.doc</t>
        </is>
      </c>
      <c r="I119" s="7" t="inlineStr">
        <is>
          <t>下載</t>
        </is>
      </c>
      <c r="J119" s="7" t="inlineStr">
        <is>
          <t>https://www.phy.ncu.edu.tw/wp-content/uploads/2025/07/%E5%9C%8B%E7%AB%8B%E4%B8%AD%E5%A4%AE%E5%A4%A7%E5%AD%B8%E7%89%A9%E7%90%86%E5%AD%B8%E7%B3%BB%E9%99%B3%E6%BB%8C%E6%B8%85%E4%BD%95%E5%B4%87%E5%AA%BA%E7%B4%80%E5%BF%B5%E5%9F%BA%E9%87%91%E6%9C%83%E7%8D%8E%E5%AD%B8%E9%87%91%E7%94%B3%E8%AB%8B%E8%A1%A8.doc</t>
        </is>
      </c>
      <c r="K119" s="7" t="inlineStr">
        <is>
          <t>國立中央大學物理學系陳滌清何崇媺紀念基金會獎學金辦法1140218系務會議通過下載</t>
        </is>
      </c>
      <c r="L119" s="7" t="inlineStr">
        <is>
          <t>https://www.phy.ncu.edu.tw/wp-content/uploads/2025/07/%E5%9C%8B%E7%AB%8B%E4%B8%AD%E5%A4%AE%E5%A4%A7%E5%AD%B8%E7%89%A9%E7%90%86%E5%AD%B8%E7%B3%BB%E9%99%B3%E6%BB%8C%E6%B8%85%E4%BD%95%E5%B4%87%E5%AA%BA%E7%B4%80%E5%BF%B5%E5%9F%BA%E9%87%91%E6%9C%83%E7%8D%8E%E5%AD%B8%E9%87%91%E8%BE%A6%E6%B3%951140218%E7%B3%BB%E5%8B%99%E6%9C%83%E8%AD%B0%E9%80%9A%E9%81%8E.pdf</t>
        </is>
      </c>
      <c r="M119" s="7" t="inlineStr">
        <is>
          <t>https://www.phy.ncu.edu.tw/news/114-2%e7%89%a9%e7%90%86%e5%ad%b8%e7%b3%bb%e9%99%b3%e6%bb%8c%e6%b8%85%e4%bd%95%e5%b4%87%e5%aa%ba%e7%b4%80%e5%bf%b5%e5%9f%ba%e9%87%91%e6%9c%83%e7%8d%8e%e5%ad%b8%e9%87%91%e7%94%b3%e8%ab%8b%e5%85%ac/</t>
        </is>
      </c>
      <c r="N119" s="7" t="inlineStr">
        <is>
          <t>許慧君</t>
        </is>
      </c>
    </row>
    <row r="120" ht="53" customHeight="1">
      <c r="A120" s="7">
        <f>TRUE()</f>
        <v/>
      </c>
      <c r="B120" s="7" t="inlineStr">
        <is>
          <t>其他</t>
        </is>
      </c>
      <c r="C120" s="7" t="n"/>
      <c r="D120" s="14" t="n">
        <v>46034</v>
      </c>
      <c r="E120" s="7" t="inlineStr">
        <is>
          <t>恭喜郭家銘老師的渺子研究成為中大之光!</t>
        </is>
      </c>
      <c r="F120" s="9" t="inlineStr">
        <is>
          <t>中央大學於2026年1月12日舉辦年終記者會，會中以「渺子成像術—替大地照X光」為主題，由物理學系郭家銘教授攜手地球科學學系陳建志教授進行研究成果簡報，對外分享團隊近年來所取得的卓越學術突破與重要進展。
https://ncusec.ncu.edu.tw/news/headlines_content.php?H_ID=4608</t>
        </is>
      </c>
      <c r="G120" s="7" t="inlineStr">
        <is>
          <t>https://ncusec.ncu.edu.tw/news/headlines_content.php?H_ID=46</t>
        </is>
      </c>
      <c r="H120" s="7" t="inlineStr">
        <is>
          <t>https://ncusec.ncu.edu.tw/news/headlines_content.php?H_ID=4608</t>
        </is>
      </c>
      <c r="I120" s="7" t="n"/>
      <c r="J120" s="7" t="n"/>
      <c r="K120" s="7" t="n"/>
      <c r="L120" s="7" t="n"/>
      <c r="M120" s="7" t="inlineStr">
        <is>
          <t>https://www.phy.ncu.edu.tw/news/%e6%81%ad%e5%96%9c%e9%83%ad%e5%ae%b6%e9%8a%98%e8%80%81%e5%b8%ab%e7%9a%84%e6%b8%ba%e5%ad%90%e7%a0%94%e7%a9%b6%e6%88%90%e7%82%ba%e4%b8%ad%e5%a4%a7%e4%b9%8b%e5%85%89/</t>
        </is>
      </c>
      <c r="N120" s="7" t="inlineStr">
        <is>
          <t>許慧君</t>
        </is>
      </c>
    </row>
    <row r="121" ht="196" customHeight="1">
      <c r="A121" s="7">
        <f>TRUE()</f>
        <v/>
      </c>
      <c r="B121" s="7" t="inlineStr">
        <is>
          <t>其他</t>
        </is>
      </c>
      <c r="C121" s="7" t="n"/>
      <c r="D121" s="14" t="n">
        <v>46034</v>
      </c>
      <c r="E121" s="7" t="inlineStr">
        <is>
          <t>114學年度第2學期課程教學助教志願調查1150112</t>
        </is>
      </c>
      <c r="F121" s="9" t="inlineStr">
        <is>
          <t>中央大學物理系公告-114學年度第2學期課程教學助教志願調查
NCU Physics Departmental Notice-2025/2026 Second Semester Teaching Assistant Application Form
物理系研究生欲申請擔任課程教學助教者，請於115年1月16日前填寫『課程教學助教志願表』(https://forms.gle/ZbTYtMT5guR3wpvVA)。
Physics Department graduate students who wish to serve as teaching assistants (TA), please fill in the TA Application Form before Jan 16, 2026 . (https://forms.gle/ZbTYtMT5guR3wpvVA)。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114-2助教TA下載
國立中央大學物理系研究生獎助學金辦法20210708系務會議通過下載</t>
        </is>
      </c>
      <c r="G121" s="7" t="inlineStr">
        <is>
          <t>https://forms.gle/ZbTYtMT5guR3wpvVA</t>
        </is>
      </c>
      <c r="H121" s="7" t="inlineStr">
        <is>
          <t>https://forms.gle/ZbTYtMT5guR3wpvVA</t>
        </is>
      </c>
      <c r="I121" s="7" t="inlineStr">
        <is>
          <t>https://forms.gle/ZbTYtMT5guR3wpvVA</t>
        </is>
      </c>
      <c r="J121" s="7" t="inlineStr">
        <is>
          <t>https://forms.gle/ZbTYtMT5guR3wpvVA</t>
        </is>
      </c>
      <c r="K121" s="7" t="inlineStr">
        <is>
          <t>114-2助教TA</t>
        </is>
      </c>
      <c r="L121" s="7" t="inlineStr">
        <is>
          <t>https://www.phy.ncu.edu.tw/wp-content/uploads/2026/01/114-2助教TA-1.pdf</t>
        </is>
      </c>
      <c r="M121" s="7" t="inlineStr">
        <is>
          <t>https://www.phy.ncu.edu.tw/news/114%e5%ad%b8%e5%b9%b4%e5%ba%a6%e7%ac%ac2%e5%ad%b8%e6%9c%9f%e8%aa%b2%e7%a8%8b%e6%95%99%e5%ad%b8%e5%8a%a9%e6%95%99%e5%bf%97%e9%a1%98%e8%aa%bf%e6%9f%a51150112/</t>
        </is>
      </c>
      <c r="N121" s="7" t="inlineStr">
        <is>
          <t>許慧君</t>
        </is>
      </c>
    </row>
    <row r="122" ht="79" customHeight="1">
      <c r="A122" s="7">
        <f>TRUE()</f>
        <v/>
      </c>
      <c r="B122" s="7" t="inlineStr">
        <is>
          <t>其他</t>
        </is>
      </c>
      <c r="C122" s="7" t="n"/>
      <c r="D122" s="14" t="n">
        <v>46028</v>
      </c>
      <c r="E122" s="7" t="inlineStr">
        <is>
          <t>114-2課程助教聘僱程序</t>
        </is>
      </c>
      <c r="F122" s="9" t="inlineStr">
        <is>
          <t>助教報到程序Teaching assistant registration procedure下載
國立中央大學教學助理管理要點下載
附件1 國立中央大學獎助生暨學生兼任助理學習與勞僱型態同意書下載
附件2 助教同意切結書TA agreement affidavit下載
NCU-ISMS-D-034_國立中央大學教職員工生保密同意書_1131227下載
NCU-ISMS-D-034_國立中央大學教職員工生保密同意書_英文_1131227下載</t>
        </is>
      </c>
      <c r="G122" s="7" t="inlineStr">
        <is>
          <t>助教報到程序Teaching assistant registration procedure</t>
        </is>
      </c>
      <c r="H122" s="7" t="inlineStr">
        <is>
          <t>https://www.phy.ncu.edu.tw/wp-content/uploads/2026/01/助教報到程序Teaching-assistant-registration-procedure.pdf</t>
        </is>
      </c>
      <c r="I122" s="7" t="inlineStr">
        <is>
          <t>下載</t>
        </is>
      </c>
      <c r="J122" s="7" t="inlineStr">
        <is>
          <t>https://www.phy.ncu.edu.tw/wp-content/uploads/2026/01/助教報到程序Teaching-assistant-registration-procedure.pdf</t>
        </is>
      </c>
      <c r="K122" s="7" t="inlineStr">
        <is>
          <t>國立中央大學教學助理管理要點</t>
        </is>
      </c>
      <c r="L122" s="7" t="inlineStr">
        <is>
          <t>https://www.phy.ncu.edu.tw/wp-content/uploads/2026/01/國立中央大學教學助理管理要點.pdf</t>
        </is>
      </c>
      <c r="M122" s="7" t="inlineStr">
        <is>
          <t>https://www.phy.ncu.edu.tw/news/114-2%e8%aa%b2%e7%a8%8b%e5%8a%a9%e6%95%99%e8%81%98%e5%83%b1%e7%a8%8b%e5%ba%8f/</t>
        </is>
      </c>
      <c r="N122" s="7" t="inlineStr">
        <is>
          <t>許慧君</t>
        </is>
      </c>
    </row>
    <row r="123" ht="66" customHeight="1">
      <c r="A123" s="7">
        <f>TRUE()</f>
        <v/>
      </c>
      <c r="B123" s="7" t="inlineStr">
        <is>
          <t>考試</t>
        </is>
      </c>
      <c r="C123" s="7" t="inlineStr">
        <is>
          <t>演講</t>
        </is>
      </c>
      <c r="D123" s="14" t="n">
        <v>46028</v>
      </c>
      <c r="E123" s="7" t="inlineStr">
        <is>
          <t>碩士生學位考試公告(林建和)</t>
        </is>
      </c>
      <c r="F123" s="9" t="inlineStr">
        <is>
          <t>姓名: 林建和
學號: 112222023
口試日期及時間: 2026/01/22 13:30~15:30
借用口試地點:  科四 623
論文題目: Laser Driven High Harmonic Generation from Gas-Filled Capillary Waveguide</t>
        </is>
      </c>
      <c r="G123" s="7" t="n"/>
      <c r="H123" s="7" t="n"/>
      <c r="I123" s="7" t="n"/>
      <c r="J123" s="7" t="n"/>
      <c r="K123" s="7" t="n"/>
      <c r="L123" s="7" t="n"/>
      <c r="M123" s="7" t="inlineStr">
        <is>
          <t>https://www.phy.ncu.edu.tw/news/%e7%a2%a9%e5%a3%ab%e7%94%9f%e5%ad%b8%e4%bd%8d%e8%80%83%e8%a9%a6%e5%85%ac%e5%91%8a%e6%9e%97%e5%bb%ba%e5%92%8c/</t>
        </is>
      </c>
      <c r="N123" s="7" t="inlineStr">
        <is>
          <t>許慧君</t>
        </is>
      </c>
    </row>
    <row r="124">
      <c r="A124" s="7">
        <f>TRUE()</f>
        <v/>
      </c>
      <c r="B124" s="7" t="inlineStr">
        <is>
          <t>其他</t>
        </is>
      </c>
      <c r="C124" s="7" t="n"/>
      <c r="D124" s="14" t="n">
        <v>46028</v>
      </c>
      <c r="E124" s="7" t="inlineStr">
        <is>
          <t>失物招領(115.01.06)</t>
        </is>
      </c>
      <c r="F124" s="7" t="inlineStr">
        <is>
          <t>有遺失下列物品者，請於115.02.28前至物理系辦(S4-629)認領!</t>
        </is>
      </c>
      <c r="G124" s="7" t="n"/>
      <c r="H124" s="7" t="n"/>
      <c r="I124" s="7" t="n"/>
      <c r="J124" s="7" t="n"/>
      <c r="K124" s="7" t="n"/>
      <c r="L124" s="7" t="n"/>
      <c r="M124" s="7" t="inlineStr">
        <is>
          <t>https://www.phy.ncu.edu.tw/news/%e5%a4%b1%e7%89%a9%e6%8b%9b%e9%a0%98115-01-06/</t>
        </is>
      </c>
      <c r="N124" s="7" t="inlineStr">
        <is>
          <t>許慧君</t>
        </is>
      </c>
    </row>
    <row r="125" ht="105" customHeight="1">
      <c r="A125" s="7">
        <f>TRUE()</f>
        <v/>
      </c>
      <c r="B125" s="7" t="inlineStr">
        <is>
          <t>獎學金</t>
        </is>
      </c>
      <c r="C125" s="7" t="n"/>
      <c r="D125" s="14" t="n">
        <v>46028</v>
      </c>
      <c r="E125" s="7" t="inlineStr">
        <is>
          <t>114-2中央大學向陽獎學金(申請截止日:115.03.27)</t>
        </is>
      </c>
      <c r="F125" s="9" t="inlineStr">
        <is>
          <t>本校為獎勵身心障礙學生在學期間不畏逆境，突破侷限，勇於創造自我價值，特訂定「國立中央大學向陽獎學金辦法」。
旨揭獎學金申請資格為：持有身心障礙手冊或鑑輔會證明之本國籍在學學生，於就學期間曾獲競賽獎項或具創作、發明、專利、研究成果者。
相關辦法及應檢附文件清單如附件， 或參考本校Portal-學生服務-生活助學服務-獎助學金暨工讀管理系統公告(網址：https://cis.ncu.edu.tw/Scholarship)。
國立中央大學向陽獎學金辦法250520下載
檢附文件清單-向陽下載</t>
        </is>
      </c>
      <c r="G125" s="7" t="inlineStr">
        <is>
          <t>國立中央大學向陽獎學金辦法250520</t>
        </is>
      </c>
      <c r="H125" s="7" t="inlineStr">
        <is>
          <t>https://www.phy.ncu.edu.tw/wp-content/uploads/2026/01/國立中央大學向陽獎學金辦法250520.pdf</t>
        </is>
      </c>
      <c r="I125" s="7" t="inlineStr">
        <is>
          <t>下載</t>
        </is>
      </c>
      <c r="J125" s="7" t="inlineStr">
        <is>
          <t>https://www.phy.ncu.edu.tw/wp-content/uploads/2026/01/國立中央大學向陽獎學金辦法250520.pdf</t>
        </is>
      </c>
      <c r="K125" s="7" t="inlineStr">
        <is>
          <t>檢附文件清單-向陽</t>
        </is>
      </c>
      <c r="L125" s="7" t="inlineStr">
        <is>
          <t>https://www.phy.ncu.edu.tw/wp-content/uploads/2026/01/檢附文件清單-向陽.pdf</t>
        </is>
      </c>
      <c r="M125" s="7" t="inlineStr">
        <is>
          <t>https://www.phy.ncu.edu.tw/news/114-2%e4%b8%ad%e5%a4%ae%e5%a4%a7%e5%ad%b8%e5%90%91%e9%99%bd%e7%8d%8e%e5%ad%b8%e9%87%91/</t>
        </is>
      </c>
      <c r="N125" s="7" t="inlineStr">
        <is>
          <t>許慧君</t>
        </is>
      </c>
    </row>
    <row r="126" ht="209" customHeight="1">
      <c r="A126" s="7">
        <f>TRUE()</f>
        <v/>
      </c>
      <c r="B126" s="7" t="inlineStr">
        <is>
          <t>獎學金</t>
        </is>
      </c>
      <c r="C126" s="7" t="n"/>
      <c r="D126" s="14" t="n">
        <v>46028</v>
      </c>
      <c r="E126" s="7" t="inlineStr">
        <is>
          <t>115學年度朱順一合勤獎學金受理申請(申請截止日115.03.05)</t>
        </is>
      </c>
      <c r="F126" s="9" t="inlineStr">
        <is>
          <t>朱順一博士為獎勵本校品行良好且學業或運動競賽表現優異學生，特捐助設立本獎學金。
學業優良獎學金：每名十萬元，分兩學期給獎，每學期五萬元，審查時須具在學身分。
申請資格:學業優良獎學金須為正式學籍之大學部三年級學生，不含延長修業學生及在職生。操行成績在八十分以上且無懲處紀錄。
1.申請表
2.學生成績名次證明書(向註冊組申請)
3.歷年成績單
4.自傳
5.具體績優事蹟佐證資料(獎狀、證明)
6.其他有利審查之資料(如推薦函等)
上述申請文件請於截止日前送物理系辦公室，逾時不予受理。
*申請文件經本人及指導教授簽名完成後，並請依文件順序掃描並合併為一份 PDF 電子檔，以電子郵件寄送至 corona@ncu.edu.tw。 檔案名稱:1142朱順一合勤獎學金-學號-姓名。
朱順一合勤獎學金申請表下載
國立中央大學朱順一合勤獎學金辦法1140715下載
檢附文件清單-朱順一合勤獎學金下載</t>
        </is>
      </c>
      <c r="G126" s="7" t="inlineStr">
        <is>
          <t>朱順一合勤獎學金申請表</t>
        </is>
      </c>
      <c r="H126" s="7" t="inlineStr">
        <is>
          <t>https://www.phy.ncu.edu.tw/wp-content/uploads/2026/01/朱順一合勤獎學金申請表.doc</t>
        </is>
      </c>
      <c r="I126" s="7" t="inlineStr">
        <is>
          <t>下載</t>
        </is>
      </c>
      <c r="J126" s="7" t="inlineStr">
        <is>
          <t>https://www.phy.ncu.edu.tw/wp-content/uploads/2026/01/朱順一合勤獎學金申請表.doc</t>
        </is>
      </c>
      <c r="K126" s="7" t="inlineStr">
        <is>
          <t>國立中央大學朱順一合勤獎學金辦法1140715</t>
        </is>
      </c>
      <c r="L126" s="7" t="inlineStr">
        <is>
          <t>https://www.phy.ncu.edu.tw/wp-content/uploads/2026/01/國立中央大學朱順一合勤獎學金辦法1140715.pdf</t>
        </is>
      </c>
      <c r="M126" s="7" t="inlineStr">
        <is>
          <t>https://www.phy.ncu.edu.tw/news/115%e5%ad%b8%e5%b9%b4%e5%ba%a6%e6%9c%b1%e9%a0%86%e4%b8%80%e5%90%88%e5%8b%a4%e7%8d%8e%e5%ad%b8%e9%87%91%e5%8f%97%e7%90%86%e7%94%b3%e8%ab%8b%e7%94%b3%e8%ab%8b%e6%88%aa%e6%ad%a2%e6%97%a5115-03-10/</t>
        </is>
      </c>
      <c r="N126" s="7" t="inlineStr">
        <is>
          <t>許慧君</t>
        </is>
      </c>
    </row>
    <row r="127" ht="92" customHeight="1">
      <c r="A127" s="7">
        <f>TRUE()</f>
        <v/>
      </c>
      <c r="B127" s="7" t="inlineStr">
        <is>
          <t>獎學金</t>
        </is>
      </c>
      <c r="C127" s="7" t="n"/>
      <c r="D127" s="14" t="n">
        <v>46028</v>
      </c>
      <c r="E127" s="7" t="inlineStr">
        <is>
          <t>114-2 National Central University Scholarship for Excellent Students (Application deadline: 2026.03.05)</t>
        </is>
      </c>
      <c r="F127" s="9" t="inlineStr">
        <is>
          <t>Complete the login to NCU portal – Scholarship System (URL: https://cis.ncu.edu.tw/Scholarship) and print the application form generated by the system and submit it with relevant materials
Please submit the application documents to the Physics Department Office before the deadline. Applications after the deadline will not be accepted.
國立中央大優秀學生獎學金辦法991229英文版下載
英文版-優秀學生獎學金檢附文件清單下載</t>
        </is>
      </c>
      <c r="G127" s="7" t="inlineStr">
        <is>
          <t>國立中央大優秀學生獎學金辦法991229英文版</t>
        </is>
      </c>
      <c r="H127" s="7" t="inlineStr">
        <is>
          <t>https://www.phy.ncu.edu.tw/wp-content/uploads/2026/01/國立中央大優秀學生獎學金辦法991229英文版.pdf</t>
        </is>
      </c>
      <c r="I127" s="7" t="inlineStr">
        <is>
          <t>下載</t>
        </is>
      </c>
      <c r="J127" s="7" t="inlineStr">
        <is>
          <t>https://www.phy.ncu.edu.tw/wp-content/uploads/2026/01/國立中央大優秀學生獎學金辦法991229英文版.pdf</t>
        </is>
      </c>
      <c r="K127" s="7" t="inlineStr">
        <is>
          <t>英文版-優秀學生獎學金檢附文件清單</t>
        </is>
      </c>
      <c r="L127" s="7" t="inlineStr">
        <is>
          <t>https://www.phy.ncu.edu.tw/wp-content/uploads/2026/01/英文版-優秀學生獎學金檢附文件清單.pdf</t>
        </is>
      </c>
      <c r="M127" s="7" t="inlineStr">
        <is>
          <t>https://www.phy.ncu.edu.tw/news/114-2-national-central-university-scholarship-for-excellent-students-application-deadline-2026-03-10/</t>
        </is>
      </c>
      <c r="N127" s="7" t="inlineStr">
        <is>
          <t>許慧君</t>
        </is>
      </c>
    </row>
    <row r="128" ht="235" customHeight="1">
      <c r="A128" s="7">
        <f>TRUE()</f>
        <v/>
      </c>
      <c r="B128" s="7" t="inlineStr">
        <is>
          <t>獎學金</t>
        </is>
      </c>
      <c r="C128" s="7" t="n"/>
      <c r="D128" s="14" t="n">
        <v>46028</v>
      </c>
      <c r="E128" s="7" t="inlineStr">
        <is>
          <t>114學年度第2學期「國立中央大學優秀學生獎學金」(申請截止日115.03.05)</t>
        </is>
      </c>
      <c r="F128" s="9" t="inlineStr">
        <is>
          <t>為獎勵本校表現優異具特殊成就或服務熱忱的學生，特設立「國立中央大學優秀學生獎學金辦法」
獎勵：每名新台幣兩萬元整，並頒發獎狀乙張。
申請資格：本校具正式學籍學生（不含延畢生及在職學生，僑生向國際事務處提出申請），具以下資格之一者。
一 在校期間代表本校參加校際性、全國性或國際性競賽，成績優異，為校爭光者。
二 獲各項創作、發明、設計專利或研究成果，對社會有重大貢獻，能提升校譽者。
三 在校期間參與全校性事務工作，任勞任怨，著有績效，或參與公共事務為校爭光，事蹟卓著者。
四 品學兼優，具服務熱忱者有具體事績者。
五 其他具特殊成就者。
本校Portal-獎助學金暨工讀管理系統（網址：https://cis.ncu.edu.tw/Scholarship）完成登錄並列印系統產生之申請表併同相關資料送件
申請文件紙本請於截止日前送物理系辦公室，逾時不予受理。
*申請文件經本人及指導教授簽名完成後，並請依文件順序掃描並合併為一份 PDF 電子檔，以電子郵件寄送至 corona@ncu.edu.tw。 檔案名稱:1142優秀學生獎學金-學號-姓名。
國立中央大學優秀學生獎學金辦法991229下載
中文版-優秀學生獎學金檢附文件清單下載</t>
        </is>
      </c>
      <c r="G128" s="7" t="inlineStr">
        <is>
          <t>國立中央大學優秀學生獎學金辦法991229</t>
        </is>
      </c>
      <c r="H128" s="7" t="inlineStr">
        <is>
          <t>https://www.phy.ncu.edu.tw/wp-content/uploads/2026/01/國立中央大學優秀學生獎學金辦法991229.pdf</t>
        </is>
      </c>
      <c r="I128" s="7" t="inlineStr">
        <is>
          <t>下載</t>
        </is>
      </c>
      <c r="J128" s="7" t="inlineStr">
        <is>
          <t>https://www.phy.ncu.edu.tw/wp-content/uploads/2026/01/國立中央大學優秀學生獎學金辦法991229.pdf</t>
        </is>
      </c>
      <c r="K128" s="7" t="inlineStr">
        <is>
          <t>中文版-優秀學生獎學金檢附文件清單</t>
        </is>
      </c>
      <c r="L128" s="7" t="inlineStr">
        <is>
          <t>https://www.phy.ncu.edu.tw/wp-content/uploads/2026/01/中文版-優秀學生獎學金檢附文件清單.pdf</t>
        </is>
      </c>
      <c r="M128" s="7" t="inlineStr">
        <is>
          <t>https://www.phy.ncu.edu.tw/news/114%e5%ad%b8%e5%b9%b4%e5%ba%a6%e7%ac%ac2%e5%ad%b8%e6%9c%9f%e3%80%8c%e5%9c%8b%e7%ab%8b%e4%b8%ad%e5%a4%ae%e5%a4%a7%e5%ad%b8%e5%84%aa%e7%a7%80%e5%ad%b8%e7%94%9f%e7%8d%8e%e5%ad%b8%e9%87%91%e3%80%8d/</t>
        </is>
      </c>
      <c r="N128" s="7" t="inlineStr">
        <is>
          <t>許慧君</t>
        </is>
      </c>
    </row>
    <row r="129" ht="105" customHeight="1">
      <c r="A129" s="7">
        <f>TRUE()</f>
        <v/>
      </c>
      <c r="B129" s="7" t="inlineStr">
        <is>
          <t>獎學金</t>
        </is>
      </c>
      <c r="C129" s="7" t="n"/>
      <c r="D129" s="14" t="n">
        <v>46028</v>
      </c>
      <c r="E129" s="7" t="inlineStr">
        <is>
          <t>114學年度第2學期各項獎學金相關資訊</t>
        </is>
      </c>
      <c r="F129" s="9" t="inlineStr">
        <is>
          <t>各項校內外獎學金將依來函陸續公告於本校獎助學金暨工讀管理系統
 網 址 ：https://cis.ncu.edu.tw/Scholarship
或由中大首頁Portal登入/學生服務/生活助學服務/獎助學金暨工讀管理系統，請同學善加運用。
本校獎助學金系統公告之各項獎學金，凡申請方式為「學校送件」者，請依各該獎學金申請辦法規定，列印系統預設之申請表或下載各該獎學金專用申請表格，並於期限內送交學務處生活輔導組辦理申請手續。
114學年度第2學期各項獎學金一覽表260102下載</t>
        </is>
      </c>
      <c r="G129" s="7" t="inlineStr">
        <is>
          <t>114學年度第2學期各項獎學金一覽表260102</t>
        </is>
      </c>
      <c r="H129" s="7" t="inlineStr">
        <is>
          <t>https://www.phy.ncu.edu.tw/wp-content/uploads/2026/01/114學年度第2學期各項獎學金一覽表260102-1.pdf</t>
        </is>
      </c>
      <c r="I129" s="7" t="inlineStr">
        <is>
          <t>下載</t>
        </is>
      </c>
      <c r="J129" s="7" t="inlineStr">
        <is>
          <t>https://www.phy.ncu.edu.tw/wp-content/uploads/2026/01/114學年度第2學期各項獎學金一覽表260102-1.pdf</t>
        </is>
      </c>
      <c r="K129" s="7" t="n"/>
      <c r="L129" s="7" t="n"/>
      <c r="M129" s="7" t="inlineStr">
        <is>
          <t>https://www.phy.ncu.edu.tw/news/114%e5%ad%b8%e5%b9%b4%e5%ba%a6%e7%ac%ac2%e5%ad%b8%e6%9c%9f%e5%90%84%e9%a0%85%e7%8d%8e%e5%ad%b8%e9%87%91%e7%9b%b8%e9%97%9c%e8%b3%87%e8%a8%8a/</t>
        </is>
      </c>
      <c r="N129" s="7" t="inlineStr">
        <is>
          <t>許慧君</t>
        </is>
      </c>
    </row>
    <row r="130" ht="196" customHeight="1">
      <c r="A130" s="7">
        <f>TRUE()</f>
        <v/>
      </c>
      <c r="B130" s="7" t="inlineStr">
        <is>
          <t>其他</t>
        </is>
      </c>
      <c r="C130" s="7" t="n"/>
      <c r="D130" s="14" t="n">
        <v>46027</v>
      </c>
      <c r="E130" s="7" t="inlineStr">
        <is>
          <t>114學年度第2學期課程教學助教志願調查1150105</t>
        </is>
      </c>
      <c r="F130" s="9" t="inlineStr">
        <is>
          <t>中央大學物理系公告-114學年度第2學期課程教學助教志願調查
NCU Physics Departmental Notice-2025/2026 Second Semester Teaching Assistant Application Form
物理系研究生欲申請擔任課程教學助教者，請於115年1月7日前填寫『課程教學助教志願表』(https://forms.gle/ZbTYtMT5guR3wpvVA)。
Physics Department graduate students who wish to serve as teaching assistants (TA), please fill in the TA Application Form before Jan 7, 2026 . (https://forms.gle/ZbTYtMT5guR3wpvVA)。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114-2助教TA下載
國立中央大學物理系研究生獎助學金辦法20210708系務會議通過下載</t>
        </is>
      </c>
      <c r="G130" s="7" t="inlineStr">
        <is>
          <t>https://forms.gle/ZbTYtMT5guR3wpvVA</t>
        </is>
      </c>
      <c r="H130" s="7" t="inlineStr">
        <is>
          <t>https://forms.gle/ZbTYtMT5guR3wpvVA</t>
        </is>
      </c>
      <c r="I130" s="7" t="inlineStr">
        <is>
          <t>https://forms.gle/ZbTYtMT5guR3wpvVA</t>
        </is>
      </c>
      <c r="J130" s="7" t="inlineStr">
        <is>
          <t>https://forms.gle/ZbTYtMT5guR3wpvVA</t>
        </is>
      </c>
      <c r="K130" s="7" t="inlineStr">
        <is>
          <t>114-2助教TA</t>
        </is>
      </c>
      <c r="L130" s="7" t="inlineStr">
        <is>
          <t>https://www.phy.ncu.edu.tw/wp-content/uploads/2026/01/114-2助教TA.pdf</t>
        </is>
      </c>
      <c r="M130" s="7" t="inlineStr">
        <is>
          <t>https://www.phy.ncu.edu.tw/news/114%e5%ad%b8%e5%b9%b4%e5%ba%a6%e7%ac%ac2%e5%ad%b8%e6%9c%9f%e8%aa%b2%e7%a8%8b%e6%95%99%e5%ad%b8%e5%8a%a9%e6%95%99%e5%bf%97%e9%a1%98%e8%aa%bf%e6%9f%a51150105/</t>
        </is>
      </c>
      <c r="N130" s="7" t="inlineStr">
        <is>
          <t>許慧君</t>
        </is>
      </c>
    </row>
    <row r="131" ht="79" customHeight="1">
      <c r="A131" s="7">
        <f>TRUE()</f>
        <v/>
      </c>
      <c r="B131" s="7" t="inlineStr">
        <is>
          <t>考試</t>
        </is>
      </c>
      <c r="C131" s="7" t="inlineStr">
        <is>
          <t>演講</t>
        </is>
      </c>
      <c r="D131" s="14" t="n">
        <v>46022</v>
      </c>
      <c r="E131" s="7" t="inlineStr">
        <is>
          <t>碩士生學位考試公告(張焜堯)</t>
        </is>
      </c>
      <c r="F131" s="9" t="inlineStr">
        <is>
          <t>姓名：張焜堯
學號：112222041
口試日期及時間：2026/01/12 早上十點開始
借用口試地點：724教室
論文題目：Study of the Optical Characteristics of Amorphous Silicon, Silicon Nitride and Silicon Oxynitride</t>
        </is>
      </c>
      <c r="G131" s="7" t="n"/>
      <c r="H131" s="7" t="n"/>
      <c r="I131" s="7" t="n"/>
      <c r="J131" s="7" t="n"/>
      <c r="K131" s="7" t="n"/>
      <c r="L131" s="7" t="n"/>
      <c r="M131" s="7" t="inlineStr">
        <is>
          <t>https://www.phy.ncu.edu.tw/news/%e7%a2%a9%e5%a3%ab%e7%94%9f%e5%ad%b8%e4%bd%8d%e8%80%83%e8%a9%a6%e5%85%ac%e5%91%8a%e5%bc%b5%e7%84%9c%e5%a0%af/</t>
        </is>
      </c>
      <c r="N131" s="7" t="inlineStr">
        <is>
          <t>許慧君</t>
        </is>
      </c>
    </row>
    <row r="132" ht="157" customHeight="1">
      <c r="A132" s="7">
        <f>TRUE()</f>
        <v/>
      </c>
      <c r="B132" s="7" t="inlineStr">
        <is>
          <t>其他</t>
        </is>
      </c>
      <c r="C132" s="7" t="n"/>
      <c r="D132" s="14" t="n">
        <v>46021</v>
      </c>
      <c r="E132" s="7" t="inlineStr">
        <is>
          <t>115.02.10-02.12清洗健雄館1-10樓電梯前窗台</t>
        </is>
      </c>
      <c r="F132" s="9" t="inlineStr">
        <is>
          <t>健雄館一樓靠中大湖安全門(電梯旁)暫停開放!
請靠近窗台之房間使用者，當天請務必關上窗戶，以免汙水潑入室內，不便之處請見諒。
一樓104技佐辦公室
二樓206物理系學會
三樓306實驗物理實驗室
四樓406離子佈植實驗室
五樓506-1低溫物理實驗室
六樓624研究室
七樓724研討室
八樓822.824
九樓914
十樓1012</t>
        </is>
      </c>
      <c r="G132" s="7" t="n"/>
      <c r="H132" s="7" t="n"/>
      <c r="I132" s="7" t="n"/>
      <c r="J132" s="7" t="n"/>
      <c r="K132" s="7" t="n"/>
      <c r="L132" s="7" t="n"/>
      <c r="M132" s="7" t="inlineStr">
        <is>
          <t>https://www.phy.ncu.edu.tw/news/115-02-10-02-12%e6%b8%85%e6%b4%97%e5%81%a5%e9%9b%84%e9%a4%a81-10%e6%a8%93%e9%9b%bb%e6%a2%af%e5%89%8d%e7%aa%97%e5%8f%b0/</t>
        </is>
      </c>
      <c r="N132" s="7" t="inlineStr">
        <is>
          <t>許慧君</t>
        </is>
      </c>
    </row>
    <row r="133" ht="40" customHeight="1">
      <c r="A133" s="7">
        <f>TRUE()</f>
        <v/>
      </c>
      <c r="B133" s="7" t="inlineStr">
        <is>
          <t>其他</t>
        </is>
      </c>
      <c r="C133" s="7" t="n"/>
      <c r="D133" s="14" t="n">
        <v>46021</v>
      </c>
      <c r="E133" s="7" t="inlineStr">
        <is>
          <t>115年度中大講座及學術研究傑出獎獲獎名單</t>
        </is>
      </c>
      <c r="F133" s="9" t="inlineStr">
        <is>
          <t>特聘教授 (115.01.01-117.12.31) : 郭家銘教授
研究傑出獎 (115.01.01-115.12.31) : 田溶根教授、唐毓慧教授、徐翰教授、楊仲準教授 
附件二國立中央大學學術研究傑出獎勵辦法下載</t>
        </is>
      </c>
      <c r="G133" s="7" t="inlineStr">
        <is>
          <t>附件二國立中央大學學術研究傑出獎勵辦法</t>
        </is>
      </c>
      <c r="H133" s="7" t="inlineStr">
        <is>
          <t>https://www.phy.ncu.edu.tw/wp-content/uploads/2025/12/附件二國立中央大學學術研究傑出獎勵辦法.pdf</t>
        </is>
      </c>
      <c r="I133" s="7" t="inlineStr">
        <is>
          <t>下載</t>
        </is>
      </c>
      <c r="J133" s="7" t="inlineStr">
        <is>
          <t>https://www.phy.ncu.edu.tw/wp-content/uploads/2025/12/附件二國立中央大學學術研究傑出獎勵辦法.pdf</t>
        </is>
      </c>
      <c r="K133" s="7" t="n"/>
      <c r="L133" s="7" t="n"/>
      <c r="M133" s="7" t="inlineStr">
        <is>
          <t>https://www.phy.ncu.edu.tw/news/115%e5%b9%b4%e5%ba%a6%e4%b8%ad%e5%a4%a7%e8%ac%9b%e5%ba%a7%e5%8f%8a%e5%ad%b8%e8%a1%93%e7%a0%94%e7%a9%b6%e5%82%91%e5%87%ba%e7%8d%8e%e7%8d%b2%e7%8d%8e%e5%90%8d%e5%96%ae/</t>
        </is>
      </c>
      <c r="N133" s="7" t="inlineStr">
        <is>
          <t>許慧君</t>
        </is>
      </c>
    </row>
    <row r="134">
      <c r="A134" s="7">
        <f>TRUE()</f>
        <v/>
      </c>
      <c r="B134" s="7" t="inlineStr">
        <is>
          <t>其他</t>
        </is>
      </c>
      <c r="C134" s="7" t="n"/>
      <c r="D134" s="14" t="n">
        <v>46021</v>
      </c>
      <c r="E134" s="7" t="inlineStr">
        <is>
          <t>賀！本系114年榮獲教育部玉山學者計畫-江台章教授</t>
        </is>
      </c>
      <c r="F134" s="7" t="n"/>
      <c r="G134" s="7" t="n"/>
      <c r="H134" s="7" t="n"/>
      <c r="I134" s="7" t="n"/>
      <c r="J134" s="7" t="n"/>
      <c r="K134" s="7" t="n"/>
      <c r="L134" s="7" t="n"/>
      <c r="M134" s="7" t="inlineStr">
        <is>
          <t>https://www.phy.ncu.edu.tw/news/%e8%b3%80%ef%bc%81%e6%9c%ac%e7%b3%bb114%e5%b9%b4%e6%a6%ae%e7%8d%b2%e6%95%99%e8%82%b2%e9%83%a8%e7%8e%89%e5%b1%b1%e5%ad%b8%e8%80%85%e8%a8%88%e7%95%ab-%e6%b1%9f%e5%8f%b0%e7%ab%a0%e6%95%99%e6%8e%88/</t>
        </is>
      </c>
      <c r="N134" s="7" t="inlineStr">
        <is>
          <t>劉怡貞</t>
        </is>
      </c>
    </row>
    <row r="135" ht="261" customHeight="1">
      <c r="A135" s="7">
        <f>TRUE()</f>
        <v/>
      </c>
      <c r="B135" s="7" t="inlineStr">
        <is>
          <t>其他</t>
        </is>
      </c>
      <c r="C135" s="7" t="n"/>
      <c r="D135" s="14" t="n">
        <v>46021</v>
      </c>
      <c r="E135" s="7" t="inlineStr">
        <is>
          <t>垃圾與資源回收處理指南(一般垃圾及資源回收物巡迴收集路線及時間表)</t>
        </is>
      </c>
      <c r="F135" s="9" t="inlineStr">
        <is>
          <t>🗑️ 垃圾與資源回收處理指南
1. 特殊財產報廢
對象： 儀器設備、辦公家具等列管財產。
流程： 請務必先聯繫 「系辦公室」 辦理報廢程序，切勿自行當作一般垃圾丟棄。
2. 大量垃圾處理（兩大途徑）
若實驗室或研究室有大量垃圾/資收物，請勿堆積於館內垃圾間，請選擇以下方式處理：
自行載運： 搬運至學校垃圾回收場（位於 第九餐廳 旁）。需使用教職員證或學生證刷卡進入，一人一卡。
定時清運： 每日 下午 3:50 自行搬運至 本館舍一樓大門外，等候垃圾車及資源回收車。
3. 館內垃圾間使用規範
落實分類： 進入垃圾間請務必嚴格執行一般垃圾與資源回收分類。
廚餘處理： 廚餘請 務必瀝乾水分 後，再倒入專用廚餘桶。
環境衛生： 目前館內已出現蟑螂與老鼠，請大家發揮公德心，共同維護整潔以杜絕病媒蚊滋生。
維護研究環境的衛生需要大家共同配合，若發現垃圾間滿溢或有違規堆放情況，請即時通報。
謝謝
附件1_校園垃圾收集巡迴車路線與時間下載
附件2_校園廢棄物管理辦法下載
附件3_NCU校園廢棄物管理之稽核作業_含流程圖下載</t>
        </is>
      </c>
      <c r="G135" s="7" t="inlineStr">
        <is>
          <t>附件1_校園垃圾收集巡迴車路線與時間</t>
        </is>
      </c>
      <c r="H135" s="7" t="inlineStr">
        <is>
          <t>https://www.phy.ncu.edu.tw/wp-content/uploads/2025/12/附件1_校園垃圾收集巡迴車路線與時間.pdf</t>
        </is>
      </c>
      <c r="I135" s="7" t="inlineStr">
        <is>
          <t>下載</t>
        </is>
      </c>
      <c r="J135" s="7" t="inlineStr">
        <is>
          <t>https://www.phy.ncu.edu.tw/wp-content/uploads/2025/12/附件1_校園垃圾收集巡迴車路線與時間.pdf</t>
        </is>
      </c>
      <c r="K135" s="7" t="inlineStr">
        <is>
          <t>附件2_校園廢棄物管理辦法</t>
        </is>
      </c>
      <c r="L135" s="7" t="inlineStr">
        <is>
          <t>https://www.phy.ncu.edu.tw/wp-content/uploads/2025/12/附件2_校園廢棄物管理辦法.pdf</t>
        </is>
      </c>
      <c r="M135" s="7" t="inlineStr">
        <is>
          <t>https://www.phy.ncu.edu.tw/news/%e4%b8%80%e8%88%ac%e5%9e%83%e5%9c%be%e5%8f%8a%e8%b3%87%e6%ba%90%e5%9b%9e%e6%94%b6%e7%89%a9%e5%b7%a1%e8%bf%b4%e6%94%b6%e9%9b%86%e8%b7%af%e7%b7%9a%e5%8f%8a%e6%99%82%e9%96%93%e8%a1%a8/</t>
        </is>
      </c>
      <c r="N135" s="7" t="inlineStr">
        <is>
          <t>許慧君</t>
        </is>
      </c>
    </row>
    <row r="136" ht="196" customHeight="1">
      <c r="A136" s="7">
        <f>TRUE()</f>
        <v/>
      </c>
      <c r="B136" s="7" t="inlineStr">
        <is>
          <t>其他</t>
        </is>
      </c>
      <c r="C136" s="7" t="n"/>
      <c r="D136" s="14" t="n">
        <v>46020</v>
      </c>
      <c r="E136" s="7" t="inlineStr">
        <is>
          <t>114學年度第2學期課程教學助教志願調查1141229</t>
        </is>
      </c>
      <c r="F136" s="9" t="inlineStr">
        <is>
          <t>中央大學物理系公告-114學年度第2學期課程教學助教志願調查
NCU Physics Departmental Notice-2025/2026 Second Semester Teaching Assistant Application Form
物理系研究生欲申請擔任課程教學助教者，請於114年12月31日前填寫『課程教學助教志願表』(https://forms.gle/ZbTYtMT5guR3wpvVA)。
Physics Department graduate students who wish to serve as teaching assistants (TA), please fill in the TA Application Form before Dec 31, 2025 . (https://forms.gle/ZbTYtMT5guR3wpvVA)。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114-2助教TA下載
國立中央大學物理系研究生獎助學金辦法20210708系務會議通過下載</t>
        </is>
      </c>
      <c r="G136" s="7" t="inlineStr">
        <is>
          <t>https://forms.gle/ZbTYtMT5guR3wpvVA</t>
        </is>
      </c>
      <c r="H136" s="7" t="inlineStr">
        <is>
          <t>https://forms.gle/ZbTYtMT5guR3wpvVA</t>
        </is>
      </c>
      <c r="I136" s="7" t="inlineStr">
        <is>
          <t>https://forms.gle/ZbTYtMT5guR3wpvVA</t>
        </is>
      </c>
      <c r="J136" s="7" t="inlineStr">
        <is>
          <t>https://forms.gle/ZbTYtMT5guR3wpvVA</t>
        </is>
      </c>
      <c r="K136" s="7" t="inlineStr">
        <is>
          <t>114-2助教TA</t>
        </is>
      </c>
      <c r="L136" s="7" t="inlineStr">
        <is>
          <t>https://www.phy.ncu.edu.tw/wp-content/uploads/2025/12/114-2助教TA-3.pdf</t>
        </is>
      </c>
      <c r="M136" s="7" t="inlineStr">
        <is>
          <t>https://www.phy.ncu.edu.tw/news/114%e5%ad%b8%e5%b9%b4%e5%ba%a6%e7%ac%ac2%e5%ad%b8%e6%9c%9f%e8%aa%b2%e7%a8%8b%e6%95%99%e5%ad%b8%e5%8a%a9%e6%95%99%e5%bf%97%e9%a1%98%e8%aa%bf%e6%9f%a51141229/</t>
        </is>
      </c>
      <c r="N136" s="7" t="inlineStr">
        <is>
          <t>許慧君</t>
        </is>
      </c>
    </row>
    <row r="137" ht="79" customHeight="1">
      <c r="A137" s="7">
        <f>TRUE()</f>
        <v/>
      </c>
      <c r="B137" s="7" t="inlineStr">
        <is>
          <t>考試</t>
        </is>
      </c>
      <c r="C137" s="7" t="inlineStr">
        <is>
          <t>演講</t>
        </is>
      </c>
      <c r="D137" s="14" t="n">
        <v>46020</v>
      </c>
      <c r="E137" s="7" t="inlineStr">
        <is>
          <t>碩士生學位考試公告(臧承霆)</t>
        </is>
      </c>
      <c r="F137" s="9" t="inlineStr">
        <is>
          <t>姓名：臧承霆
學號：112222008
口試日期：115年1月9日
口試時間：下午一點三十
借用口試地點：健雄館6樓625室
論文題目：尖晶石材料 Co3.34V2.58O8 之晶體結構與磁性研究</t>
        </is>
      </c>
      <c r="G137" s="7" t="n"/>
      <c r="H137" s="7" t="n"/>
      <c r="I137" s="7" t="n"/>
      <c r="J137" s="7" t="n"/>
      <c r="K137" s="7" t="n"/>
      <c r="L137" s="7" t="n"/>
      <c r="M137" s="7" t="inlineStr">
        <is>
          <t>https://www.phy.ncu.edu.tw/news/%e7%a2%a9%e5%a3%ab%e7%94%9f%e5%ad%b8%e4%bd%8d%e8%80%83%e8%a9%a6%e5%85%ac%e5%91%8a%e8%87%a7%e6%89%bf%e9%9c%86/</t>
        </is>
      </c>
      <c r="N137" s="7" t="inlineStr">
        <is>
          <t>許慧君</t>
        </is>
      </c>
    </row>
    <row r="138" ht="196" customHeight="1">
      <c r="A138" s="7">
        <f>TRUE()</f>
        <v/>
      </c>
      <c r="B138" s="7" t="inlineStr">
        <is>
          <t>其他</t>
        </is>
      </c>
      <c r="C138" s="7" t="n"/>
      <c r="D138" s="14" t="n">
        <v>46013</v>
      </c>
      <c r="E138" s="7" t="inlineStr">
        <is>
          <t>114學年度第2學期課程教學助教志願調查1141222</t>
        </is>
      </c>
      <c r="F138" s="9" t="inlineStr">
        <is>
          <t>中央大學物理系公告-114學年度第2學期課程教學助教志願調查
NCU Physics Departmental Notice-2025/2026 Second Semester Teaching Assistant Application Form
物理系研究生欲申請擔任課程教學助教者，請於114年12月25日前填寫『課程教學助教志願表』(https://forms.gle/ZbTYtMT5guR3wpvVA)。
Physics Department graduate students who wish to serve as teaching assistants (TA), please fill in the TA Application Form before Dec 25, 2025 . (https://forms.gle/ZbTYtMT5guR3wpvVA)。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114-2助教TA下載
國立中央大學物理系研究生獎助學金辦法20210708系務會議通過下載</t>
        </is>
      </c>
      <c r="G138" s="7" t="inlineStr">
        <is>
          <t>https://forms.gle/ZbTYtMT5guR3wpvVA</t>
        </is>
      </c>
      <c r="H138" s="7" t="inlineStr">
        <is>
          <t>https://forms.gle/ZbTYtMT5guR3wpvVA</t>
        </is>
      </c>
      <c r="I138" s="7" t="inlineStr">
        <is>
          <t>https://forms.gle/ZbTYtMT5guR3wpvVA</t>
        </is>
      </c>
      <c r="J138" s="7" t="inlineStr">
        <is>
          <t>https://forms.gle/ZbTYtMT5guR3wpvVA</t>
        </is>
      </c>
      <c r="K138" s="7" t="inlineStr">
        <is>
          <t>114-2助教TA</t>
        </is>
      </c>
      <c r="L138" s="7" t="inlineStr">
        <is>
          <t>https://www.phy.ncu.edu.tw/wp-content/uploads/2025/12/114-2助教TA-2.pdf</t>
        </is>
      </c>
      <c r="M138" s="7" t="inlineStr">
        <is>
          <t>https://www.phy.ncu.edu.tw/news/114%e5%ad%b8%e5%b9%b4%e5%ba%a6%e7%ac%ac2%e5%ad%b8%e6%9c%9f%e8%aa%b2%e7%a8%8b%e6%95%99%e5%ad%b8%e5%8a%a9%e6%95%99%e5%bf%97%e9%a1%98%e8%aa%bf%e6%9f%a51141222/</t>
        </is>
      </c>
      <c r="N138" s="7" t="inlineStr">
        <is>
          <t>許慧君</t>
        </is>
      </c>
    </row>
    <row r="139" ht="297" customHeight="1">
      <c r="A139" s="7">
        <f>TRUE()</f>
        <v/>
      </c>
      <c r="B139" s="7" t="inlineStr">
        <is>
          <t>其他</t>
        </is>
      </c>
      <c r="C139" s="7" t="n"/>
      <c r="D139" s="14" t="n">
        <v>46013</v>
      </c>
      <c r="E139" s="7" t="inlineStr">
        <is>
          <t>實踐永續校園 從垃圾開始 (中大資源回收暫存場使用說明)</t>
        </is>
      </c>
      <c r="F139" s="9" t="inlineStr">
        <is>
          <t>實踐永續校園 從垃圾開始 
中大辦學以「實踐永續發展，展現社會責任」為目標，但過去幾年在校園垃圾處理仍有很大改善空間。為凝聚垃圾處理共識，總務處已於校內舉辦多場座談會，集結各方建議後，於今年6月修正中大「校園廢棄物管理辦法」，以符合最新垃圾分類與回收規定，並自12月起改善資源回收暫存場，希望在全校教職員生的支持與行動下，一起實踐永續、愛護地球。
為減少外來訪客對於本校環境衝擊，本校資源回收暫存場已設定門禁管制，本校教職員生使用有效之教職員證或學生證即可進入，並未禁止教職員生傾倒垃圾，但期盼全校一起落實垃圾分類與減量，共同維護優美的校園環境。
總務處事務組
關於本校資源回收暫存場之使用說明如下，敬請大家理解與配合，以提升校園環境品質與公共空間之安全，共同維護良好之中大校園，謝謝。
一、服務對象為全校教職員工生。
二、場域管理採門禁系統管理，請使用有效之教職員證或學生證刷卡進入。
三、服務時間為全天24小時。
四、如有刷卡異常、門禁無反應或其他原因致無法進出資源回收暫存場之情形，請洽總務處協助。
【補充說明】近日因卡機系統異常導致少數校內人員無法刷卡進出，目前該異常問題已排除。
【聯絡資訊】專任人員 彭薏瑄 / 分機：57315 / 電子信箱：yixuan65@ncu.edu.tw
技正     吳雅婷 / 分機：57316 / 電子信箱：ytingwu@ncu.edu.tw
組長     黃惠美 / 分機：57311 / 電子信箱：hester@g.ncu.edu.tw
總務處事務組 敬啟 114.12.20</t>
        </is>
      </c>
      <c r="G139" s="7" t="inlineStr">
        <is>
          <t>yixuan65@ncu.edu.tw</t>
        </is>
      </c>
      <c r="H139" s="7" t="inlineStr">
        <is>
          <t>mailto:yixuan65@ncu.edu.tw</t>
        </is>
      </c>
      <c r="I139" s="7" t="inlineStr">
        <is>
          <t>ytingwu@ncu.edu.tw</t>
        </is>
      </c>
      <c r="J139" s="7" t="inlineStr">
        <is>
          <t>mailto:ytingwu@ncu.edu.tw</t>
        </is>
      </c>
      <c r="K139" s="7" t="inlineStr">
        <is>
          <t>hester@g.ncu.edu.tw</t>
        </is>
      </c>
      <c r="L139" s="7" t="inlineStr">
        <is>
          <t>mailto:hester@g.ncu.edu.tw</t>
        </is>
      </c>
      <c r="M139" s="7" t="inlineStr">
        <is>
          <t>https://www.phy.ncu.edu.tw/news/%e5%af%a6%e8%b8%90%e6%b0%b8%e7%ba%8c%e6%a0%a1%e5%9c%92-%e5%be%9e%e5%9e%83%e5%9c%be%e9%96%8b%e5%a7%8b/</t>
        </is>
      </c>
      <c r="N139" s="7" t="inlineStr">
        <is>
          <t>許慧君</t>
        </is>
      </c>
    </row>
    <row r="140" ht="79" customHeight="1">
      <c r="A140" s="7">
        <f>TRUE()</f>
        <v/>
      </c>
      <c r="B140" s="7" t="inlineStr">
        <is>
          <t>考試</t>
        </is>
      </c>
      <c r="C140" s="7" t="inlineStr">
        <is>
          <t>演講</t>
        </is>
      </c>
      <c r="D140" s="14" t="n">
        <v>46013</v>
      </c>
      <c r="E140" s="7" t="inlineStr">
        <is>
          <t>博士生學位考試公告(陳攻善Tran Cong Thien)</t>
        </is>
      </c>
      <c r="F140" s="9" t="inlineStr">
        <is>
          <t>Name: Tran Cong Thien (陳攻善)
Student number: 110282602
Oral examination date and time: 10 am, 23rd December 2025
Oral examination location: Room 7PA, 7F, Institute of Physics, Academia Sinica
Thesis title: AI driven reconstruction, calibration and data analysis within a dual-head PET detector framework</t>
        </is>
      </c>
      <c r="G140" s="7" t="n"/>
      <c r="H140" s="7" t="n"/>
      <c r="I140" s="7" t="n"/>
      <c r="J140" s="7" t="n"/>
      <c r="K140" s="7" t="n"/>
      <c r="L140" s="7" t="n"/>
      <c r="M140" s="7" t="inlineStr">
        <is>
          <t>https://www.phy.ncu.edu.tw/news/%e5%8d%9a%e5%a3%ab%e7%94%9f%e5%ad%b8%e4%bd%8d%e8%80%83%e8%a9%a6%e5%85%ac%e5%91%8a%e9%99%b3%e6%94%bb%e5%96%84tran-cong-thien/</t>
        </is>
      </c>
      <c r="N140" s="7" t="inlineStr">
        <is>
          <t>許慧君</t>
        </is>
      </c>
    </row>
    <row r="141" ht="144" customHeight="1">
      <c r="A141" s="7">
        <f>TRUE()</f>
        <v/>
      </c>
      <c r="B141" s="7" t="inlineStr">
        <is>
          <t>計畫</t>
        </is>
      </c>
      <c r="C141" s="7" t="inlineStr">
        <is>
          <t>獎學金</t>
        </is>
      </c>
      <c r="D141" s="14" t="n">
        <v>46011</v>
      </c>
      <c r="E141" s="7" t="inlineStr">
        <is>
          <t>教育部114學年度「大專校院學生雙語化學習計畫」出國補助申請</t>
        </is>
      </c>
      <c r="F141" s="9" t="inlineStr">
        <is>
          <t>申請期間 : 114年12月20日至12月23日
補助期間(出國期間) : 114年8月1日-115年7月31日(已回國且曾獲相關補助者仍可提出申請，惟錄取時將優先考量尚未獲得補助者)
補助範圍 : [本國籍]學生，含大學部、碩士及博士班學生
補助項目 : 支應學生出國進修交流所需之費用，包含註冊費(學費)、學分費、來回機票費、出席國際會議相關費用、國外生活費。
交流機構與區域:學生提出申請時，預定研習或交換之海外學校(或研究機構)須符合QS世界大學排名、泰唔士高等教育世界大學排名或美國新聞與世界報導世界大學排名之前1,000名，或國家科學及技術委員會公告之國外研習機構，惟補助範圍不包含陸港澳地區。
有意申請者請填寫下列表單
https://forms.gle/ccLFoCqcnBGfvNow6</t>
        </is>
      </c>
      <c r="G141" s="7" t="inlineStr">
        <is>
          <t>https://forms.gle/ccLFoCqcnBGfvNow6</t>
        </is>
      </c>
      <c r="H141" s="7" t="inlineStr">
        <is>
          <t>https://forms.gle/ccLFoCqcnBGfvNow6</t>
        </is>
      </c>
      <c r="I141" s="7" t="n"/>
      <c r="J141" s="7" t="n"/>
      <c r="K141" s="7" t="n"/>
      <c r="L141" s="7" t="n"/>
      <c r="M141" s="7" t="inlineStr">
        <is>
          <t>https://www.phy.ncu.edu.tw/news/%e6%95%99%e8%82%b2%e9%83%a8114%e5%ad%b8%e5%b9%b4%e5%ba%a6%e3%80%8c%e5%a4%a7%e5%b0%88%e6%a0%a1%e9%99%a2%e5%ad%b8%e7%94%9f%e9%9b%99%e8%aa%9e%e5%8c%96%e5%ad%b8%e7%bf%92%e8%a8%88%e7%95%ab%e3%80%8d/</t>
        </is>
      </c>
      <c r="N141" s="7" t="inlineStr">
        <is>
          <t>許慧君</t>
        </is>
      </c>
    </row>
    <row r="142" ht="105" customHeight="1">
      <c r="A142" s="7">
        <f>TRUE()</f>
        <v/>
      </c>
      <c r="B142" s="7" t="inlineStr">
        <is>
          <t>其他</t>
        </is>
      </c>
      <c r="C142" s="7" t="n"/>
      <c r="D142" s="14" t="n">
        <v>46009</v>
      </c>
      <c r="E142" s="7" t="inlineStr">
        <is>
          <t>12/23(二)-12/30(二)「施工公告」理學院學士班地板施工工程</t>
        </is>
      </c>
      <c r="F142" s="9" t="inlineStr">
        <is>
          <t>理學院學士班辦公室(健雄館207室)內地板施工
造成不便之處敬請見諒
施工期間若有需要協調或洽公請至健雄館202教室
施工日期：114年12月23日-12月30日
施工時程：每日8-17時
施工地點：健雄館207室
理學院學士班助理：賴建良敬上
分機：65403</t>
        </is>
      </c>
      <c r="G142" s="7" t="n"/>
      <c r="H142" s="7" t="n"/>
      <c r="I142" s="7" t="n"/>
      <c r="J142" s="7" t="n"/>
      <c r="K142" s="7" t="n"/>
      <c r="L142" s="7" t="n"/>
      <c r="M142" s="7" t="inlineStr">
        <is>
          <t>https://www.phy.ncu.edu.tw/news/12-23%e4%ba%8c-12-30%e4%ba%8c%e3%80%8c%e6%96%bd%e5%b7%a5%e5%85%ac%e5%91%8a%e3%80%8d%e7%90%86%e5%ad%b8%e9%99%a2%e5%ad%b8%e5%a3%ab%e7%8f%ad%e5%9c%b0%e6%9d%bf%e6%96%bd%e5%b7%a5%e5%b7%a5%e7%a8%8b/</t>
        </is>
      </c>
      <c r="N142" s="7" t="inlineStr">
        <is>
          <t>許慧君</t>
        </is>
      </c>
    </row>
    <row r="143" ht="27" customHeight="1">
      <c r="A143" s="7">
        <f>TRUE()</f>
        <v/>
      </c>
      <c r="B143" s="7" t="inlineStr">
        <is>
          <t>獎學金</t>
        </is>
      </c>
      <c r="C143" s="7" t="n"/>
      <c r="D143" s="14" t="n">
        <v>46008</v>
      </c>
      <c r="E143" s="7" t="inlineStr">
        <is>
          <t>財團法人臺北市健鼎關懷教育基金會大學特定科系獎學金</t>
        </is>
      </c>
      <c r="F143" s="9" t="inlineStr">
        <is>
          <t>健鼎基金會大學特定科系申請辦法(1140527更新)下載
健鼎基金會大學特定科系申請辦法(1140527更新)下載</t>
        </is>
      </c>
      <c r="G143" s="7" t="inlineStr">
        <is>
          <t>健鼎基金會大學特定科系申請辦法(1140527更新)</t>
        </is>
      </c>
      <c r="H143" s="7" t="inlineStr">
        <is>
          <t>https://www.phy.ncu.edu.tw/wp-content/uploads/2025/12/健鼎基金會大學特定科系申請辦法1140527更新.pdf</t>
        </is>
      </c>
      <c r="I143" s="7" t="inlineStr">
        <is>
          <t>下載</t>
        </is>
      </c>
      <c r="J143" s="7" t="inlineStr">
        <is>
          <t>https://www.phy.ncu.edu.tw/wp-content/uploads/2025/12/健鼎基金會大學特定科系申請辦法1140527更新.pdf</t>
        </is>
      </c>
      <c r="K143" s="7" t="inlineStr">
        <is>
          <t>健鼎基金會大學特定科系申請辦法(1140527更新)</t>
        </is>
      </c>
      <c r="L143" s="7" t="inlineStr">
        <is>
          <t>https://www.phy.ncu.edu.tw/wp-content/uploads/2025/12/健鼎基金會大學特定科系申請辦法1140527更新.doc</t>
        </is>
      </c>
      <c r="M143" s="7" t="inlineStr">
        <is>
          <t>https://www.phy.ncu.edu.tw/news/%e8%b2%a1%e5%9c%98%e6%b3%95%e4%ba%ba%e8%87%ba%e5%8c%97%e5%b8%82%e5%81%a5%e9%bc%8e%e9%97%9c%e6%87%b7%e6%95%99%e8%82%b2%e5%9f%ba%e9%87%91%e6%9c%83%e5%a4%a7%e5%ad%b8%e7%89%b9%e5%ae%9a%e7%a7%91%e7%b3%bb-2/</t>
        </is>
      </c>
      <c r="N143" s="7" t="inlineStr">
        <is>
          <t>許慧君</t>
        </is>
      </c>
    </row>
    <row r="144" ht="79" customHeight="1">
      <c r="A144" s="7">
        <f>TRUE()</f>
        <v/>
      </c>
      <c r="B144" s="7" t="inlineStr">
        <is>
          <t>其他</t>
        </is>
      </c>
      <c r="C144" s="7" t="n"/>
      <c r="D144" s="14" t="n">
        <v>46007</v>
      </c>
      <c r="E144" s="7" t="inlineStr">
        <is>
          <t>&amp;lt;施工公告&gt; 科三館12/18(四)增建工程大型機具進駐通知</t>
        </is>
      </c>
      <c r="F144" s="9" t="inlineStr">
        <is>
          <t>科三館增建工程將於114年12月18日進行樓層板澆置作業，當天會有大型機具進駐，須佔用數個停車位，並於機具進出時進行交通管制。
8:00-10:00鴻經館及科三館前停車場
10:00-12:00 健雄館前空地
敬請協助公告予貴單位人員知悉，謝謝！
施工期間若有任何事項反映，敬請與化學系聯繫(03) 4227151 # 65911</t>
        </is>
      </c>
      <c r="G144" s="7" t="inlineStr">
        <is>
          <t>(03) 4227151 # 65911</t>
        </is>
      </c>
      <c r="H144" s="7" t="inlineStr">
        <is>
          <t>tel:%2803%29%204227151%20%23%2065911</t>
        </is>
      </c>
      <c r="I144" s="7" t="n"/>
      <c r="J144" s="7" t="n"/>
      <c r="K144" s="7" t="n"/>
      <c r="L144" s="7" t="n"/>
      <c r="M144" s="7" t="inlineStr">
        <is>
          <t>https://www.phy.ncu.edu.tw/news/%e6%96%bd%e5%b7%a5%e5%85%ac%e5%91%8a-%e7%a7%91%e4%b8%89%e9%a4%a812-18%e5%9b%9b%e5%a2%9e%e5%bb%ba%e5%b7%a5%e7%a8%8b%e5%a4%a7%e5%9e%8b%e6%a9%9f%e5%85%b7%e9%80%b2%e9%a7%90%e9%80%9a%e7%9f%a5/</t>
        </is>
      </c>
      <c r="N144" s="7" t="inlineStr">
        <is>
          <t>劉怡貞</t>
        </is>
      </c>
    </row>
    <row r="145">
      <c r="A145" s="7">
        <f>TRUE()</f>
        <v/>
      </c>
      <c r="B145" s="7" t="inlineStr">
        <is>
          <t>研討會</t>
        </is>
      </c>
      <c r="C145" s="7" t="n"/>
      <c r="D145" s="14" t="n">
        <v>46006</v>
      </c>
      <c r="E145" s="7" t="inlineStr">
        <is>
          <t>2026物理年會</t>
        </is>
      </c>
      <c r="F145" s="7" t="inlineStr">
        <is>
          <t>https://tps2026.conf.tw/site/page.aspx?pid=901&amp;sid=1655&amp;lang=en</t>
        </is>
      </c>
      <c r="G145" s="7" t="inlineStr">
        <is>
          <t>https://tps2026.conf.tw/site/page.aspx?pid=901&amp;sid=1655&amp;lang</t>
        </is>
      </c>
      <c r="H145" s="7" t="inlineStr">
        <is>
          <t>https://tps2026.conf.tw/site/page.aspx?pid=901&amp;sid=1655&amp;lang=en</t>
        </is>
      </c>
      <c r="I145" s="7" t="n"/>
      <c r="J145" s="7" t="n"/>
      <c r="K145" s="7" t="n"/>
      <c r="L145" s="7" t="n"/>
      <c r="M145" s="7" t="inlineStr">
        <is>
          <t>https://www.phy.ncu.edu.tw/news/2026%e7%89%a9%e7%90%86%e5%b9%b4%e6%9c%83/</t>
        </is>
      </c>
      <c r="N145" s="7" t="inlineStr">
        <is>
          <t>許慧君</t>
        </is>
      </c>
    </row>
    <row r="146">
      <c r="A146" s="7">
        <f>TRUE()</f>
        <v/>
      </c>
      <c r="B146" s="7" t="inlineStr">
        <is>
          <t>其他</t>
        </is>
      </c>
      <c r="C146" s="7" t="n"/>
      <c r="D146" s="14" t="n">
        <v>46006</v>
      </c>
      <c r="E146" s="7" t="inlineStr">
        <is>
          <t>114學年度起實施T分數制度， 適用114 學年度入學之大學部一年級學士班新生，請大一新生詳閱簡報</t>
        </is>
      </c>
      <c r="F146" s="7" t="inlineStr">
        <is>
          <t>https://pdc.adm.ncu.edu.tw/postM/post/reg/1141210_1.pdf</t>
        </is>
      </c>
      <c r="G146" s="7" t="inlineStr">
        <is>
          <t>https://pdc.adm.ncu.edu.tw/postM/post/reg/1141210_1.pdf</t>
        </is>
      </c>
      <c r="H146" s="7" t="inlineStr">
        <is>
          <t>https://pdc.adm.ncu.edu.tw/postM/post/reg/1141210_1.pdf</t>
        </is>
      </c>
      <c r="I146" s="7" t="n"/>
      <c r="J146" s="7" t="n"/>
      <c r="K146" s="7" t="n"/>
      <c r="L146" s="7" t="n"/>
      <c r="M146" s="7" t="inlineStr">
        <is>
          <t>https://www.phy.ncu.edu.tw/news/114%e5%ad%b8%e5%b9%b4%e5%ba%a6%e8%b5%b7%e5%af%a6%e6%96%bdt%e5%88%86%e6%95%b8%e5%88%b6%e5%ba%a6%ef%bc%8c-%e9%81%a9%e7%94%a8114-%e5%ad%b8%e5%b9%b4%e5%ba%a6%e5%85%a5%e5%ad%b8%e4%b9%8b%e5%a4%a7%e5%ad%b8/</t>
        </is>
      </c>
      <c r="N146" s="7" t="inlineStr">
        <is>
          <t>許慧君</t>
        </is>
      </c>
    </row>
    <row r="147" ht="196" customHeight="1">
      <c r="A147" s="7">
        <f>TRUE()</f>
        <v/>
      </c>
      <c r="B147" s="7" t="inlineStr">
        <is>
          <t>其他</t>
        </is>
      </c>
      <c r="C147" s="7" t="n"/>
      <c r="D147" s="14" t="n">
        <v>46006</v>
      </c>
      <c r="E147" s="7" t="inlineStr">
        <is>
          <t>114學年度第2學期課程教學助教志願調查1141215</t>
        </is>
      </c>
      <c r="F147" s="9" t="inlineStr">
        <is>
          <t>中央大學物理系公告-114學年度第2學期課程教學助教志願調查
NCU Physics Departmental Notice-2025/2026 Second Semester Teaching Assistant Application Form
物理系研究生欲申請擔任課程教學助教者，請於114年12月18日前填寫『課程教學助教志願表』(https://forms.gle/ZbTYtMT5guR3wpvVA)。
Physics Department graduate students who wish to serve as teaching assistants (TA), please fill in the TA Application Form before Dec 18, 2025 . (https://forms.gle/ZbTYtMT5guR3wpvVA)。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114-2助教TA下載
國立中央大學物理系研究生獎助學金辦法20210708系務會議通過下載</t>
        </is>
      </c>
      <c r="G147" s="7" t="inlineStr">
        <is>
          <t>https://forms.gle/ZbTYtMT5guR3wpvVA</t>
        </is>
      </c>
      <c r="H147" s="7" t="inlineStr">
        <is>
          <t>https://forms.gle/ZbTYtMT5guR3wpvVA</t>
        </is>
      </c>
      <c r="I147" s="7" t="inlineStr">
        <is>
          <t>https://forms.gle/ZbTYtMT5guR3wpvVA</t>
        </is>
      </c>
      <c r="J147" s="7" t="inlineStr">
        <is>
          <t>https://forms.gle/ZbTYtMT5guR3wpvVA</t>
        </is>
      </c>
      <c r="K147" s="7" t="inlineStr">
        <is>
          <t>114-2助教TA</t>
        </is>
      </c>
      <c r="L147" s="7" t="inlineStr">
        <is>
          <t>https://www.phy.ncu.edu.tw/wp-content/uploads/2025/12/114-2助教TA-1.pdf</t>
        </is>
      </c>
      <c r="M147" s="7" t="inlineStr">
        <is>
          <t>https://www.phy.ncu.edu.tw/news/114%e5%ad%b8%e5%b9%b4%e5%ba%a6%e7%ac%ac2%e5%ad%b8%e6%9c%9f%e8%aa%b2%e7%a8%8b%e6%95%99%e5%ad%b8%e5%8a%a9%e6%95%99%e5%bf%97%e9%a1%98%e8%aa%bf%e6%9f%a51141215/</t>
        </is>
      </c>
      <c r="N147" s="7" t="inlineStr">
        <is>
          <t>許慧君</t>
        </is>
      </c>
    </row>
    <row r="148" ht="333" customHeight="1">
      <c r="A148" s="7">
        <f>TRUE()</f>
        <v/>
      </c>
      <c r="B148" s="7" t="inlineStr">
        <is>
          <t>其他</t>
        </is>
      </c>
      <c r="C148" s="7" t="n"/>
      <c r="D148" s="14" t="n">
        <v>46003</v>
      </c>
      <c r="E148" s="7" t="inlineStr">
        <is>
          <t>研究所屆齡役男，照過來！～Join Us～</t>
        </is>
      </c>
      <c r="F148" s="9" t="inlineStr">
        <is>
          <t>開放役男申請服研發替代役
研究所屆齡役男，照過來！～Join Us～
一.為使115年度員額核配之用人單位及大學校院碩士以上屆齡役男，瞭解115年度員額核配後相關役男報名及用人單位甄選、預備錄用等作業程序，特舉辦研發替代役役男報名及用人單位甄選作業說明會，歡迎大家踴躍報名參加。
二.說明會場次之舉辦時間、地點如下：
1.新竹場 114/12/29 14:00~15:30：陽明交通大學(交大校區)資訊技術服務中心2樓_國際會議廳
2.臺北場 114/12/30 14:00~15:30：臺灣大學_第一學生活動中心 1樓 103及104展示室
3.臺中場 115/01/06 14:00~15:30：中興大學圖書館7樓_國際會議廳
4.臺南場 115/01/08 14:00~15:30：成功大學(光復校區)國際會議廳_第一演講室
5.高雄場 115/01/13 14:00~15:30：高雄科技大學(建工校區)行政大樓B1_國際會議廳
**預告: 桃園場(中央大學3/3 中午)
※「115年度研發替代役役男報名及用人單位甄選作業說明會」活動採線上報名，報名方式與相關訊息，於「研發替代役資訊管理系統」網站公告，詳細資訊可逕至網站之【最新消息】查詢。
※報名方式：由網站首頁【線上服務】-【線上活動報名】進入活動場次報名。
※請於實體說明會當天憑活動報名通知Email之報名序號辦理報到入場。
※系統線上報名問題，請洽服務電話：(02)8969-2099轉214轉206。
--------------------------------------------------------------------
研發替代役專案辦公室  敬上
﹍﹍﹍﹍﹍﹍﹍﹍﹍﹍﹍﹍﹍﹍﹍﹍﹍﹍﹍﹍﹍﹍﹍
系統網站：https://rdss.moi.gov.tw
諮詢電話：(02)8969-2099
系統使用問題：rdss@tmc.moi.gov.tw
研發替代役制度面問題： rdss@tmc.moi.gov.tw</t>
        </is>
      </c>
      <c r="G148" s="7" t="inlineStr">
        <is>
          <t>https://rdss.moi.gov.tw</t>
        </is>
      </c>
      <c r="H148" s="7" t="inlineStr">
        <is>
          <t>https://rdss.moi.gov.tw</t>
        </is>
      </c>
      <c r="I148" s="7" t="inlineStr">
        <is>
          <t>rdss@tmc.moi.gov.tw</t>
        </is>
      </c>
      <c r="J148" s="7" t="inlineStr">
        <is>
          <t>mailto:rdss@tmc.moi.gov.tw</t>
        </is>
      </c>
      <c r="K148" s="7" t="inlineStr">
        <is>
          <t>rdss@tmc.moi.gov.tw</t>
        </is>
      </c>
      <c r="L148" s="7" t="inlineStr">
        <is>
          <t>mailto:rdss@tmc.moi.gov.tw</t>
        </is>
      </c>
      <c r="M148" s="7" t="inlineStr">
        <is>
          <t>https://www.phy.ncu.edu.tw/news/%e7%a0%94%e7%a9%b6%e6%89%80%e5%b1%86%e9%bd%a1%e5%bd%b9%e7%94%b7%ef%bc%8c%e7%85%a7%e9%81%8e%e4%be%86%ef%bc%81%ef%bd%9ejoin-us%ef%bd%9e/</t>
        </is>
      </c>
      <c r="N148" s="7" t="inlineStr">
        <is>
          <t>許慧君</t>
        </is>
      </c>
    </row>
    <row r="149" ht="183" customHeight="1">
      <c r="A149" s="7">
        <f>TRUE()</f>
        <v/>
      </c>
      <c r="B149" s="7" t="inlineStr">
        <is>
          <t>其他</t>
        </is>
      </c>
      <c r="C149" s="7" t="n"/>
      <c r="D149" s="14" t="n">
        <v>46001</v>
      </c>
      <c r="E149" s="7" t="inlineStr">
        <is>
          <t>中大湖環湖步道出入口封閉暫停使用</t>
        </is>
      </c>
      <c r="F149" s="9" t="inlineStr">
        <is>
          <t>事由：中大湖環湖步道木棧板損壞，先封閉出入口，
以保護學生、老師、行人安全。
受影響區域：健雄館(科四館)通往環湖步道出入口
與中大湖環湖步道(詳圖白色位置標示1.2.3)。
替代道路：請走健雄館(科四館)旁道路
(詳圖黃色位置標示)。
施工期程：114年12月8日至114年12月19日期間施作。
封閉期程：因需評估現場，施工期程暫無法估算。為了安全考量，先暫停環湖步道出入口以利後續作業。
造成不便，敬請見諒。
總務處 營繕組啟
中大湖環湖步道.1下載
中大湖環湖步道.2.科四館側門下載
中大湖環湖步道.3下載</t>
        </is>
      </c>
      <c r="G149" s="7" t="inlineStr">
        <is>
          <t>中大湖環湖步道.1</t>
        </is>
      </c>
      <c r="H149" s="7" t="inlineStr">
        <is>
          <t>https://www.phy.ncu.edu.tw/wp-content/uploads/2025/12/中大湖環湖步道.1.pdf</t>
        </is>
      </c>
      <c r="I149" s="7" t="inlineStr">
        <is>
          <t>下載</t>
        </is>
      </c>
      <c r="J149" s="7" t="inlineStr">
        <is>
          <t>https://www.phy.ncu.edu.tw/wp-content/uploads/2025/12/中大湖環湖步道.1.pdf</t>
        </is>
      </c>
      <c r="K149" s="7" t="inlineStr">
        <is>
          <t>中大湖環湖步道.2.科四館側門</t>
        </is>
      </c>
      <c r="L149" s="7" t="inlineStr">
        <is>
          <t>https://www.phy.ncu.edu.tw/wp-content/uploads/2025/12/中大湖環湖步道.2.科四館側門.pdf</t>
        </is>
      </c>
      <c r="M149" s="7" t="inlineStr">
        <is>
          <t>https://www.phy.ncu.edu.tw/news/%e4%b8%ad%e5%a4%a7%e6%b9%96%e7%92%b0%e6%b9%96%e6%ad%a5%e9%81%93%e5%87%ba%e5%85%a5%e5%8f%a3%e5%b0%81%e9%96%89%e6%9a%ab%e5%81%9c%e4%bd%bf%e7%94%a8/</t>
        </is>
      </c>
      <c r="N149" s="7" t="inlineStr">
        <is>
          <t>許慧君</t>
        </is>
      </c>
    </row>
    <row r="150">
      <c r="A150" s="7">
        <f>TRUE()</f>
        <v/>
      </c>
      <c r="B150" s="7" t="inlineStr">
        <is>
          <t>演講</t>
        </is>
      </c>
      <c r="C150" s="7" t="n"/>
      <c r="D150" s="14" t="n">
        <v>46001</v>
      </c>
      <c r="E150" s="7" t="inlineStr">
        <is>
          <t>Colloquium_20251216_Turning Up the Heat in Spintronics</t>
        </is>
      </c>
      <c r="F150" s="7" t="inlineStr">
        <is>
          <t>Colloquium_20251216下載</t>
        </is>
      </c>
      <c r="G150" s="7" t="inlineStr">
        <is>
          <t>Colloquium_20251216</t>
        </is>
      </c>
      <c r="H150" s="7" t="inlineStr">
        <is>
          <t>https://www.phy.ncu.edu.tw/wp-content/uploads/2025/12/Colloquium_20251216.pdf</t>
        </is>
      </c>
      <c r="I150" s="7" t="inlineStr">
        <is>
          <t>下載</t>
        </is>
      </c>
      <c r="J150" s="7" t="inlineStr">
        <is>
          <t>https://www.phy.ncu.edu.tw/wp-content/uploads/2025/12/Colloquium_20251216.pdf</t>
        </is>
      </c>
      <c r="K150" s="7" t="n"/>
      <c r="L150" s="7" t="n"/>
      <c r="M150" s="7" t="inlineStr">
        <is>
          <t>https://www.phy.ncu.edu.tw/news/colloquium_20251216_turning-up-the-heat-in-spintronics/</t>
        </is>
      </c>
      <c r="N150" s="7" t="inlineStr">
        <is>
          <t>許慧君</t>
        </is>
      </c>
    </row>
    <row r="151">
      <c r="A151" s="7">
        <f>TRUE()</f>
        <v/>
      </c>
      <c r="B151" s="7" t="inlineStr">
        <is>
          <t>其他</t>
        </is>
      </c>
      <c r="C151" s="7" t="n"/>
      <c r="D151" s="14" t="n">
        <v>46001</v>
      </c>
      <c r="E151" s="7" t="inlineStr">
        <is>
          <t>太空系電腦教室寒假1141222-1150202</t>
        </is>
      </c>
      <c r="F151" s="7" t="n"/>
      <c r="G151" s="7" t="n"/>
      <c r="H151" s="7" t="n"/>
      <c r="I151" s="7" t="n"/>
      <c r="J151" s="7" t="n"/>
      <c r="K151" s="7" t="n"/>
      <c r="L151" s="7" t="n"/>
      <c r="M151" s="7" t="inlineStr">
        <is>
          <t>https://www.phy.ncu.edu.tw/news/%e5%a4%aa%e7%a9%ba%e7%b3%bb%e9%9b%bb%e8%85%a6%e6%95%99%e5%ae%a4%e5%af%92%e5%81%871141222-1150202/</t>
        </is>
      </c>
      <c r="N151" s="7" t="inlineStr">
        <is>
          <t>許慧君</t>
        </is>
      </c>
    </row>
    <row r="152">
      <c r="A152" s="7">
        <f>TRUE()</f>
        <v/>
      </c>
      <c r="B152" s="7" t="inlineStr">
        <is>
          <t>演講</t>
        </is>
      </c>
      <c r="C152" s="7" t="n"/>
      <c r="D152" s="14" t="n">
        <v>46000</v>
      </c>
      <c r="E152" s="7" t="inlineStr">
        <is>
          <t>Special talk_20251226_A Principled Basis for Nonequilibrium Dynamics</t>
        </is>
      </c>
      <c r="F152" s="7" t="inlineStr">
        <is>
          <t>Special talk 20251226下載</t>
        </is>
      </c>
      <c r="G152" s="7" t="inlineStr">
        <is>
          <t>Special talk 20251226</t>
        </is>
      </c>
      <c r="H152" s="7" t="inlineStr">
        <is>
          <t>https://www.phy.ncu.edu.tw/wp-content/uploads/2025/12/Special-talk-20251226.pdf</t>
        </is>
      </c>
      <c r="I152" s="7" t="inlineStr">
        <is>
          <t>下載</t>
        </is>
      </c>
      <c r="J152" s="7" t="inlineStr">
        <is>
          <t>https://www.phy.ncu.edu.tw/wp-content/uploads/2025/12/Special-talk-20251226.pdf</t>
        </is>
      </c>
      <c r="K152" s="7" t="n"/>
      <c r="L152" s="7" t="n"/>
      <c r="M152" s="7" t="inlineStr">
        <is>
          <t>https://www.phy.ncu.edu.tw/news/special-talk_20251226_a-principled-basis-for-nonequilibrium-dynamics/</t>
        </is>
      </c>
      <c r="N152" s="7" t="inlineStr">
        <is>
          <t>許慧君</t>
        </is>
      </c>
    </row>
    <row r="153">
      <c r="A153" s="7">
        <f>TRUE()</f>
        <v/>
      </c>
      <c r="B153" s="7" t="inlineStr">
        <is>
          <t>演講</t>
        </is>
      </c>
      <c r="C153" s="7" t="n"/>
      <c r="D153" s="14" t="n">
        <v>45999</v>
      </c>
      <c r="E153" s="7" t="inlineStr">
        <is>
          <t>Complex System and Biophysics Seminar_20251211</t>
        </is>
      </c>
      <c r="F153" s="7" t="inlineStr">
        <is>
          <t>Complex System and Biophysics Seminar_20251211下載</t>
        </is>
      </c>
      <c r="G153" s="7" t="inlineStr">
        <is>
          <t>Complex System and Biophysics Seminar_20251211</t>
        </is>
      </c>
      <c r="H153" s="7" t="inlineStr">
        <is>
          <t>https://www.phy.ncu.edu.tw/wp-content/uploads/2025/12/Complex-System-and-Biophysics-Seminar_20251211.pdf</t>
        </is>
      </c>
      <c r="I153" s="7" t="inlineStr">
        <is>
          <t>下載</t>
        </is>
      </c>
      <c r="J153" s="7" t="inlineStr">
        <is>
          <t>https://www.phy.ncu.edu.tw/wp-content/uploads/2025/12/Complex-System-and-Biophysics-Seminar_20251211.pdf</t>
        </is>
      </c>
      <c r="K153" s="7" t="n"/>
      <c r="L153" s="7" t="n"/>
      <c r="M153" s="7" t="inlineStr">
        <is>
          <t>https://www.phy.ncu.edu.tw/news/complex-system-and-biophysics-seminar_20251211/</t>
        </is>
      </c>
      <c r="N153" s="7" t="inlineStr">
        <is>
          <t>許慧君</t>
        </is>
      </c>
    </row>
    <row r="154" ht="409.6" customHeight="1">
      <c r="A154" s="7">
        <f>TRUE()</f>
        <v/>
      </c>
      <c r="B154" s="7" t="inlineStr">
        <is>
          <t>其他</t>
        </is>
      </c>
      <c r="C154" s="7" t="n"/>
      <c r="D154" s="14" t="n">
        <v>45995</v>
      </c>
      <c r="E154" s="7" t="inlineStr">
        <is>
          <t>中大【廢棄物管理】重要訊息公告</t>
        </is>
      </c>
      <c r="F154" s="9" t="inlineStr">
        <is>
          <t>親愛的中大教職員工生們 好，
為提升本校校園廢棄物管理之整體效益，經由多次會議討論與溝通，本校對於校園廢棄物管理之作法調整如後，敬請大家理解與配合，以提升校園環境品質與公共空間之安全，共同維護良好之中大校園，非常感謝！
一、為強化本校資源回收的效益，以達成本校永續校園之目標，本校已修訂「校園廢棄物管理辦法」。依據該辦法【附件2】第四條規定，一般廢棄物分類如下，共十類，並請依標示分類投放，以維持環境整潔及提升回收成效。
(一)資源垃圾
1.廢紙類、2.廢紙容器、3.廢塑膠類、4.廢鐵鋁罐類、5.廢玻璃類、6.廢寶特瓶、7.廢電池、8.其他資源回收物；
(二)一般垃圾：無法回收的垃圾；
(三)廚餘：瀝乾水份之生、熟固體食物。
二、為提升本校資源回收暫存場之管理效能與使用安全，該區域業已完成門禁系統之設置【附件1】，並自12/8起正式啟用，門禁相關規範如下：
(一)為禁止校外人士濫用本校資源回收場，請使用有效之教職員證或學生證刷卡進入資源回收暫存場。
請利用本校巡迴的垃圾車或各館舍的回收設備丟棄廢棄垃圾與回收資源垃圾，若有特殊狀況需要自行至本校資源回收暫存場處理廢棄物，為維護該場域之安全，請以一卡一人刷卡通行，並依序保持適當距離，切勿貼近跟隨，避免造成門禁管理失效、設備故障及人員安全疑慮。
(二)請勿堵住、撬動或強行開啟自動門。
為避免該場域之管控設施損壞而影響他人使用及校方管理，如查有人為破壞相關設施之情形，將以監視錄影紀錄究責，並訴予該設施設置費用之雙倍賠償。
(三)如有刷卡異常、門禁無反應或其他原因致無法進出資源回收暫存場之情形，請洽總務處協助。
為維護本校教職員工生之使用權與方便性，如於該場域有相關問題，上班日請洽總務處事務組、其他日請洽駐警隊，感謝大家的配合。
三、自115年1月1日起，校園垃圾車與資源回收車之巡迴時間與地點調整如【附件3】，並將隨機抽檢進行破袋稽查【附件4】，煩請大家依前項分類及使用透明可視內容物之垃圾袋，配合巡迴時間與地點依序投放一般廢棄物。
四、事務組將於114年12月12日與本校各單位召開廢棄物管理協調會議，若有相關問題或建議，可由各單位代表於會中提出，亦歡迎隨時與總務處事務組聯繫，謝謝。
總務處事務組 敬啟
【聯絡資訊】
專任人員 彭薏瑄 / 分機：57315/ 電子信箱：yixuan65@ncu.edu.tw
技正     吳雅婷 / 分機：57316 / 電子信箱：ytingwu@ncu.edu.tw
組長     黃惠美 / 分機：57311 / 電子信箱：hester@g.ncu.edu.tw
附件1_資收暫存場_刷卡機位置下載
附件2_NCU校園廢棄物管理辦法下載
附件3_NCU115-116年廢棄物清運_巡迴車路線及時間_v20251013-3下載
附件4_NCU校園廢棄物管理之稽核作業_含流程圖下載</t>
        </is>
      </c>
      <c r="G154" s="7" t="inlineStr">
        <is>
          <t>yixuan65@ncu.edu.tw</t>
        </is>
      </c>
      <c r="H154" s="7" t="inlineStr">
        <is>
          <t>mailto:yixuan65@ncu.edu.tw</t>
        </is>
      </c>
      <c r="I154" s="7" t="inlineStr">
        <is>
          <t>ytingwu@ncu.edu.tw</t>
        </is>
      </c>
      <c r="J154" s="7" t="inlineStr">
        <is>
          <t>mailto:ytingwu@ncu.edu.tw</t>
        </is>
      </c>
      <c r="K154" s="7" t="inlineStr">
        <is>
          <t>hester@g.ncu.edu.tw</t>
        </is>
      </c>
      <c r="L154" s="7" t="inlineStr">
        <is>
          <t>mailto:hester@g.ncu.edu.tw</t>
        </is>
      </c>
      <c r="M154" s="7" t="inlineStr">
        <is>
          <t>https://www.phy.ncu.edu.tw/news/%e4%b8%ad%e5%a4%a7%e3%80%90%e5%bb%a2%e6%a3%84%e7%89%a9%e7%ae%a1%e7%90%86%e3%80%91%e9%87%8d%e8%a6%81%e8%a8%8a%e6%81%af%e5%85%ac%e5%91%8a/</t>
        </is>
      </c>
      <c r="N154" s="7" t="inlineStr">
        <is>
          <t>許慧君</t>
        </is>
      </c>
    </row>
    <row r="155" ht="105" customHeight="1">
      <c r="A155" s="7">
        <f>TRUE()</f>
        <v/>
      </c>
      <c r="B155" s="7" t="inlineStr">
        <is>
          <t>其他</t>
        </is>
      </c>
      <c r="C155" s="7" t="n"/>
      <c r="D155" s="14" t="n">
        <v>45995</v>
      </c>
      <c r="E155" s="7" t="inlineStr">
        <is>
          <t>S4-717暫停開放</t>
        </is>
      </c>
      <c r="F155" s="9" t="inlineStr">
        <is>
          <t>👨‍🏫12/04(四)12:00-18:00實驗物理課
🎄12/04(四)18:00-12/05(五)22:00系學會聖誕活動
💫12/10(三)10:00-14:00理學院活動
🍲12/16(二)08:00-14:00全系師生聯誼會
非活動相關者請勿進入
✍️學生自習請改至 721 讀書室
🗣️討論活動請多加利用各樓層電梯前討論區 及 627紀念書房
造成不便，敬請見諒，謝謝合作。</t>
        </is>
      </c>
      <c r="G155" s="7" t="n"/>
      <c r="H155" s="7" t="n"/>
      <c r="I155" s="7" t="n"/>
      <c r="J155" s="7" t="n"/>
      <c r="K155" s="7" t="n"/>
      <c r="L155" s="7" t="n"/>
      <c r="M155" s="7" t="inlineStr">
        <is>
          <t>https://www.phy.ncu.edu.tw/news/s4-717%e6%9a%ab%e5%81%9c%e9%96%8b%e6%94%be-2/</t>
        </is>
      </c>
      <c r="N155" s="7" t="inlineStr">
        <is>
          <t>許慧君</t>
        </is>
      </c>
    </row>
    <row r="156">
      <c r="A156" s="7">
        <f>TRUE()</f>
        <v/>
      </c>
      <c r="B156" s="7" t="inlineStr">
        <is>
          <t>演講</t>
        </is>
      </c>
      <c r="C156" s="7" t="n"/>
      <c r="D156" s="14" t="n">
        <v>45994</v>
      </c>
      <c r="E156" s="7" t="inlineStr">
        <is>
          <t>Colloquium_20251209_Chip-scale beam shaping and steering with metasurface-integrated silicon photonics</t>
        </is>
      </c>
      <c r="F156" s="7" t="inlineStr">
        <is>
          <t>Colloquium_20251209下載</t>
        </is>
      </c>
      <c r="G156" s="7" t="inlineStr">
        <is>
          <t>Colloquium_20251209</t>
        </is>
      </c>
      <c r="H156" s="7" t="inlineStr">
        <is>
          <t>https://www.phy.ncu.edu.tw/wp-content/uploads/2025/12/Colloquium_20251209.pdf</t>
        </is>
      </c>
      <c r="I156" s="7" t="inlineStr">
        <is>
          <t>下載</t>
        </is>
      </c>
      <c r="J156" s="7" t="inlineStr">
        <is>
          <t>https://www.phy.ncu.edu.tw/wp-content/uploads/2025/12/Colloquium_20251209.pdf</t>
        </is>
      </c>
      <c r="K156" s="7" t="n"/>
      <c r="L156" s="7" t="n"/>
      <c r="M156" s="7" t="inlineStr">
        <is>
          <t>https://www.phy.ncu.edu.tw/news/colloquium_20251209_chip-scale-beam-shaping-and-steering-with-metasurface-integrated-silicon-photonics/</t>
        </is>
      </c>
      <c r="N156" s="7" t="inlineStr">
        <is>
          <t>許慧君</t>
        </is>
      </c>
    </row>
    <row r="157" ht="196" customHeight="1">
      <c r="A157" s="7">
        <f>TRUE()</f>
        <v/>
      </c>
      <c r="B157" s="7" t="inlineStr">
        <is>
          <t>其他</t>
        </is>
      </c>
      <c r="C157" s="7" t="n"/>
      <c r="D157" s="14" t="n">
        <v>45994</v>
      </c>
      <c r="E157" s="7" t="inlineStr">
        <is>
          <t>114學年度第2學期課程教學助教志願調查1141203</t>
        </is>
      </c>
      <c r="F157" s="9" t="inlineStr">
        <is>
          <t>中央大學物理系公告-114學年度第2學期課程教學助教志願調查
NCU Physics Departmental Notice-2025/2026 Second Semester Teaching Assistant Application Form
物理系研究生欲申請擔任課程教學助教者，請於114年12月10日前填寫『課程教學助教志願表』(https://forms.gle/ZbTYtMT5guR3wpvVA)。
Physics Department graduate students who wish to serve as teaching assistants (TA), please fill in the TA Application Form before Dec 12, 2025 . (https://forms.gle/ZbTYtMT5guR3wpvVA)。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114-2助教TA下載
國立中央大學物理系研究生獎助學金辦法20210708系務會議通過下載</t>
        </is>
      </c>
      <c r="G157" s="7" t="inlineStr">
        <is>
          <t>https://forms.gle/ZbTYtMT5guR3wpvVA</t>
        </is>
      </c>
      <c r="H157" s="7" t="inlineStr">
        <is>
          <t>https://forms.gle/ZbTYtMT5guR3wpvVA</t>
        </is>
      </c>
      <c r="I157" s="7" t="inlineStr">
        <is>
          <t>https://forms.gle/ZbTYtMT5guR3wpvVA</t>
        </is>
      </c>
      <c r="J157" s="7" t="inlineStr">
        <is>
          <t>https://forms.gle/ZbTYtMT5guR3wpvVA</t>
        </is>
      </c>
      <c r="K157" s="7" t="inlineStr">
        <is>
          <t>114-2助教TA</t>
        </is>
      </c>
      <c r="L157" s="7" t="inlineStr">
        <is>
          <t>https://www.phy.ncu.edu.tw/wp-content/uploads/2025/12/114-2助教TA.pdf</t>
        </is>
      </c>
      <c r="M157" s="7" t="inlineStr">
        <is>
          <t>https://www.phy.ncu.edu.tw/news/114%e5%ad%b8%e5%b9%b4%e5%ba%a6%e7%ac%ac2%e5%ad%b8%e6%9c%9f%e8%aa%b2%e7%a8%8b%e6%95%99%e5%ad%b8%e5%8a%a9%e6%95%99%e5%bf%97%e9%a1%98%e8%aa%bf%e6%9f%a51141203/</t>
        </is>
      </c>
      <c r="N157" s="7" t="inlineStr">
        <is>
          <t>許慧君</t>
        </is>
      </c>
    </row>
    <row r="158">
      <c r="A158" s="7">
        <f>TRUE()</f>
        <v/>
      </c>
      <c r="B158" s="7" t="inlineStr">
        <is>
          <t>其他</t>
        </is>
      </c>
      <c r="C158" s="7" t="n"/>
      <c r="D158" s="14" t="n">
        <v>45993</v>
      </c>
      <c r="E158" s="7" t="inlineStr">
        <is>
          <t>國立中央大學114學年度第2學期舊生註冊通知</t>
        </is>
      </c>
      <c r="F158" s="7" t="inlineStr">
        <is>
          <t>https://pdc.adm.ncu.edu.tw/postM/post/reg/1141201_1.pdf</t>
        </is>
      </c>
      <c r="G158" s="7" t="inlineStr">
        <is>
          <t>https://pdc.adm.ncu.edu.tw/postM/post/reg/1141201_1.pdf</t>
        </is>
      </c>
      <c r="H158" s="7" t="inlineStr">
        <is>
          <t>https://pdc.adm.ncu.edu.tw/postM/post/reg/1141201_1.pdf</t>
        </is>
      </c>
      <c r="I158" s="7" t="n"/>
      <c r="J158" s="7" t="n"/>
      <c r="K158" s="7" t="n"/>
      <c r="L158" s="7" t="n"/>
      <c r="M158" s="7" t="inlineStr">
        <is>
          <t>https://www.phy.ncu.edu.tw/news/%e5%9c%8b%e7%ab%8b%e4%b8%ad%e5%a4%ae%e5%a4%a7%e5%ad%b8114%e5%ad%b8%e5%b9%b4%e5%ba%a6%e7%ac%ac2%e5%ad%b8%e6%9c%9f%e8%88%8a%e7%94%9f%e8%a8%bb%e5%86%8a%e9%80%9a%e7%9f%a5/</t>
        </is>
      </c>
      <c r="N158" s="7" t="inlineStr">
        <is>
          <t>許慧君</t>
        </is>
      </c>
    </row>
    <row r="159">
      <c r="A159" s="7">
        <f>TRUE()</f>
        <v/>
      </c>
      <c r="B159" s="7" t="inlineStr">
        <is>
          <t>研討會</t>
        </is>
      </c>
      <c r="C159" s="7" t="inlineStr">
        <is>
          <t>演講</t>
        </is>
      </c>
      <c r="D159" s="14" t="n">
        <v>45993</v>
      </c>
      <c r="E159" s="7" t="inlineStr">
        <is>
          <t>2025中大量子日 NCU Quantum Day</t>
        </is>
      </c>
      <c r="F159" s="7" t="n"/>
      <c r="G159" s="7" t="n"/>
      <c r="H159" s="7" t="n"/>
      <c r="I159" s="7" t="n"/>
      <c r="J159" s="7" t="n"/>
      <c r="K159" s="7" t="n"/>
      <c r="L159" s="7" t="n"/>
      <c r="M159" s="7" t="inlineStr">
        <is>
          <t>https://www.phy.ncu.edu.tw/news/2025%e4%b8%ad%e5%a4%a7%e9%87%8f%e5%ad%90%e6%97%a5-ncu-quantum-day/</t>
        </is>
      </c>
      <c r="N159" s="7" t="inlineStr">
        <is>
          <t>許慧君</t>
        </is>
      </c>
    </row>
    <row r="160" ht="53" customHeight="1">
      <c r="A160" s="7">
        <f>TRUE()</f>
        <v/>
      </c>
      <c r="B160" s="7" t="inlineStr">
        <is>
          <t>招生</t>
        </is>
      </c>
      <c r="C160" s="7" t="n"/>
      <c r="D160" s="14" t="n">
        <v>45993</v>
      </c>
      <c r="E160" s="7" t="inlineStr">
        <is>
          <t>115學年度碩士班甄試入學正備取生報到情形查詢</t>
        </is>
      </c>
      <c r="F160" s="9" t="inlineStr">
        <is>
          <t>入學報到階段查詢
https://cis.ncu.edu.tw/ExamRegister/checkin?activityNo=188
正備取生報到情形查詢
https://cis.ncu.edu.tw/ExamRegister/checkin_detail?code=188I999I1I2202I0&amp;d=73724022</t>
        </is>
      </c>
      <c r="G160" s="7" t="inlineStr">
        <is>
          <t>https://cis.ncu.edu.tw/ExamRegister/checkin?activityNo=188</t>
        </is>
      </c>
      <c r="H160" s="7" t="inlineStr">
        <is>
          <t>https://cis.ncu.edu.tw/ExamRegister/checkin?activityNo=188</t>
        </is>
      </c>
      <c r="I160" s="7" t="inlineStr">
        <is>
          <t>https://cis.ncu.edu.tw/ExamRegister/checkin_detail?code=188I</t>
        </is>
      </c>
      <c r="J160" s="7" t="inlineStr">
        <is>
          <t>https://cis.ncu.edu.tw/ExamRegister/checkin_detail?code=188I999I1I2202I0&amp;d=73724022</t>
        </is>
      </c>
      <c r="K160" s="7" t="n"/>
      <c r="L160" s="7" t="n"/>
      <c r="M160" s="7" t="inlineStr">
        <is>
          <t>https://www.phy.ncu.edu.tw/news/115%e5%ad%b8%e5%b9%b4%e5%ba%a6%e7%a2%a9%e5%a3%ab%e7%8f%ad%e7%94%84%e8%a9%a6%e5%85%a5%e5%ad%b8%e6%ad%a3%e5%82%99%e5%8f%96%e7%94%9f%e5%a0%b1%e5%88%b0%e6%83%85%e5%bd%a2%e6%9f%a5%e8%a9%a2/</t>
        </is>
      </c>
      <c r="N160" s="7" t="inlineStr">
        <is>
          <t>許慧君</t>
        </is>
      </c>
    </row>
    <row r="161" ht="157" customHeight="1">
      <c r="A161" s="7">
        <f>TRUE()</f>
        <v/>
      </c>
      <c r="B161" s="7" t="inlineStr">
        <is>
          <t>其他</t>
        </is>
      </c>
      <c r="C161" s="7" t="n"/>
      <c r="D161" s="14" t="n">
        <v>45993</v>
      </c>
      <c r="E161" s="7" t="inlineStr">
        <is>
          <t>114-1修習EMI課程的同學，快來申請獎勵金！</t>
        </is>
      </c>
      <c r="F161" s="9" t="inlineStr">
        <is>
          <t>【EMI課程獎勵】
法規：理學院提升學生外文能力獎勵辦法
條件：修習一門2學分(含)以上，由本院開設之EMI課程且成績及格者，每一門核發獎勵金500元。
方式：於portal/服務櫃台/問卷與票選項下提出申請，申請連結：https://cis.ncu.edu.tw/iNCU/messageNotice/surveyManagement/2310/edit?action=edit 
填表時間：即日起至2/22(日)止。
待學期結束成績揭曉後，將核對確認是否及格通過EMI課程才會核發獎勵金～
請務必確保資料填寫正確！
如有任何問題請與理學院鄭小姐聯繫。
分機65006，信箱sarahcheng@ncu.edu.tw
辦公室：科二館1樓S1-102室</t>
        </is>
      </c>
      <c r="G161" s="7" t="inlineStr">
        <is>
          <t>理學院提升學生外文能力獎勵辦法</t>
        </is>
      </c>
      <c r="H161" s="7" t="inlineStr">
        <is>
          <t>https://www.science.ncu.edu.tw/_files/ugd/eb0a6e_81fc69874e0e4a9ea95d1e63e74c7190.pdf</t>
        </is>
      </c>
      <c r="I161" s="7" t="inlineStr">
        <is>
          <t>https://cis.ncu.edu.tw/iNCU/messageNotice/surveyManagement/2</t>
        </is>
      </c>
      <c r="J161" s="7" t="inlineStr">
        <is>
          <t>https://cis.ncu.edu.tw/iNCU/messageNotice/surveyManagement/2310/edit?action=edit</t>
        </is>
      </c>
      <c r="K161" s="7" t="inlineStr">
        <is>
          <t>信箱sarahcheng@ncu.edu.tw</t>
        </is>
      </c>
      <c r="L161" s="7" t="inlineStr">
        <is>
          <t>mailto:信箱sarahcheng@ncu.edu.tw</t>
        </is>
      </c>
      <c r="M161" s="7" t="inlineStr">
        <is>
          <t>https://www.phy.ncu.edu.tw/news/114-1%e4%bf%ae%e7%bf%92emi%e8%aa%b2%e7%a8%8b%e7%9a%84%e5%90%8c%e5%ad%b8%ef%bc%8c%e5%bf%ab%e4%be%86%e7%94%b3%e8%ab%8b%e7%8d%8e%e5%8b%b5%e9%87%91%ef%bc%81/</t>
        </is>
      </c>
      <c r="N161" s="7" t="inlineStr">
        <is>
          <t>許慧君</t>
        </is>
      </c>
    </row>
    <row r="162">
      <c r="A162" s="7">
        <f>TRUE()</f>
        <v/>
      </c>
      <c r="B162" s="7" t="inlineStr">
        <is>
          <t>其他</t>
        </is>
      </c>
      <c r="C162" s="7" t="n"/>
      <c r="D162" s="14" t="n">
        <v>45992</v>
      </c>
      <c r="E162" s="7" t="inlineStr">
        <is>
          <t>失物招領(114.12.01)</t>
        </is>
      </c>
      <c r="F162" s="7" t="inlineStr">
        <is>
          <t>有遺失下列物品者，請於114.12.31前至物理系辦(S4-629)認領!</t>
        </is>
      </c>
      <c r="G162" s="7" t="n"/>
      <c r="H162" s="7" t="n"/>
      <c r="I162" s="7" t="n"/>
      <c r="J162" s="7" t="n"/>
      <c r="K162" s="7" t="n"/>
      <c r="L162" s="7" t="n"/>
      <c r="M162" s="7" t="inlineStr">
        <is>
          <t>https://www.phy.ncu.edu.tw/news/%e5%a4%b1%e7%89%a9%e6%8b%9b%e9%a0%98114-12-01/</t>
        </is>
      </c>
      <c r="N162" s="7" t="inlineStr">
        <is>
          <t>許慧君</t>
        </is>
      </c>
    </row>
    <row r="163" ht="409.6" customHeight="1">
      <c r="A163" s="7">
        <f>TRUE()</f>
        <v/>
      </c>
      <c r="B163" s="7" t="inlineStr">
        <is>
          <t>其他</t>
        </is>
      </c>
      <c r="C163" s="7" t="n"/>
      <c r="D163" s="14" t="n">
        <v>45992</v>
      </c>
      <c r="E163" s="7" t="inlineStr">
        <is>
          <t>重力波物理實驗室誠徵專任助理</t>
        </is>
      </c>
      <c r="F163" s="9" t="inlineStr">
        <is>
          <t>【職缺名稱】
專任助理
【工作地點】
國立中央大學物理系 重力波物理實驗室
【聘期】
一年，可逐年續聘，試用期3個月
【工作內容】
1.協助研究經費申請、管理及報銷
2.協助處理合約、協議及其他相關文件
3.協助研究成果（論文、報告、簡報）的準備與管理
4.籌辦國內外研究會議、研討會及暑/寒假學校
5.與國際合作單位進行聯繫與協調（需優良英文能力）
6.協助安排出國差旅與接待訪問學者
7.採購、會計與辦公室行政管理
8.協助學生與博士後聘僱相關程序
【徵才條件】
1.具大學學士以上學歷（不限科系）
2.中英文聽說讀寫流利
3.熟悉電腦文書處理（Word、Excel、PowerPoint、Outlook）
4.具備團隊合作精神、彈性與良好的組織能力
5.有大學或研究機構行政工作經驗尤佳
【到職日期】
面試完與教授討論
【薪資待遇】
1.依國立中央大學專任人員標準相關規定（按資歷與資格核薪）
2.享有學校規定之福利
3.休假、給假依勞基法規定辦理。
【書面資料】
1.履歷表（含學經歷、自傳、照片與電子郵件地址）
2.學歷證書影本。
3.英文能力證明
【應徵方式】
請將應徵資料寄至以下信箱：
Email: iyuki@ncu.edu.tw
主旨請註明：「應徵專任助理－(姓名)」或者 「Application for assistant_Your Name」
資格符合者以E-mail通知面試時間。不符報名資格、文件不全者，將不另行通知。</t>
        </is>
      </c>
      <c r="G163" s="7" t="inlineStr">
        <is>
          <t>iyuki@ncu.edu.tw</t>
        </is>
      </c>
      <c r="H163" s="7" t="inlineStr">
        <is>
          <t>mailto:iyuki@ncu.edu.tw</t>
        </is>
      </c>
      <c r="I163" s="7" t="n"/>
      <c r="J163" s="7" t="n"/>
      <c r="K163" s="7" t="n"/>
      <c r="L163" s="7" t="n"/>
      <c r="M163" s="7" t="inlineStr">
        <is>
          <t>https://www.phy.ncu.edu.tw/news/%e9%87%8d%e5%8a%9b%e6%b3%a2%e7%89%a9%e7%90%86%e5%af%a6%e9%a9%97%e5%ae%a4%e8%aa%a0%e5%be%b5%e5%b0%88%e4%bb%bb%e5%8a%a9%e7%90%86/</t>
        </is>
      </c>
      <c r="N163" s="7" t="inlineStr">
        <is>
          <t>許慧君</t>
        </is>
      </c>
    </row>
    <row r="164" ht="27" customHeight="1">
      <c r="A164" s="7">
        <f>TRUE()</f>
        <v/>
      </c>
      <c r="B164" s="7" t="inlineStr">
        <is>
          <t>獎學金</t>
        </is>
      </c>
      <c r="C164" s="7" t="n"/>
      <c r="D164" s="14" t="n">
        <v>45987</v>
      </c>
      <c r="E164" s="7" t="inlineStr">
        <is>
          <t>114年度中技社「科技獎學金」得獎名單</t>
        </is>
      </c>
      <c r="F164" s="9" t="inlineStr">
        <is>
          <t>https://www.ctci.org.tw/8838/talent/ctci-scholarship/46026/46133
境外生研究獎學金:博士生Cong Thien Tran (越南)</t>
        </is>
      </c>
      <c r="G164" s="7" t="inlineStr">
        <is>
          <t>https://www.ctci.org.tw/8838/talent/ctci-scholarship/46026/4</t>
        </is>
      </c>
      <c r="H164" s="7" t="inlineStr">
        <is>
          <t>https://www.ctci.org.tw/8838/talent/ctci-scholarship/46026/46133</t>
        </is>
      </c>
      <c r="I164" s="7" t="n"/>
      <c r="J164" s="7" t="n"/>
      <c r="K164" s="7" t="n"/>
      <c r="L164" s="7" t="n"/>
      <c r="M164" s="7" t="inlineStr">
        <is>
          <t>https://www.phy.ncu.edu.tw/news/114%e5%b9%b4%e5%ba%a6%e4%b8%ad%e6%8a%80%e7%a4%be%e3%80%8c%e7%a7%91%e6%8a%80%e7%8d%8e%e5%ad%b8%e9%87%91%e3%80%8d%e5%be%97%e7%8d%8e%e5%90%8d%e5%96%ae/</t>
        </is>
      </c>
      <c r="N164" s="7" t="inlineStr">
        <is>
          <t>許慧君</t>
        </is>
      </c>
    </row>
    <row r="165">
      <c r="A165" s="7">
        <f>TRUE()</f>
        <v/>
      </c>
      <c r="B165" s="7" t="inlineStr">
        <is>
          <t>演講</t>
        </is>
      </c>
      <c r="C165" s="7" t="n"/>
      <c r="D165" s="14" t="n">
        <v>45987</v>
      </c>
      <c r="E165" s="7" t="inlineStr">
        <is>
          <t>Colloquium_20251202_Non-Convex Riemannian Approach to Quantum State Tomography</t>
        </is>
      </c>
      <c r="F165" s="7" t="inlineStr">
        <is>
          <t>Colloquium_20251202下載</t>
        </is>
      </c>
      <c r="G165" s="7" t="inlineStr">
        <is>
          <t>Colloquium_20251202</t>
        </is>
      </c>
      <c r="H165" s="7" t="inlineStr">
        <is>
          <t>https://www.phy.ncu.edu.tw/wp-content/uploads/2025/12/Colloquium_20251202.pdf</t>
        </is>
      </c>
      <c r="I165" s="7" t="inlineStr">
        <is>
          <t>下載</t>
        </is>
      </c>
      <c r="J165" s="7" t="inlineStr">
        <is>
          <t>https://www.phy.ncu.edu.tw/wp-content/uploads/2025/12/Colloquium_20251202.pdf</t>
        </is>
      </c>
      <c r="K165" s="7" t="n"/>
      <c r="L165" s="7" t="n"/>
      <c r="M165" s="7" t="inlineStr">
        <is>
          <t>https://www.phy.ncu.edu.tw/news/colloquium_20251202_non-convex-riemannian-approach-to-quantum-state-tomography/</t>
        </is>
      </c>
      <c r="N165" s="7" t="inlineStr">
        <is>
          <t>許慧君</t>
        </is>
      </c>
    </row>
    <row r="166" ht="66" customHeight="1">
      <c r="A166" s="7">
        <f>TRUE()</f>
        <v/>
      </c>
      <c r="B166" s="7" t="inlineStr">
        <is>
          <t>招生</t>
        </is>
      </c>
      <c r="C166" s="7" t="inlineStr">
        <is>
          <t>高中生</t>
        </is>
      </c>
      <c r="D166" s="14" t="n">
        <v>45985</v>
      </c>
      <c r="E166" s="7" t="inlineStr">
        <is>
          <t>115學年度學士班特殊選才錄取名單已公告</t>
        </is>
      </c>
      <c r="F166" s="9" t="inlineStr">
        <is>
          <t>115學年度學士班特殊選才錄取名單已公告，請至本校招生資訊網查詢，連結如下：
https://admission.ncu.edu.tw/zh-TW/article/2025-11-21%2013:58:18
成績單及正取生錄取通知於114/11/24寄出，掛號郵件查詢請洽教務處招生組。
正取生報到日期為：114/12/7前（郵戳為憑）
備取考生請等候通知並留意電話或電子郵件資訊。</t>
        </is>
      </c>
      <c r="G166" s="7" t="inlineStr">
        <is>
          <t>https://admission.ncu.edu.tw/zh-TW/article/2025-11-21%2013:5</t>
        </is>
      </c>
      <c r="H166" s="7" t="inlineStr">
        <is>
          <t>https://admission.ncu.edu.tw/zh-TW/article/2025-11-21%2013:58:18</t>
        </is>
      </c>
      <c r="I166" s="7" t="n"/>
      <c r="J166" s="7" t="n"/>
      <c r="K166" s="7" t="n"/>
      <c r="L166" s="7" t="n"/>
      <c r="M166" s="7" t="inlineStr">
        <is>
          <t>https://www.phy.ncu.edu.tw/news/115%e5%ad%b8%e5%b9%b4%e5%ba%a6%e5%ad%b8%e5%a3%ab%e7%8f%ad%e7%89%b9%e6%ae%8a%e9%81%b8%e6%89%8d%e9%8c%84%e5%8f%96%e5%90%8d%e5%96%ae%e5%b7%b2%e5%85%ac%e5%91%8a/</t>
        </is>
      </c>
      <c r="N166" s="7" t="inlineStr">
        <is>
          <t>吳菁穗</t>
        </is>
      </c>
    </row>
    <row r="167" ht="27" customHeight="1">
      <c r="A167" s="7">
        <f>TRUE()</f>
        <v/>
      </c>
      <c r="B167" s="7" t="inlineStr">
        <is>
          <t>招生</t>
        </is>
      </c>
      <c r="C167" s="7" t="n"/>
      <c r="D167" s="14" t="n">
        <v>45982</v>
      </c>
      <c r="E167" s="7" t="inlineStr">
        <is>
          <t>115學年度碩士班甄試入學第二梯次錄取名單</t>
        </is>
      </c>
      <c r="F167" s="9" t="inlineStr">
        <is>
          <t>https://admission.ncu.edu.tw/zh-TW/article/2025-11-21%2011:22:23/9
複試成績單、正取生報到通知 於11/21 以掛號郵寄至通訊地址</t>
        </is>
      </c>
      <c r="G167" s="7" t="inlineStr">
        <is>
          <t>https://admission.ncu.edu.tw/zh-TW/article/2025-11-21%2011:2</t>
        </is>
      </c>
      <c r="H167" s="7" t="inlineStr">
        <is>
          <t>https://admission.ncu.edu.tw/zh-TW/article/2025-11-21%2011:22:23/9</t>
        </is>
      </c>
      <c r="I167" s="7" t="n"/>
      <c r="J167" s="7" t="n"/>
      <c r="K167" s="7" t="n"/>
      <c r="L167" s="7" t="n"/>
      <c r="M167" s="7" t="inlineStr">
        <is>
          <t>https://www.phy.ncu.edu.tw/news/115%e5%ad%b8%e5%b9%b4%e5%ba%a6%e7%a2%a9%e5%a3%ab%e7%8f%ad%e7%94%84%e8%a9%a6%e5%85%a5%e5%ad%b8%e7%ac%ac%e4%ba%8c%e6%a2%af%e6%ac%a1%e9%8c%84%e5%8f%96%e5%90%8d%e5%96%ae/</t>
        </is>
      </c>
      <c r="N167" s="7" t="inlineStr">
        <is>
          <t>許慧君</t>
        </is>
      </c>
    </row>
    <row r="168">
      <c r="A168" s="7">
        <f>TRUE()</f>
        <v/>
      </c>
      <c r="B168" s="7" t="inlineStr">
        <is>
          <t>其他</t>
        </is>
      </c>
      <c r="C168" s="7" t="n"/>
      <c r="D168" s="14" t="n">
        <v>45982</v>
      </c>
      <c r="E168" s="7" t="inlineStr">
        <is>
          <t>⼤專校院實驗室⼀般注意事項及安全指引</t>
        </is>
      </c>
      <c r="F168" s="7" t="inlineStr">
        <is>
          <t>114年10月教育部大專校院實驗室一般注意事項及安全指引下載</t>
        </is>
      </c>
      <c r="G168" s="7" t="inlineStr">
        <is>
          <t>114年10月教育部大專校院實驗室一般注意事項及安全指引</t>
        </is>
      </c>
      <c r="H168" s="7" t="inlineStr">
        <is>
          <t>https://www.phy.ncu.edu.tw/wp-content/uploads/2025/11/114年10月教育部大專校院實驗室一般注意事項及安全指引.pdf</t>
        </is>
      </c>
      <c r="I168" s="7" t="inlineStr">
        <is>
          <t>下載</t>
        </is>
      </c>
      <c r="J168" s="7" t="inlineStr">
        <is>
          <t>https://www.phy.ncu.edu.tw/wp-content/uploads/2025/11/114年10月教育部大專校院實驗室一般注意事項及安全指引.pdf</t>
        </is>
      </c>
      <c r="K168" s="7" t="n"/>
      <c r="L168" s="7" t="n"/>
      <c r="M168" s="7" t="inlineStr">
        <is>
          <t>https://www.phy.ncu.edu.tw/news/%e2%bc%a4%e5%b0%88%e6%a0%a1%e9%99%a2%e5%af%a6%e9%a9%97%e5%ae%a4%e2%bc%80%e8%88%ac%e6%b3%a8%e6%84%8f%e4%ba%8b%e9%a0%85%e5%8f%8a%e5%ae%89%e5%85%a8%e6%8c%87%e5%bc%95/</t>
        </is>
      </c>
      <c r="N168" s="7" t="inlineStr">
        <is>
          <t>許慧君</t>
        </is>
      </c>
    </row>
    <row r="169">
      <c r="A169" s="7">
        <f>TRUE()</f>
        <v/>
      </c>
      <c r="B169" s="7" t="inlineStr">
        <is>
          <t>其他</t>
        </is>
      </c>
      <c r="C169" s="7" t="n"/>
      <c r="D169" s="14" t="n">
        <v>45980</v>
      </c>
      <c r="E169" s="7" t="inlineStr">
        <is>
          <t>114學年度中央大學物理學系研究生畢業服租借</t>
        </is>
      </c>
      <c r="F169" s="7" t="inlineStr">
        <is>
          <t>114學年度中央大學物理系研究生畢業服租借下載</t>
        </is>
      </c>
      <c r="G169" s="7" t="inlineStr">
        <is>
          <t>114學年度中央大學物理系研究生畢業服租借</t>
        </is>
      </c>
      <c r="H169" s="7" t="inlineStr">
        <is>
          <t>https://www.phy.ncu.edu.tw/wp-content/uploads/2025/11/114學年度中央大學物理系研究生畢業服租借-1.pdf</t>
        </is>
      </c>
      <c r="I169" s="7" t="inlineStr">
        <is>
          <t>下載</t>
        </is>
      </c>
      <c r="J169" s="7" t="inlineStr">
        <is>
          <t>https://www.phy.ncu.edu.tw/wp-content/uploads/2025/11/114學年度中央大學物理系研究生畢業服租借-1.pdf</t>
        </is>
      </c>
      <c r="K169" s="7" t="n"/>
      <c r="L169" s="7" t="n"/>
      <c r="M169" s="7" t="inlineStr">
        <is>
          <t>https://www.phy.ncu.edu.tw/news/114%e5%ad%b8%e5%b9%b4%e5%ba%a6%e4%b8%ad%e5%a4%ae%e5%a4%a7%e5%ad%b8%e7%89%a9%e7%90%86%e5%ad%b8%e7%b3%bb%e7%a0%94%e7%a9%b6%e7%94%9f%e7%95%a2%e6%a5%ad%e6%9c%8d%e7%a7%9f%e5%80%9f/</t>
        </is>
      </c>
      <c r="N169" s="7" t="inlineStr">
        <is>
          <t>許慧君</t>
        </is>
      </c>
    </row>
    <row r="170">
      <c r="A170" s="7">
        <f>TRUE()</f>
        <v/>
      </c>
      <c r="B170" s="7" t="inlineStr">
        <is>
          <t>演講</t>
        </is>
      </c>
      <c r="C170" s="7" t="n"/>
      <c r="D170" s="14" t="n">
        <v>45980</v>
      </c>
      <c r="E170" s="7" t="inlineStr">
        <is>
          <t>Colloquium_20251125_Counting Paths in Directed Graphs</t>
        </is>
      </c>
      <c r="F170" s="7" t="inlineStr">
        <is>
          <t>Colloquium_20251125下載</t>
        </is>
      </c>
      <c r="G170" s="7" t="inlineStr">
        <is>
          <t>Colloquium_20251125</t>
        </is>
      </c>
      <c r="H170" s="7" t="inlineStr">
        <is>
          <t>https://www.phy.ncu.edu.tw/wp-content/uploads/2025/11/Colloquium_20251125.pdf</t>
        </is>
      </c>
      <c r="I170" s="7" t="inlineStr">
        <is>
          <t>下載</t>
        </is>
      </c>
      <c r="J170" s="7" t="inlineStr">
        <is>
          <t>https://www.phy.ncu.edu.tw/wp-content/uploads/2025/11/Colloquium_20251125.pdf</t>
        </is>
      </c>
      <c r="K170" s="7" t="n"/>
      <c r="L170" s="7" t="n"/>
      <c r="M170" s="7" t="inlineStr">
        <is>
          <t>https://www.phy.ncu.edu.tw/news/colloquium_20251125_counting-paths-in-directed-graphs/</t>
        </is>
      </c>
      <c r="N170" s="7" t="inlineStr">
        <is>
          <t>許慧君</t>
        </is>
      </c>
    </row>
    <row r="171">
      <c r="A171" s="7">
        <f>TRUE()</f>
        <v/>
      </c>
      <c r="B171" s="7" t="inlineStr">
        <is>
          <t>演講</t>
        </is>
      </c>
      <c r="C171" s="7" t="n"/>
      <c r="D171" s="14" t="n">
        <v>45979</v>
      </c>
      <c r="E171" s="7" t="inlineStr">
        <is>
          <t>Complex System and Biophysics Seminar 1141120</t>
        </is>
      </c>
      <c r="F171" s="7" t="n"/>
      <c r="G171" s="7" t="n"/>
      <c r="H171" s="7" t="n"/>
      <c r="I171" s="7" t="n"/>
      <c r="J171" s="7" t="n"/>
      <c r="K171" s="7" t="n"/>
      <c r="L171" s="7" t="n"/>
      <c r="M171" s="7" t="inlineStr">
        <is>
          <t>https://www.phy.ncu.edu.tw/news/complex-system-and-biophysics-seminar-1141120/</t>
        </is>
      </c>
      <c r="N171" s="7" t="inlineStr">
        <is>
          <t>許慧君</t>
        </is>
      </c>
    </row>
    <row r="172" ht="79" customHeight="1">
      <c r="A172" s="7">
        <f>TRUE()</f>
        <v/>
      </c>
      <c r="B172" s="7" t="inlineStr">
        <is>
          <t>演講</t>
        </is>
      </c>
      <c r="C172" s="7" t="n"/>
      <c r="D172" s="14" t="n">
        <v>45979</v>
      </c>
      <c r="E172" s="7" t="inlineStr">
        <is>
          <t>海外校友分享會-沒有半導體，你的世界會變成怎樣？</t>
        </is>
      </c>
      <c r="F172" s="9" t="inlineStr">
        <is>
          <t>#國際視野2小時 #參加禮：每人飲料一杯
📅時間：12/02（二）10:00～12:00
📍地點：健雄館209視聽教室
👥分享校友：
✦張志仰／物理所94級／Applied Materials 全球事業部資深經理
🔗 報名連結：https://cis.ncu.edu.tw/iNCU/publicService/activityQuery/1372</t>
        </is>
      </c>
      <c r="G172" s="7" t="inlineStr">
        <is>
          <t>https://cis.ncu.edu.tw/iNCU/publicService/activityQuery/1372</t>
        </is>
      </c>
      <c r="H172" s="7" t="inlineStr">
        <is>
          <t>https://cis.ncu.edu.tw/iNCU/publicService/activityQuery/1372</t>
        </is>
      </c>
      <c r="I172" s="7" t="n"/>
      <c r="J172" s="7" t="n"/>
      <c r="K172" s="7" t="n"/>
      <c r="L172" s="7" t="n"/>
      <c r="M172" s="7" t="inlineStr">
        <is>
          <t>https://www.phy.ncu.edu.tw/news/%e6%b5%b7%e5%a4%96%e6%a0%a1%e5%8f%8b%e5%88%86%e4%ba%ab%e6%9c%83-%e6%b2%92%e6%9c%89%e5%8d%8a%e5%b0%8e%e9%ab%94%ef%bc%8c%e4%bd%a0%e7%9a%84%e4%b8%96%e7%95%8c%e6%9c%83%e8%ae%8a%e6%88%90%e6%80%8e%e6%a8%a3/</t>
        </is>
      </c>
      <c r="N172" s="7" t="inlineStr">
        <is>
          <t>許慧君</t>
        </is>
      </c>
    </row>
    <row r="173" ht="209" customHeight="1">
      <c r="A173" s="7">
        <f>TRUE()</f>
        <v/>
      </c>
      <c r="B173" s="7" t="inlineStr">
        <is>
          <t>其他</t>
        </is>
      </c>
      <c r="C173" s="7" t="n"/>
      <c r="D173" s="14" t="n">
        <v>45975</v>
      </c>
      <c r="E173" s="7" t="inlineStr">
        <is>
          <t>大學部輔導選課~導師密碼卡線上化！不再需要紙本密碼卡囉</t>
        </is>
      </c>
      <c r="F173" s="9" t="inlineStr">
        <is>
          <t>📢  導師密碼卡線上化！不再需要紙本密碼卡囉～
從 114-2課程初選起，導師密碼卡全面改為線上操作！
導師登入系統完成設定：
📩 同學會自動收到「已完成導師輔導選課程序」通知信。
👉 記得到Portal→服務櫃台→基本資料與權限→個人信箱設定，
修改為常用信箱，可以更快收到通知信唷
https://cis.ncu.edu.tw/iNCU/personal/emailManagement
🔍 同學也可以主動查詢【完成導師輔導選課程序】狀態：
Portal → 服務櫃台 → 學務專區 → 導師輔導 →檢視導師輔導選課程序
即可查看【完成導師輔導選課程序】狀態
https://cis.ncu.edu.tw/iNCU/stdAffair/teacherTutoring/coursePWD
如導師於課程初選期間（12/5~12/12），尚未送出【完成導師輔導選課程序】，請再提醒導師^^
📞 如有問題可以請系辦協助或聯絡諮商中心
📞 (03)422-7151 #57261徐小姐
📧 smi@cc.ncu.edu.tw</t>
        </is>
      </c>
      <c r="G173" s="7" t="inlineStr">
        <is>
          <t>https://cis.ncu.edu.tw/iNCU/personal/emailManagement</t>
        </is>
      </c>
      <c r="H173" s="7" t="inlineStr">
        <is>
          <t>https://cis.ncu.edu.tw/iNCU/personal/emailManagement</t>
        </is>
      </c>
      <c r="I173" s="7" t="inlineStr">
        <is>
          <t>https://cis.ncu.edu.tw/iNCU/stdAffair/teacherTutoring/course</t>
        </is>
      </c>
      <c r="J173" s="7" t="inlineStr">
        <is>
          <t>https://cis.ncu.edu.tw/iNCU/stdAffair/teacherTutoring/coursePWD</t>
        </is>
      </c>
      <c r="K173" s="7" t="inlineStr">
        <is>
          <t>smi@cc.ncu.edu.tw</t>
        </is>
      </c>
      <c r="L173" s="7" t="inlineStr">
        <is>
          <t>mailto:smi@cc.ncu.edu.tw</t>
        </is>
      </c>
      <c r="M173" s="7" t="inlineStr">
        <is>
          <t>https://www.phy.ncu.edu.tw/news/%e5%a4%a7%e5%ad%b8%e9%83%a8%e8%bc%94%e5%b0%8e%e9%81%b8%e8%aa%b2%e5%b0%8e%e5%b8%ab%e5%af%86%e7%a2%bc%e5%8d%a1%e7%b7%9a%e4%b8%8a%e5%8c%96%ef%bc%81%e4%b8%8d%e5%86%8d%e9%9c%80%e8%a6%81%e7%b4%99%e6%9c%ac/</t>
        </is>
      </c>
      <c r="N173" s="7" t="inlineStr">
        <is>
          <t>吳菁穗</t>
        </is>
      </c>
    </row>
    <row r="174">
      <c r="A174" s="7">
        <f>TRUE()</f>
        <v/>
      </c>
      <c r="B174" s="7" t="inlineStr">
        <is>
          <t>演講</t>
        </is>
      </c>
      <c r="C174" s="7" t="n"/>
      <c r="D174" s="14" t="n">
        <v>45973</v>
      </c>
      <c r="E174" s="7" t="inlineStr">
        <is>
          <t>Colloquium_20251118_Quantum Sciences with Optical Lattices</t>
        </is>
      </c>
      <c r="F174" s="7" t="inlineStr">
        <is>
          <t>Colloquium_20251118下載</t>
        </is>
      </c>
      <c r="G174" s="7" t="inlineStr">
        <is>
          <t>Colloquium_20251118</t>
        </is>
      </c>
      <c r="H174" s="7" t="inlineStr">
        <is>
          <t>https://www.phy.ncu.edu.tw/wp-content/uploads/2025/11/Colloquium_20251118.pdf</t>
        </is>
      </c>
      <c r="I174" s="7" t="inlineStr">
        <is>
          <t>下載</t>
        </is>
      </c>
      <c r="J174" s="7" t="inlineStr">
        <is>
          <t>https://www.phy.ncu.edu.tw/wp-content/uploads/2025/11/Colloquium_20251118.pdf</t>
        </is>
      </c>
      <c r="K174" s="7" t="n"/>
      <c r="L174" s="7" t="n"/>
      <c r="M174" s="7" t="inlineStr">
        <is>
          <t>https://www.phy.ncu.edu.tw/news/colloquium_20251118_quantum-sciences-with-optical-lattices/</t>
        </is>
      </c>
      <c r="N174" s="7" t="inlineStr">
        <is>
          <t>許慧君</t>
        </is>
      </c>
    </row>
    <row r="175" ht="118" customHeight="1">
      <c r="A175" s="7">
        <f>TRUE()</f>
        <v/>
      </c>
      <c r="B175" s="7" t="inlineStr">
        <is>
          <t>其他</t>
        </is>
      </c>
      <c r="C175" s="7" t="n"/>
      <c r="D175" s="14" t="n">
        <v>45971</v>
      </c>
      <c r="E175" s="7" t="inlineStr">
        <is>
          <t>卓越研究促進方案-114年論文及產學貢獻獎獲獎名單</t>
        </is>
      </c>
      <c r="F175" s="9" t="inlineStr">
        <is>
          <t>論文貢獻獎-拔尖論文貢獻獎 : 楊仲準
論文貢獻獎-優良論文貢獻獎 : 林伯儒、林宗泰、瞿怡仁
論文貢獻獎-一等論文貢獻獎 : 鄭劭家
論文貢獻獎-論文進步獎 : 唐毓慧、徐翰、廖文德、白植豪、朱旭新、陳仕宏
產學貢獻獎-傑出產學貢獻獎 : 白植豪、朱旭新
產學貢獻獎-優良產學貢獻獎 : 陳仕宏、温福來
國立中央大學論文及產學貢獻獎勵要點下載
114年論文貢獻獎獲獎名單下載
114年產學貢獻獎獲獎名單下載</t>
        </is>
      </c>
      <c r="G175" s="7" t="inlineStr">
        <is>
          <t>國立中央大學論文及產學貢獻獎勵要點</t>
        </is>
      </c>
      <c r="H175" s="7" t="inlineStr">
        <is>
          <t>https://www.phy.ncu.edu.tw/wp-content/uploads/2025/11/國立中央大學論文及產學貢獻獎勵要點.pdf</t>
        </is>
      </c>
      <c r="I175" s="7" t="inlineStr">
        <is>
          <t>下載</t>
        </is>
      </c>
      <c r="J175" s="7" t="inlineStr">
        <is>
          <t>https://www.phy.ncu.edu.tw/wp-content/uploads/2025/11/國立中央大學論文及產學貢獻獎勵要點.pdf</t>
        </is>
      </c>
      <c r="K175" s="7" t="inlineStr">
        <is>
          <t>114年論文貢獻獎獲獎名單</t>
        </is>
      </c>
      <c r="L175" s="7" t="inlineStr">
        <is>
          <t>https://www.phy.ncu.edu.tw/wp-content/uploads/2025/11/114年論文貢獻獎獲獎名單.pdf</t>
        </is>
      </c>
      <c r="M175" s="7" t="inlineStr">
        <is>
          <t>https://www.phy.ncu.edu.tw/news/%e5%8d%93%e8%b6%8a%e7%a0%94%e7%a9%b6%e4%bf%83%e9%80%b2%e6%96%b9%e6%a1%88-114%e5%b9%b4%e8%ab%96%e6%96%87%e5%8f%8a%e7%94%a2%e5%ad%b8%e8%b2%a2%e7%8d%bb%e7%8d%8e%e7%8d%b2%e7%8d%8e%e5%90%8d%e5%96%ae/</t>
        </is>
      </c>
      <c r="N175" s="7" t="inlineStr">
        <is>
          <t>許慧君</t>
        </is>
      </c>
    </row>
    <row r="176" ht="273" customHeight="1">
      <c r="A176" s="7">
        <f>TRUE()</f>
        <v/>
      </c>
      <c r="B176" s="7" t="inlineStr">
        <is>
          <t>其他</t>
        </is>
      </c>
      <c r="C176" s="7" t="n"/>
      <c r="D176" s="14" t="n">
        <v>45971</v>
      </c>
      <c r="E176" s="7" t="inlineStr">
        <is>
          <t>114-2 【宇宙論及粒子天文物理學" 系列課程】</t>
        </is>
      </c>
      <c r="F176" s="9" t="inlineStr">
        <is>
          <t>課程日期：114學年度第2學期  (115.03-115.05)
課程對象：大學部及研究所同學
課程時段：星期二上午10:00-12:00
地點：健雄館天文所914教室
報名網址：https://forms.gle/5d3G8VtZAgXSAmrU7
報名截止日：115.01.23
課程聯絡人：簡小姐  Amber@gm.astro.ncu.edu.tw
**無學分課程、結束提供修課證書
課程簡介：
由物理系與天文研究所共同舉辦的全新系列講座「宇宙論及粒子天文物理學」。這門跨學科課程將粒子物理學與宇宙學聯繫起來，涵蓋從基本粒子的性質到宇宙的結構和演化等主題。課程面向具有數學和物理背景的學士班同學及研究生，旨在幫助他們全面了解粒子物理學與宇宙大尺度行為之間的聯繫。
We are introducing a new lecture series titled "Cosmology and Particle Astrophysics", jointly organized by faculty members from the Department of Physics and the Graduate Institute of Astronomy at National Central University. This interdisciplinary course connects particle physics and cosmology, covering topics from the properties of fundamental particles to the structure and evolution of the Universe. Aimed at advanced undergraduate and graduate students with backgrounds in mathematics and physics, the course offers a broad perspective on how the physics of particles relates to the large-scale behavior of the Universe.</t>
        </is>
      </c>
      <c r="G176" s="7" t="inlineStr">
        <is>
          <t>https://forms.gle/5d3G8VtZAgXSAmrU7</t>
        </is>
      </c>
      <c r="H176" s="7" t="inlineStr">
        <is>
          <t>https://forms.gle/5d3G8VtZAgXSAmrU7</t>
        </is>
      </c>
      <c r="I176" s="7" t="inlineStr">
        <is>
          <t>Amber@gm.astro.ncu.edu.tw</t>
        </is>
      </c>
      <c r="J176" s="7" t="inlineStr">
        <is>
          <t>mailto:Amber@gm.astro.ncu.edu.tw</t>
        </is>
      </c>
      <c r="K176" s="7" t="n"/>
      <c r="L176" s="7" t="n"/>
      <c r="M176" s="7" t="inlineStr">
        <is>
          <t>https://www.phy.ncu.edu.tw/news/%e5%ae%87%e5%ae%99%e8%ab%96%e5%8f%8a%e7%b2%92%e5%ad%90%e5%a4%a9%e6%96%87%e7%89%a9%e7%90%86%e5%ad%b8-%e7%b3%bb%e5%88%97%e8%aa%b2%e7%a8%8b/</t>
        </is>
      </c>
      <c r="N176" s="7" t="inlineStr">
        <is>
          <t>許慧君</t>
        </is>
      </c>
    </row>
    <row r="177" ht="27" customHeight="1">
      <c r="A177" s="7">
        <f>TRUE()</f>
        <v/>
      </c>
      <c r="B177" s="7" t="inlineStr">
        <is>
          <t>招生</t>
        </is>
      </c>
      <c r="C177" s="7" t="n"/>
      <c r="D177" s="14" t="n">
        <v>45968</v>
      </c>
      <c r="E177" s="7" t="inlineStr">
        <is>
          <t>115學年度碩士班甄試入學第一梯次錄取名單(僅初試直接錄取)</t>
        </is>
      </c>
      <c r="F177" s="9" t="inlineStr">
        <is>
          <t>https://admission.ncu.edu.tw/zh-TW/article/2025-11-06%2016:02:26/9
初試直接錄取者 初試成績單、報到通知 於11/07 本校統一放榜後以掛號郵寄至通訊地址</t>
        </is>
      </c>
      <c r="G177" s="7" t="inlineStr">
        <is>
          <t>https://admission.ncu.edu.tw/zh-TW/article/2025-11-06%2016:0</t>
        </is>
      </c>
      <c r="H177" s="7" t="inlineStr">
        <is>
          <t>https://admission.ncu.edu.tw/zh-TW/article/2025-11-06%2016:02:26/9</t>
        </is>
      </c>
      <c r="I177" s="7" t="n"/>
      <c r="J177" s="7" t="n"/>
      <c r="K177" s="7" t="n"/>
      <c r="L177" s="7" t="n"/>
      <c r="M177" s="7" t="inlineStr">
        <is>
          <t>https://www.phy.ncu.edu.tw/news/115%e5%ad%b8%e5%b9%b4%e5%ba%a6%e7%a2%a9%e5%a3%ab%e7%8f%ad%e7%94%84%e8%a9%a6%e5%85%a5%e5%ad%b8%e7%ac%ac%e4%b8%80%e6%a2%af%e6%ac%a1%e9%8c%84%e5%8f%96%e5%90%8d%e5%96%ae%e5%83%85%e5%88%9d%e8%a9%a6/</t>
        </is>
      </c>
      <c r="N177" s="7" t="inlineStr">
        <is>
          <t>許慧君</t>
        </is>
      </c>
    </row>
    <row r="178" ht="53" customHeight="1">
      <c r="A178" s="7">
        <f>TRUE()</f>
        <v/>
      </c>
      <c r="B178" s="7" t="inlineStr">
        <is>
          <t>演講</t>
        </is>
      </c>
      <c r="C178" s="7" t="n"/>
      <c r="D178" s="14" t="n">
        <v>45966</v>
      </c>
      <c r="E178" s="7" t="inlineStr">
        <is>
          <t>(取消)Colloquium_20251111_Introduction to Quantum Parameter Estimation and Metrology</t>
        </is>
      </c>
      <c r="F178" s="9" t="inlineStr">
        <is>
          <t>原訂於 114 年 11 月 11 日（星期二） 舉行之演講，因 颱風影響，桃園市宣布停止上班上課，活動將 取消。
造成不便，敬請見諒。
Colloquium_20251111下載</t>
        </is>
      </c>
      <c r="G178" s="7" t="inlineStr">
        <is>
          <t>Colloquium_20251111</t>
        </is>
      </c>
      <c r="H178" s="7" t="inlineStr">
        <is>
          <t>https://www.phy.ncu.edu.tw/wp-content/uploads/2025/11/Colloquium_20251111.pdf</t>
        </is>
      </c>
      <c r="I178" s="7" t="inlineStr">
        <is>
          <t>下載</t>
        </is>
      </c>
      <c r="J178" s="7" t="inlineStr">
        <is>
          <t>https://www.phy.ncu.edu.tw/wp-content/uploads/2025/11/Colloquium_20251111.pdf</t>
        </is>
      </c>
      <c r="K178" s="7" t="n"/>
      <c r="L178" s="7" t="n"/>
      <c r="M178" s="7" t="inlineStr">
        <is>
          <t>https://www.phy.ncu.edu.tw/news/colloquium_20251111_introduction-to-quantum-parameter-estimation-and-metrology/</t>
        </is>
      </c>
      <c r="N178" s="7" t="inlineStr">
        <is>
          <t>許慧君</t>
        </is>
      </c>
    </row>
    <row r="179" ht="66" customHeight="1">
      <c r="A179" s="7">
        <f>TRUE()</f>
        <v/>
      </c>
      <c r="B179" s="7" t="inlineStr">
        <is>
          <t>考試</t>
        </is>
      </c>
      <c r="C179" s="7" t="inlineStr">
        <is>
          <t>演講</t>
        </is>
      </c>
      <c r="D179" s="14" t="n">
        <v>45966</v>
      </c>
      <c r="E179" s="7" t="inlineStr">
        <is>
          <t>碩士生學位考試公告(洪榆媗)</t>
        </is>
      </c>
      <c r="F179" s="9" t="inlineStr">
        <is>
          <t>姓名:洪榆媗
學號:112222009
論文題目：以黃光製程實現集總式約瑟夫參量放大器之研究
口試時間：2025/11/21 下午 1:00 – 4:00
口試地點：625 教室</t>
        </is>
      </c>
      <c r="G179" s="7" t="n"/>
      <c r="H179" s="7" t="n"/>
      <c r="I179" s="7" t="n"/>
      <c r="J179" s="7" t="n"/>
      <c r="K179" s="7" t="n"/>
      <c r="L179" s="7" t="n"/>
      <c r="M179" s="7" t="inlineStr">
        <is>
          <t>https://www.phy.ncu.edu.tw/news/%e7%a2%a9%e5%a3%ab%e7%94%9f%e5%ad%b8%e4%bd%8d%e8%80%83%e8%a9%a6%e5%85%ac%e5%91%8a%e6%b4%aa%e6%a6%86%e5%aa%97/</t>
        </is>
      </c>
      <c r="N179" s="7" t="inlineStr">
        <is>
          <t>許慧君</t>
        </is>
      </c>
    </row>
    <row r="180" ht="66" customHeight="1">
      <c r="A180" s="7">
        <f>TRUE()</f>
        <v/>
      </c>
      <c r="B180" s="7" t="inlineStr">
        <is>
          <t>考試</t>
        </is>
      </c>
      <c r="C180" s="7" t="inlineStr">
        <is>
          <t>演講</t>
        </is>
      </c>
      <c r="D180" s="14" t="n">
        <v>45966</v>
      </c>
      <c r="E180" s="7" t="inlineStr">
        <is>
          <t>碩士生學位考試公告(邱羽君)</t>
        </is>
      </c>
      <c r="F180" s="9" t="inlineStr">
        <is>
          <t>姓名:邱羽君
學號:112222002
論文題目：約瑟夫森參數放大器之量測流程整合與特性分析
口試時間：2025/11/21 下午 1:00 – 4:00
口試地點：625 教室</t>
        </is>
      </c>
      <c r="G180" s="7" t="n"/>
      <c r="H180" s="7" t="n"/>
      <c r="I180" s="7" t="n"/>
      <c r="J180" s="7" t="n"/>
      <c r="K180" s="7" t="n"/>
      <c r="L180" s="7" t="n"/>
      <c r="M180" s="7" t="inlineStr">
        <is>
          <t>https://www.phy.ncu.edu.tw/news/%e7%a2%a9%e5%a3%ab%e7%94%9f%e5%ad%b8%e4%bd%8d%e8%80%83%e8%a9%a6%e5%85%ac%e5%91%8a%e9%82%b1%e7%be%bd%e5%90%9b/</t>
        </is>
      </c>
      <c r="N180" s="7" t="inlineStr">
        <is>
          <t>許慧君</t>
        </is>
      </c>
    </row>
    <row r="181" ht="285" customHeight="1">
      <c r="A181" s="7">
        <f>TRUE()</f>
        <v/>
      </c>
      <c r="B181" s="7" t="inlineStr">
        <is>
          <t>研討會</t>
        </is>
      </c>
      <c r="C181" s="7" t="n"/>
      <c r="D181" s="14" t="n">
        <v>45965</v>
      </c>
      <c r="E181" s="7" t="inlineStr">
        <is>
          <t xml:space="preserve"> “New Frontiers in Observational Cosmology with Gravitational Waves and Cosmic Microwave Background (GW-CMB 2025)” Mini-Workshop</t>
        </is>
      </c>
      <c r="F181" s="9" t="inlineStr">
        <is>
          <t>Time: 2025.11.06-07 (Thursday &amp; Friday) AM 9:30 – PM 17:00
Location: 教研大樓一樓 羅家倫講堂
Topics:
Gravitational Waves (GW)
Cosmic Microwave Background (CMB)
Cosmology and Astrophysics with GW and CMB
New ideas for cross correlations with other probes
Invited Speakers:
Yi-Kuan Chiang (ASIAA)
Yuji Chinone (KEK)
Shouvik Roy Choudhury (ASIAA)
Giacomo Galloni (Ferrara)
Tomo Goto (NTHU)
Colin Hill (Columbia)
Yuki Inoue (NCU, ASIoP)
Teppei Okumura (ASIAA)
Daiki Tanabe (ASIoP)
Keiichi Umetsu (ASIAA)
Viona Wei (NCU)
歡迎對宇宙學及重力波領域有興趣的老師們及同學們參加!!
報名連結: https://indico.phys.sinica.edu.tw/event/361/registrations/153/
GW-CMB2025a_Poster下載</t>
        </is>
      </c>
      <c r="G181" s="7" t="inlineStr">
        <is>
          <t>GW-CMB2025a_Poster</t>
        </is>
      </c>
      <c r="H181" s="7" t="inlineStr">
        <is>
          <t>https://www.phy.ncu.edu.tw/wp-content/uploads/2025/11/GW-CMB2025a_Poster.pdf</t>
        </is>
      </c>
      <c r="I181" s="7" t="inlineStr">
        <is>
          <t>下載</t>
        </is>
      </c>
      <c r="J181" s="7" t="inlineStr">
        <is>
          <t>https://www.phy.ncu.edu.tw/wp-content/uploads/2025/11/GW-CMB2025a_Poster.pdf</t>
        </is>
      </c>
      <c r="K181" s="7" t="n"/>
      <c r="L181" s="7" t="n"/>
      <c r="M181" s="7" t="inlineStr">
        <is>
          <t>https://www.phy.ncu.edu.tw/news/new-frontiers-in-observational-cosmology-with-gravitational-waves-and-cosmic-microwave-background-gw-cmb-2025-mini-workshop/</t>
        </is>
      </c>
      <c r="N181" s="7" t="inlineStr">
        <is>
          <t>許慧君</t>
        </is>
      </c>
    </row>
    <row r="182">
      <c r="A182" s="7">
        <f>TRUE()</f>
        <v/>
      </c>
      <c r="B182" s="7" t="inlineStr">
        <is>
          <t>其他</t>
        </is>
      </c>
      <c r="C182" s="7" t="n"/>
      <c r="D182" s="14" t="n">
        <v>45964</v>
      </c>
      <c r="E182" s="7" t="inlineStr">
        <is>
          <t>物理系分機通訊錄1141101</t>
        </is>
      </c>
      <c r="F182" s="7" t="inlineStr">
        <is>
          <t>物理系通訊錄下載</t>
        </is>
      </c>
      <c r="G182" s="7" t="inlineStr">
        <is>
          <t>物理系通訊錄</t>
        </is>
      </c>
      <c r="H182" s="7" t="inlineStr">
        <is>
          <t>https://www.phy.ncu.edu.tw/wp-content/uploads/2025/11/物理系通訊錄.pdf</t>
        </is>
      </c>
      <c r="I182" s="7" t="inlineStr">
        <is>
          <t>下載</t>
        </is>
      </c>
      <c r="J182" s="7" t="inlineStr">
        <is>
          <t>https://www.phy.ncu.edu.tw/wp-content/uploads/2025/11/物理系通訊錄.pdf</t>
        </is>
      </c>
      <c r="K182" s="7" t="n"/>
      <c r="L182" s="7" t="n"/>
      <c r="M182" s="7" t="inlineStr">
        <is>
          <t>https://www.phy.ncu.edu.tw/news/%e7%89%a9%e7%90%86%e7%b3%bb%e5%88%86%e6%a9%9f%e9%80%9a%e8%a8%8a%e9%8c%841141101/</t>
        </is>
      </c>
      <c r="N182" s="7" t="inlineStr">
        <is>
          <t>許慧君</t>
        </is>
      </c>
    </row>
    <row r="183">
      <c r="A183" s="7">
        <f>TRUE()</f>
        <v/>
      </c>
      <c r="B183" s="7" t="inlineStr">
        <is>
          <t>其他</t>
        </is>
      </c>
      <c r="C183" s="7" t="n"/>
      <c r="D183" s="14" t="n">
        <v>45964</v>
      </c>
      <c r="E183" s="7" t="inlineStr">
        <is>
          <t>失物招領(114.11.03)</t>
        </is>
      </c>
      <c r="F183" s="7" t="inlineStr">
        <is>
          <t>有遺失下列物品者，請於114.11.30前至物理系辦(S4-629)認領!</t>
        </is>
      </c>
      <c r="G183" s="7" t="n"/>
      <c r="H183" s="7" t="n"/>
      <c r="I183" s="7" t="n"/>
      <c r="J183" s="7" t="n"/>
      <c r="K183" s="7" t="n"/>
      <c r="L183" s="7" t="n"/>
      <c r="M183" s="7" t="inlineStr">
        <is>
          <t>https://www.phy.ncu.edu.tw/news/%e5%a4%b1%e7%89%a9%e6%8b%9b%e9%a0%98114-11-03/</t>
        </is>
      </c>
      <c r="N183" s="7" t="inlineStr">
        <is>
          <t>許慧君</t>
        </is>
      </c>
    </row>
    <row r="184" ht="157" customHeight="1">
      <c r="A184" s="7">
        <f>TRUE()</f>
        <v/>
      </c>
      <c r="B184" s="7" t="inlineStr">
        <is>
          <t>演講</t>
        </is>
      </c>
      <c r="C184" s="7" t="n"/>
      <c r="D184" s="14" t="n">
        <v>45964</v>
      </c>
      <c r="E184" s="7" t="inlineStr">
        <is>
          <t>20251103_Intermittent structure of wind power fluctuations</t>
        </is>
      </c>
      <c r="F184" s="9" t="inlineStr">
        <is>
          <t>Time: 11/03/2025, 10:30 am
Venue: S4-621
Speaker: Dr. Samy Lakhal (Okinawa Institute of Science and Technology, Japan)
Title: Intermittent structure of wind power fluctuations.
Abstract: Renewable energies fluctuate due to the variability of their sources. For wind energy, atmospheric turbulence produces extreme power fluctuations, straining electrical infrastructures. A better understanding of these intermittent properties is a first essential step in the design and optimization of next-generation renewable systems. I will introduce the concept of statistical intermittency from basic construction steps. I will then describe the correlation structure of wind power productions, here using the data sampled from a Texas wind farm of 80 turbines. We find that extreme power events are spatially correlated, leading to the persistence of non-Gaussian fluctuations at the entire farm scale.</t>
        </is>
      </c>
      <c r="G184" s="7" t="n"/>
      <c r="H184" s="7" t="n"/>
      <c r="I184" s="7" t="n"/>
      <c r="J184" s="7" t="n"/>
      <c r="K184" s="7" t="n"/>
      <c r="L184" s="7" t="n"/>
      <c r="M184" s="7" t="inlineStr">
        <is>
          <t>https://www.phy.ncu.edu.tw/news/20251103_intermittent-structure-of-wind-power-fluctuations/</t>
        </is>
      </c>
      <c r="N184" s="7" t="inlineStr">
        <is>
          <t>許慧君</t>
        </is>
      </c>
    </row>
    <row r="185" ht="196" customHeight="1">
      <c r="A185" s="7">
        <f>TRUE()</f>
        <v/>
      </c>
      <c r="B185" s="7" t="inlineStr">
        <is>
          <t>招生</t>
        </is>
      </c>
      <c r="C185" s="7" t="n"/>
      <c r="D185" s="14" t="n">
        <v>45960</v>
      </c>
      <c r="E185" s="7" t="inlineStr">
        <is>
          <t>115學年度研究所甄試-物理系碩士班初試審查結果</t>
        </is>
      </c>
      <c r="F185" s="9" t="inlineStr">
        <is>
          <t>初試直接錄取名單將於11/07由本校招生組統一放榜公告 https://admission.ncu.edu.tw/zh-TW/content/82/13
初試審查結果文件
*初試直接錄取者 收到文件 : 初試成績單、報到通知 (11/07 本校統一放榜後以掛號郵寄至通訊地址)
*可參加11/07複試者 收到文件 : 初試成績單、複試通知函、複試報到時間表、交通資訊 (10/30以掛號郵寄至通訊地址)
*初試未通過者 收到文件 : 初試成績單 (10/30以掛號郵寄至通訊地址)
可參加複試者
簡報電子檔請先於114年11月05日(星期三)10: 00前Email電子檔至corona@ncu.edu.tw，檔名：【准考證號-姓名】，當日亦請務必隨身攜帶簡報電子檔以備用。
*考生憑複試(口試)通知(須蓋有系所單位戳章)，口試當日免收停車費。
*考生車輛有eTag停車費自動扣款者，出校門時除出示複試(口試)通知外，並請告知警衛eTag請勿扣款，未告知致扣款者，恕不退費。
115甄試初審通知-物理系碩士班-初審通過下載</t>
        </is>
      </c>
      <c r="G185" s="7" t="inlineStr">
        <is>
          <t>https://admission.ncu.edu.tw/zh-TW/content/82/13</t>
        </is>
      </c>
      <c r="H185" s="7" t="inlineStr">
        <is>
          <t>https://admission.ncu.edu.tw/zh-TW/content/82/13</t>
        </is>
      </c>
      <c r="I185" s="7" t="inlineStr">
        <is>
          <t>115甄試初審通知-物理系碩士班-初審通過</t>
        </is>
      </c>
      <c r="J185" s="7" t="inlineStr">
        <is>
          <t>https://www.phy.ncu.edu.tw/wp-content/uploads/2025/10/115甄試初審通知-物理系碩士班-初審通過.pdf</t>
        </is>
      </c>
      <c r="K185" s="7" t="inlineStr">
        <is>
          <t>下載</t>
        </is>
      </c>
      <c r="L185" s="7" t="inlineStr">
        <is>
          <t>https://www.phy.ncu.edu.tw/wp-content/uploads/2025/10/115甄試初審通知-物理系碩士班-初審通過.pdf</t>
        </is>
      </c>
      <c r="M185" s="7" t="inlineStr">
        <is>
          <t>https://www.phy.ncu.edu.tw/news/115%e5%ad%b8%e5%b9%b4%e5%ba%a6%e7%a0%94%e7%a9%b6%e6%89%80%e7%94%84%e8%a9%a6-%e7%89%a9%e7%90%86%e7%b3%bb%e7%a2%a9%e5%a3%ab%e7%8f%ad%e5%88%9d%e8%a9%a6%e5%af%a9%e6%9f%a5%e7%b5%90%e6%9e%9c/</t>
        </is>
      </c>
      <c r="N185" s="7" t="inlineStr">
        <is>
          <t>許慧君</t>
        </is>
      </c>
    </row>
    <row r="186">
      <c r="A186" s="7">
        <f>TRUE()</f>
        <v/>
      </c>
      <c r="B186" s="7" t="inlineStr">
        <is>
          <t>演講</t>
        </is>
      </c>
      <c r="C186" s="7" t="n"/>
      <c r="D186" s="14" t="n">
        <v>45959</v>
      </c>
      <c r="E186" s="7" t="inlineStr">
        <is>
          <t>Colloquium_20251104_Search for new CP-violating source through rare kaon decays</t>
        </is>
      </c>
      <c r="F186" s="7" t="inlineStr">
        <is>
          <t>Colloquium_20251104下載</t>
        </is>
      </c>
      <c r="G186" s="7" t="inlineStr">
        <is>
          <t>Colloquium_20251104</t>
        </is>
      </c>
      <c r="H186" s="7" t="inlineStr">
        <is>
          <t>https://www.phy.ncu.edu.tw/wp-content/uploads/2025/10/Colloquium_20251104.pdf</t>
        </is>
      </c>
      <c r="I186" s="7" t="inlineStr">
        <is>
          <t>下載</t>
        </is>
      </c>
      <c r="J186" s="7" t="inlineStr">
        <is>
          <t>https://www.phy.ncu.edu.tw/wp-content/uploads/2025/10/Colloquium_20251104.pdf</t>
        </is>
      </c>
      <c r="K186" s="7" t="n"/>
      <c r="L186" s="7" t="n"/>
      <c r="M186" s="7" t="inlineStr">
        <is>
          <t>https://www.phy.ncu.edu.tw/news/colloquium_20251104_search-for-new-cp-violating-source-through-rare-kaon-decays/</t>
        </is>
      </c>
      <c r="N186" s="7" t="inlineStr">
        <is>
          <t>許慧君</t>
        </is>
      </c>
    </row>
    <row r="187" ht="196" customHeight="1">
      <c r="A187" s="7">
        <f>TRUE()</f>
        <v/>
      </c>
      <c r="B187" s="7" t="inlineStr">
        <is>
          <t>演講</t>
        </is>
      </c>
      <c r="C187" s="7" t="n"/>
      <c r="D187" s="14" t="n">
        <v>45957</v>
      </c>
      <c r="E187" s="7" t="inlineStr">
        <is>
          <t>Mini-workshop "Quantum sensing and applications for physics"</t>
        </is>
      </c>
      <c r="F187" s="9" t="inlineStr">
        <is>
          <t>October 30 (Thursday), 2025, 9:30-17:00, at Room 209, Chien-Shiung Building (Physics Building), National Central University.
https://indico.phys.sinica.edu.tw/event/353
Overview
There are new detector proposals and R&amp;D that utilize quantum enhancements not previously adopted. Examples include superconducting quantum sensors, atom interferometry, and quantum spin sensors. They are mainly motivated by industrial applications toward quantum computing, secure quantum communication systems, and high-sensitivity sensors. Given the excellent potential of the new quantum sensing, there are also new proposals to apply them in various academic areas including particle physics and cosmology. This one-day workshop has a special guest, Prof. Yuichiro Matsuzaki of Chuo University, Japan, and aims to gather scientists in quantum information science (QIS), gravitational wave physics, cosmology, and other areas of physics to discuss new quantum sensing and applications for physics.
Organizers : Masashi Hazumi (KEK, NCU), Yuki Inoue (NCU)</t>
        </is>
      </c>
      <c r="G187" s="7" t="inlineStr">
        <is>
          <t>https://indico.phys.sinica.edu.tw/event/353</t>
        </is>
      </c>
      <c r="H187" s="7" t="inlineStr">
        <is>
          <t>https://indico.phys.sinica.edu.tw/event/353</t>
        </is>
      </c>
      <c r="I187" s="7" t="n"/>
      <c r="J187" s="7" t="n"/>
      <c r="K187" s="7" t="n"/>
      <c r="L187" s="7" t="n"/>
      <c r="M187" s="7" t="inlineStr">
        <is>
          <t>https://www.phy.ncu.edu.tw/news/mini-workshop-quantum-sensing-and-applications-for-physics/</t>
        </is>
      </c>
      <c r="N187" s="7" t="inlineStr">
        <is>
          <t>許慧君</t>
        </is>
      </c>
    </row>
    <row r="188" ht="409.6" customHeight="1">
      <c r="A188" s="7">
        <f>TRUE()</f>
        <v/>
      </c>
      <c r="B188" s="7" t="inlineStr">
        <is>
          <t>招生</t>
        </is>
      </c>
      <c r="C188" s="7" t="inlineStr">
        <is>
          <t>高中生</t>
        </is>
      </c>
      <c r="D188" s="14" t="n">
        <v>45953</v>
      </c>
      <c r="E188" s="7" t="inlineStr">
        <is>
          <t>115學年度大學特殊選才招生物理學系複試通知</t>
        </is>
      </c>
      <c r="F188" s="9" t="inlineStr">
        <is>
          <t>115特殊選才複試通知單(網路版)下載
國立中央大學 115學年度大學特殊選才招生 物理學系 初試通過名單
報名人數 24名，初試通過名單 17 名(依准考證號碼)
605010001、605010002、605010003、605010004、605010005、605010006、605010007、605010008、605010009、605010010、605010014、605010015、605010016、605010017、605010018、605010023、605010024。
國立中央大學 115 學年度大學特殊選才招生 物理學系 複試通知單
初試成績單及複試通知單於114年10月23日以限時郵件寄出，敬請注意收件。
(如於複試前一天仍未收到，請直接下載列印本網頁通知單並攜帶應試)
一、複試日期：114年10月30日（星期四）
 報到時間：請依表列報到時間辦理報到。考生須親自辦理報到，逾時未報到者，視為自動放棄應試資格。
 報到地點：健雄館七樓S4-717。
 應攜帶物品：①複試通知單②附照片之有效身分證件。
考生候考區：健雄館S4-717。考生報到後，請依規定於候考區等候，勿隨意離場，三次唱名未到，視同自動放棄應試資格。如遇缺考者，則由現場已報到考生依序遞補進行。
考試時間：預計13:00起依『考試序號』進行口試，每位考生分四階段，前三階段各8分鐘，共24分鐘；第四階段為共同對談，時間為15:45~17:00，請勿缺席。
報到時間考試序號准考證號姓名報到時間考試序號准考證號姓名
12:451605010001黃O潔14:0510605010010張O昕
12:452605010002林O程14:0511605010014鐘O心
12:453605010003顧O玉14:0512605010015吳O安
13:054605010004王O鈞14:3013605010016盧O恩
13:055605010005楊O偉14:3014605010017蔡O璟
13:056605010006楊O彤14:3015605010018陳O妏
13:307605010007呂O靜14:5016605010023羅O庭
13:308605010008柯O銘14:5017605010024陳O宏
13:309605010009楊O瑀    
二、注意事項：
1.報到時請繳驗複試通知單及身分證件正本，驗畢歸還。
2.機車禁止入校。家長開車之考生可憑本複試通知單免收停車費：入校時以車牌辨識直接通行；離校前請勿至自動繳費機繳費，離校時請走人工車道並出示本通知單即可放行。 如對於本項考試有任何問題，歡迎洽詢 (03) 422-7151 轉分機65300。</t>
        </is>
      </c>
      <c r="G188" s="7" t="inlineStr">
        <is>
          <t>115特殊選才複試通知單(網路版)</t>
        </is>
      </c>
      <c r="H188" s="7" t="inlineStr">
        <is>
          <t>https://www.phy.ncu.edu.tw/wp-content/uploads/2025/10/115特殊選才複試通知單網路版.pdf</t>
        </is>
      </c>
      <c r="I188" s="7" t="inlineStr">
        <is>
          <t>下載</t>
        </is>
      </c>
      <c r="J188" s="7" t="inlineStr">
        <is>
          <t>https://www.phy.ncu.edu.tw/wp-content/uploads/2025/10/115特殊選才複試通知單網路版.pdf</t>
        </is>
      </c>
      <c r="K188" s="7" t="n"/>
      <c r="L188" s="7" t="n"/>
      <c r="M188" s="7" t="inlineStr">
        <is>
          <t>https://www.phy.ncu.edu.tw/news/115%e5%ad%b8%e5%b9%b4%e5%ba%a6%e5%a4%a7%e5%ad%b8%e7%89%b9%e6%ae%8a%e9%81%b8%e6%89%8d%e6%8b%9b%e7%94%9f%e7%89%a9%e7%90%86%e5%ad%b8%e7%b3%bb%e8%a4%87%e8%a9%a6%e9%80%9a%e7%9f%a5/</t>
        </is>
      </c>
      <c r="N188" s="7" t="inlineStr">
        <is>
          <t>吳菁穗</t>
        </is>
      </c>
    </row>
    <row r="189">
      <c r="A189" s="7">
        <f>TRUE()</f>
        <v/>
      </c>
      <c r="B189" s="7" t="inlineStr">
        <is>
          <t>演講</t>
        </is>
      </c>
      <c r="C189" s="7" t="n"/>
      <c r="D189" s="14" t="n">
        <v>45952</v>
      </c>
      <c r="E189" s="7" t="inlineStr">
        <is>
          <t>Colloquium_20251028_Discoveries through LIGO’s fourth gravitational wave observing run</t>
        </is>
      </c>
      <c r="F189" s="7" t="inlineStr">
        <is>
          <t>Colloquium_20251028下載</t>
        </is>
      </c>
      <c r="G189" s="7" t="inlineStr">
        <is>
          <t>Colloquium_20251028</t>
        </is>
      </c>
      <c r="H189" s="7" t="inlineStr">
        <is>
          <t>https://www.phy.ncu.edu.tw/wp-content/uploads/2025/10/Colloquium_20251028.pdf</t>
        </is>
      </c>
      <c r="I189" s="7" t="inlineStr">
        <is>
          <t>下載</t>
        </is>
      </c>
      <c r="J189" s="7" t="inlineStr">
        <is>
          <t>https://www.phy.ncu.edu.tw/wp-content/uploads/2025/10/Colloquium_20251028.pdf</t>
        </is>
      </c>
      <c r="K189" s="7" t="n"/>
      <c r="L189" s="7" t="n"/>
      <c r="M189" s="7" t="inlineStr">
        <is>
          <t>https://www.phy.ncu.edu.tw/news/colloquium_20251028_discoveries-through-ligos-fourth-gravitational-wave-observing-run/</t>
        </is>
      </c>
      <c r="N189" s="7" t="inlineStr">
        <is>
          <t>許慧君</t>
        </is>
      </c>
    </row>
    <row r="190" ht="157" customHeight="1">
      <c r="A190" s="7">
        <f>TRUE()</f>
        <v/>
      </c>
      <c r="B190" s="7" t="inlineStr">
        <is>
          <t>其他</t>
        </is>
      </c>
      <c r="C190" s="7" t="n"/>
      <c r="D190" s="14" t="n">
        <v>45951</v>
      </c>
      <c r="E190" s="7" t="inlineStr">
        <is>
          <t>10/28（二）清洗健雄館1-10樓電梯前窗台</t>
        </is>
      </c>
      <c r="F190" s="9" t="inlineStr">
        <is>
          <t>健雄館一樓靠中大湖安全門(電梯旁)暫停開放!
請靠近窗台之房間使用者，當天請務必關上窗戶，以免汙水潑入室內，不便之處請見諒。
一樓104技佐辦公室
二樓206物理系學會
三樓306實驗物理實驗室
四樓406離子佈植實驗室
五樓506-1低溫物理實驗室
六樓624研究室
七樓724研討室
八樓822.824
九樓914
十樓1012</t>
        </is>
      </c>
      <c r="G190" s="7" t="n"/>
      <c r="H190" s="7" t="n"/>
      <c r="I190" s="7" t="n"/>
      <c r="J190" s="7" t="n"/>
      <c r="K190" s="7" t="n"/>
      <c r="L190" s="7" t="n"/>
      <c r="M190" s="7" t="inlineStr">
        <is>
          <t>https://www.phy.ncu.edu.tw/news/10-28%ef%bc%88%e4%ba%8c%ef%bc%89%e6%b8%85%e6%b4%97%e5%81%a5%e9%9b%84%e9%a4%a81-10%e6%a8%93%e9%9b%bb%e6%a2%af%e5%89%8d%e7%aa%97%e5%8f%b0/</t>
        </is>
      </c>
      <c r="N190" s="7" t="inlineStr">
        <is>
          <t>許慧君</t>
        </is>
      </c>
    </row>
    <row r="191" ht="79" customHeight="1">
      <c r="A191" s="7">
        <f>TRUE()</f>
        <v/>
      </c>
      <c r="B191" s="7" t="inlineStr">
        <is>
          <t>獎學金</t>
        </is>
      </c>
      <c r="C191" s="7" t="n"/>
      <c r="D191" s="14" t="n">
        <v>45951</v>
      </c>
      <c r="E191" s="7" t="inlineStr">
        <is>
          <t>114年度「國科會博士生研究獎學金」獲獎博士生名單</t>
        </is>
      </c>
      <c r="F191" s="9" t="inlineStr">
        <is>
          <t>114年-核配類別(新申請)-潘勤華
114年-甄選類別(新申請)-林佳靜、龎逸傑
113年-續申請(第二年) -李俊逸、羅振宇、周禹璇、邱雁、張容誌 
112年-續申請(第三年)-蕭晨妤
111年-續申請(第四年)-陳俊諺
附件1 國科會114年試辦方案下載</t>
        </is>
      </c>
      <c r="G191" s="7" t="inlineStr">
        <is>
          <t>附件1 國科會114年試辦方案</t>
        </is>
      </c>
      <c r="H191" s="7" t="inlineStr">
        <is>
          <t>https://www.phy.ncu.edu.tw/wp-content/uploads/2025/10/附件1-國科會114年試辦方案-1.pdf</t>
        </is>
      </c>
      <c r="I191" s="7" t="inlineStr">
        <is>
          <t>下載</t>
        </is>
      </c>
      <c r="J191" s="7" t="inlineStr">
        <is>
          <t>https://www.phy.ncu.edu.tw/wp-content/uploads/2025/10/附件1-國科會114年試辦方案-1.pdf</t>
        </is>
      </c>
      <c r="K191" s="7" t="n"/>
      <c r="L191" s="7" t="n"/>
      <c r="M191" s="7" t="inlineStr">
        <is>
          <t>https://www.phy.ncu.edu.tw/news/114%e5%ad%b8%e5%b9%b4%e5%ba%a6%e3%80%8c%e5%9c%8b%e7%a7%91%e6%9c%83%e5%8d%9a%e5%a3%ab%e7%94%9f%e7%a0%94%e7%a9%b6%e7%8d%8e%e5%ad%b8%e9%87%91%e3%80%8d%e7%8d%b2%e7%8d%8e%e5%8d%9a%e5%a3%ab%e7%94%9f/</t>
        </is>
      </c>
      <c r="N191" s="7" t="inlineStr">
        <is>
          <t>許慧君</t>
        </is>
      </c>
    </row>
    <row r="192">
      <c r="A192" s="7">
        <f>TRUE()</f>
        <v/>
      </c>
      <c r="B192" s="7" t="inlineStr">
        <is>
          <t>演講</t>
        </is>
      </c>
      <c r="C192" s="7" t="n"/>
      <c r="D192" s="14" t="n">
        <v>45945</v>
      </c>
      <c r="E192" s="7" t="inlineStr">
        <is>
          <t>CHiP_演講公告20251016</t>
        </is>
      </c>
      <c r="F192" s="7" t="n"/>
      <c r="G192" s="7" t="n"/>
      <c r="H192" s="7" t="n"/>
      <c r="I192" s="7" t="n"/>
      <c r="J192" s="7" t="n"/>
      <c r="K192" s="7" t="n"/>
      <c r="L192" s="7" t="n"/>
      <c r="M192" s="7" t="inlineStr">
        <is>
          <t>https://www.phy.ncu.edu.tw/news/chip_%e6%bc%94%e8%ac%9b%e5%85%ac%e5%91%8a20251016/</t>
        </is>
      </c>
      <c r="N192" s="7" t="inlineStr">
        <is>
          <t>許慧君</t>
        </is>
      </c>
    </row>
    <row r="193">
      <c r="A193" s="7">
        <f>TRUE()</f>
        <v/>
      </c>
      <c r="B193" s="7" t="inlineStr">
        <is>
          <t>演講</t>
        </is>
      </c>
      <c r="C193" s="7" t="n"/>
      <c r="D193" s="14" t="n">
        <v>45945</v>
      </c>
      <c r="E193" s="7" t="inlineStr">
        <is>
          <t>Colloquium_20251021_探索半導體切割技術 x 就業發展契機</t>
        </is>
      </c>
      <c r="F193" s="7" t="n"/>
      <c r="G193" s="7" t="n"/>
      <c r="H193" s="7" t="n"/>
      <c r="I193" s="7" t="n"/>
      <c r="J193" s="7" t="n"/>
      <c r="K193" s="7" t="n"/>
      <c r="L193" s="7" t="n"/>
      <c r="M193" s="7" t="inlineStr">
        <is>
          <t>https://www.phy.ncu.edu.tw/news/colloquium_20251021_%e6%8e%a2%e7%b4%a2%e5%8d%8a%e5%b0%8e%e9%ab%94%e5%88%87%e5%89%b2%e6%8a%80%e8%a1%93-x-%e5%b0%b1%e6%a5%ad%e7%99%bc%e5%b1%95%e5%a5%91%e6%a9%9f/</t>
        </is>
      </c>
      <c r="N193" s="7" t="inlineStr">
        <is>
          <t>許慧君</t>
        </is>
      </c>
    </row>
    <row r="194" ht="118" customHeight="1">
      <c r="A194" s="7">
        <f>TRUE()</f>
        <v/>
      </c>
      <c r="B194" s="7" t="inlineStr">
        <is>
          <t>獎學金</t>
        </is>
      </c>
      <c r="C194" s="7" t="n"/>
      <c r="D194" s="14" t="n">
        <v>45944</v>
      </c>
      <c r="E194" s="7" t="inlineStr">
        <is>
          <t>2026年第19屆台灣傑出女科學家獎活動</t>
        </is>
      </c>
      <c r="F194" s="9" t="inlineStr">
        <is>
          <t>2026年第19屆「台灣傑出女科學家獎」，由吳健雄學術基金會和台灣萊雅公司共同主辦。自即日起展開遴選作業，歡迎各界推薦人選。該獎旨在表揚台灣女性科學家在科學領域的努力和貢獻；並藉由樹立傑出女科學家的典範，提攜後進，鼓勵台灣年輕女性學子，投入科學研究生涯；期望能提升我國女性科學家在國際學術界的地位。
按該獎遴選辦法的規定：依公元年次輪流遴選國內物質科學、數學與資訊科學領域（公元單數年）或生命科學（公元雙數年）領域的卓越女性科學家。每年遴選「台灣傑出女科學家獎」壹名，獎金新台幣陸拾萬元整；「台灣女科學家新秀獎」壹至貳名，獎金每名獎金新台幣壹拾伍萬元整；「孟粹珠獎學金」壹名；獎學金新台幣捌萬元整。
https://www.wcs.org.tw/news-18.php</t>
        </is>
      </c>
      <c r="G194" s="7" t="inlineStr">
        <is>
          <t>https://www.wcs.org.tw/news-18.php</t>
        </is>
      </c>
      <c r="H194" s="7" t="inlineStr">
        <is>
          <t>https://www.wcs.org.tw/news-18.php</t>
        </is>
      </c>
      <c r="I194" s="7" t="n"/>
      <c r="J194" s="7" t="n"/>
      <c r="K194" s="7" t="n"/>
      <c r="L194" s="7" t="n"/>
      <c r="M194" s="7" t="inlineStr">
        <is>
          <t>https://www.phy.ncu.edu.tw/news/2026%e5%b9%b4%e7%ac%ac19%e5%b1%86%e5%8f%b0%e7%81%a3%e5%82%91%e5%87%ba%e5%a5%b3%e7%a7%91%e5%ad%b8%e5%ae%b6%e7%8d%8e%e6%b4%bb%e5%8b%95/</t>
        </is>
      </c>
      <c r="N194" s="7" t="inlineStr">
        <is>
          <t>許慧君</t>
        </is>
      </c>
    </row>
    <row r="195">
      <c r="A195" s="7">
        <f>TRUE()</f>
        <v/>
      </c>
      <c r="B195" s="7" t="inlineStr">
        <is>
          <t>演講</t>
        </is>
      </c>
      <c r="C195" s="7" t="n"/>
      <c r="D195" s="14" t="n">
        <v>45943</v>
      </c>
      <c r="E195" s="7" t="inlineStr">
        <is>
          <t>Special talk 11/5_Multiscale Vortex Filament Topological Dynamics in Optical Fibers and Dusty Plasma Phonon Waveguides</t>
        </is>
      </c>
      <c r="F195" s="7" t="n"/>
      <c r="G195" s="7" t="n"/>
      <c r="H195" s="7" t="n"/>
      <c r="I195" s="7" t="n"/>
      <c r="J195" s="7" t="n"/>
      <c r="K195" s="7" t="n"/>
      <c r="L195" s="7" t="n"/>
      <c r="M195" s="7" t="inlineStr">
        <is>
          <t>https://www.phy.ncu.edu.tw/news/special-talk-11-5_multiscale-vortex-filament-topological-dynamics-in-optical-fibers-and-dusty-plasma-phonon-waveguides/</t>
        </is>
      </c>
      <c r="N195" s="7" t="inlineStr">
        <is>
          <t>劉怡貞</t>
        </is>
      </c>
    </row>
    <row r="196">
      <c r="A196" s="7">
        <f>TRUE()</f>
        <v/>
      </c>
      <c r="B196" s="7" t="inlineStr">
        <is>
          <t>演講</t>
        </is>
      </c>
      <c r="C196" s="7" t="n"/>
      <c r="D196" s="14" t="n">
        <v>45943</v>
      </c>
      <c r="E196" s="7" t="inlineStr">
        <is>
          <t>Special talk 11/4(Online)_Topological features in Tissues: From 2D Sheets to 3D Morphogenesis</t>
        </is>
      </c>
      <c r="F196" s="7" t="n"/>
      <c r="G196" s="7" t="n"/>
      <c r="H196" s="7" t="n"/>
      <c r="I196" s="7" t="n"/>
      <c r="J196" s="7" t="n"/>
      <c r="K196" s="7" t="n"/>
      <c r="L196" s="7" t="n"/>
      <c r="M196" s="7" t="inlineStr">
        <is>
          <t>https://www.phy.ncu.edu.tw/news/special-talk-11-4online_topological-features-in-tissues-from-2d-sheets-to-3d-morphogenesis/</t>
        </is>
      </c>
      <c r="N196" s="7" t="inlineStr">
        <is>
          <t>劉怡貞</t>
        </is>
      </c>
    </row>
    <row r="197">
      <c r="A197" s="7">
        <f>TRUE()</f>
        <v/>
      </c>
      <c r="B197" s="7" t="inlineStr">
        <is>
          <t>演講</t>
        </is>
      </c>
      <c r="C197" s="7" t="n"/>
      <c r="D197" s="14" t="n">
        <v>45943</v>
      </c>
      <c r="E197" s="7" t="inlineStr">
        <is>
          <t>Special talk 10/31_Emergent Self-Organization in Active Cytoskeletal Networks</t>
        </is>
      </c>
      <c r="F197" s="7" t="n"/>
      <c r="G197" s="7" t="n"/>
      <c r="H197" s="7" t="n"/>
      <c r="I197" s="7" t="n"/>
      <c r="J197" s="7" t="n"/>
      <c r="K197" s="7" t="n"/>
      <c r="L197" s="7" t="n"/>
      <c r="M197" s="7" t="inlineStr">
        <is>
          <t>https://www.phy.ncu.edu.tw/news/special-talk-10-31_emergent-self-organization-in-active-cytoskeletal-networks/</t>
        </is>
      </c>
      <c r="N197" s="7" t="inlineStr">
        <is>
          <t>劉怡貞</t>
        </is>
      </c>
    </row>
    <row r="198">
      <c r="A198" s="7">
        <f>TRUE()</f>
        <v/>
      </c>
      <c r="B198" s="7" t="inlineStr">
        <is>
          <t>演講</t>
        </is>
      </c>
      <c r="C198" s="7" t="n"/>
      <c r="D198" s="14" t="n">
        <v>45943</v>
      </c>
      <c r="E198" s="7" t="inlineStr">
        <is>
          <t>Special talk 10/29_Information Scrambling: from Quantum Many-Body Chaos to Black Holes</t>
        </is>
      </c>
      <c r="F198" s="7" t="n"/>
      <c r="G198" s="7" t="n"/>
      <c r="H198" s="7" t="n"/>
      <c r="I198" s="7" t="n"/>
      <c r="J198" s="7" t="n"/>
      <c r="K198" s="7" t="n"/>
      <c r="L198" s="7" t="n"/>
      <c r="M198" s="7" t="inlineStr">
        <is>
          <t>https://www.phy.ncu.edu.tw/news/special-talk-10-29_information-scrambling-from-quantum-many-body-chaos-to-black-holes/</t>
        </is>
      </c>
      <c r="N198" s="7" t="inlineStr">
        <is>
          <t>劉怡貞</t>
        </is>
      </c>
    </row>
    <row r="199">
      <c r="A199" s="7">
        <f>TRUE()</f>
        <v/>
      </c>
      <c r="B199" s="7" t="inlineStr">
        <is>
          <t>其他</t>
        </is>
      </c>
      <c r="C199" s="7" t="n"/>
      <c r="D199" s="14" t="n">
        <v>45943</v>
      </c>
      <c r="E199" s="7" t="inlineStr">
        <is>
          <t>Special talk 10/28_Programmable Nanomaterials towards Low Dimensionality: Insights from Scanning Tunneling Microscopy</t>
        </is>
      </c>
      <c r="F199" s="7" t="n"/>
      <c r="G199" s="7" t="n"/>
      <c r="H199" s="7" t="n"/>
      <c r="I199" s="7" t="n"/>
      <c r="J199" s="7" t="n"/>
      <c r="K199" s="7" t="n"/>
      <c r="L199" s="7" t="n"/>
      <c r="M199" s="7" t="inlineStr">
        <is>
          <t>https://www.phy.ncu.edu.tw/news/special-talk-10-28_programmable-nanomaterials-towards-low-dimensionality-insights-from-scanning-tunneling-microscopy/</t>
        </is>
      </c>
      <c r="N199" s="7" t="inlineStr">
        <is>
          <t>劉怡貞</t>
        </is>
      </c>
    </row>
    <row r="200">
      <c r="A200" s="7">
        <f>TRUE()</f>
        <v/>
      </c>
      <c r="B200" s="7" t="inlineStr">
        <is>
          <t>演講</t>
        </is>
      </c>
      <c r="C200" s="7" t="n"/>
      <c r="D200" s="14" t="n">
        <v>45943</v>
      </c>
      <c r="E200" s="7" t="inlineStr">
        <is>
          <t>Special talk 10/22_The Dark Side of the Universe: Astrophysical Probes of the Nature of Dark Matter</t>
        </is>
      </c>
      <c r="F200" s="7" t="n"/>
      <c r="G200" s="7" t="n"/>
      <c r="H200" s="7" t="n"/>
      <c r="I200" s="7" t="n"/>
      <c r="J200" s="7" t="n"/>
      <c r="K200" s="7" t="n"/>
      <c r="L200" s="7" t="n"/>
      <c r="M200" s="7" t="inlineStr">
        <is>
          <t>https://www.phy.ncu.edu.tw/news/special-talk-10-22_the-dark-side-of-the-universe-astrophysical-probes-of-the-nature-of-dark-matter/</t>
        </is>
      </c>
      <c r="N200" s="7" t="inlineStr">
        <is>
          <t>劉怡貞</t>
        </is>
      </c>
    </row>
    <row r="201">
      <c r="A201" s="7">
        <f>TRUE()</f>
        <v/>
      </c>
      <c r="B201" s="7" t="inlineStr">
        <is>
          <t>演講</t>
        </is>
      </c>
      <c r="C201" s="7" t="n"/>
      <c r="D201" s="14" t="n">
        <v>45943</v>
      </c>
      <c r="E201" s="7" t="inlineStr">
        <is>
          <t>Special talk 10/21(Online)_Observers seeing gravitational Hilbert spaces: abstract sources for an abstract path integral</t>
        </is>
      </c>
      <c r="F201" s="7" t="n"/>
      <c r="G201" s="7" t="n"/>
      <c r="H201" s="7" t="n"/>
      <c r="I201" s="7" t="n"/>
      <c r="J201" s="7" t="n"/>
      <c r="K201" s="7" t="n"/>
      <c r="L201" s="7" t="n"/>
      <c r="M201" s="7" t="inlineStr">
        <is>
          <t>https://www.phy.ncu.edu.tw/news/special-talk-10-21_observers-seeing-gravitational-hilbert-spaces-abstract-sources-for-an-abstract-path-integral/</t>
        </is>
      </c>
      <c r="N201" s="7" t="inlineStr">
        <is>
          <t>劉怡貞</t>
        </is>
      </c>
    </row>
    <row r="202">
      <c r="A202" s="7">
        <f>TRUE()</f>
        <v/>
      </c>
      <c r="B202" s="7" t="inlineStr">
        <is>
          <t>演講</t>
        </is>
      </c>
      <c r="C202" s="7" t="n"/>
      <c r="D202" s="14" t="n">
        <v>45938</v>
      </c>
      <c r="E202" s="7" t="inlineStr">
        <is>
          <t>Colloquium_20251014_Visualizing Dynamic Molecular Manipulation on a Graphene Field Effect Transistor</t>
        </is>
      </c>
      <c r="F202" s="7" t="inlineStr">
        <is>
          <t>Colloquium_20251014下載</t>
        </is>
      </c>
      <c r="G202" s="7" t="inlineStr">
        <is>
          <t>Colloquium_20251014</t>
        </is>
      </c>
      <c r="H202" s="7" t="inlineStr">
        <is>
          <t>https://www.phy.ncu.edu.tw/wp-content/uploads/2025/10/Colloquium_20251014.pdf</t>
        </is>
      </c>
      <c r="I202" s="7" t="inlineStr">
        <is>
          <t>下載</t>
        </is>
      </c>
      <c r="J202" s="7" t="inlineStr">
        <is>
          <t>https://www.phy.ncu.edu.tw/wp-content/uploads/2025/10/Colloquium_20251014.pdf</t>
        </is>
      </c>
      <c r="K202" s="7" t="n"/>
      <c r="L202" s="7" t="n"/>
      <c r="M202" s="7" t="inlineStr">
        <is>
          <t>https://www.phy.ncu.edu.tw/news/colloquium_20251014_visualizing-dynamic-molecular-manipulation-on-a-graphene-field-effect-transistor/</t>
        </is>
      </c>
      <c r="N202" s="7" t="inlineStr">
        <is>
          <t>許慧君</t>
        </is>
      </c>
    </row>
    <row r="203" ht="27" customHeight="1">
      <c r="A203" s="7">
        <f>TRUE()</f>
        <v/>
      </c>
      <c r="B203" s="7" t="inlineStr">
        <is>
          <t>其他</t>
        </is>
      </c>
      <c r="C203" s="7" t="n"/>
      <c r="D203" s="14" t="n">
        <v>45937</v>
      </c>
      <c r="E203" s="7" t="inlineStr">
        <is>
          <t>中央大學物理系報修表單</t>
        </is>
      </c>
      <c r="F203" s="9" t="inlineStr">
        <is>
          <t>冷氣.燈管.其他報修請填寫下列表單，後續以email方式聯繫。
https://forms.gle/xQn2veMWbdnckHxL6</t>
        </is>
      </c>
      <c r="G203" s="7" t="inlineStr">
        <is>
          <t>https://forms.gle/xQn2veMWbdnckHxL6</t>
        </is>
      </c>
      <c r="H203" s="7" t="inlineStr">
        <is>
          <t>https://forms.gle/xQn2veMWbdnckHxL6</t>
        </is>
      </c>
      <c r="I203" s="7" t="n"/>
      <c r="J203" s="7" t="n"/>
      <c r="K203" s="7" t="n"/>
      <c r="L203" s="7" t="n"/>
      <c r="M203" s="7" t="inlineStr">
        <is>
          <t>https://www.phy.ncu.edu.tw/news/%e4%b8%ad%e5%a4%ae%e5%a4%a7%e5%ad%b8%e7%89%a9%e7%90%86%e7%b3%bb%e5%86%b7%e6%b0%a3%e5%a0%b1%e4%bf%ae/</t>
        </is>
      </c>
      <c r="N203" s="7" t="inlineStr">
        <is>
          <t>許慧君</t>
        </is>
      </c>
    </row>
    <row r="204">
      <c r="A204" s="7">
        <f>TRUE()</f>
        <v/>
      </c>
      <c r="B204" s="7" t="inlineStr">
        <is>
          <t>演講</t>
        </is>
      </c>
      <c r="C204" s="7" t="n"/>
      <c r="D204" s="14" t="n">
        <v>45937</v>
      </c>
      <c r="E204" s="7" t="inlineStr">
        <is>
          <t>Observing the First Light in the Universe: Current Status and Future Prospects of CMB Observations</t>
        </is>
      </c>
      <c r="F204" s="7" t="n"/>
      <c r="G204" s="7" t="n"/>
      <c r="H204" s="7" t="n"/>
      <c r="I204" s="7" t="n"/>
      <c r="J204" s="7" t="n"/>
      <c r="K204" s="7" t="n"/>
      <c r="L204" s="7" t="n"/>
      <c r="M204" s="7" t="inlineStr">
        <is>
          <t>https://www.phy.ncu.edu.tw/news/observing-the-first-light-in-the-universe-current-status-and-future-prospects-of-cmb-observations/</t>
        </is>
      </c>
      <c r="N204" s="7" t="inlineStr">
        <is>
          <t>許慧君</t>
        </is>
      </c>
    </row>
    <row r="205" ht="235" customHeight="1">
      <c r="A205" s="7">
        <f>TRUE()</f>
        <v/>
      </c>
      <c r="B205" s="7" t="inlineStr">
        <is>
          <t>其他</t>
        </is>
      </c>
      <c r="C205" s="7" t="n"/>
      <c r="D205" s="14" t="n">
        <v>45937</v>
      </c>
      <c r="E205" s="7" t="inlineStr">
        <is>
          <t>校內路面改善工程</t>
        </is>
      </c>
      <c r="F205" s="9" t="inlineStr">
        <is>
          <t>一、工程名稱：校內路面改善工程
二、施工期間：114年10月8日至114年10月9日(預估期程)
三、施工地點：
  (一) 國民運動中心前
  (二)自主學習中心與男三舍
  (三)女1-4舍前
  (四) 綜教館與管理學院間路面
  (五)中大北村側門車道
  (六)工五館前聽車場下陷。
四、說    明：
  (一)施工期間非施工人員請勿進入施工區域，以免發生危險。
  (二)施工期間產生噪音、粉塵、震動情形，不便之處，敬請 見諒。
施工期間造成不便之處，敬請  見諒!!!
施工廠商︰福安土木包工業
工地負責人︰簡先生
電話：0928-873115
營繕組電話︰03-4227151 分機57307 
                         總務處營繕組  敬啟</t>
        </is>
      </c>
      <c r="G205" s="7" t="n"/>
      <c r="H205" s="7" t="n"/>
      <c r="I205" s="7" t="n"/>
      <c r="J205" s="7" t="n"/>
      <c r="K205" s="7" t="n"/>
      <c r="L205" s="7" t="n"/>
      <c r="M205" s="7" t="inlineStr">
        <is>
          <t>https://www.phy.ncu.edu.tw/news/%e6%a0%a1%e5%85%a7%e8%b7%af%e9%9d%a2%e6%94%b9%e5%96%84%e5%b7%a5%e7%a8%8b/</t>
        </is>
      </c>
      <c r="N205" s="7" t="inlineStr">
        <is>
          <t>許慧君</t>
        </is>
      </c>
    </row>
    <row r="206">
      <c r="A206" s="7">
        <f>TRUE()</f>
        <v/>
      </c>
      <c r="B206" s="7" t="inlineStr">
        <is>
          <t>演講</t>
        </is>
      </c>
      <c r="C206" s="7" t="n"/>
      <c r="D206" s="14" t="n">
        <v>45937</v>
      </c>
      <c r="E206" s="7" t="inlineStr">
        <is>
          <t>Special talk 10/08_Neutrino Masses and Dynamical Dark Energy: A Joint Window into New Physics from Precision Cosmology</t>
        </is>
      </c>
      <c r="F206" s="7" t="n"/>
      <c r="G206" s="7" t="n"/>
      <c r="H206" s="7" t="n"/>
      <c r="I206" s="7" t="n"/>
      <c r="J206" s="7" t="n"/>
      <c r="K206" s="7" t="n"/>
      <c r="L206" s="7" t="n"/>
      <c r="M206" s="7" t="inlineStr">
        <is>
          <t>https://www.phy.ncu.edu.tw/news/special-talk-10-08_neutrino-masses-and-dynamical-dark-energy-a-joint-window-into-new-physics-from-precision-cosmology/</t>
        </is>
      </c>
      <c r="N206" s="7" t="inlineStr">
        <is>
          <t>許慧君</t>
        </is>
      </c>
    </row>
    <row r="207">
      <c r="A207" s="7">
        <f>TRUE()</f>
        <v/>
      </c>
      <c r="B207" s="7" t="inlineStr">
        <is>
          <t>其他</t>
        </is>
      </c>
      <c r="C207" s="7" t="n"/>
      <c r="D207" s="14" t="n">
        <v>45931</v>
      </c>
      <c r="E207" s="7" t="inlineStr">
        <is>
          <t>物理系分機通訊錄1141001</t>
        </is>
      </c>
      <c r="F207" s="7" t="inlineStr">
        <is>
          <t>物理系通訊錄下載</t>
        </is>
      </c>
      <c r="G207" s="7" t="inlineStr">
        <is>
          <t>物理系通訊錄</t>
        </is>
      </c>
      <c r="H207" s="7" t="inlineStr">
        <is>
          <t>https://www.phy.ncu.edu.tw/wp-content/uploads/2025/10/物理系通訊錄.pdf</t>
        </is>
      </c>
      <c r="I207" s="7" t="inlineStr">
        <is>
          <t>下載</t>
        </is>
      </c>
      <c r="J207" s="7" t="inlineStr">
        <is>
          <t>https://www.phy.ncu.edu.tw/wp-content/uploads/2025/10/物理系通訊錄.pdf</t>
        </is>
      </c>
      <c r="K207" s="7" t="n"/>
      <c r="L207" s="7" t="n"/>
      <c r="M207" s="7" t="inlineStr">
        <is>
          <t>https://www.phy.ncu.edu.tw/news/%e7%89%a9%e7%90%86%e7%b3%bb%e5%88%86%e6%a9%9f%e9%80%9a%e8%a8%8a%e9%8c%841141001/</t>
        </is>
      </c>
      <c r="N207" s="7" t="inlineStr">
        <is>
          <t>許慧君</t>
        </is>
      </c>
    </row>
    <row r="208">
      <c r="A208" s="7">
        <f>TRUE()</f>
        <v/>
      </c>
      <c r="B208" s="7" t="inlineStr">
        <is>
          <t>其他</t>
        </is>
      </c>
      <c r="C208" s="7" t="n"/>
      <c r="D208" s="14" t="n">
        <v>45931</v>
      </c>
      <c r="E208" s="7" t="inlineStr">
        <is>
          <t>失物招領(114.10.01)</t>
        </is>
      </c>
      <c r="F208" s="7" t="inlineStr">
        <is>
          <t>有遺失下列物品者，請於114.10.31前至物理系辦(S4-629)認領!</t>
        </is>
      </c>
      <c r="G208" s="7" t="n"/>
      <c r="H208" s="7" t="n"/>
      <c r="I208" s="7" t="n"/>
      <c r="J208" s="7" t="n"/>
      <c r="K208" s="7" t="n"/>
      <c r="L208" s="7" t="n"/>
      <c r="M208" s="7" t="inlineStr">
        <is>
          <t>https://www.phy.ncu.edu.tw/news/%e5%a4%b1%e7%89%a9%e6%8b%9b%e9%a0%98114-10-01/</t>
        </is>
      </c>
      <c r="N208" s="7" t="inlineStr">
        <is>
          <t>許慧君</t>
        </is>
      </c>
    </row>
    <row r="209">
      <c r="A209" s="7">
        <f>TRUE()</f>
        <v/>
      </c>
      <c r="B209" s="7" t="inlineStr">
        <is>
          <t>演講</t>
        </is>
      </c>
      <c r="C209" s="7" t="n"/>
      <c r="D209" s="14" t="n">
        <v>45931</v>
      </c>
      <c r="E209" s="7" t="inlineStr">
        <is>
          <t>Colloquium_20251007_Tripartite Entanglement, Non-Locality, and Connected Correlators</t>
        </is>
      </c>
      <c r="F209" s="7" t="inlineStr">
        <is>
          <t>Colloquium_20251007下載</t>
        </is>
      </c>
      <c r="G209" s="7" t="inlineStr">
        <is>
          <t>Colloquium_20251007</t>
        </is>
      </c>
      <c r="H209" s="7" t="inlineStr">
        <is>
          <t>https://www.phy.ncu.edu.tw/wp-content/uploads/2025/10/Colloquium_20251007.pdf</t>
        </is>
      </c>
      <c r="I209" s="7" t="inlineStr">
        <is>
          <t>下載</t>
        </is>
      </c>
      <c r="J209" s="7" t="inlineStr">
        <is>
          <t>https://www.phy.ncu.edu.tw/wp-content/uploads/2025/10/Colloquium_20251007.pdf</t>
        </is>
      </c>
      <c r="K209" s="7" t="n"/>
      <c r="L209" s="7" t="n"/>
      <c r="M209" s="7" t="inlineStr">
        <is>
          <t>https://www.phy.ncu.edu.tw/news/colloquium_20251007_tripartite-entanglement-non-locality-and-connected-correlators/</t>
        </is>
      </c>
      <c r="N209" s="7" t="inlineStr">
        <is>
          <t>許慧君</t>
        </is>
      </c>
    </row>
    <row r="210">
      <c r="A210" s="7">
        <f>TRUE()</f>
        <v/>
      </c>
      <c r="B210" s="7" t="inlineStr">
        <is>
          <t>招生</t>
        </is>
      </c>
      <c r="C210" s="7" t="n"/>
      <c r="D210" s="14" t="n">
        <v>45924</v>
      </c>
      <c r="E210" s="7" t="inlineStr">
        <is>
          <t>115學年度碩士班考試入學招生公告</t>
        </is>
      </c>
      <c r="F210" s="7" t="inlineStr">
        <is>
          <t>https://admission.ncu.edu.tw/zh-TW/content/78/13</t>
        </is>
      </c>
      <c r="G210" s="7" t="inlineStr">
        <is>
          <t>https://admission.ncu.edu.tw/zh-TW/content/78/13</t>
        </is>
      </c>
      <c r="H210" s="7" t="inlineStr">
        <is>
          <t>https://admission.ncu.edu.tw/zh-TW/content/78/13</t>
        </is>
      </c>
      <c r="I210" s="7" t="n"/>
      <c r="J210" s="7" t="n"/>
      <c r="K210" s="7" t="n"/>
      <c r="L210" s="7" t="n"/>
      <c r="M210" s="7" t="inlineStr">
        <is>
          <t>https://www.phy.ncu.edu.tw/news/115%e5%ad%b8%e5%b9%b4%e5%ba%a6%e7%a2%a9%e5%a3%ab%e7%8f%ad%e8%80%83%e8%a9%a6%e5%85%a5%e5%ad%b8%e6%8b%9b%e7%94%9f%e5%85%ac%e5%91%8a/</t>
        </is>
      </c>
      <c r="N210" s="7" t="inlineStr">
        <is>
          <t>許慧君</t>
        </is>
      </c>
    </row>
    <row r="211">
      <c r="A211" s="7">
        <f>TRUE()</f>
        <v/>
      </c>
      <c r="B211" s="7" t="inlineStr">
        <is>
          <t>演講</t>
        </is>
      </c>
      <c r="C211" s="7" t="n"/>
      <c r="D211" s="14" t="n">
        <v>45924</v>
      </c>
      <c r="E211" s="7" t="inlineStr">
        <is>
          <t>Colloquium_20250930_Toward scaling spin-based quantum processors with semiconductor technology</t>
        </is>
      </c>
      <c r="F211" s="7" t="inlineStr">
        <is>
          <t>Colloquium_20250930下載</t>
        </is>
      </c>
      <c r="G211" s="7" t="inlineStr">
        <is>
          <t>Colloquium_20250930</t>
        </is>
      </c>
      <c r="H211" s="7" t="inlineStr">
        <is>
          <t>https://www.phy.ncu.edu.tw/wp-content/uploads/2025/09/Colloquium_20250930.pdf</t>
        </is>
      </c>
      <c r="I211" s="7" t="inlineStr">
        <is>
          <t>下載</t>
        </is>
      </c>
      <c r="J211" s="7" t="inlineStr">
        <is>
          <t>https://www.phy.ncu.edu.tw/wp-content/uploads/2025/09/Colloquium_20250930.pdf</t>
        </is>
      </c>
      <c r="K211" s="7" t="n"/>
      <c r="L211" s="7" t="n"/>
      <c r="M211" s="7" t="inlineStr">
        <is>
          <t>https://www.phy.ncu.edu.tw/news/colloquium_20250930_toward-scaling-spin-based-quantum-processors-with-semiconductor-technology/</t>
        </is>
      </c>
      <c r="N211" s="7" t="inlineStr">
        <is>
          <t>許慧君</t>
        </is>
      </c>
    </row>
    <row r="212">
      <c r="A212" s="7">
        <f>TRUE()</f>
        <v/>
      </c>
      <c r="B212" s="7" t="inlineStr">
        <is>
          <t>演講</t>
        </is>
      </c>
      <c r="C212" s="7" t="n"/>
      <c r="D212" s="14" t="n">
        <v>45923</v>
      </c>
      <c r="E212" s="7" t="inlineStr">
        <is>
          <t>Complex System and Biophysics Seminar_20250925</t>
        </is>
      </c>
      <c r="F212" s="7" t="inlineStr">
        <is>
          <t>Complex System and Biophysics Seminar_20250925下載</t>
        </is>
      </c>
      <c r="G212" s="7" t="inlineStr">
        <is>
          <t>Complex System and Biophysics Seminar_20250925</t>
        </is>
      </c>
      <c r="H212" s="7" t="inlineStr">
        <is>
          <t>https://www.phy.ncu.edu.tw/wp-content/uploads/2025/09/Complex-System-and-Biophysics-Seminar_20250925.pdf</t>
        </is>
      </c>
      <c r="I212" s="7" t="inlineStr">
        <is>
          <t>下載</t>
        </is>
      </c>
      <c r="J212" s="7" t="inlineStr">
        <is>
          <t>https://www.phy.ncu.edu.tw/wp-content/uploads/2025/09/Complex-System-and-Biophysics-Seminar_20250925.pdf</t>
        </is>
      </c>
      <c r="K212" s="7" t="n"/>
      <c r="L212" s="7" t="n"/>
      <c r="M212" s="7" t="inlineStr">
        <is>
          <t>https://www.phy.ncu.edu.tw/news/complex-system-and-biophysics-seminar_20250925/</t>
        </is>
      </c>
      <c r="N212" s="7" t="inlineStr">
        <is>
          <t>許慧君</t>
        </is>
      </c>
    </row>
    <row r="213">
      <c r="A213" s="7">
        <f>TRUE()</f>
        <v/>
      </c>
      <c r="B213" s="7" t="inlineStr">
        <is>
          <t>招生</t>
        </is>
      </c>
      <c r="C213" s="7" t="n"/>
      <c r="D213" s="14" t="n">
        <v>45922</v>
      </c>
      <c r="E213" s="7" t="inlineStr">
        <is>
          <t>學生逕行修讀物理系博士學位申請公告Direct Admission to a Doctoral Degree in Physics-11409</t>
        </is>
      </c>
      <c r="F213" s="7" t="inlineStr">
        <is>
          <t>學生逕行修讀物理系博士學位申請公告Direct Admission to a Doctoral Degree in Physics-11409下載</t>
        </is>
      </c>
      <c r="G213" s="7" t="inlineStr">
        <is>
          <t>學生逕行修讀物理系博士學位申請公告Direct Admission to a Doctoral Degree in Ph</t>
        </is>
      </c>
      <c r="H213" s="7" t="inlineStr">
        <is>
          <t>https://www.phy.ncu.edu.tw/wp-content/uploads/2025/09/學生逕行修讀物理系博士學位申請公告Direct-Admission-to-a-Doctoral-Degree-in-Physics-11409.pdf</t>
        </is>
      </c>
      <c r="I213" s="7" t="inlineStr">
        <is>
          <t>下載</t>
        </is>
      </c>
      <c r="J213" s="7" t="inlineStr">
        <is>
          <t>https://www.phy.ncu.edu.tw/wp-content/uploads/2025/09/學生逕行修讀物理系博士學位申請公告Direct-Admission-to-a-Doctoral-Degree-in-Physics-11409.pdf</t>
        </is>
      </c>
      <c r="K213" s="7" t="n"/>
      <c r="L213" s="7" t="n"/>
      <c r="M213" s="7" t="inlineStr">
        <is>
          <t>https://www.phy.ncu.edu.tw/news/%e5%ad%b8%e7%94%9f%e9%80%95%e8%a1%8c%e4%bf%ae%e8%ae%80%e7%89%a9%e7%90%86%e7%b3%bb%e5%8d%9a%e5%a3%ab%e5%ad%b8%e4%bd%8d%e7%94%b3%e8%ab%8b%e5%85%ac%e5%91%8adirect-admission-to-a-doctoral-degree-in-phy-14/</t>
        </is>
      </c>
      <c r="N213" s="7" t="inlineStr">
        <is>
          <t>許慧君</t>
        </is>
      </c>
    </row>
    <row r="214" ht="131" customHeight="1">
      <c r="A214" s="7">
        <f>TRUE()</f>
        <v/>
      </c>
      <c r="B214" s="7" t="inlineStr">
        <is>
          <t>其他</t>
        </is>
      </c>
      <c r="C214" s="7" t="n"/>
      <c r="D214" s="14" t="n">
        <v>45919</v>
      </c>
      <c r="E214" s="7" t="inlineStr">
        <is>
          <t>114年度理學院消防演練</t>
        </is>
      </c>
      <c r="F214" s="9" t="inlineStr">
        <is>
          <t>演練時間：114年11月18日(週二) 10AM-12PM
集合地點：健雄館一樓廣場
演練對象：理學院所有新生。
                   物理系、光電系、化學系 研究生及新生，請務必參加。
                   其餘各單位教職員有需求亦可報名。
演練課目：滅火器使用、消防水管噴水練習及緩降操作說明
服務學習時數認證：生活知能1小時
環安中心時數認證：114職安教育訓練-緊急應變(依規定)1小時
請至個人portal活動報名
https://cis.ncu.edu.tw/iNCU/messageNotice/activityManagement/activity/1216</t>
        </is>
      </c>
      <c r="G214" s="7" t="inlineStr">
        <is>
          <t>https://cis.ncu.edu.tw/iNCU/messageNotice/activityManagement</t>
        </is>
      </c>
      <c r="H214" s="7" t="inlineStr">
        <is>
          <t>https://cis.ncu.edu.tw/iNCU/messageNotice/activityManagement/activity/1216</t>
        </is>
      </c>
      <c r="I214" s="7" t="n"/>
      <c r="J214" s="7" t="n"/>
      <c r="K214" s="7" t="n"/>
      <c r="L214" s="7" t="n"/>
      <c r="M214" s="7" t="inlineStr">
        <is>
          <t>https://www.phy.ncu.edu.tw/news/114%e5%b9%b4%e5%ba%a6%e7%90%86%e5%ad%b8%e9%99%a2%e6%b6%88%e9%98%b2%e6%bc%94%e7%b7%b4/</t>
        </is>
      </c>
      <c r="N214" s="7" t="inlineStr">
        <is>
          <t>許慧君</t>
        </is>
      </c>
    </row>
    <row r="215" ht="222" customHeight="1">
      <c r="A215" s="7">
        <f>TRUE()</f>
        <v/>
      </c>
      <c r="B215" s="7" t="inlineStr">
        <is>
          <t>獎學金</t>
        </is>
      </c>
      <c r="C215" s="7" t="n"/>
      <c r="D215" s="14" t="n">
        <v>45917</v>
      </c>
      <c r="E215" s="7" t="inlineStr">
        <is>
          <t>114-1物理學系陳滌清何崇媺紀念基金會獎學金得獎名單公告</t>
        </is>
      </c>
      <c r="F215" s="9" t="inlineStr">
        <is>
          <t>恭喜以下同學獲獎!
請獲獎同學到系辦領取通知，並請留意email相關領獎注意事項。
得獎名單(以學號排序)
優秀學生獎助李侑哲112202024
優秀學生獎助吳翊禎112202506
優秀學生獎助許宏瑋112202512
出席國際會議徐健忠110222021
出席國際會議吳俊擇112282002
出席國際會議邱譯萱113222020
出席國際會議邱譯萱113222020
出席國際會議李俊逸113282003
出國交流獎助林志霖111202024
出國交流獎助陳品毅111202521
出國交流獎助陳佳妍113222018
國立中央大學物理學系陳滌清何崇媺紀念基金會獎學金辦法1140218系務會議通過下載
[embed_pdf url="https://www.phy.ncu.edu.tw/wp-content/uploads/2025/09/國立中央大學物理學系陳滌清何崇媺紀念基金會獎學金辦法1140218系務會議通過.pdf"]</t>
        </is>
      </c>
      <c r="G215" s="7" t="inlineStr">
        <is>
          <t>國立中央大學物理學系陳滌清何崇媺紀念基金會獎學金辦法1140218系務會議通過</t>
        </is>
      </c>
      <c r="H215" s="7" t="inlineStr">
        <is>
          <t>https://www.phy.ncu.edu.tw/wp-content/uploads/2025/09/國立中央大學物理學系陳滌清何崇媺紀念基金會獎學金辦法1140218系務會議通過.pdf</t>
        </is>
      </c>
      <c r="I215" s="7" t="inlineStr">
        <is>
          <t>下載</t>
        </is>
      </c>
      <c r="J215" s="7" t="inlineStr">
        <is>
          <t>https://www.phy.ncu.edu.tw/wp-content/uploads/2025/09/國立中央大學物理學系陳滌清何崇媺紀念基金會獎學金辦法1140218系務會議通過.pdf</t>
        </is>
      </c>
      <c r="K215" s="7" t="n"/>
      <c r="L215" s="7" t="n"/>
      <c r="M215" s="7" t="inlineStr">
        <is>
          <t>https://www.phy.ncu.edu.tw/news/114-1%e7%89%a9%e7%90%86%e5%ad%b8%e7%b3%bb%e9%99%b3%e6%bb%8c%e6%b8%85%e4%bd%95%e5%b4%87%e5%aa%ba%e7%b4%80%e5%bf%b5%e5%9f%ba%e9%87%91%e6%9c%83%e7%8d%8e%e5%ad%b8%e9%87%91%e5%be%97%e7%8d%8e%e5%90%8d/</t>
        </is>
      </c>
      <c r="N215" s="7" t="inlineStr">
        <is>
          <t>許慧君</t>
        </is>
      </c>
    </row>
    <row r="216" ht="131" customHeight="1">
      <c r="A216" s="7">
        <f>TRUE()</f>
        <v/>
      </c>
      <c r="B216" s="7" t="inlineStr">
        <is>
          <t>獎學金</t>
        </is>
      </c>
      <c r="C216" s="7" t="n"/>
      <c r="D216" s="14" t="n">
        <v>45917</v>
      </c>
      <c r="E216" s="7" t="inlineStr">
        <is>
          <t>114-1物理學系上詮光纖獎學金得獎名單</t>
        </is>
      </c>
      <c r="F216" s="9" t="inlineStr">
        <is>
          <t>恭喜以下同學獲獎!
請獲獎同學到系辦領取通知，並請留意email相關領獎注意事項。
得獎名單(以學號排序)
出國交流獎助 蔡子翔 111202006
出國交流獎助 陳山榆 111202505
出國交流獎助 周禹璇 111222018
出席國際會議 邱譯萱 113222020
出席國際會議 詹欣憲 114222034
國立中央大學物理學系上詮光纖獎學金辦法(FOCI Scholarship Application Procedure)1120321系務會議通過下載</t>
        </is>
      </c>
      <c r="G216" s="7" t="inlineStr">
        <is>
          <t>國立中央大學物理學系上詮光纖獎學金辦法(FOCI Scholarship Application Procedure)1</t>
        </is>
      </c>
      <c r="H216" s="7" t="inlineStr">
        <is>
          <t>https://www.phy.ncu.edu.tw/wp-content/uploads/2025/09/國立中央大學物理學系上詮光纖獎學金辦法FOCI-Scholarship-Application-Procedure1120321系務會議通過.pdf</t>
        </is>
      </c>
      <c r="I216" s="7" t="inlineStr">
        <is>
          <t>下載</t>
        </is>
      </c>
      <c r="J216" s="7" t="inlineStr">
        <is>
          <t>https://www.phy.ncu.edu.tw/wp-content/uploads/2025/09/國立中央大學物理學系上詮光纖獎學金辦法FOCI-Scholarship-Application-Procedure1120321系務會議通過.pdf</t>
        </is>
      </c>
      <c r="K216" s="7" t="n"/>
      <c r="L216" s="7" t="n"/>
      <c r="M216" s="7" t="inlineStr">
        <is>
          <t>https://www.phy.ncu.edu.tw/news/114-1%e7%89%a9%e7%90%86%e5%ad%b8%e7%b3%bb%e4%b8%8a%e8%a9%ae%e5%85%89%e7%ba%96%e7%8d%8e%e5%ad%b8%e9%87%91%e5%be%97%e7%8d%8e%e5%90%8d%e5%96%ae/</t>
        </is>
      </c>
      <c r="N216" s="7" t="inlineStr">
        <is>
          <t>許慧君</t>
        </is>
      </c>
    </row>
    <row r="217" ht="118" customHeight="1">
      <c r="A217" s="7">
        <f>TRUE()</f>
        <v/>
      </c>
      <c r="B217" s="7" t="inlineStr">
        <is>
          <t>獎學金</t>
        </is>
      </c>
      <c r="C217" s="7" t="n"/>
      <c r="D217" s="14" t="n">
        <v>45917</v>
      </c>
      <c r="E217" s="7" t="inlineStr">
        <is>
          <t>114-1物理學系系友捐款補助學生出席國際會議獎學金得獎名單</t>
        </is>
      </c>
      <c r="F217" s="9" t="inlineStr">
        <is>
          <t>恭喜以下同學獲獎!
請獲獎同學到系辦領取通知，並請留意email相關領獎注意事項。
得獎名單
陳彥茹 108222016
張 昕 110282004
溫俊忠 111202010
吳家璇 111202506
邱 雁 113282002
國立中央大學物理系系友捐款補助學生出席國際會議獎學金(1121205系務會議通過)下載</t>
        </is>
      </c>
      <c r="G217" s="7" t="inlineStr">
        <is>
          <t>國立中央大學物理系系友捐款補助學生出席國際會議獎學金(1121205系務會議通過)</t>
        </is>
      </c>
      <c r="H217" s="7" t="inlineStr">
        <is>
          <t>https://www.phy.ncu.edu.tw/wp-content/uploads/2025/09/國立中央大學物理系系友捐款補助學生出席國際會議獎學金1121205系務會議通過.pdf</t>
        </is>
      </c>
      <c r="I217" s="7" t="inlineStr">
        <is>
          <t>下載</t>
        </is>
      </c>
      <c r="J217" s="7" t="inlineStr">
        <is>
          <t>https://www.phy.ncu.edu.tw/wp-content/uploads/2025/09/國立中央大學物理系系友捐款補助學生出席國際會議獎學金1121205系務會議通過.pdf</t>
        </is>
      </c>
      <c r="K217" s="7" t="n"/>
      <c r="L217" s="7" t="n"/>
      <c r="M217" s="7" t="inlineStr">
        <is>
          <t>https://www.phy.ncu.edu.tw/news/114-1%e7%89%a9%e7%90%86%e5%ad%b8%e7%b3%bb%e7%b3%bb%e5%8f%8b%e6%8d%90%e6%ac%be%e8%a3%9c%e5%8a%a9%e5%ad%b8%e7%94%9f%e5%87%ba%e5%b8%ad%e5%9c%8b%e9%9a%9b%e6%9c%83%e8%ad%b0%e7%8d%8e%e5%ad%b8%e9%87%91-2/</t>
        </is>
      </c>
      <c r="N217" s="7" t="inlineStr">
        <is>
          <t>許慧君</t>
        </is>
      </c>
    </row>
    <row r="218" ht="79" customHeight="1">
      <c r="A218" s="7">
        <f>TRUE()</f>
        <v/>
      </c>
      <c r="B218" s="7" t="inlineStr">
        <is>
          <t>獎學金</t>
        </is>
      </c>
      <c r="C218" s="7" t="n"/>
      <c r="D218" s="14" t="n">
        <v>45917</v>
      </c>
      <c r="E218" s="7" t="inlineStr">
        <is>
          <t>114學年度王立文女士獎學金得獎名單</t>
        </is>
      </c>
      <c r="F218" s="9" t="inlineStr">
        <is>
          <t>111202502 李蕎伊
恭喜以上同學獲獎!
獲獎通知及公共服務相關事項以email個別通知
中央大學物理學系王立文女士獎學金辦法
學士班獎學金：成績優異(前一學年學業總平均70 分以上，各科成績均及格)，以女性學生優先。每學年每名5 萬元整(分兩學期發放)，領有其他獎助學金者不得重覆領取。</t>
        </is>
      </c>
      <c r="G218" s="7" t="inlineStr">
        <is>
          <t>https://www.phy.ncu.edu.tw/wp-content/uploads/2021/10/%E5%9C</t>
        </is>
      </c>
      <c r="H218" s="7" t="inlineStr">
        <is>
          <t>https://www.phy.ncu.edu.tw/wp-content/uploads/2021/10/%E5%9C%8B%E7%AB%8B%E4%B8%AD%E5%A4%AE%E5%A4%A7%E5%AD%B8%E7%89%A9%E7%90%86%E5%AD%B8%E7%B3%BB%E7%8E%8B%E7%AB%8B%E6%96%87%E5%A5%B3%E5%A3%AB%E7%8D%8E%E5%AD%B8%E9%87%91%E8%BE%A6%E6%B3%951091215%E7%B3%BB%E5%8B%99%E6%9C%83%E8%AD%B0%E9%80%9A%E9%81%8E-1.pdf</t>
        </is>
      </c>
      <c r="I218" s="7" t="inlineStr">
        <is>
          <t>中央大學物理學系王立文女士獎學金辦法</t>
        </is>
      </c>
      <c r="J218" s="7" t="inlineStr">
        <is>
          <t>https://www.phy.ncu.edu.tw/wp-content/uploads/2021/10/%E5%9C%8B%E7%AB%8B%E4%B8%AD%E5%A4%AE%E5%A4%A7%E5%AD%B8%E7%89%A9%E7%90%86%E5%AD%B8%E7%B3%BB%E7%8E%8B%E7%AB%8B%E6%96%87%E5%A5%B3%E5%A3%AB%E7%8D%8E%E5%AD%B8%E9%87%91%E8%BE%A6%E6%B3%951091215%E7%B3%BB%E5%8B%99%E6%9C%83%E8%AD%B0%E9%80%9A%E9%81%8E-1.pdf</t>
        </is>
      </c>
      <c r="K218" s="7" t="n"/>
      <c r="L218" s="7" t="n"/>
      <c r="M218" s="7" t="inlineStr">
        <is>
          <t>https://www.phy.ncu.edu.tw/news/114%e5%ad%b8%e5%b9%b4%e5%ba%a6%e7%8e%8b%e7%ab%8b%e6%96%87%e5%a5%b3%e5%a3%ab%e7%8d%8e%e5%ad%b8%e9%87%91%e5%be%97%e7%8d%8e%e5%90%8d%e5%96%ae/</t>
        </is>
      </c>
      <c r="N218" s="7" t="inlineStr">
        <is>
          <t>許慧君</t>
        </is>
      </c>
    </row>
    <row r="219">
      <c r="A219" s="7">
        <f>TRUE()</f>
        <v/>
      </c>
      <c r="B219" s="7" t="inlineStr">
        <is>
          <t>演講</t>
        </is>
      </c>
      <c r="C219" s="7" t="n"/>
      <c r="D219" s="14" t="n">
        <v>45917</v>
      </c>
      <c r="E219" s="7" t="inlineStr">
        <is>
          <t>Colloquium_20250923_Laboratory Data Acquisition and Management  in the Era of AI &amp;amp; Python Programing Tutorial</t>
        </is>
      </c>
      <c r="F219" s="7" t="inlineStr">
        <is>
          <t>Colloquium_20250923下載</t>
        </is>
      </c>
      <c r="G219" s="7" t="inlineStr">
        <is>
          <t>Colloquium_20250923</t>
        </is>
      </c>
      <c r="H219" s="7" t="inlineStr">
        <is>
          <t>https://www.phy.ncu.edu.tw/wp-content/uploads/2025/09/Colloquium_20250923.pdf</t>
        </is>
      </c>
      <c r="I219" s="7" t="inlineStr">
        <is>
          <t>下載</t>
        </is>
      </c>
      <c r="J219" s="7" t="inlineStr">
        <is>
          <t>https://www.phy.ncu.edu.tw/wp-content/uploads/2025/09/Colloquium_20250923.pdf</t>
        </is>
      </c>
      <c r="K219" s="7" t="n"/>
      <c r="L219" s="7" t="n"/>
      <c r="M219" s="7" t="inlineStr">
        <is>
          <t>https://www.phy.ncu.edu.tw/news/colloquium_20250923_laboratory-data-acquisition-and-management-in-the-era-of-ai-python-programing-tutorial/</t>
        </is>
      </c>
      <c r="N219" s="7" t="inlineStr">
        <is>
          <t>許慧君</t>
        </is>
      </c>
    </row>
    <row r="220" ht="79" customHeight="1">
      <c r="A220" s="7">
        <f>TRUE()</f>
        <v/>
      </c>
      <c r="B220" s="7" t="inlineStr">
        <is>
          <t>考試</t>
        </is>
      </c>
      <c r="C220" s="7" t="inlineStr">
        <is>
          <t>演講</t>
        </is>
      </c>
      <c r="D220" s="14" t="n">
        <v>45915</v>
      </c>
      <c r="E220" s="7" t="inlineStr">
        <is>
          <t>碩士生學位考試公告(林邑聲)</t>
        </is>
      </c>
      <c r="F220" s="9" t="inlineStr">
        <is>
          <t>姓名：林邑聲
學號：112222011
口試日期及時間：2025.09.26 下午2~5點
借用口試地點：724
論文題目：The vibration isolation study for the beam-split mirror of Michelson interferometer</t>
        </is>
      </c>
      <c r="G220" s="7" t="n"/>
      <c r="H220" s="7" t="n"/>
      <c r="I220" s="7" t="n"/>
      <c r="J220" s="7" t="n"/>
      <c r="K220" s="7" t="n"/>
      <c r="L220" s="7" t="n"/>
      <c r="M220" s="7" t="inlineStr">
        <is>
          <t>https://www.phy.ncu.edu.tw/news/%e7%a2%a9%e5%a3%ab%e7%94%9f%e5%ad%b8%e4%bd%8d%e8%80%83%e8%a9%a6%e5%85%ac%e5%91%8a%e6%9e%97%e9%82%91%e8%81%b2/</t>
        </is>
      </c>
      <c r="N220" s="7" t="inlineStr">
        <is>
          <t>許慧君</t>
        </is>
      </c>
    </row>
    <row r="221" ht="92" customHeight="1">
      <c r="A221" s="7">
        <f>TRUE()</f>
        <v/>
      </c>
      <c r="B221" s="7" t="inlineStr">
        <is>
          <t>其他</t>
        </is>
      </c>
      <c r="C221" s="7" t="n"/>
      <c r="D221" s="14" t="n">
        <v>45912</v>
      </c>
      <c r="E221" s="7" t="inlineStr">
        <is>
          <t>中大後門出入口交通標線繪製工程</t>
        </is>
      </c>
      <c r="F221" s="9" t="inlineStr">
        <is>
          <t>【工程名稱】中大後門出入口交通標線繪製工程
【施工時間】114年9月16日(星期二)上午9:00至12:00
【施工地點】本校後門出入口
【施工說明】交通標線繪製期間將進行分區封道，屆時恐將影響本校後門出入口之交通及周邊道路，爰請大家提前規劃當日進出學校時段，以避免因交通量大或趕時間而影響進岀學校的順暢性，並請配合現場駐警之交通管制與引導。
造成不便，敬祈見諒，非常感謝！</t>
        </is>
      </c>
      <c r="G221" s="7" t="n"/>
      <c r="H221" s="7" t="n"/>
      <c r="I221" s="7" t="n"/>
      <c r="J221" s="7" t="n"/>
      <c r="K221" s="7" t="n"/>
      <c r="L221" s="7" t="n"/>
      <c r="M221" s="7" t="inlineStr">
        <is>
          <t>https://www.phy.ncu.edu.tw/news/%e4%b8%ad%e5%a4%a7%e5%be%8c%e9%96%80%e5%87%ba%e5%85%a5%e5%8f%a3%e4%ba%a4%e9%80%9a%e6%a8%99%e7%b7%9a%e7%b9%aa%e8%a3%bd%e5%b7%a5%e7%a8%8b/</t>
        </is>
      </c>
      <c r="N221" s="7" t="inlineStr">
        <is>
          <t>許慧君</t>
        </is>
      </c>
    </row>
    <row r="222" ht="345" customHeight="1">
      <c r="A222" s="7">
        <f>TRUE()</f>
        <v/>
      </c>
      <c r="B222" s="7" t="inlineStr">
        <is>
          <t>其他</t>
        </is>
      </c>
      <c r="C222" s="7" t="n"/>
      <c r="D222" s="14" t="n">
        <v>45912</v>
      </c>
      <c r="E222" s="7" t="inlineStr">
        <is>
          <t>IP 使用調查(IP database survey)</t>
        </is>
      </c>
      <c r="F222" s="9" t="inlineStr">
        <is>
          <t>為配合數位發展部進行資安外部稽核作業，需重新盤點經由物理系網管室申請之IP地址及其使用狀況。此次調查對象包含本系各辦公室、研究室、實驗室等單位。
敬請曾向物理系網管室申請IP地址之單位協助填寫以下表單，並回報目前仍在使用中的IP地址及相關資訊（一次表單填寫一個IP地址）。表單填寫截止日期：10月11日（星期六）
屆時未回報之IP地址將視同未使用並由網管室統一收回。如後續仍有使用需求，需重新向網管室提出申請。
為確保網路資源有效管理與稽核順利進行，敬請各單位務必配合填寫。感謝您的協助！  
調查表單：https://docs.google.com/forms/d/e/1FAIpQLSebnUmM6_g_8-8iiRVDOSqF0Y6UYeNIimcTGc1Np1yZNNcFSg/viewform?usp=header
To comply with the Ministry of Digital Affairs' external cybersecurity audit, we are investigating the status of IP addresses previously registered from the computer room. This survey covers all departmental offices, research groups, laboratories, and related units.
We kindly ask all units that have previously applied for IP addresses from the computer room to complete the following form and report the IP addresses that are still in use, along with relevant information. (Please submit one form per IP address.)
Deadline for form submission: Sat. day, Oct 11
IP addresses not reported by the deadline will be considered inactive and will be reclaimed by the computer room. Units requiring reclaimed IP addresses at a later time must submit a new application.
To ensure effective management of network resources and smooth completion of the audit, we sincerely ask for your full cooperation. Thank you for your support!
Survey form: https://docs.google.com/forms/d/e/1FAIpQLSebnUmM6_g_8-8iiRVDOSqF0Y6UYeNIimcTGc1Np1yZNNcFSg/viewform?usp=header
--
Sincerely,
國立中央大學 物理系網管室
Dept. of Physics, National Central University</t>
        </is>
      </c>
      <c r="G222" s="7" t="inlineStr">
        <is>
          <t>https://docs.google.com/forms/d/e/1FAIpQLSebnUmM6_g_8-8iiRVD</t>
        </is>
      </c>
      <c r="H222" s="7" t="inlineStr">
        <is>
          <t>https://docs.google.com/forms/d/e/1FAIpQLSebnUmM6_g_8-8iiRVDOSqF0Y6UYeNIimcTGc1Np1yZNNcFSg/viewform?usp=header</t>
        </is>
      </c>
      <c r="I222" s="7" t="inlineStr">
        <is>
          <t>https://docs.google.com/forms/d/e/1FAIpQLSebnUmM6_g_8-8iiRVD</t>
        </is>
      </c>
      <c r="J222" s="7" t="inlineStr">
        <is>
          <t>https://docs.google.com/forms/d/e/1FAIpQLSebnUmM6_g_8-8iiRVDOSqF0Y6UYeNIimcTGc1Np1yZNNcFSg/viewform?usp=header</t>
        </is>
      </c>
      <c r="K222" s="7" t="inlineStr">
        <is>
          <t>國立中央大學 物理系網管室</t>
        </is>
      </c>
      <c r="L222" s="7" t="inlineStr">
        <is>
          <t>http://computers.phy.ncu.edu.tw/</t>
        </is>
      </c>
      <c r="M222" s="7" t="inlineStr">
        <is>
          <t>https://www.phy.ncu.edu.tw/news/ip-%e4%bd%bf%e7%94%a8%e8%aa%bf%e6%9f%a5ip-database-survey/</t>
        </is>
      </c>
      <c r="N222" s="7" t="inlineStr">
        <is>
          <t>許慧君</t>
        </is>
      </c>
    </row>
    <row r="223" ht="92" customHeight="1">
      <c r="A223" s="7">
        <f>TRUE()</f>
        <v/>
      </c>
      <c r="B223" s="7" t="inlineStr">
        <is>
          <t>其他</t>
        </is>
      </c>
      <c r="C223" s="7" t="n"/>
      <c r="D223" s="14" t="n">
        <v>45911</v>
      </c>
      <c r="E223" s="7" t="inlineStr">
        <is>
          <t>國立中央大學機車停放區示意圖</t>
        </is>
      </c>
      <c r="F223" s="9" t="inlineStr">
        <is>
          <t>一、本校於中央路後門周邊增設三處機車停放區（位置請見附圖），即日起開放使用，可提供約750輛機車停放。此外，中大北村側門機車停放區亦將於114年9月15日重新啟用，請多加利用。
二、後門7-ELEVEN學央門市後方之機車停放區因租約到期，需完成清空及歸還地主，請車主配合於114年9月15日(星期一)前將愛車移至其他停車區，造成不便，敬祈見諒。
三、學校後續將於工五館B棟側邊（太遙衛星接收站旁）再增設機車停放區，以紓解機車停車需求。</t>
        </is>
      </c>
      <c r="G223" s="7" t="n"/>
      <c r="H223" s="7" t="n"/>
      <c r="I223" s="7" t="n"/>
      <c r="J223" s="7" t="n"/>
      <c r="K223" s="7" t="n"/>
      <c r="L223" s="7" t="n"/>
      <c r="M223" s="7" t="inlineStr">
        <is>
          <t>https://www.phy.ncu.edu.tw/news/%e5%9c%8b%e7%ab%8b%e4%b8%ad%e5%a4%ae%e5%a4%a7%e5%ad%b8%e6%a9%9f%e8%bb%8a%e5%81%9c%e6%94%be%e5%8d%80%e7%a4%ba%e6%84%8f%e5%9c%96/</t>
        </is>
      </c>
      <c r="N223" s="7" t="inlineStr">
        <is>
          <t>許慧君</t>
        </is>
      </c>
    </row>
    <row r="224">
      <c r="A224" s="7">
        <f>TRUE()</f>
        <v/>
      </c>
      <c r="B224" s="7" t="inlineStr">
        <is>
          <t>招生</t>
        </is>
      </c>
      <c r="C224" s="7" t="n"/>
      <c r="D224" s="14" t="n">
        <v>45911</v>
      </c>
      <c r="E224" s="7" t="inlineStr">
        <is>
          <t>115學年度碩士班甄試入學招生公告</t>
        </is>
      </c>
      <c r="F224" s="7" t="inlineStr">
        <is>
          <t>https://admission.ncu.edu.tw/zh-TW/content/82/13</t>
        </is>
      </c>
      <c r="G224" s="7" t="inlineStr">
        <is>
          <t>https://admission.ncu.edu.tw/zh-TW/content/82/13</t>
        </is>
      </c>
      <c r="H224" s="7" t="inlineStr">
        <is>
          <t>https://admission.ncu.edu.tw/zh-TW/content/82/13</t>
        </is>
      </c>
      <c r="I224" s="7" t="n"/>
      <c r="J224" s="7" t="n"/>
      <c r="K224" s="7" t="n"/>
      <c r="L224" s="7" t="n"/>
      <c r="M224" s="7" t="inlineStr">
        <is>
          <t>https://www.phy.ncu.edu.tw/news/115%e5%ad%b8%e5%b9%b4%e5%ba%a6%e7%a2%a9%e5%a3%ab%e7%8f%ad%e7%94%84%e8%a9%a6%e5%85%a5%e5%ad%b8%e6%8b%9b%e7%94%9f%e5%85%ac%e5%91%8a/</t>
        </is>
      </c>
      <c r="N224" s="7" t="inlineStr">
        <is>
          <t>許慧君</t>
        </is>
      </c>
    </row>
    <row r="225" ht="285" customHeight="1">
      <c r="A225" s="7">
        <f>TRUE()</f>
        <v/>
      </c>
      <c r="B225" s="7" t="inlineStr">
        <is>
          <t>其他</t>
        </is>
      </c>
      <c r="C225" s="7" t="n"/>
      <c r="D225" s="14" t="n">
        <v>45910</v>
      </c>
      <c r="E225" s="7" t="inlineStr">
        <is>
          <t>招募115學年度高中英語聽力測驗(第一次考試)中壢考區監試人員</t>
        </is>
      </c>
      <c r="F225" s="9" t="inlineStr">
        <is>
          <t>(以下本校人事室通知)
一、 旨揭測驗訂於114年10月18日(星期六)舉行，本校負責中壢考區之監試工作，考場設於中大壢中(桃園市中壢區三光 路 1 1 5 號 ) 及 平 鎮 高 中 ( 桃 園 市 平 鎮 區 環 南 路 三 段1 0 0 號 ) 。
二、 欲擔任旨揭測驗之監試人員，請務必依各身分別，詳閱隨文所附「教職員版」、「碩博生版」報名注意事項後，再按下列說明上網報名：
(一)報名對象：
１、 本校教職員(監試時仍須在職)。
２、 本校碩博生，有經驗者優先，惟仍需視監試人員缺額人數排入。
(二)報名期間：114年9月15日(星期一)上午9時至9月24日(星期三)下午5時前。
(三)報名路徑：登入中大Portal/便捷窗口/活動報名系統2.0報名端/大考中心招募115學年度高中英語聽力測(第一次考試)中壢考區監試人力。
(四)錄取者務必出席114年10月14日(星期二)上午10時之監試講習會(採視訊方式進行)及10月15或16日(星期三或四)MP3設備操作說明會(確切時間地點另行通知，擇一時段參加即可)。
(五)本次考試報名前請先洽得主管同意，或妥善安排課程規劃。獲聘之教職員，需自行至人事系統辦理請「監考公假 」事宜。
三、 本次開放自由報名，如報名人數不足，仍將洽請各單位依人數比例協助推薦。
附件1-教職員115學年度高中英語聽力測驗_第一次考試_中壢考區監試人員報名注意事項下載
附件2-碩博生115學年度高中英語聽力測驗_第一次考試_中壢考區監試人員報名注意事項下載</t>
        </is>
      </c>
      <c r="G225" s="7" t="inlineStr">
        <is>
          <t>附件1-教職員115學年度高中英語聽力測驗_第一次考試_中壢考區監試人員報名注意事項</t>
        </is>
      </c>
      <c r="H225" s="7" t="inlineStr">
        <is>
          <t>https://www.phy.ncu.edu.tw/wp-content/uploads/2025/09/附件1-教職員115學年度高中英語聽力測驗_第一次考試_中壢考區監試人員報名注意事項-1.pdf</t>
        </is>
      </c>
      <c r="I225" s="7" t="inlineStr">
        <is>
          <t>下載</t>
        </is>
      </c>
      <c r="J225" s="7" t="inlineStr">
        <is>
          <t>https://www.phy.ncu.edu.tw/wp-content/uploads/2025/09/附件1-教職員115學年度高中英語聽力測驗_第一次考試_中壢考區監試人員報名注意事項-1.pdf</t>
        </is>
      </c>
      <c r="K225" s="7" t="inlineStr">
        <is>
          <t>附件2-碩博生115學年度高中英語聽力測驗_第一次考試_中壢考區監試人員報名注意事項</t>
        </is>
      </c>
      <c r="L225" s="7" t="inlineStr">
        <is>
          <t>https://www.phy.ncu.edu.tw/wp-content/uploads/2025/09/附件2-碩博生115學年度高中英語聽力測驗_第一次考試_中壢考區監試人員報名注意事項.pdf</t>
        </is>
      </c>
      <c r="M225" s="7" t="inlineStr">
        <is>
          <t>https://www.phy.ncu.edu.tw/news/%e6%8b%9b%e5%8b%9f115%e5%ad%b8%e5%b9%b4%e5%ba%a6%e9%ab%98%e4%b8%ad%e8%8b%b1%e8%aa%9e%e8%81%bd%e5%8a%9b%e6%b8%ac%e9%a9%97%e7%ac%ac%e4%b8%80%e6%ac%a1%e8%80%83%e8%a9%a6%e4%b8%ad%e5%a3%a2%e8%80%83/</t>
        </is>
      </c>
      <c r="N225" s="7" t="inlineStr">
        <is>
          <t>劉怡貞</t>
        </is>
      </c>
    </row>
    <row r="226">
      <c r="A226" s="7">
        <f>TRUE()</f>
        <v/>
      </c>
      <c r="B226" s="7" t="inlineStr">
        <is>
          <t>演講</t>
        </is>
      </c>
      <c r="C226" s="7" t="n"/>
      <c r="D226" s="14" t="n">
        <v>45910</v>
      </c>
      <c r="E226" s="7" t="inlineStr">
        <is>
          <t>Colloquium_20250916_Fundamental Physics with Cosmic Microwave Background Observations</t>
        </is>
      </c>
      <c r="F226" s="7" t="n"/>
      <c r="G226" s="7" t="n"/>
      <c r="H226" s="7" t="n"/>
      <c r="I226" s="7" t="n"/>
      <c r="J226" s="7" t="n"/>
      <c r="K226" s="7" t="n"/>
      <c r="L226" s="7" t="n"/>
      <c r="M226" s="7" t="inlineStr">
        <is>
          <t>https://www.phy.ncu.edu.tw/news/colloquium_20250916_fundamental-physics-with-cosmic-microwave-background-observations/</t>
        </is>
      </c>
      <c r="N226" s="7" t="inlineStr">
        <is>
          <t>許慧君</t>
        </is>
      </c>
    </row>
    <row r="227" ht="79" customHeight="1">
      <c r="A227" s="7">
        <f>TRUE()</f>
        <v/>
      </c>
      <c r="B227" s="7" t="inlineStr">
        <is>
          <t>其他</t>
        </is>
      </c>
      <c r="C227" s="7" t="n"/>
      <c r="D227" s="14" t="n">
        <v>45909</v>
      </c>
      <c r="E227" s="7" t="inlineStr">
        <is>
          <t>114年國家防災日演(訓)練</t>
        </is>
      </c>
      <c r="F227" s="9" t="inlineStr">
        <is>
          <t>114 年度國家防災日演（訓）練，將由地科院及文學院共同配合辦理。
演練時間：114 年 9 月 18 日（星期四）09:00–10:00
演練對象：本館八樓太空系教室
另預計於 9 月 10 日 先行測試八樓廣播系統。
演練及測試期間，請師生聽到廣播時勿驚慌。
感謝您的合作。</t>
        </is>
      </c>
      <c r="G227" s="7" t="n"/>
      <c r="H227" s="7" t="n"/>
      <c r="I227" s="7" t="n"/>
      <c r="J227" s="7" t="n"/>
      <c r="K227" s="7" t="n"/>
      <c r="L227" s="7" t="n"/>
      <c r="M227" s="7" t="inlineStr">
        <is>
          <t>https://www.phy.ncu.edu.tw/news/114%e5%b9%b4%e5%9c%8b%e5%ae%b6%e9%98%b2%e7%81%bd%e6%97%a5%e6%bc%94%e8%a8%93%e7%b7%b4/</t>
        </is>
      </c>
      <c r="N227" s="7" t="inlineStr">
        <is>
          <t>許慧君</t>
        </is>
      </c>
    </row>
    <row r="228">
      <c r="A228" s="7">
        <f>TRUE()</f>
        <v/>
      </c>
      <c r="B228" s="7" t="inlineStr">
        <is>
          <t>演講</t>
        </is>
      </c>
      <c r="C228" s="7" t="n"/>
      <c r="D228" s="14" t="n">
        <v>45908</v>
      </c>
      <c r="E228" s="7" t="inlineStr">
        <is>
          <t>Complex System and Biophysics Seminar 20250911</t>
        </is>
      </c>
      <c r="F228" s="7" t="inlineStr">
        <is>
          <t>Complex System and Biophysics Seminar 20250911下載</t>
        </is>
      </c>
      <c r="G228" s="7" t="inlineStr">
        <is>
          <t>Complex System and Biophysics Seminar 20250911</t>
        </is>
      </c>
      <c r="H228" s="7" t="inlineStr">
        <is>
          <t>https://www.phy.ncu.edu.tw/wp-content/uploads/2025/09/Complex-System-and-Biophysics-Seminar-20250911.pdf</t>
        </is>
      </c>
      <c r="I228" s="7" t="inlineStr">
        <is>
          <t>下載</t>
        </is>
      </c>
      <c r="J228" s="7" t="inlineStr">
        <is>
          <t>https://www.phy.ncu.edu.tw/wp-content/uploads/2025/09/Complex-System-and-Biophysics-Seminar-20250911.pdf</t>
        </is>
      </c>
      <c r="K228" s="7" t="n"/>
      <c r="L228" s="7" t="n"/>
      <c r="M228" s="7" t="inlineStr">
        <is>
          <t>https://www.phy.ncu.edu.tw/news/complex-system-and-biophysics-seminar-20250911/</t>
        </is>
      </c>
      <c r="N228" s="7" t="inlineStr">
        <is>
          <t>許慧君</t>
        </is>
      </c>
    </row>
    <row r="229" ht="321" customHeight="1">
      <c r="A229" s="7">
        <f>TRUE()</f>
        <v/>
      </c>
      <c r="B229" s="7" t="inlineStr">
        <is>
          <t>考試</t>
        </is>
      </c>
      <c r="C229" s="7" t="n"/>
      <c r="D229" s="14" t="n">
        <v>45904</v>
      </c>
      <c r="E229" s="7" t="inlineStr">
        <is>
          <t>114學年度第一學期起實施研究生學位考試新規定及表格</t>
        </is>
      </c>
      <c r="F229" s="9" t="inlineStr">
        <is>
          <t>114學年度第一學期起實施研究生學位考試新規定及表格，請於教務處註冊組網頁-按我下載使用新版表格。
1.依教育部114年 6月4日臺教高通字第1142201506號函，及「大專校院學位論文送存國家圖書館典藏作業要點」修訂本校相關規定，並自114學年度第一學期起實施。
2.修訂「國立中央大學學生論文比對結果報告書」，請至教務處註冊組網頁-按我下載使用新版表格編號3-15。
3.修訂「國立中央大學研究生畢業論文格式條例」，增修下列項目：
(1)延後公開原因，依學位授予法第16條及「大專校院學位論文送存國家圖書館典藏作業要點」，刪除舊版「國家圖書館學位論文延後公開申請書」之「投稿」選項。惟下列情況，並經學校認定後，得予一段期間內不公開。
a、 涉及機密：係指國家機密，須檢附相關證明文件，或填寫「國立中央大學送存國家圖書館紙本論文延後公開說明書」表格編號3-13-1。
b、 專利事項：申請表填妥專利案號即可，若欲申請專利者，應填寫「國立中央大學送存國家圖書館紙本論文延後公開說明書」。
c、 依法不得提供：須提出適用法規或具體事實證據。
(2)如符合延後公開之原因，須經指導教授及學位考試委員簽署申請書，並由系所確認後於「國家圖書館學位論文延後公開申請書」(按我申請)的「學校權責單位章戳」之欄位核章。
(3)每次申請紙本論文及電子全文延後公開至多為5年，且需逐次申請；第2次起之申請程序，仍應取得原所有學位考試委員審核確認，或經原就讀系所之系（所）務等會議審核確認，經由學校向國家圖書館提出申請。
4.學生採取著作彙編方式撰寫論文者，請參考｢國立中央大學著作彙編之學位論文注意事項｣，應填寫「著作彙編之學位論文確認書」表格編號4-16、「學術著作共同作者貢獻聲明書」表格編號4-17以及「研究主軸綜合論述」表格編號4-18，均須於申請學位考試時檢附。</t>
        </is>
      </c>
      <c r="G229" s="7" t="inlineStr">
        <is>
          <t>教務處註冊組網頁-按我下載</t>
        </is>
      </c>
      <c r="H229" s="7" t="inlineStr">
        <is>
          <t>https://pdc.adm.ncu.edu.tw/form_reg.asp</t>
        </is>
      </c>
      <c r="I229" s="7" t="inlineStr">
        <is>
          <t>教務處註冊組網頁-按我下載</t>
        </is>
      </c>
      <c r="J229" s="7" t="inlineStr">
        <is>
          <t>https://pdc.adm.ncu.edu.tw/form_reg.asp</t>
        </is>
      </c>
      <c r="K229" s="7" t="inlineStr">
        <is>
          <t>「國家圖書館學位論文延後公開申請書」(按我申請)</t>
        </is>
      </c>
      <c r="L229" s="7" t="inlineStr">
        <is>
          <t>https://www.lib.ncu.edu.tw/service/formdownload.php</t>
        </is>
      </c>
      <c r="M229" s="7" t="inlineStr">
        <is>
          <t>https://www.phy.ncu.edu.tw/news/114%e5%ad%b8%e5%b9%b4%e5%ba%a6%e7%ac%ac%e4%b8%80%e5%ad%b8%e6%9c%9f%e8%b5%b7%e5%af%a6%e6%96%bd%e7%a0%94%e7%a9%b6%e7%94%9f%e5%ad%b8%e4%bd%8d%e8%80%83%e8%a9%a6%e6%96%b0%e8%a6%8f%e5%ae%9a%e5%8f%8a/</t>
        </is>
      </c>
      <c r="N229" s="7" t="inlineStr">
        <is>
          <t>許慧君</t>
        </is>
      </c>
    </row>
    <row r="230" ht="222" customHeight="1">
      <c r="A230" s="7">
        <f>TRUE()</f>
        <v/>
      </c>
      <c r="B230" s="7" t="inlineStr">
        <is>
          <t>其他</t>
        </is>
      </c>
      <c r="C230" s="7" t="n"/>
      <c r="D230" s="14" t="n">
        <v>45904</v>
      </c>
      <c r="E230" s="7" t="inlineStr">
        <is>
          <t>Campus Smoking Ban Notice</t>
        </is>
      </c>
      <c r="F230" s="9" t="inlineStr">
        <is>
          <t>In accordance with the amended Tobacco Hazards Prevention Act, which officially came into effect on March 22, 2023, our school has implemented a comprehensive campus smoking ban to protect the health of all faculty, staff, and students, and to maintain a clean, smoke-free environment.
Please be reminded:
The campus area includes all indoor and outdoor public spaces, dormitories, corridors, stairwells, areas outside perimeter walls, and parking lots.
All types of tobacco products are strictly prohibited, including e-cigarettes (vapes), and designated tobacco products such as heated tobacco are subject to enhanced regulation.
Violators of the smoking ban will be subject to a fine ranging from NT$2,000 to NT$10,000, in accordance with the Tobacco Hazards Prevention Act.
Individuals under the age of 20 caught smoking are required to attend three hours of smoking cessation education.
Let us work together to maintain a smoke-free campus environment.
If you have any questions or need assistance with smoking cessation, please contact the Campus Health Services Office for support.
Thank you for your cooperation and support!</t>
        </is>
      </c>
      <c r="G230" s="7" t="n"/>
      <c r="H230" s="7" t="n"/>
      <c r="I230" s="7" t="n"/>
      <c r="J230" s="7" t="n"/>
      <c r="K230" s="7" t="n"/>
      <c r="L230" s="7" t="n"/>
      <c r="M230" s="7" t="inlineStr">
        <is>
          <t>https://www.phy.ncu.edu.tw/news/campus-smoking-ban-notice/</t>
        </is>
      </c>
      <c r="N230" s="7" t="inlineStr">
        <is>
          <t>許慧君</t>
        </is>
      </c>
    </row>
    <row r="231" ht="131" customHeight="1">
      <c r="A231" s="7">
        <f>TRUE()</f>
        <v/>
      </c>
      <c r="B231" s="7" t="inlineStr">
        <is>
          <t>其他</t>
        </is>
      </c>
      <c r="C231" s="7" t="n"/>
      <c r="D231" s="14" t="n">
        <v>45904</v>
      </c>
      <c r="E231" s="7" t="inlineStr">
        <is>
          <t>本校全面禁菸公告</t>
        </is>
      </c>
      <c r="F231" s="9" t="inlineStr">
        <is>
          <t>依據《菸害防制法》修正條文已於112年3月22日正式施行，為維護全校師生健康及清新無菸的校園環境，本校已全面實施校園禁菸政策，禁止於校區內任何場所吸菸。
提醒您：
校園範圍包含所有室內外公共空間、宿舍、走廊、樓梯間、圍牆外及停車場。
全面禁止類菸品（含電子煙）及加強管制指定菸品（含加熱菸）。
違反禁菸規定者，將依《菸害防制法》相關規定處以新台幣2,000元至10,000元罰鍰。
未滿 20 歲違規吸菸者，須接受3小時戒菸教育
§請大家共同遵守，共同維護無菸校園環境§
如有戒菸相關需求或疑問，歡迎洽詢本校衛生保健組提供協助。
感謝您的配合與支持！</t>
        </is>
      </c>
      <c r="G231" s="7" t="n"/>
      <c r="H231" s="7" t="n"/>
      <c r="I231" s="7" t="n"/>
      <c r="J231" s="7" t="n"/>
      <c r="K231" s="7" t="n"/>
      <c r="L231" s="7" t="n"/>
      <c r="M231" s="7" t="inlineStr">
        <is>
          <t>https://www.phy.ncu.edu.tw/news/%e6%9c%ac%e6%a0%a1%e5%85%a8%e9%9d%a2%e7%a6%81%e8%8f%b8%e5%85%ac%e5%91%8a/</t>
        </is>
      </c>
      <c r="N231" s="7" t="inlineStr">
        <is>
          <t>許慧君</t>
        </is>
      </c>
    </row>
    <row r="232">
      <c r="A232" s="7">
        <f>TRUE()</f>
        <v/>
      </c>
      <c r="B232" s="7" t="inlineStr">
        <is>
          <t>演講</t>
        </is>
      </c>
      <c r="C232" s="7" t="n"/>
      <c r="D232" s="14" t="n">
        <v>45903</v>
      </c>
      <c r="E232" s="7" t="inlineStr">
        <is>
          <t>Colloquium_20250909_Artificial spacetime, topological instanton, and emerging electrodynamics in pseudo-Hermitian quantum mechanics</t>
        </is>
      </c>
      <c r="F232" s="7" t="inlineStr">
        <is>
          <t>Colloquium_20250909下載</t>
        </is>
      </c>
      <c r="G232" s="7" t="inlineStr">
        <is>
          <t>Colloquium_20250909</t>
        </is>
      </c>
      <c r="H232" s="7" t="inlineStr">
        <is>
          <t>https://www.phy.ncu.edu.tw/wp-content/uploads/2025/09/Colloquium_20250909.pdf</t>
        </is>
      </c>
      <c r="I232" s="7" t="inlineStr">
        <is>
          <t>下載</t>
        </is>
      </c>
      <c r="J232" s="7" t="inlineStr">
        <is>
          <t>https://www.phy.ncu.edu.tw/wp-content/uploads/2025/09/Colloquium_20250909.pdf</t>
        </is>
      </c>
      <c r="K232" s="7" t="n"/>
      <c r="L232" s="7" t="n"/>
      <c r="M232" s="7" t="inlineStr">
        <is>
          <t>https://www.phy.ncu.edu.tw/news/colloquium_20250909_artificial-spacetime-topological-instanton-and-emerging-electrodynamics-in-pseudo-hermitian-quantum-mechanics/</t>
        </is>
      </c>
      <c r="N232" s="7" t="inlineStr">
        <is>
          <t>許慧君</t>
        </is>
      </c>
    </row>
    <row r="233">
      <c r="A233" s="7">
        <f>TRUE()</f>
        <v/>
      </c>
      <c r="B233" s="7" t="inlineStr">
        <is>
          <t>其他</t>
        </is>
      </c>
      <c r="C233" s="7" t="n"/>
      <c r="D233" s="14" t="n">
        <v>45903</v>
      </c>
      <c r="E233" s="7" t="inlineStr">
        <is>
          <t>國立中央大學-校園智慧財產權宣導-</t>
        </is>
      </c>
      <c r="F233" s="7" t="inlineStr">
        <is>
          <t>中央大學校園智財課堂宣傳_宣傳版11409下載</t>
        </is>
      </c>
      <c r="G233" s="7" t="inlineStr">
        <is>
          <t>中央大學校園智財課堂宣傳_宣傳版11409</t>
        </is>
      </c>
      <c r="H233" s="7" t="inlineStr">
        <is>
          <t>https://www.phy.ncu.edu.tw/wp-content/uploads/2025/09/中央大學校園智財課堂宣傳_宣傳版11409.pdf</t>
        </is>
      </c>
      <c r="I233" s="7" t="inlineStr">
        <is>
          <t>下載</t>
        </is>
      </c>
      <c r="J233" s="7" t="inlineStr">
        <is>
          <t>https://www.phy.ncu.edu.tw/wp-content/uploads/2025/09/中央大學校園智財課堂宣傳_宣傳版11409.pdf</t>
        </is>
      </c>
      <c r="K233" s="7" t="n"/>
      <c r="L233" s="7" t="n"/>
      <c r="M233" s="7" t="inlineStr">
        <is>
          <t>https://www.phy.ncu.edu.tw/news/%e5%9c%8b%e7%ab%8b%e4%b8%ad%e5%a4%ae%e5%a4%a7%e5%ad%b8-%e6%a0%a1%e5%9c%92%e6%99%ba%e6%85%a7%e8%b2%a1%e7%94%a2%e6%ac%8a%e5%ae%a3%e5%b0%8e/</t>
        </is>
      </c>
      <c r="N233" s="7" t="inlineStr">
        <is>
          <t>許慧君</t>
        </is>
      </c>
    </row>
    <row r="234" ht="409.6" customHeight="1">
      <c r="A234" s="7">
        <f>TRUE()</f>
        <v/>
      </c>
      <c r="B234" s="7" t="inlineStr">
        <is>
          <t>演講</t>
        </is>
      </c>
      <c r="C234" s="7" t="n"/>
      <c r="D234" s="14" t="n">
        <v>45902</v>
      </c>
      <c r="E234" s="7" t="inlineStr">
        <is>
          <t>114-1 Colloquium</t>
        </is>
      </c>
      <c r="F234" s="9" t="inlineStr">
        <is>
          <t>演講日期(Schedule)演講人(Speaker)單位(Affiliation)演講題目(Title)
2025/9/2Prof. Keng-hui Lin (林耿慧)Institute of Physics, Academia SinicaClose the gender gap in physics
2025/9/9Prof. Ran Cheng (程然)Dept. of Electrical &amp; Computer Engineering, Physics and Astronomy, University of California, Riverside, USAArtificial spacetime, topological instanton, and emerging electrodynamics in pseudo-Hermitian quantum mechanics
2025/9/16Prof. Masashi Hazumi (羽澄昌史)KEK National Laboratory, Japan; Department of Physics, NCUFundamental Physics with Cosmic Microwave Background Observations
2025/9/23Ms. Tina Hsing (邢瀠心)Quantaser Photonics Co. LtdLaboratory Data Acquisition and Management  in the Era of AI &amp; Python Programing Tutorial
2025/9/30Prof. Chien-Yuan (Ted) Chang (張鑑元)Institute of Electrical Engineering and Department of Physics, National Tsing Hua UniversityToward scaling spin-based quantum processors with semiconductor technology
2025/10/7Prof. Chen-Te Ma (馬承德)Department of Physics, Great Bay University, ChinaTripartite Entanglement, Non-Locality, and Connected Correlators
2025/10/14Prof. Hsin-Zon Tsai (蔡欣融)Department of Physics, National Cheng Kung UniversityVisualizing Dynamic Molecular Manipulation on a Graphene Field Effect Transistor
2025/10/21校園技術推廣合作企劃台灣迪思科高科技股份有限公司(日)探索半導體切割技術 x 就業發展契機
2025/10/28Dr. Daiki Tanabe (田邉大樹)Institute of Physics, Academia SinicaDiscoveries through LIGO’s fourth gravitational wave observing run
2025/11/4Prof. Chieh Lin (林杰)Department of Physics, National Changhua University of EducationSearch for new CP-violating source through rare kaon decays
2025/11/11(颱風取消)Prof. Yink Loong Len (連英龍)Department of Physics, National Cheng Kung UniversityIntroduction to Quantum Parameter Estimation and Metrology
2025/11/18Prof. Shau-Yu Lan (藍劭宇)Department of Physics, National Taiwan UniversityQuantum Sciences with Optical Lattices
2025/11/25Prof. Piotr HajacMathematical Institute of the Polish Academy of Sciences, PolandCounting Paths in Directed Graphs
2025/12/2Dr. Ming-Chien Hsu (徐銘鍵)Hona Hai Research Institute, Hon Hai (Foxconn)Non-Convex Riemannian Approach to Quantum State Tomography
2025/12/9Prof. You-Chia Chang (張祐嘉)Department of Photonics, National Yang Ming Chiao Tung UniversityChip-scale beam shaping and steering with metasurface-integrated silicon photonics
2025/12/16Prof. Danru Qu (曲丹茹)Center for Condensed Matter Sciences, National Taiwan University</t>
        </is>
      </c>
      <c r="G234" s="7" t="inlineStr">
        <is>
          <t>Close the gender gap in physics</t>
        </is>
      </c>
      <c r="H234" s="7" t="inlineStr">
        <is>
          <t>https://www.phy.ncu.edu.tw/news/colloquium_20250902_close-the-gender-gap-in-physics/</t>
        </is>
      </c>
      <c r="I234" s="7" t="inlineStr">
        <is>
          <t>Artificial spacetime, topological instanton, and emerging el</t>
        </is>
      </c>
      <c r="J234" s="7" t="inlineStr">
        <is>
          <t>https://www.phy.ncu.edu.tw/news/colloquium_20250909_artificial-spacetime-topological-instanton-and-emerging-electrodynamics-in-pseudo-hermitian-quantum-mechanics/</t>
        </is>
      </c>
      <c r="K234" s="7" t="inlineStr">
        <is>
          <t>Fundamental Physics with Cosmic Microwave Background Observa</t>
        </is>
      </c>
      <c r="L234" s="7" t="inlineStr">
        <is>
          <t>https://www.phy.ncu.edu.tw/news/colloquium_20250916_fundamental-physics-with-cosmic-microwave-background-observations/</t>
        </is>
      </c>
      <c r="M234" s="7" t="inlineStr">
        <is>
          <t>https://www.phy.ncu.edu.tw/news/114-1-colloquium/</t>
        </is>
      </c>
      <c r="N234" s="7" t="inlineStr">
        <is>
          <t>許慧君</t>
        </is>
      </c>
    </row>
    <row r="235">
      <c r="A235" s="7">
        <f>TRUE()</f>
        <v/>
      </c>
      <c r="B235" s="7" t="inlineStr">
        <is>
          <t>演講</t>
        </is>
      </c>
      <c r="C235" s="7" t="n"/>
      <c r="D235" s="14" t="n">
        <v>45902</v>
      </c>
      <c r="E235" s="7" t="inlineStr">
        <is>
          <t>114-1 中央大學諮商中心 ★心理健康線上講座★ 報名表</t>
        </is>
      </c>
      <c r="F235" s="7" t="n"/>
      <c r="G235" s="7" t="n"/>
      <c r="H235" s="7" t="n"/>
      <c r="I235" s="7" t="n"/>
      <c r="J235" s="7" t="n"/>
      <c r="K235" s="7" t="n"/>
      <c r="L235" s="7" t="n"/>
      <c r="M235" s="7" t="inlineStr">
        <is>
          <t>https://www.phy.ncu.edu.tw/news/114-1-%e4%b8%ad%e5%a4%ae%e5%a4%a7%e5%ad%b8%e8%ab%ae%e5%95%86%e4%b8%ad%e5%bf%83-%e2%98%85%e5%bf%83%e7%90%86%e5%81%a5%e5%ba%b7%e7%b7%9a%e4%b8%8a%e8%ac%9b%e5%ba%a7%e2%98%85-%e5%a0%b1%e5%90%8d%e8%a1%a8/</t>
        </is>
      </c>
      <c r="N235" s="7" t="inlineStr">
        <is>
          <t>許慧君</t>
        </is>
      </c>
    </row>
    <row r="236" ht="66" customHeight="1">
      <c r="A236" s="7">
        <f>TRUE()</f>
        <v/>
      </c>
      <c r="B236" s="7" t="inlineStr">
        <is>
          <t>考試</t>
        </is>
      </c>
      <c r="C236" s="7" t="n"/>
      <c r="D236" s="14" t="n">
        <v>45902</v>
      </c>
      <c r="E236" s="7" t="inlineStr">
        <is>
          <t>研究生論文比對及畢業論文格式條例相關注意事項</t>
        </is>
      </c>
      <c r="F236" s="9" t="inlineStr">
        <is>
          <t>114AB01645下載
國立中央大學學生論文比對結果報告書-附件一下載
國立中央大學研究生畢業論文格式條例-附件二下載
送存國家圖書館紙本論文延後公開說明書-附件三下載
國家圖書館學位論文延後公開申請書-附件四下載</t>
        </is>
      </c>
      <c r="G236" s="7" t="inlineStr">
        <is>
          <t>114AB01645</t>
        </is>
      </c>
      <c r="H236" s="7" t="inlineStr">
        <is>
          <t>https://www.phy.ncu.edu.tw/wp-content/uploads/2025/09/114AB01645.pdf</t>
        </is>
      </c>
      <c r="I236" s="7" t="inlineStr">
        <is>
          <t>下載</t>
        </is>
      </c>
      <c r="J236" s="7" t="inlineStr">
        <is>
          <t>https://www.phy.ncu.edu.tw/wp-content/uploads/2025/09/114AB01645.pdf</t>
        </is>
      </c>
      <c r="K236" s="7" t="inlineStr">
        <is>
          <t>國立中央大學學生論文比對結果報告書-附件一</t>
        </is>
      </c>
      <c r="L236" s="7" t="inlineStr">
        <is>
          <t>https://www.phy.ncu.edu.tw/wp-content/uploads/2025/09/國立中央大學學生論文比對結果報告書-附件一.pdf</t>
        </is>
      </c>
      <c r="M236" s="7" t="inlineStr">
        <is>
          <t>https://www.phy.ncu.edu.tw/news/%e7%a0%94%e7%a9%b6%e7%94%9f%e8%ab%96%e6%96%87%e6%af%94%e5%b0%8d%e5%8f%8a%e7%95%a2%e6%a5%ad%e8%ab%96%e6%96%87%e6%a0%bc%e5%bc%8f%e6%a2%9d%e4%be%8b%e7%9b%b8%e9%97%9c%e6%b3%a8%e6%84%8f%e4%ba%8b%e9%a0%85/</t>
        </is>
      </c>
      <c r="N236" s="7" t="inlineStr">
        <is>
          <t>許慧君</t>
        </is>
      </c>
    </row>
    <row r="237">
      <c r="A237" s="7">
        <f>TRUE()</f>
        <v/>
      </c>
      <c r="B237" s="7" t="inlineStr">
        <is>
          <t>其他</t>
        </is>
      </c>
      <c r="C237" s="7" t="n"/>
      <c r="D237" s="14" t="n">
        <v>45901</v>
      </c>
      <c r="E237" s="7" t="inlineStr">
        <is>
          <t>114學年度就學資源手冊</t>
        </is>
      </c>
      <c r="F237" s="7" t="inlineStr">
        <is>
          <t>https://military.ncu.edu.tw/post_detail.php?no=1654</t>
        </is>
      </c>
      <c r="G237" s="7" t="inlineStr">
        <is>
          <t>https://military.ncu.edu.tw/post_detail.php?no=1654</t>
        </is>
      </c>
      <c r="H237" s="7" t="inlineStr">
        <is>
          <t>https://military.ncu.edu.tw/post_detail.php?no=1654</t>
        </is>
      </c>
      <c r="I237" s="7" t="n"/>
      <c r="J237" s="7" t="n"/>
      <c r="K237" s="7" t="n"/>
      <c r="L237" s="7" t="n"/>
      <c r="M237" s="7" t="inlineStr">
        <is>
          <t>https://www.phy.ncu.edu.tw/news/114%e5%ad%b8%e5%b9%b4%e5%ba%a6%e5%b0%b1%e5%ad%b8%e8%b3%87%e6%ba%90%e6%89%8b%e5%86%8a/</t>
        </is>
      </c>
      <c r="N237" s="7" t="inlineStr">
        <is>
          <t>許慧君</t>
        </is>
      </c>
    </row>
    <row r="238" ht="27" customHeight="1">
      <c r="A238" s="7">
        <f>TRUE()</f>
        <v/>
      </c>
      <c r="B238" s="7" t="inlineStr">
        <is>
          <t>其他</t>
        </is>
      </c>
      <c r="C238" s="7" t="n"/>
      <c r="D238" s="14" t="n">
        <v>45901</v>
      </c>
      <c r="E238" s="7" t="inlineStr">
        <is>
          <t>失物招領(114.09.01)</t>
        </is>
      </c>
      <c r="F238" s="9" t="inlineStr">
        <is>
          <t>有遺失下列物品者，請於114.09.30前至物理系辦(S4-629)認領!
未領取物品將於10月初開放領用。</t>
        </is>
      </c>
      <c r="G238" s="7" t="n"/>
      <c r="H238" s="7" t="n"/>
      <c r="I238" s="7" t="n"/>
      <c r="J238" s="7" t="n"/>
      <c r="K238" s="7" t="n"/>
      <c r="L238" s="7" t="n"/>
      <c r="M238" s="7" t="inlineStr">
        <is>
          <t>https://www.phy.ncu.edu.tw/news/%e5%a4%b1%e7%89%a9%e6%8b%9b%e9%a0%98114-09-01/</t>
        </is>
      </c>
      <c r="N238" s="7" t="inlineStr">
        <is>
          <t>許慧君</t>
        </is>
      </c>
    </row>
    <row r="239" ht="66" customHeight="1">
      <c r="A239" s="7">
        <f>TRUE()</f>
        <v/>
      </c>
      <c r="B239" s="7" t="inlineStr">
        <is>
          <t>其他</t>
        </is>
      </c>
      <c r="C239" s="7" t="n"/>
      <c r="D239" s="14" t="n">
        <v>45896</v>
      </c>
      <c r="E239" s="7" t="inlineStr">
        <is>
          <t>114-1物理系研究生畢業離校手續Graduate Students’ Graduation Procedure of the Physics Department</t>
        </is>
      </c>
      <c r="F239" s="9" t="inlineStr">
        <is>
          <t>物理系研究生畢業離校手續Graduate Students’ Graduation Procedure of the Physics Department下載
物理系離校系所同意書Graduation Form of the Physics Department of National Central University下載
114 學年度第 1 學期頒發學位證書(畢業離校)相關注意事項下載</t>
        </is>
      </c>
      <c r="G239" s="7" t="inlineStr">
        <is>
          <t>物理系研究生畢業離校手續Graduate Students’ Graduation Procedure of the P</t>
        </is>
      </c>
      <c r="H239" s="7" t="inlineStr">
        <is>
          <t>https://www.phy.ncu.edu.tw/wp-content/uploads/2025/08/物理系研究生畢業離校手續Graduate-Students-Graduation-Procedure-of-the-Physics-Department.pdf</t>
        </is>
      </c>
      <c r="I239" s="7" t="inlineStr">
        <is>
          <t>下載</t>
        </is>
      </c>
      <c r="J239" s="7" t="inlineStr">
        <is>
          <t>https://www.phy.ncu.edu.tw/wp-content/uploads/2025/08/物理系研究生畢業離校手續Graduate-Students-Graduation-Procedure-of-the-Physics-Department.pdf</t>
        </is>
      </c>
      <c r="K239" s="7" t="inlineStr">
        <is>
          <t>物理系離校系所同意書Graduation Form of the Physics Department of Natio</t>
        </is>
      </c>
      <c r="L239" s="7" t="inlineStr">
        <is>
          <t>https://www.phy.ncu.edu.tw/wp-content/uploads/2025/08/物理系離校系所同意書Graduation-Form-of-the-Physics-Department-of-National-Central-University-.pdf</t>
        </is>
      </c>
      <c r="M239" s="7" t="inlineStr">
        <is>
          <t>https://www.phy.ncu.edu.tw/news/114-1%e7%89%a9%e7%90%86%e7%b3%bb%e7%a0%94%e7%a9%b6%e7%94%9f%e7%95%a2%e6%a5%ad%e9%9b%a2%e6%a0%a1%e6%89%8b%e7%ba%8cgraduate-students-graduation-procedure-of-the-physics-department/</t>
        </is>
      </c>
      <c r="N239" s="7" t="inlineStr">
        <is>
          <t>許慧君</t>
        </is>
      </c>
    </row>
    <row r="240" ht="131" customHeight="1">
      <c r="A240" s="7">
        <f>TRUE()</f>
        <v/>
      </c>
      <c r="B240" s="7" t="inlineStr">
        <is>
          <t>獎學金</t>
        </is>
      </c>
      <c r="C240" s="7" t="n"/>
      <c r="D240" s="14" t="n">
        <v>45896</v>
      </c>
      <c r="E240" s="7" t="inlineStr">
        <is>
          <t>114學年度「教育部博士生獎學金」【新申請】</t>
        </is>
      </c>
      <c r="F240" s="9" t="inlineStr">
        <is>
          <t>*   本校114學年度「教育部博士生獎學金」【新申請】自即日起受理。
*   獎勵資格
本國籍非在職博士班一至三年級在學研究生，並已獲本校(含院、系所、指導教授等)或企業提供獎助合計每月至少2萬元者。申請本獎學金之博士生不得重複支領「國家科學及技術委員會博士生研究獎學金試辦方案」之獎學金。
*   欲申請者請於114.9.10(三)前備妥申請表及相關附件紙本，送物理系辦公室。
電子檔請EMAIL: corona@ncu.edu.tw，檔名格式為「學院名稱-學號-系所名稱-姓名」
*   推薦信可由推薦老師另行送物理系辦公室。
2-國立中央大學教育部博士生獎學金申請書下載
4-教育部博士生獎學金補助計畫實施辦法下載</t>
        </is>
      </c>
      <c r="G240" s="7" t="inlineStr">
        <is>
          <t>2-國立中央大學教育部博士生獎學金申請書</t>
        </is>
      </c>
      <c r="H240" s="7" t="inlineStr">
        <is>
          <t>https://www.phy.ncu.edu.tw/wp-content/uploads/2025/08/2-國立中央大學教育部博士生獎學金申請書.docx</t>
        </is>
      </c>
      <c r="I240" s="7" t="inlineStr">
        <is>
          <t>下載</t>
        </is>
      </c>
      <c r="J240" s="7" t="inlineStr">
        <is>
          <t>https://www.phy.ncu.edu.tw/wp-content/uploads/2025/08/2-國立中央大學教育部博士生獎學金申請書.docx</t>
        </is>
      </c>
      <c r="K240" s="7" t="inlineStr">
        <is>
          <t>4-教育部博士生獎學金補助計畫實施辦法</t>
        </is>
      </c>
      <c r="L240" s="7" t="inlineStr">
        <is>
          <t>https://www.phy.ncu.edu.tw/wp-content/uploads/2025/08/4-教育部博士生獎學金補助計畫實施辦法.pdf</t>
        </is>
      </c>
      <c r="M240" s="7" t="inlineStr">
        <is>
          <t>https://www.phy.ncu.edu.tw/news/114%e5%ad%b8%e5%b9%b4%e5%ba%a6%e3%80%8c%e6%95%99%e8%82%b2%e9%83%a8%e5%8d%9a%e5%a3%ab%e7%94%9f%e7%8d%8e%e5%ad%b8%e9%87%91%e3%80%8d%e3%80%90%e6%96%b0%e7%94%b3%e8%ab%8b%e3%80%91/</t>
        </is>
      </c>
      <c r="N240" s="7" t="inlineStr">
        <is>
          <t>許慧君</t>
        </is>
      </c>
    </row>
    <row r="241" ht="333" customHeight="1">
      <c r="A241" s="7">
        <f>TRUE()</f>
        <v/>
      </c>
      <c r="B241" s="7" t="inlineStr">
        <is>
          <t>演講</t>
        </is>
      </c>
      <c r="C241" s="7" t="n"/>
      <c r="D241" s="14" t="n">
        <v>45895</v>
      </c>
      <c r="E241" s="7" t="inlineStr">
        <is>
          <t>【MATLAB 系列課程】從零開始到進階高手｜全校授權資源一次掌握！</t>
        </is>
      </c>
      <c r="F241" s="9" t="inlineStr">
        <is>
          <t>活動報名連結：https://cis.ncu.edu.tw/iNCU/messageNotice/activityManagement/activity/1101
你是否曾對 MATLAB 感到好奇，卻不知從何開始？ 又或者你已經熟悉基本操作，想進一步提升程式效能與邏輯設計？ 這一系列課程，將帶你從入門到進階，全面掌握 MATLAB 的強大功能與校園資源！
第一場｜MATLAB 基礎入門 + 校園授權資源全攻略
第二場｜MATLAB 進階課程：效能優化 × 函式設計 × 防呆機制
第一場次MATLAB 基礎入門課程＋ onboarding全校授權資源介紹
講師Jerry   地點：志希館002
報名時間：2025-08-18 00:00 ~ 2025-09-22 23:55
場次時間：2025-09-23 09:00 ~ 2025-09-23 12:00
一、課程介紹
此課程專門為 MATLAB 初學者設計，希望藉此幫助使用者充分地了解 MATLAB 程式語言，全程實機操作。課程開始將簡介 MATLAB 操作環境、程式語法、支援的資料型態及使用方式等，並舉例說明常用的資料 I/O 指令使用方式讓初學者熟悉 MATLAB。
接下來說明 MATLAB 常用的繪圖指令及其功能，程式邏輯法則，運算的方式等，讓初學者能更了解 MATLAB 的使用，並協助使用者學會如何使用建立自己的演算法函式於 MATLAB 中並呼叫引用。
二、課程大綱
●  MATLAB操作介面介紹
●  MATLAB繪圖工具之使用說明
●  MATLAB各類變數型態之介紹與說明
●  MATLAB之程式設計流程簡介
三、全校授權資源介紹
帶你一次掌握 MATLAB 的全校授權資源，包含 76 門線上互動式課程、MATLAB Grader、帳號註冊與安裝快速教學，還有 MATLAB Online 讓你免安裝即可使用。</t>
        </is>
      </c>
      <c r="G241" s="7" t="inlineStr">
        <is>
          <t>https://cis.ncu.edu.tw/iNCU/messageNotice/activityManagement</t>
        </is>
      </c>
      <c r="H241" s="7" t="inlineStr">
        <is>
          <t>https://cis.ncu.edu.tw/iNCU/messageNotice/activityManagement/activity/1101</t>
        </is>
      </c>
      <c r="I241" s="7" t="n"/>
      <c r="J241" s="7" t="n"/>
      <c r="K241" s="7" t="n"/>
      <c r="L241" s="7" t="n"/>
      <c r="M241" s="7" t="inlineStr">
        <is>
          <t>https://www.phy.ncu.edu.tw/news/%e3%80%90matlab-%e7%b3%bb%e5%88%97%e8%aa%b2%e7%a8%8b%e3%80%91%e5%be%9e%e9%9b%b6%e9%96%8b%e5%a7%8b%e5%88%b0%e9%80%b2%e9%9a%8e%e9%ab%98%e6%89%8b%ef%bd%9c%e5%85%a8%e6%a0%a1%e6%8e%88%e6%ac%8a%e8%b3%87/</t>
        </is>
      </c>
      <c r="N241" s="7" t="inlineStr">
        <is>
          <t>許慧君</t>
        </is>
      </c>
    </row>
    <row r="242" ht="118" customHeight="1">
      <c r="A242" s="7">
        <f>TRUE()</f>
        <v/>
      </c>
      <c r="B242" s="7" t="inlineStr">
        <is>
          <t>其他</t>
        </is>
      </c>
      <c r="C242" s="7" t="n"/>
      <c r="D242" s="14" t="n">
        <v>45894</v>
      </c>
      <c r="E242" s="7" t="inlineStr">
        <is>
          <t>114學年度物理系碩博士班新生領取資料公告</t>
        </is>
      </c>
      <c r="F242" s="9" t="inlineStr">
        <is>
          <t>時間：114.09.02(二)13:30-14:00
地點：健雄館六樓629系辦公室服務台
內容：
1.      繳交 實驗室工作守則回條 (請詳細閱讀內容後親筆簽名，依虛線剪下繳交回條部分。)
2.      領取 學生證(門禁卡)
3.      領取 實驗記錄本
學生可由本校首頁 Portal 入口進入→便捷窗口→服務櫃台(iNCU)→教務專區→學籍/註冊→[學籍登錄]中查詢個人註冊現況。
實驗場所一般性環境安全衛生工作守則(含回條)下載</t>
        </is>
      </c>
      <c r="G242" s="7" t="inlineStr">
        <is>
          <t>實驗場所一般性環境安全衛生工作守則(含回條)</t>
        </is>
      </c>
      <c r="H242" s="7" t="inlineStr">
        <is>
          <t>https://www.phy.ncu.edu.tw/wp-content/uploads/2025/08/實驗場所一般性環境安全衛生工作守則含回條.docx</t>
        </is>
      </c>
      <c r="I242" s="7" t="inlineStr">
        <is>
          <t>下載</t>
        </is>
      </c>
      <c r="J242" s="7" t="inlineStr">
        <is>
          <t>https://www.phy.ncu.edu.tw/wp-content/uploads/2025/08/實驗場所一般性環境安全衛生工作守則含回條.docx</t>
        </is>
      </c>
      <c r="K242" s="7" t="n"/>
      <c r="L242" s="7" t="n"/>
      <c r="M242" s="7" t="inlineStr">
        <is>
          <t>https://www.phy.ncu.edu.tw/news/114%e5%ad%b8%e5%b9%b4%e5%ba%a6%e7%89%a9%e7%90%86%e7%b3%bb%e7%a2%a9%e5%8d%9a%e5%a3%ab%e7%8f%ad%e6%96%b0%e7%94%9f%e9%a0%98%e5%8f%96%e8%b3%87%e6%96%99%e5%85%ac%e5%91%8a/</t>
        </is>
      </c>
      <c r="N242" s="7" t="inlineStr">
        <is>
          <t>許慧君</t>
        </is>
      </c>
    </row>
    <row r="243">
      <c r="A243" s="7">
        <f>TRUE()</f>
        <v/>
      </c>
      <c r="B243" s="7" t="inlineStr">
        <is>
          <t>演講</t>
        </is>
      </c>
      <c r="C243" s="7" t="n"/>
      <c r="D243" s="14" t="n">
        <v>45894</v>
      </c>
      <c r="E243" s="7" t="inlineStr">
        <is>
          <t>Colloquium_20250902_Close the Gender Gap in Physics</t>
        </is>
      </c>
      <c r="F243" s="7" t="inlineStr">
        <is>
          <t>Colloquium_20250902下載</t>
        </is>
      </c>
      <c r="G243" s="7" t="inlineStr">
        <is>
          <t>Colloquium_20250902</t>
        </is>
      </c>
      <c r="H243" s="7" t="inlineStr">
        <is>
          <t>https://www.phy.ncu.edu.tw/wp-content/uploads/2025/08/Colloquium_20250902.pdf</t>
        </is>
      </c>
      <c r="I243" s="7" t="inlineStr">
        <is>
          <t>下載</t>
        </is>
      </c>
      <c r="J243" s="7" t="inlineStr">
        <is>
          <t>https://www.phy.ncu.edu.tw/wp-content/uploads/2025/08/Colloquium_20250902.pdf</t>
        </is>
      </c>
      <c r="K243" s="7" t="n"/>
      <c r="L243" s="7" t="n"/>
      <c r="M243" s="7" t="inlineStr">
        <is>
          <t>https://www.phy.ncu.edu.tw/news/colloquium_20250902_close-the-gender-gap-in-physics/</t>
        </is>
      </c>
      <c r="N243" s="7" t="inlineStr">
        <is>
          <t>許慧君</t>
        </is>
      </c>
    </row>
    <row r="244">
      <c r="A244" s="7">
        <f>TRUE()</f>
        <v/>
      </c>
      <c r="B244" s="7" t="inlineStr">
        <is>
          <t>其他</t>
        </is>
      </c>
      <c r="C244" s="7" t="n"/>
      <c r="D244" s="14" t="n">
        <v>45888</v>
      </c>
      <c r="E244" s="7" t="inlineStr">
        <is>
          <t>全校環境消毒公告</t>
        </is>
      </c>
      <c r="F244" s="7" t="inlineStr">
        <is>
          <t>附件1_全校公共區域環境消毒下載</t>
        </is>
      </c>
      <c r="G244" s="7" t="inlineStr">
        <is>
          <t>附件1_全校公共區域環境消毒</t>
        </is>
      </c>
      <c r="H244" s="7" t="inlineStr">
        <is>
          <t>https://www.phy.ncu.edu.tw/wp-content/uploads/2025/08/附件1_全校公共區域環境消毒.pdf</t>
        </is>
      </c>
      <c r="I244" s="7" t="inlineStr">
        <is>
          <t>下載</t>
        </is>
      </c>
      <c r="J244" s="7" t="inlineStr">
        <is>
          <t>https://www.phy.ncu.edu.tw/wp-content/uploads/2025/08/附件1_全校公共區域環境消毒.pdf</t>
        </is>
      </c>
      <c r="K244" s="7" t="n"/>
      <c r="L244" s="7" t="n"/>
      <c r="M244" s="7" t="inlineStr">
        <is>
          <t>https://www.phy.ncu.edu.tw/news/%e5%85%a8%e6%a0%a1%e7%92%b0%e5%a2%83%e6%b6%88%e6%af%92%e5%85%ac%e5%91%8a-2/</t>
        </is>
      </c>
      <c r="N244" s="7" t="inlineStr">
        <is>
          <t>許慧君</t>
        </is>
      </c>
    </row>
    <row r="245" ht="92" customHeight="1">
      <c r="A245" s="7">
        <f>TRUE()</f>
        <v/>
      </c>
      <c r="B245" s="7" t="inlineStr">
        <is>
          <t>演講</t>
        </is>
      </c>
      <c r="C245" s="7" t="n"/>
      <c r="D245" s="14" t="n">
        <v>45888</v>
      </c>
      <c r="E245" s="7" t="inlineStr">
        <is>
          <t>前瞻半導體學分學程說明會</t>
        </is>
      </c>
      <c r="F245" s="9" t="inlineStr">
        <is>
          <t>本校與半導體龍頭企業共同設立前瞻半導體學分學程，
完成學程並符合資格者，有機會獲得每月最高1.5萬元、最長2年的兼任助理費用。
活動名稱：前瞻半導體學分學程說明會
活動時間：2025年8月25日（星期一）11:00～12:00
活動地點：教學研究綜合大樓4樓ideaNCU創意園區
報名網址：https://cis.ncu.edu.tw/iNCU/messageNotice/activityManagement/activity/1054
歡迎踴躍參加說明會！</t>
        </is>
      </c>
      <c r="G245" s="7" t="n"/>
      <c r="H245" s="7" t="n"/>
      <c r="I245" s="7" t="n"/>
      <c r="J245" s="7" t="n"/>
      <c r="K245" s="7" t="n"/>
      <c r="L245" s="7" t="n"/>
      <c r="M245" s="7" t="inlineStr">
        <is>
          <t>https://www.phy.ncu.edu.tw/news/%e5%89%8d%e7%9e%bb%e5%8d%8a%e5%b0%8e%e9%ab%94%e5%ad%b8%e5%88%86%e5%ad%b8%e7%a8%8b%e8%aa%aa%e6%98%8e%e6%9c%83/</t>
        </is>
      </c>
      <c r="N245" s="7" t="inlineStr">
        <is>
          <t>許慧君</t>
        </is>
      </c>
    </row>
    <row r="246" ht="157" customHeight="1">
      <c r="A246" s="7">
        <f>TRUE()</f>
        <v/>
      </c>
      <c r="B246" s="7" t="inlineStr">
        <is>
          <t>其他</t>
        </is>
      </c>
      <c r="C246" s="7" t="n"/>
      <c r="D246" s="14" t="n">
        <v>45888</v>
      </c>
      <c r="E246" s="7" t="inlineStr">
        <is>
          <t>114年8月26日(二) 下午13:00「理學院一般職安衛教育訓練」</t>
        </is>
      </c>
      <c r="F246" s="9" t="inlineStr">
        <is>
          <t>時間：114年8月26日(二) 13:00-16:00
地點：大講堂(校史館)
講者：勞動部職業安全衛生署/綜合規劃組/技士 黃文胤先生
參加對象：
理學院須進入實驗場所/實驗室之人員（研究生、專題生、研究人員、工讀生等）。新進、或尚未獲得一般性職安教育訓練時數之研究生，務必參加。
需在職回訓者。如在學/在職三年以上，需每三年至少接受三小時教育訓練。
報名：請至portal活動報名系統報名：https://cis.ncu.edu.tw/iNCU/messageNotice/activityManagement/activity/1047
備註：
提供3小時一般職安衛時數，請務必完成線上報名、現場紙本簽到退，以利時數申請
課後會有一個小型的測驗~</t>
        </is>
      </c>
      <c r="G246" s="7" t="inlineStr">
        <is>
          <t>https://cis.ncu.edu.tw/iNCU/messageNotice/activityManagement</t>
        </is>
      </c>
      <c r="H246" s="7" t="inlineStr">
        <is>
          <t>https://cis.ncu.edu.tw/iNCU/messageNotice/activityManagement/activity/1047</t>
        </is>
      </c>
      <c r="I246" s="7" t="n"/>
      <c r="J246" s="7" t="n"/>
      <c r="K246" s="7" t="n"/>
      <c r="L246" s="7" t="n"/>
      <c r="M246" s="7" t="inlineStr">
        <is>
          <t>https://www.phy.ncu.edu.tw/news/114%e5%b9%b48%e6%9c%8826%e6%97%a5%e4%ba%8c-%e4%b8%8b%e5%8d%881300%e3%80%8c%e7%90%86%e5%ad%b8%e9%99%a2%e4%b8%80%e8%88%ac%e8%81%b7%e5%ae%89%e8%a1%9b%e6%95%99%e8%82%b2%e8%a8%93%e7%b7%b4%e3%80%8d/</t>
        </is>
      </c>
      <c r="N246" s="7" t="inlineStr">
        <is>
          <t>許慧君</t>
        </is>
      </c>
    </row>
    <row r="247" ht="235" customHeight="1">
      <c r="A247" s="7">
        <f>TRUE()</f>
        <v/>
      </c>
      <c r="B247" s="7" t="inlineStr">
        <is>
          <t>其他</t>
        </is>
      </c>
      <c r="C247" s="7" t="n"/>
      <c r="D247" s="14" t="n">
        <v>45887</v>
      </c>
      <c r="E247" s="7" t="inlineStr">
        <is>
          <t>114-1專題類課程選課調查表-研究生 Questionnaire for Adding Special Topic Courses – for Postgraduate</t>
        </is>
      </c>
      <c r="F247" s="9" t="inlineStr">
        <is>
          <t>如欲選修研究生專題課程，請於114/09/03(三)中午12點前完成提交調查表。
If You want to add special topic courses, please submit the questionnaire before 12:00 on 2025/09/03 (Wednesday).
表單網址：https://forms.gle/jLXkH2Cc6JJxtr3eA
1. 專題課選課流程：Process of adding special topic courses
(1)即日起至114/09/03(三)12點 ：學生填寫本調查表。Students fill out this questionnaire.
(2)114/09/03(三)下午：系辦公室彙整專題選課名單、送各指導老師確認指導事實及同意修課。The department office sends the student list to each advisor who needs to confirm the instruction fact and agree students to take courses.
(3)114/09/08(一)：收齊指導教授同意信函後，由系辦公室登入選課系統進行人工加選。 The department office adds courses online for students on 2025/09/08(Monday).
2.確認專題課是否已加選：Confirm whether the special topic courses have been added
請於 114/09/09(二) 登入選課系統確認所選專題課已加選。若有問題請儘速通知系辦公室。 Please log in to the course selection system on 2025/09/09 (Tues.) to confirm that the selected special topic courses have been added. If you have any problems, please notify the department office as soon as possible.
3.更換專題指導教師請主動通知系辦吳小姐，以免影響學期末成績評分作業。 If you change the advisor during the semester, please notify Ms' Wu of the department office.</t>
        </is>
      </c>
      <c r="G247" s="7" t="inlineStr">
        <is>
          <t>https://forms.gle/jLXkH2Cc6JJxtr3eA</t>
        </is>
      </c>
      <c r="H247" s="7" t="inlineStr">
        <is>
          <t>https://forms.gle/jLXkH2Cc6JJxtr3eA?fbclid=IwZXh0bgNhZW0CMTAAYnJpZBExWjZRMlo5ZTFybkFzU1VQaAEeZvDmnCDy2TBSGvdkIgcMN5x7qyc71W177HSZpfynWKz4Ma0dUciWBbwSpZk_aem_4GXIG1qpFk8XK_4tzODnmg</t>
        </is>
      </c>
      <c r="I247" s="7" t="n"/>
      <c r="J247" s="7" t="n"/>
      <c r="K247" s="7" t="n"/>
      <c r="L247" s="7" t="n"/>
      <c r="M247" s="7" t="inlineStr">
        <is>
          <t>https://www.phy.ncu.edu.tw/news/114-1%e5%b0%88%e9%a1%8c%e9%a1%9e%e8%aa%b2%e7%a8%8b%e9%81%b8%e8%aa%b2%e8%aa%bf%e6%9f%a5%e8%a1%a8-%e7%a0%94%e7%a9%b6%e7%94%9f-questionnaire-for-adding-special-topic-courses-for-postgraduate/</t>
        </is>
      </c>
      <c r="N247" s="7" t="inlineStr">
        <is>
          <t>吳菁穗</t>
        </is>
      </c>
    </row>
    <row r="248" ht="409.6" customHeight="1">
      <c r="A248" s="7">
        <f>TRUE()</f>
        <v/>
      </c>
      <c r="B248" s="7" t="inlineStr">
        <is>
          <t>其他</t>
        </is>
      </c>
      <c r="C248" s="7" t="n"/>
      <c r="D248" s="14" t="n">
        <v>45887</v>
      </c>
      <c r="E248" s="7" t="inlineStr">
        <is>
          <t>114-1 專題類課程選課暨導師調查表-大學部三、四年級含延修生</t>
        </is>
      </c>
      <c r="F248" s="9" t="inlineStr">
        <is>
          <t>請於114/09/03(三)中午12點前完成提交專題選課暨導師調查表。表單網址：https://forms.gle/U6jYMqEm7HUPKXd6A
攸關畢業權益，填表前請仔細閱讀以下文字說明(因須調查導師，每生皆須填表)。
1.專題課選課流程：
(1)即日起至114/09/03(三)12點：學生填寫本調查表。
(2)114/09/03(三)下午：系辦公室彙整專題選課名單、送各指導教授確認指導事實及同意修課。
(3)114/09/08(一)：收齊指導教授同意信函後，由系辦公室登入選課系統進行人工加選。
2.確認專題課是否已加選：
   請於 114/09/09(二)登入選課系統確認所選專題課已加選。若有問題請儘速通知系辦公室。
3.大學部專題指導教授限本系教師或合聘教師 ，若非本系教師或合聘教師須事先提出申請，經本系課程委員會議審核同意後始得修習本系專題課程；申請表請至本系網頁(系所簡介-系所規章-大學部相關規章)下載列印填寫，並於每學期開學3天內繳回系辦公室。大學部外系專題指導教授申請表
*更換專題指導教授請主動通知系辦吳小姐，以免影響學期末成績評分作業。
4.大學部導師分配方式說明：
   大三、大四學生之專題指導教授~
   如為本系專任/專案教師，則同時擔任其導師；
   如非本系專任/專案教師，請於田溶根、井上優貴兩位老師中擇一位。
   未做專題者亦由田溶根、井上優貴兩位老師中擇一位。
**應修科目表-乙類畢業規定已修訂如下，任一項未達成則無法畢業，系辦及註冊組會人工審核，請務必遵守；論文電子檔請email至cswu@ncu.edu.tw：
乙類學生於修業期間，必須符合下列條件：
①參加物理小年會壁報展並報告；
②完成畢業論文，並於畢業離校前繳交論文pdf檔至系辦公室，論文格式比照碩士論文；
③須舉行並通過(及格)論文口試，口試須由至少二位委員評分，口試成績為當學期"論文研習與撰寫"學期成績。
**.應修科目表跨領域課程修訂公告：刪除原列表之外系課程；修訂如下~
必須選修並通過外系課程6學分（指非通識及非物理系課程；課程名稱或課程內容與物理系課程相近者不予採認為跨領域課程）。
**應修科目表已修訂通過，修習「論文研習與撰寫」任一課程，皆須比照碩士論文格式完成學士論文並繳交pdf檔至系辦公室，始得列入畢業學分。</t>
        </is>
      </c>
      <c r="G248" s="7" t="inlineStr">
        <is>
          <t>https://forms.gle/U6jYMqEm7HUPKXd6A</t>
        </is>
      </c>
      <c r="H248" s="7" t="inlineStr">
        <is>
          <t>https://forms.gle/U6jYMqEm7HUPKXd6A</t>
        </is>
      </c>
      <c r="I248" s="7" t="inlineStr">
        <is>
          <t>大學部外系專題指導教授申請表</t>
        </is>
      </c>
      <c r="J248" s="7" t="inlineStr">
        <is>
          <t>https://www.phy.ncu.edu.tw/wp-content/uploads/2025/08/%E5%A4%A7%E5%AD%B8%E9%83%A8%E5%B0%88%E9%A1%8C%E9%A1%9E%E8%AA%B2%E7%A8%8B%E6%8C%87%E5%B0%8E%E6%95%99%E6%8E%88%E7%94%B3%E8%AB%8B%E8%A1%A8_%E9%9D%9E%E7%89%A9%E7%90%86%E7%B3%BB%E6%88%96%E5%90%88%E8%81%98%E6%95%99%E5%B8%AB.pdf</t>
        </is>
      </c>
      <c r="K248" s="7" t="inlineStr">
        <is>
          <t>論文電子檔請email至cswu@ncu.edu.tw</t>
        </is>
      </c>
      <c r="L248" s="7" t="inlineStr">
        <is>
          <t>mailto:論文電子檔請email至cswu@ncu.edu.tw</t>
        </is>
      </c>
      <c r="M248" s="7" t="inlineStr">
        <is>
          <t>https://www.phy.ncu.edu.tw/news/114-1-%e5%b0%88%e9%a1%8c%e9%a1%9e%e8%aa%b2%e7%a8%8b%e9%81%b8%e8%aa%b2%e6%9a%a8%e5%b0%8e%e5%b8%ab%e8%aa%bf%e6%9f%a5%e8%a1%a8-%e5%a4%a7%e5%ad%b8%e9%83%a8%e4%b8%89%e3%80%81%e5%9b%9b%e5%b9%b4%e7%b4%9a/</t>
        </is>
      </c>
      <c r="N248" s="7" t="inlineStr">
        <is>
          <t>吳菁穗</t>
        </is>
      </c>
    </row>
    <row r="249" ht="131" customHeight="1">
      <c r="A249" s="7">
        <f>TRUE()</f>
        <v/>
      </c>
      <c r="B249" s="7" t="inlineStr">
        <is>
          <t>其他</t>
        </is>
      </c>
      <c r="C249" s="7" t="n"/>
      <c r="D249" s="14" t="n">
        <v>45887</v>
      </c>
      <c r="E249" s="7" t="inlineStr">
        <is>
          <t>大學部專題類課程修習資格及指導教授規定(114.08.13系課程委員會議通過)</t>
        </is>
      </c>
      <c r="F249" s="9" t="inlineStr">
        <is>
          <t>有關本系大學部專題類課程(物理專題I~IV、論文研習與撰寫I~IV) 修習資格及指導教授規定，業經114.08.13系課程委員會議通過如下：
1.修習資格：須修習並通過物理系專業課程至少12學分（不含普通物理、微積分、專題類課程）。
2.指導教授限本系教師或合聘教師，若非本系教師或合聘教師則須事先提出申請，經本系課程委員會議審核同意後始得修習本系專題課程。
「大學部外系指導教授申請表」請至本系網頁下載列印填寫，並於每學期開學3天內繳回系辦公室。
路徑：系網頁-系所簡介-系所規章-大學部相關規章 
大學部專題類課程指導教授申請表_非物理系或非物理系合聘教師下載</t>
        </is>
      </c>
      <c r="G249" s="7" t="inlineStr">
        <is>
          <t>大學部專題類課程指導教授申請表_非物理系或非物理系合聘教師</t>
        </is>
      </c>
      <c r="H249" s="7" t="inlineStr">
        <is>
          <t>https://www.phy.ncu.edu.tw/wp-content/uploads/2025/08/大學部專題類課程指導教授申請表_非物理系或非合聘教師.pdf</t>
        </is>
      </c>
      <c r="I249" s="7" t="inlineStr">
        <is>
          <t>下載</t>
        </is>
      </c>
      <c r="J249" s="7" t="inlineStr">
        <is>
          <t>https://www.phy.ncu.edu.tw/wp-content/uploads/2025/08/大學部專題類課程指導教授申請表_非物理系或非合聘教師.pdf</t>
        </is>
      </c>
      <c r="K249" s="7" t="n"/>
      <c r="L249" s="7" t="n"/>
      <c r="M249" s="7" t="inlineStr">
        <is>
          <t>https://www.phy.ncu.edu.tw/news/%e5%a4%a7%e5%ad%b8%e9%83%a8%e5%b0%88%e9%a1%8c%e9%a1%9e%e8%aa%b2%e7%a8%8b%e4%bf%ae%e7%bf%92%e8%b3%87%e6%a0%bc%e5%8f%8a%e6%8c%87%e5%b0%8e%e6%95%99%e6%8e%88%e8%a6%8f%e5%ae%9a114-08-13%e7%b3%bb%e8%aa%b2/</t>
        </is>
      </c>
      <c r="N249" s="7" t="inlineStr">
        <is>
          <t>吳菁穗</t>
        </is>
      </c>
    </row>
    <row r="250" ht="131" customHeight="1">
      <c r="A250" s="7">
        <f>TRUE()</f>
        <v/>
      </c>
      <c r="B250" s="7" t="inlineStr">
        <is>
          <t>其他</t>
        </is>
      </c>
      <c r="C250" s="7" t="n"/>
      <c r="D250" s="14" t="n">
        <v>45887</v>
      </c>
      <c r="E250" s="7" t="inlineStr">
        <is>
          <t>健雄館館舍病媒蚊防治消毒作業</t>
        </is>
      </c>
      <c r="F250" s="9" t="inlineStr">
        <is>
          <t>健雄館館舍病媒蚊防治消毒作業：
一、施作時間：114 年 08 月 30 日(六) 13:30~17:00 時。
二、施作範圍：館舍各樓層走廊、樓梯、電梯及廁所...等公共區域。
三、施作期間請勿進入施工區域，造成不便，敬請見諒。
四、施作廠商：宏潔清潔有限公司
五、連絡人：徐傑暄 0928-888-421
進行消毒作業 2 小時內勿逗留於館舍內，避免發生非必要之危害，造成不便，敬請見諒。
一、 病媒防治業施作：宏潔清潔有限公司 執照字號：環藥病媒字第03-011 號。
二、 藥劑名稱：洛優寧微乳劑 (環署衛字第 1974 號)。
三、施作方式：動力背負式鼓風機空間噴灑。</t>
        </is>
      </c>
      <c r="G250" s="7" t="n"/>
      <c r="H250" s="7" t="n"/>
      <c r="I250" s="7" t="n"/>
      <c r="J250" s="7" t="n"/>
      <c r="K250" s="7" t="n"/>
      <c r="L250" s="7" t="n"/>
      <c r="M250" s="7" t="inlineStr">
        <is>
          <t>https://www.phy.ncu.edu.tw/news/%e5%81%a5%e9%9b%84%e9%a4%a8%e9%a4%a8%e8%88%8d%e7%97%85%e5%aa%92%e8%9a%8a%e9%98%b2%e6%b2%bb%e6%b6%88%e6%af%92%e4%bd%9c%e6%a5%ad/</t>
        </is>
      </c>
      <c r="N250" s="7" t="inlineStr">
        <is>
          <t>許慧君</t>
        </is>
      </c>
    </row>
    <row r="251" ht="196" customHeight="1">
      <c r="A251" s="7">
        <f>TRUE()</f>
        <v/>
      </c>
      <c r="B251" s="7" t="inlineStr">
        <is>
          <t>其他</t>
        </is>
      </c>
      <c r="C251" s="7" t="n"/>
      <c r="D251" s="14" t="n">
        <v>45887</v>
      </c>
      <c r="E251" s="7" t="inlineStr">
        <is>
          <t>114學年度第1學期課程教學助教志願調查1140818</t>
        </is>
      </c>
      <c r="F251" s="9" t="inlineStr">
        <is>
          <t>中央大學物理系公告-114學年度第1學期課程教學助教志願調查
NCU Physics Departmental Notice-2025/2026 First Semester Teaching Assistant Application Form
物理系研究生欲申請擔任課程教學助教者，請於114年8月22日前填寫『課程教學助教志願表』(https://forms.gle/ZbTYtMT5guR3wpvVA)。
Physics Department graduate students who wish to serve as teaching assistants (TA), please fill in the TA Application Form before Aug 22,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G251" s="7" t="inlineStr">
        <is>
          <t>https://forms.gle/ZbTYtMT5guR3wpvVA</t>
        </is>
      </c>
      <c r="H251" s="7" t="inlineStr">
        <is>
          <t>https://forms.gle/ZbTYtMT5guR3wpvVA</t>
        </is>
      </c>
      <c r="I251" s="7" t="inlineStr">
        <is>
          <t>https://forms.gle/ZbTYtMT5guR3wpvVA</t>
        </is>
      </c>
      <c r="J251" s="7" t="inlineStr">
        <is>
          <t>https://forms.gle/QHUKdYqc5P3r1cNm9</t>
        </is>
      </c>
      <c r="K251" s="7" t="inlineStr">
        <is>
          <t>114-1助教TA</t>
        </is>
      </c>
      <c r="L251" s="7" t="inlineStr">
        <is>
          <t>https://www.phy.ncu.edu.tw/wp-content/uploads/2025/08/114-1助教TA-1.pdf</t>
        </is>
      </c>
      <c r="M251" s="7" t="inlineStr">
        <is>
          <t>https://www.phy.ncu.edu.tw/news/114%e5%ad%b8%e5%b9%b4%e5%ba%a6%e7%ac%ac1%e5%ad%b8%e6%9c%9f%e8%aa%b2%e7%a8%8b%e6%95%99%e5%ad%b8%e5%8a%a9%e6%95%99%e5%bf%97%e9%a1%98%e8%aa%bf%e6%9f%a51140818/</t>
        </is>
      </c>
      <c r="N251" s="7" t="inlineStr">
        <is>
          <t>許慧君</t>
        </is>
      </c>
    </row>
    <row r="252" ht="209" customHeight="1">
      <c r="A252" s="7">
        <f>TRUE()</f>
        <v/>
      </c>
      <c r="B252" s="7" t="inlineStr">
        <is>
          <t>其他</t>
        </is>
      </c>
      <c r="C252" s="7" t="n"/>
      <c r="D252" s="14" t="n">
        <v>45883</v>
      </c>
      <c r="E252" s="7" t="inlineStr">
        <is>
          <t>114學年度理學院院週會2025/9/9日(二) 10:00，請大一新生務必準時出席</t>
        </is>
      </c>
      <c r="F252" s="9" t="inlineStr">
        <is>
          <t>【理學院院週會，請大一新生務必準時出席】
 時間：2025年9月9日(星期二) 上午10:00-11:30
 地點：大講堂（校史館）
 請理學院所屬大一同學準時出席！
全程參與可獲得2小時院周會時數
聯絡資訊：理學院范先生(分機65003/fbr65003@ncu.edu.tw)
 「媒體識讀」系列講座
講座：康珮(中央大學文學院中文系助理教授)
講題：好故事讓你成為人生的英雄
講座簡介：
故事寫作專書策畫
連續五年榮獲教學實踐研究計畫
教學實踐研究績優計畫得獎
獲得3次中大教學傑出獎、3次中大教學優良獎
活動報名:https://cis.ncu.edu.tw/....../activityMa....../activity/1083
院網公告:https://www.science.ncu.edu.tw/single-post/114-1理學院週會演講</t>
        </is>
      </c>
      <c r="G252" s="7" t="inlineStr">
        <is>
          <t>https://cis.ncu.edu.tw/....../activityMa....../activity/1083</t>
        </is>
      </c>
      <c r="H252" s="7" t="inlineStr">
        <is>
          <t>https://l.facebook.com/l.php?u=https%3A%2F%2Fcis.ncu.edu.tw%2FiNCU%2FmessageNotice%2FactivityManagement%2Factivity%2F1083%3Ffbclid%3DIwZXh0bgNhZW0CMTAAYnJpZBExYzU2dWNDQXhmMWNUc2tSRgEewjLL6EUu6CwgIrI1KnUTayxM72GpI9wi35uvUHEI8JtOVdvo_d2KRTP4an4_aem_HaQW60D058dhQXo92yi5Rw&amp;h=AT1jpDMzYN8aDp5yC5y-6gp6AByJs47KHgUi1A1q5NhFZ4QbHWHuWUkzi3RCcYANL6HDkuvR6XL4idY8dLxSC9fVA0VZlAOz684bPdKE6D1eWD9A4Oq91FPIbR6kyinHl21RqHbSCfItOE_f-dMP2rjRWhqG5b3o&amp;__tn__=-UK-R&amp;c[0]=AT3EG10Bpe7MMGWuS7y3MuGvJfpwA8a6M9ikOuvzsoNUuuRO9In21pOFW1xIGvXS1y9ByxWrBaGEJAbSiylkCe96GFCdmzcf1Ej76QlmT9e7xjaDGAwrkqIVevkO7-E_xuSVfNIssEyyAkNSlYR4dFHQnMebsdIXk2jfPgm-Nw</t>
        </is>
      </c>
      <c r="I252" s="7" t="inlineStr">
        <is>
          <t>https://www.science.ncu.edu.tw/single-post/114-1理學院週會演講</t>
        </is>
      </c>
      <c r="J252" s="7" t="inlineStr">
        <is>
          <t>https://l.facebook.com/l.php?u=https%3A%2F%2Fwww.science.ncu.edu.tw%2Fsingle-post%2F114-1%E7%90%86%E5%AD%B8%E9%99%A2%E9%80%B1%E6%9C%83%E6%BC%94%E8%AC%9B%3Ffbclid%3DIwZXh0bgNhZW0CMTAAYnJpZBExYzU2dWNDQXhmMWNUc2tSRgEeESOnOXFt9uC6K9T1sZIet4uJH4PH2af4WfUuc6et-_GeLVU8sjzbgyK8jJ0_aem_KDLtxqs-xx4vmbZOfSZI5g&amp;h=AT1nuD-X8GgdfgIsYf4p0iYwXBqfHnNc2WTx_honkX3bkSlEuPOem532cVtBBBLP6m60Gzp71clRHYxiOOZi4lcSm8UTHR-EiNGz4KpP9WLcSJ7Qw9EWiBXxMihA_uqRjKwImrLFvwm9QYSAwbRsUMXGDjqxlu_E&amp;__tn__=-UK-R&amp;c[0]=AT3EG10Bpe7MMGWuS7y3MuGvJfpwA8a6M9ikOuvzsoNUuuRO9In21pOFW1xIGvXS1y9ByxWrBaGEJAbSiylkCe96GFCdmzcf1Ej76QlmT9e7xjaDGAwrkqIVevkO7-E_xuSVfNIssEyyAkNSlYR4dFHQnMebsdIXk2jfPgm-Nw</t>
        </is>
      </c>
      <c r="K252" s="7" t="n"/>
      <c r="L252" s="7" t="n"/>
      <c r="M252" s="7" t="inlineStr">
        <is>
          <t>https://www.phy.ncu.edu.tw/news/%e7%90%86%e5%ad%b8%e9%99%a2%e9%99%a2%e9%80%b1%e6%9c%832025-9-9%e6%97%a5%e4%ba%8c-1000%ef%bc%8c%e8%ab%8b%e5%a4%a7%e4%b8%80%e6%96%b0%e7%94%9f%e5%8b%99%e5%bf%85%e6%ba%96%e6%99%82%e5%87%ba%e5%b8%ad/</t>
        </is>
      </c>
      <c r="N252" s="7" t="inlineStr">
        <is>
          <t>吳菁穗</t>
        </is>
      </c>
    </row>
    <row r="253" ht="131" customHeight="1">
      <c r="A253" s="7">
        <f>TRUE()</f>
        <v/>
      </c>
      <c r="B253" s="7" t="inlineStr">
        <is>
          <t>其他</t>
        </is>
      </c>
      <c r="C253" s="7" t="n"/>
      <c r="D253" s="14" t="n">
        <v>45881</v>
      </c>
      <c r="E253" s="7" t="inlineStr">
        <is>
          <t>114學年度大一新生-生涯發展指引線上課程</t>
        </is>
      </c>
      <c r="F253" s="9" t="inlineStr">
        <is>
          <t>！請新生務必參加！
說明：
一、 為配合本校校務發展計畫，協助大學部新生依據個人生涯目標擬定專業職能經營策略，本校學務處職涯發展中心（以下簡稱本中心）持續辦理「UCAN生涯發展指引線上課程」。
二、 課程訂於114年8月18日至8月21日間，依院別規劃共七場次，採線上方式辦理。
詳細課程時間及連結請參閱：https://tinyurl.com/mpsejyxa
理學院8/18(一)
下午1:00-3:00孫淑芬老師https://ncu-edu.webex.com/ncu-edu/j.php?MTID=m2d49c5322689a16736acfee6fa5b0ddb</t>
        </is>
      </c>
      <c r="G253" s="7" t="inlineStr">
        <is>
          <t>https://tinyurl.com/mpsejyxa</t>
        </is>
      </c>
      <c r="H253" s="7" t="inlineStr">
        <is>
          <t>https://tinyurl.com/mpsejyxa</t>
        </is>
      </c>
      <c r="I253" s="7" t="inlineStr">
        <is>
          <t>https://ncu-edu.webex.com/ncu-edu/j.php?MTID=m2d49c5322689a1</t>
        </is>
      </c>
      <c r="J253" s="7" t="inlineStr">
        <is>
          <t>https://ncu-edu.webex.com/ncu-edu/j.php?MTID=m2d49c5322689a16736acfee6fa5b0ddb</t>
        </is>
      </c>
      <c r="K253" s="7" t="n"/>
      <c r="L253" s="7" t="n"/>
      <c r="M253" s="7" t="inlineStr">
        <is>
          <t>https://www.phy.ncu.edu.tw/news/114%e5%ad%b8%e5%b9%b4%e5%ba%a6%e5%a4%a7%e4%b8%80%e6%96%b0%e7%94%9f-%e7%94%9f%e6%b6%af%e7%99%bc%e5%b1%95%e6%8c%87%e5%bc%95%e7%b7%9a%e4%b8%8a%e8%aa%b2%e7%a8%8b/</t>
        </is>
      </c>
      <c r="N253" s="7" t="inlineStr">
        <is>
          <t>吳菁穗</t>
        </is>
      </c>
    </row>
    <row r="254">
      <c r="A254" s="7">
        <f>TRUE()</f>
        <v/>
      </c>
      <c r="B254" s="7" t="inlineStr">
        <is>
          <t>招生</t>
        </is>
      </c>
      <c r="C254" s="7" t="n"/>
      <c r="D254" s="14" t="n">
        <v>45879</v>
      </c>
      <c r="E254" s="7" t="inlineStr">
        <is>
          <t>114學年度第1學期逕修讀博士學位學生通過名單</t>
        </is>
      </c>
      <c r="F254" s="7" t="inlineStr">
        <is>
          <t>https://pdc.adm.ncu.edu.tw/postM/post/reg/1140806_1.pdf</t>
        </is>
      </c>
      <c r="G254" s="7" t="inlineStr">
        <is>
          <t>https://pdc.adm.ncu.edu.tw/postM/post/reg/1140806_1.pdf</t>
        </is>
      </c>
      <c r="H254" s="7" t="inlineStr">
        <is>
          <t>https://pdc.adm.ncu.edu.tw/postM/post/reg/1140806_1.pdf</t>
        </is>
      </c>
      <c r="I254" s="7" t="n"/>
      <c r="J254" s="7" t="n"/>
      <c r="K254" s="7" t="n"/>
      <c r="L254" s="7" t="n"/>
      <c r="M254" s="7" t="inlineStr">
        <is>
          <t>https://www.phy.ncu.edu.tw/news/114%e5%ad%b8%e5%b9%b4%e5%ba%a6%e7%ac%ac1%e5%ad%b8%e6%9c%9f%e9%80%95%e4%bf%ae%e8%ae%80%e5%8d%9a%e5%a3%ab%e5%ad%b8%e4%bd%8d%e5%ad%b8%e7%94%9f%e9%80%9a%e9%81%8e%e5%90%8d%e5%96%ae/</t>
        </is>
      </c>
      <c r="N254" s="7" t="inlineStr">
        <is>
          <t>許慧君</t>
        </is>
      </c>
    </row>
    <row r="255" ht="196" customHeight="1">
      <c r="A255" s="7">
        <f>TRUE()</f>
        <v/>
      </c>
      <c r="B255" s="7" t="inlineStr">
        <is>
          <t>其他</t>
        </is>
      </c>
      <c r="C255" s="7" t="n"/>
      <c r="D255" s="14" t="n">
        <v>45875</v>
      </c>
      <c r="E255" s="7" t="inlineStr">
        <is>
          <t>114學年度第1學期課程教學助教志願調查1140806</t>
        </is>
      </c>
      <c r="F255" s="9" t="inlineStr">
        <is>
          <t>中央大學物理系公告-114學年度第1學期課程教學助教志願調查
NCU Physics Departmental Notice-2025/2026 First Semester Teaching Assistant Application Form
物理系研究生欲申請擔任課程教學助教者，請於114年8月15日前填寫『課程教學助教志願表』(https://forms.gle/ZbTYtMT5guR3wpvVA)。
Physics Department graduate students who wish to serve as teaching assistants (TA), please fill in the TA Application Form before Aug 15,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G255" s="7" t="inlineStr">
        <is>
          <t>https://forms.gle/ZbTYtMT5guR3wpvVA</t>
        </is>
      </c>
      <c r="H255" s="7" t="inlineStr">
        <is>
          <t>https://forms.gle/ZbTYtMT5guR3wpvVA</t>
        </is>
      </c>
      <c r="I255" s="7" t="inlineStr">
        <is>
          <t>https://forms.gle/ZbTYtMT5guR3wpvVA</t>
        </is>
      </c>
      <c r="J255" s="7" t="inlineStr">
        <is>
          <t>https://forms.gle/QHUKdYqc5P3r1cNm9</t>
        </is>
      </c>
      <c r="K255" s="7" t="inlineStr">
        <is>
          <t>114-1助教TA</t>
        </is>
      </c>
      <c r="L255" s="7" t="inlineStr">
        <is>
          <t>https://www.phy.ncu.edu.tw/wp-content/uploads/2025/08/114-1助教TA.pdf</t>
        </is>
      </c>
      <c r="M255" s="7" t="inlineStr">
        <is>
          <t>https://www.phy.ncu.edu.tw/news/114%e5%ad%b8%e5%b9%b4%e5%ba%a6%e7%ac%ac1%e5%ad%b8%e6%9c%9f%e8%aa%b2%e7%a8%8b%e6%95%99%e5%ad%b8%e5%8a%a9%e6%95%99%e5%bf%97%e9%a1%98%e8%aa%bf%e6%9f%a51140806/</t>
        </is>
      </c>
      <c r="N255" s="7" t="inlineStr">
        <is>
          <t>許慧君</t>
        </is>
      </c>
    </row>
    <row r="256">
      <c r="A256" s="7">
        <f>TRUE()</f>
        <v/>
      </c>
      <c r="B256" s="7" t="inlineStr">
        <is>
          <t>獎學金</t>
        </is>
      </c>
      <c r="C256" s="7" t="n"/>
      <c r="D256" s="14" t="n">
        <v>45874</v>
      </c>
      <c r="E256" s="7" t="inlineStr">
        <is>
          <t>114學年度第1學期各項獎學金一覽表</t>
        </is>
      </c>
      <c r="F256" s="7" t="inlineStr">
        <is>
          <t>114學年度第1學期各項獎學金一覽表final下載</t>
        </is>
      </c>
      <c r="G256" s="7" t="inlineStr">
        <is>
          <t>114學年度第1學期各項獎學金一覽表final</t>
        </is>
      </c>
      <c r="H256" s="7" t="inlineStr">
        <is>
          <t>https://www.phy.ncu.edu.tw/wp-content/uploads/2025/08/114學年度第1學期各項獎學金一覽表final.pdf</t>
        </is>
      </c>
      <c r="I256" s="7" t="inlineStr">
        <is>
          <t>下載</t>
        </is>
      </c>
      <c r="J256" s="7" t="inlineStr">
        <is>
          <t>https://www.phy.ncu.edu.tw/wp-content/uploads/2025/08/114學年度第1學期各項獎學金一覽表final.pdf</t>
        </is>
      </c>
      <c r="K256" s="7" t="n"/>
      <c r="L256" s="7" t="n"/>
      <c r="M256" s="7" t="inlineStr">
        <is>
          <t>https://www.phy.ncu.edu.tw/news/114%e5%ad%b8%e5%b9%b4%e5%ba%a6%e7%ac%ac1%e5%ad%b8%e6%9c%9f%e5%90%84%e9%a0%85%e7%8d%8e%e5%ad%b8%e9%87%91%e4%b8%80%e8%a6%bd%e8%a1%a8/</t>
        </is>
      </c>
      <c r="N256" s="7" t="inlineStr">
        <is>
          <t>許慧君</t>
        </is>
      </c>
    </row>
    <row r="257" ht="118" customHeight="1">
      <c r="A257" s="7">
        <f>TRUE()</f>
        <v/>
      </c>
      <c r="B257" s="7" t="inlineStr">
        <is>
          <t>其他</t>
        </is>
      </c>
      <c r="C257" s="7" t="n"/>
      <c r="D257" s="14" t="n">
        <v>45874</v>
      </c>
      <c r="E257" s="7" t="inlineStr">
        <is>
          <t>『2025新生知訊網上線囉』!歡迎114學年度入學新生加入IG/FB</t>
        </is>
      </c>
      <c r="F257" s="9" t="inlineStr">
        <is>
          <t>『2025新生知訊網』內容包羅萬象，從註冊流程、選課指引，到宿舍介紹、科系探索與社團推薦通通有，也貼心整理中大校園生活必備的小技巧，陪伴新生一同迎接嶄新的中大日常。
2025新生知訊網學生團隊歡迎您!
中大首頁中大新聞:https://ncusec.ncu.edu.tw/news/headlines_content.php?H_ID=4512
2025新生知訊網:https://ncufresh.ncu.edu.tw/
Instagram 搜尋「中大新生知訊網 2025」(@ncufresh)
Facebook 搜尋「新生知訊網 2025」
YouTube 頻道名稱「新生知訊網 NCU Fresh」</t>
        </is>
      </c>
      <c r="G257" s="7" t="inlineStr">
        <is>
          <t>https://ncusec.ncu.edu.tw/news/headlines_content.php?H_ID=45</t>
        </is>
      </c>
      <c r="H257" s="7" t="inlineStr">
        <is>
          <t>https://ncusec.ncu.edu.tw/news/headlines_content.php?H_ID=4512</t>
        </is>
      </c>
      <c r="I257" s="7" t="inlineStr">
        <is>
          <t>https://ncufresh.ncu.edu.tw/</t>
        </is>
      </c>
      <c r="J257" s="7" t="inlineStr">
        <is>
          <t>https://ncufresh.ncu.edu.tw/</t>
        </is>
      </c>
      <c r="K257" s="7" t="n"/>
      <c r="L257" s="7" t="n"/>
      <c r="M257" s="7" t="inlineStr">
        <is>
          <t>https://www.phy.ncu.edu.tw/news/%e3%80%8e2025%e6%96%b0%e7%94%9f%e7%9f%a5%e8%a8%8a%e7%b6%b2%e4%b8%8a%e7%b7%9a%e5%9b%89%e3%80%8f%e6%ad%a1%e8%bf%8e114%e5%ad%b8%e5%b9%b4%e5%ba%a6%e5%85%a5%e5%ad%b8%e6%96%b0%e7%94%9f%e5%8a%a0%e5%85%a5ig/</t>
        </is>
      </c>
      <c r="N257" s="7" t="inlineStr">
        <is>
          <t>吳菁穗</t>
        </is>
      </c>
    </row>
    <row r="258" ht="27" customHeight="1">
      <c r="A258" s="7">
        <f>TRUE()</f>
        <v/>
      </c>
      <c r="B258" s="7" t="inlineStr">
        <is>
          <t>其他</t>
        </is>
      </c>
      <c r="C258" s="7" t="n"/>
      <c r="D258" s="14" t="n">
        <v>45870</v>
      </c>
      <c r="E258" s="7" t="inlineStr">
        <is>
          <t>失物招領(114.08.01)</t>
        </is>
      </c>
      <c r="F258" s="9" t="inlineStr">
        <is>
          <t>有遺失下列物品者，請於114.08.30前至物理系辦(S4-629)認領!
未領取物品將於學期初開放領用。</t>
        </is>
      </c>
      <c r="G258" s="7" t="n"/>
      <c r="H258" s="7" t="n"/>
      <c r="I258" s="7" t="n"/>
      <c r="J258" s="7" t="n"/>
      <c r="K258" s="7" t="n"/>
      <c r="L258" s="7" t="n"/>
      <c r="M258" s="7" t="inlineStr">
        <is>
          <t>https://www.phy.ncu.edu.tw/news/%e5%a4%b1%e7%89%a9%e6%8b%9b%e9%a0%98114-08-01/</t>
        </is>
      </c>
      <c r="N258" s="7" t="inlineStr">
        <is>
          <t>許慧君</t>
        </is>
      </c>
    </row>
    <row r="259" ht="405" customHeight="1">
      <c r="A259" s="7">
        <f>TRUE()</f>
        <v/>
      </c>
      <c r="B259" s="7" t="inlineStr">
        <is>
          <t>其他</t>
        </is>
      </c>
      <c r="C259" s="7" t="n"/>
      <c r="D259" s="14" t="n">
        <v>45870</v>
      </c>
      <c r="E259" s="7" t="inlineStr">
        <is>
          <t>114-1物理系研究生申請學分抵免、免修Course Credit Exemption and Waiver</t>
        </is>
      </c>
      <c r="F259" s="9"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物理學系碩博士班研究生修業辦法Regulation of Course Requirements for Master and PhD Programs 1050615
時間：8/4-9/12
————————————————————————————————————————————————————————
申請法規Regulations：
*國立中央大學學分抵免辦法(https://pdc.adm.ncu.edu.tw/rule/rule113/13-0-1.pdf)
   National Central University Course Credit Waiver Guidelines(https://pdc.adm.ncu.edu.tw/eng/rule/NCU_Doc13_0_ed.pdf)
*物理學系碩士班研究生學分抵免辦法Regulation of Credit Transfer – the Master Program
*物理學系博士班研究生學分抵免辦法Regulation of Credit Transfer – the Ph.D. Programs
————————————————————————————————————————————————————————
申請表Application Form：
抵免：國立中央大學學生學分抵免申請表Guidelines for Credits Exemption (抵免成功後，會在成績單上出現該課程，且學分數會加入本學籍）
如果是他校及本校非同系所畢業之研究所新生入學辦理抵免，須多填寫『國立中央大學學生學分抵免申請修讀研究所學分證明』。
免修：物理學系研究生課程免修申請表Application Form for the Waiver of the Courses （免修成功後，表該課程無需再修，但學分數未計入本學籍，亦不會出現在成績單上）
課程抵必修課(限博士生)-物理學系博士生選修外系課程抵PH開頭課程申請表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G259" s="7" t="inlineStr">
        <is>
          <t xml:space="preserve">物理學系碩博士班研究生修業辦法Regulation of Course Requirements for Master </t>
        </is>
      </c>
      <c r="H259" s="7" t="inlineStr">
        <is>
          <t>https://www.phy.ncu.edu.tw/wp-content/uploads/2021/01/%E5%9C%8B%EF%A7%B7%E4%B8%AD%E5%A4%AE%E5%A4%A7%E5%AD%B8%E7%89%A9%EF%A7%A4%E5%AD%B8%E7%B3%BB%E7%A2%A9%E3%80%81%E5%8D%9A%E5%A3%AB%E7%8F%AD%E7%A0%94%E7%A9%B6%E7%94%9F%E4%BF%AE%E6%A5%AD%E8%BE%A6%E6%B3%951050615%E6%95%99%E5%8B%99%E6%9C%83%E8%AD%B0%E9%80%9A%E9%81%8E.pdf</t>
        </is>
      </c>
      <c r="I259" s="7" t="inlineStr">
        <is>
          <t>https://pdc.adm.ncu.edu.tw/rule/rule113/13-0-1.pdf</t>
        </is>
      </c>
      <c r="J259" s="7" t="inlineStr">
        <is>
          <t>https://pdc.adm.ncu.edu.tw/rule/rule113/13-0-1.pdf</t>
        </is>
      </c>
      <c r="K259" s="7" t="inlineStr">
        <is>
          <t>https://pdc.adm.ncu.edu.tw/eng/rule/NCU_Doc13_0_ed.pdf</t>
        </is>
      </c>
      <c r="L259" s="7" t="inlineStr">
        <is>
          <t>https://pdc.adm.ncu.edu.tw/eng/rule/NCU_Doc13_0_ed.pdf</t>
        </is>
      </c>
      <c r="M259" s="7" t="inlineStr">
        <is>
          <t>https://www.phy.ncu.edu.tw/news/114-1%e7%89%a9%e7%90%86%e7%b3%bb%e7%a0%94%e7%a9%b6%e7%94%9f%e7%94%b3%e8%ab%8b%e5%ad%b8%e5%88%86%e6%8a%b5%e5%85%8d%e3%80%81%e5%85%8d%e4%bf%aecourse-credit-exemption-and-waiver/</t>
        </is>
      </c>
      <c r="N259" s="7" t="inlineStr">
        <is>
          <t>許慧君</t>
        </is>
      </c>
    </row>
    <row r="260">
      <c r="A260" s="7">
        <f>TRUE()</f>
        <v/>
      </c>
      <c r="B260" s="7" t="inlineStr">
        <is>
          <t>其他</t>
        </is>
      </c>
      <c r="C260" s="7" t="n"/>
      <c r="D260" s="14" t="n">
        <v>45870</v>
      </c>
      <c r="E260" s="7" t="inlineStr">
        <is>
          <t>物理系分機通訊錄1140801</t>
        </is>
      </c>
      <c r="F260" s="7" t="inlineStr">
        <is>
          <t>物理系通訊錄下載</t>
        </is>
      </c>
      <c r="G260" s="7" t="inlineStr">
        <is>
          <t>物理系通訊錄</t>
        </is>
      </c>
      <c r="H260" s="7" t="inlineStr">
        <is>
          <t>https://www.phy.ncu.edu.tw/wp-content/uploads/2025/08/物理系通訊錄-2.pdf</t>
        </is>
      </c>
      <c r="I260" s="7" t="inlineStr">
        <is>
          <t>下載</t>
        </is>
      </c>
      <c r="J260" s="7" t="inlineStr">
        <is>
          <t>https://www.phy.ncu.edu.tw/wp-content/uploads/2025/08/物理系通訊錄-2.pdf</t>
        </is>
      </c>
      <c r="K260" s="7" t="n"/>
      <c r="L260" s="7" t="n"/>
      <c r="M260" s="7" t="inlineStr">
        <is>
          <t>https://www.phy.ncu.edu.tw/news/%e7%89%a9%e7%90%86%e7%b3%bb%e5%88%86%e6%a9%9f%e9%80%9a%e8%a8%8a%e9%8c%841140801/</t>
        </is>
      </c>
      <c r="N260" s="7" t="inlineStr">
        <is>
          <t>許慧君</t>
        </is>
      </c>
    </row>
    <row r="261" ht="105" customHeight="1">
      <c r="A261" s="7">
        <f>TRUE()</f>
        <v/>
      </c>
      <c r="B261" s="7" t="inlineStr">
        <is>
          <t>其他</t>
        </is>
      </c>
      <c r="C261" s="7" t="n"/>
      <c r="D261" s="14" t="n">
        <v>45869</v>
      </c>
      <c r="E261" s="7" t="inlineStr">
        <is>
          <t>物理系715-3-1研究生座位申請公告</t>
        </is>
      </c>
      <c r="F261" s="9" t="inlineStr">
        <is>
          <t>本系715-3-1研究生座位開放申請，無申請截止日期，隨到隨審。
申請資格：
□博士班研究生於畢業前一年撰寫畢業論文者。
□指導教授沒有實驗室或研究室可安置學生者。
□尚未有指導教授者。
有意申請者請填寫附件申請表送系辦
使用期間：申請通過後至申請者已無需使用(畢業離校、已有指導教授…等)
物理系研究生室座位申請表下載</t>
        </is>
      </c>
      <c r="G261" s="7" t="inlineStr">
        <is>
          <t>物理系研究生室座位申請表</t>
        </is>
      </c>
      <c r="H261" s="7" t="inlineStr">
        <is>
          <t>https://www.phy.ncu.edu.tw/wp-content/uploads/2025/07/物理系研究生室座位申請表.doc</t>
        </is>
      </c>
      <c r="I261" s="7" t="inlineStr">
        <is>
          <t>下載</t>
        </is>
      </c>
      <c r="J261" s="7" t="inlineStr">
        <is>
          <t>https://www.phy.ncu.edu.tw/wp-content/uploads/2025/07/物理系研究生室座位申請表.doc</t>
        </is>
      </c>
      <c r="K261" s="7" t="n"/>
      <c r="L261" s="7" t="n"/>
      <c r="M261" s="7" t="inlineStr">
        <is>
          <t>https://www.phy.ncu.edu.tw/news/%e7%89%a9%e7%90%86%e7%b3%bb715-3-1%e7%a0%94%e7%a9%b6%e7%94%9f%e5%ba%a7%e4%bd%8d%e7%94%b3%e8%ab%8b%e5%85%ac%e5%91%8a-4/</t>
        </is>
      </c>
      <c r="N261" s="7" t="inlineStr">
        <is>
          <t>許慧君</t>
        </is>
      </c>
    </row>
    <row r="262" ht="144" customHeight="1">
      <c r="A262" s="7">
        <f>TRUE()</f>
        <v/>
      </c>
      <c r="B262" s="7" t="inlineStr">
        <is>
          <t>考試</t>
        </is>
      </c>
      <c r="C262" s="7" t="n"/>
      <c r="D262" s="14" t="n">
        <v>45869</v>
      </c>
      <c r="E262" s="7" t="inlineStr">
        <is>
          <t>114-1博士生資格考口試注意事項(Notice on the PhD. Qualifying Exam Oral Defense)</t>
        </is>
      </c>
      <c r="F262" s="9" t="inlineStr">
        <is>
          <t>物理學系博士班學生資格考試申請書（Application for Ph.D. Qualifying Examination of Department of Physics）下載
物理系_博士班學生修課組別選擇表（Course Requirements Selection Form for PhD Students of the Department of Physics at National Central University）下載
114-1博士生資格考口試注意事項(Notice on the PhD. Qualifying Exam Oral Defense)下載
114資格考物理系考試委員會建議口試委員名單(Department recommended committee member)下載
國立中央大學物理學系博士學位候選人之資格與資格考試辦法（111.01.12教務會議通過)下載
國立中央大學物理學系博碩士論文指導教授暨學位考試委員提聘資格認定標準、精進學位論文品質實施要點(1131224院務會議通過)下載</t>
        </is>
      </c>
      <c r="G262" s="7" t="inlineStr">
        <is>
          <t>物理學系博士班學生資格考試申請書（Application for Ph.D. Qualifying Examinatio</t>
        </is>
      </c>
      <c r="H262" s="7" t="inlineStr">
        <is>
          <t>https://www.phy.ncu.edu.tw/wp-content/uploads/2025/07/物理學系博士班學生資格考試申請書（Application-for-Ph.D.-Qualifying-Examination-of-Department-of-Physics）.doc</t>
        </is>
      </c>
      <c r="I262" s="7" t="inlineStr">
        <is>
          <t>下載</t>
        </is>
      </c>
      <c r="J262" s="7" t="inlineStr">
        <is>
          <t>https://www.phy.ncu.edu.tw/wp-content/uploads/2025/07/物理學系博士班學生資格考試申請書（Application-for-Ph.D.-Qualifying-Examination-of-Department-of-Physics）.doc</t>
        </is>
      </c>
      <c r="K262" s="7" t="inlineStr">
        <is>
          <t xml:space="preserve">物理系_博士班學生修課組別選擇表（Course Requirements Selection Form for PhD </t>
        </is>
      </c>
      <c r="L262" s="7" t="inlineStr">
        <is>
          <t>https://www.phy.ncu.edu.tw/wp-content/uploads/2025/07/物理系_博士班學生修課組別選擇表（Course-Requirements-Selection-Form-for-PhD-Students-of-the-Department-of-Physics-at-National-Central-University）.doc</t>
        </is>
      </c>
      <c r="M262" s="7" t="inlineStr">
        <is>
          <t>https://www.phy.ncu.edu.tw/news/114-1%e5%8d%9a%e5%a3%ab%e7%94%9f%e8%b3%87%e6%a0%bc%e8%80%83%e5%8f%a3%e8%a9%a6%e6%b3%a8%e6%84%8f%e4%ba%8b%e9%a0%85notice-on-the-phd-qualifying-exam-oral-defense/</t>
        </is>
      </c>
      <c r="N262" s="7" t="inlineStr">
        <is>
          <t>許慧君</t>
        </is>
      </c>
    </row>
    <row r="263" ht="66" customHeight="1">
      <c r="A263" s="7">
        <f>TRUE()</f>
        <v/>
      </c>
      <c r="B263" s="7" t="inlineStr">
        <is>
          <t>其他</t>
        </is>
      </c>
      <c r="C263" s="7" t="n"/>
      <c r="D263" s="14" t="n">
        <v>45869</v>
      </c>
      <c r="E263" s="7" t="inlineStr">
        <is>
          <t>停水公告114年08月17日(星期日)</t>
        </is>
      </c>
      <c r="F263" s="9" t="inlineStr">
        <is>
          <t>本(健雄)館地下室蓄水池及頂樓水塔清洗作業。
日期 : 114年08月17日(星期日)
時間 : 08：00至17：00
自來水及地下水屆時將停止供水，實驗室儀器設備需用水者請留意，廁所用水請儲水備用。</t>
        </is>
      </c>
      <c r="G263" s="7" t="n"/>
      <c r="H263" s="7" t="n"/>
      <c r="I263" s="7" t="n"/>
      <c r="J263" s="7" t="n"/>
      <c r="K263" s="7" t="n"/>
      <c r="L263" s="7" t="n"/>
      <c r="M263" s="7" t="inlineStr">
        <is>
          <t>https://www.phy.ncu.edu.tw/news/%e5%81%9c%e6%b0%b4%e5%85%ac%e5%91%8a114%e5%b9%b408%e6%9c%8817%e6%97%a5%e6%98%9f%e6%9c%9f%e6%97%a5/</t>
        </is>
      </c>
      <c r="N263" s="7" t="inlineStr">
        <is>
          <t>許慧君</t>
        </is>
      </c>
    </row>
    <row r="264" ht="40" customHeight="1">
      <c r="A264" s="7">
        <f>TRUE()</f>
        <v/>
      </c>
      <c r="B264" s="7" t="inlineStr">
        <is>
          <t>考試</t>
        </is>
      </c>
      <c r="C264" s="7" t="n"/>
      <c r="D264" s="14" t="n">
        <v>45868</v>
      </c>
      <c r="E264" s="7" t="inlineStr">
        <is>
          <t>114-1 物理系博碩士班學位考試注意事項Physics Department PHD&amp;amp;MA Thesis Defense Notification</t>
        </is>
      </c>
      <c r="F264" s="9" t="inlineStr">
        <is>
          <t>物理系博碩士班學位考試注意事項Physics Department PHD&amp;MA Thesis Defense Notification下載
論文比對報告填寫說明下載</t>
        </is>
      </c>
      <c r="G264" s="7" t="inlineStr">
        <is>
          <t>物理系博碩士班學位考試注意事項Physics Department PHD&amp;MA Thesis Defense Noti</t>
        </is>
      </c>
      <c r="H264" s="7" t="inlineStr">
        <is>
          <t>https://www.phy.ncu.edu.tw/wp-content/uploads/2025/07/物理系博碩士班學位考試注意事項Physics-Department-PHDMA-Thesis-Defense-Notification.pdf</t>
        </is>
      </c>
      <c r="I264" s="7" t="inlineStr">
        <is>
          <t>下載</t>
        </is>
      </c>
      <c r="J264" s="7" t="inlineStr">
        <is>
          <t>https://www.phy.ncu.edu.tw/wp-content/uploads/2025/07/物理系博碩士班學位考試注意事項Physics-Department-PHDMA-Thesis-Defense-Notification.pdf</t>
        </is>
      </c>
      <c r="K264" s="7" t="inlineStr">
        <is>
          <t>論文比對報告填寫說明</t>
        </is>
      </c>
      <c r="L264" s="7" t="inlineStr">
        <is>
          <t>https://www.phy.ncu.edu.tw/wp-content/uploads/2025/07/論文比對報告填寫說明.pdf</t>
        </is>
      </c>
      <c r="M264" s="7" t="inlineStr">
        <is>
          <t>https://www.phy.ncu.edu.tw/news/114-1-%e7%89%a9%e7%90%86%e7%b3%bb%e5%8d%9a%e7%a2%a9%e5%a3%ab%e7%8f%ad%e5%ad%b8%e4%bd%8d%e8%80%83%e8%a9%a6%e6%b3%a8%e6%84%8f%e4%ba%8b%e9%a0%85physics-department-phdma-thesis-defense-notification/</t>
        </is>
      </c>
      <c r="N264" s="7" t="inlineStr">
        <is>
          <t>許慧君</t>
        </is>
      </c>
    </row>
    <row r="265" ht="196" customHeight="1">
      <c r="A265" s="7">
        <f>TRUE()</f>
        <v/>
      </c>
      <c r="B265" s="7" t="inlineStr">
        <is>
          <t>其他</t>
        </is>
      </c>
      <c r="C265" s="7" t="n"/>
      <c r="D265" s="14" t="n">
        <v>45868</v>
      </c>
      <c r="E265" s="7" t="inlineStr">
        <is>
          <t>114學年度第1學期課程教學助教志願調查1140730</t>
        </is>
      </c>
      <c r="F265" s="9" t="inlineStr">
        <is>
          <t>中央大學物理系公告-114學年度第1學期課程教學助教志願調查
NCU Physics Departmental Notice-2025/2026 First Semester Teaching Assistant Application Form
物理系研究生欲申請擔任課程教學助教者，請於114年8月4日前填寫『課程教學助教志願表』(https://forms.gle/ZbTYtMT5guR3wpvVA)。
Physics Department graduate students who wish to serve as teaching assistants (TA), please fill in the TA Application Form before Aug 4,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G265" s="7" t="inlineStr">
        <is>
          <t>https://forms.gle/ZbTYtMT5guR3wpvVA</t>
        </is>
      </c>
      <c r="H265" s="7" t="inlineStr">
        <is>
          <t>https://forms.gle/ZbTYtMT5guR3wpvVA</t>
        </is>
      </c>
      <c r="I265" s="7" t="inlineStr">
        <is>
          <t>https://forms.gle/ZbTYtMT5guR3wpvVA</t>
        </is>
      </c>
      <c r="J265" s="7" t="inlineStr">
        <is>
          <t>https://forms.gle/QHUKdYqc5P3r1cNm9</t>
        </is>
      </c>
      <c r="K265" s="7" t="inlineStr">
        <is>
          <t>114-1助教TA</t>
        </is>
      </c>
      <c r="L265" s="7" t="inlineStr">
        <is>
          <t>https://www.phy.ncu.edu.tw/wp-content/uploads/2025/07/114-1助教TA-4.pdf</t>
        </is>
      </c>
      <c r="M265" s="7" t="inlineStr">
        <is>
          <t>https://www.phy.ncu.edu.tw/news/114%e5%ad%b8%e5%b9%b4%e5%ba%a6%e7%ac%ac1%e5%ad%b8%e6%9c%9f%e8%aa%b2%e7%a8%8b%e6%95%99%e5%ad%b8%e5%8a%a9%e6%95%99%e5%bf%97%e9%a1%98%e8%aa%bf%e6%9f%a51140730/</t>
        </is>
      </c>
      <c r="N265" s="7" t="inlineStr">
        <is>
          <t>許慧君</t>
        </is>
      </c>
    </row>
    <row r="266">
      <c r="A266" s="7">
        <f>TRUE()</f>
        <v/>
      </c>
      <c r="B266" s="7" t="inlineStr">
        <is>
          <t>其他</t>
        </is>
      </c>
      <c r="C266" s="7" t="n"/>
      <c r="D266" s="14" t="n">
        <v>45867</v>
      </c>
      <c r="E266" s="7" t="inlineStr">
        <is>
          <t>多尺度動力學研究室招生中，歡迎加入！</t>
        </is>
      </c>
      <c r="F266" s="7" t="n"/>
      <c r="G266" s="7" t="n"/>
      <c r="H266" s="7" t="n"/>
      <c r="I266" s="7" t="n"/>
      <c r="J266" s="7" t="n"/>
      <c r="K266" s="7" t="n"/>
      <c r="L266" s="7" t="n"/>
      <c r="M266" s="7" t="inlineStr">
        <is>
          <t>https://www.phy.ncu.edu.tw/news/%e5%a4%9a%e5%b0%ba%e5%ba%a6%e5%8b%95%e5%8a%9b%e5%ad%b8%e7%a0%94%e7%a9%b6%e5%ae%a4%e6%8b%9b%e7%94%9f%e4%b8%ad%ef%bc%8c%e6%ad%a1%e8%bf%8e%e5%8a%a0%e5%85%a5%ef%bc%81/</t>
        </is>
      </c>
      <c r="N266" s="7" t="inlineStr">
        <is>
          <t>許慧君</t>
        </is>
      </c>
    </row>
    <row r="267" ht="157" customHeight="1">
      <c r="A267" s="7">
        <f>TRUE()</f>
        <v/>
      </c>
      <c r="B267" s="7" t="inlineStr">
        <is>
          <t>獎學金</t>
        </is>
      </c>
      <c r="C267" s="7" t="n"/>
      <c r="D267" s="14" t="n">
        <v>45862</v>
      </c>
      <c r="E267" s="7" t="inlineStr">
        <is>
          <t>114學年度物理系王立文女士獎學金申請公告(延長申請截止日至114.09.15中午12:00)</t>
        </is>
      </c>
      <c r="F267" s="9" t="inlineStr">
        <is>
          <t>*為鼓勵及協助本系在校同學，由劉全生前校長捐贈，設立本獎學金。
*本獎學金分為：
一、學士班獎學金：成績優異(前一學年學業總平均70 分以上，各科成績均及格)，以女性學生優先。每學年每名5 萬元整(分兩學期發放)，領有其他獎助學金者不得重覆領取。
二、博士班大陸生參與強場物理與超快技術實驗室獎學金：1 名，共15 萬元整，於進入實驗室後參與研究時每月領取1 萬元整。
*凡獲獎者，由系指派同學進行一學期45小時公共服務為原則，服務內容以擔任次一學期物理系必修課程或系獎學金審查委員會指定課程之助教為優先。
有意申請者請備妥相關申請文件，於申請截止日前繳交已簽名紙本文件至物理系辦。
推薦信可由推薦人另行繳交至物理系辦 或 EMAIL: corona@ncu.edu.tw
國立中央大學物理學系王立文女士獎學金申請表下載
國立中央大學物理學系王立文女士獎學金辦法1120321系務會議通過下載</t>
        </is>
      </c>
      <c r="G267" s="7" t="inlineStr">
        <is>
          <t>國立中央大學物理學系王立文女士獎學金申請表</t>
        </is>
      </c>
      <c r="H267" s="7" t="inlineStr">
        <is>
          <t>https://www.phy.ncu.edu.tw/wp-content/uploads/2025/07/國立中央大學物理學系王立文女士獎學金申請表.doc</t>
        </is>
      </c>
      <c r="I267" s="7" t="inlineStr">
        <is>
          <t>下載</t>
        </is>
      </c>
      <c r="J267" s="7" t="inlineStr">
        <is>
          <t>https://www.phy.ncu.edu.tw/wp-content/uploads/2025/07/國立中央大學物理學系王立文女士獎學金申請表.doc</t>
        </is>
      </c>
      <c r="K267" s="7" t="inlineStr">
        <is>
          <t>國立中央大學物理學系王立文女士獎學金辦法1120321系務會議通過</t>
        </is>
      </c>
      <c r="L267" s="7" t="inlineStr">
        <is>
          <t>https://www.phy.ncu.edu.tw/wp-content/uploads/2025/07/國立中央大學物理學系王立文女士獎學金辦法1120321系務會議通過-1.pdf</t>
        </is>
      </c>
      <c r="M267" s="7" t="inlineStr">
        <is>
          <t>https://www.phy.ncu.edu.tw/news/114%e5%ad%b8%e5%b9%b4%e5%ba%a6%e7%89%a9%e7%90%86%e7%b3%bb%e7%8e%8b%e7%ab%8b%e6%96%87%e5%a5%b3%e5%a3%ab%e7%8d%8e%e5%ad%b8%e9%87%91%e7%94%b3%e8%ab%8b%e5%85%ac%e5%91%8a%e7%94%b3%e8%ab%8b%e6%88%aa/</t>
        </is>
      </c>
      <c r="N267" s="7" t="inlineStr">
        <is>
          <t>許慧君</t>
        </is>
      </c>
    </row>
    <row r="268" ht="409.6" customHeight="1">
      <c r="A268" s="7">
        <f>TRUE()</f>
        <v/>
      </c>
      <c r="B268" s="7" t="inlineStr">
        <is>
          <t>獎學金</t>
        </is>
      </c>
      <c r="C268" s="7" t="n"/>
      <c r="D268" s="14" t="n">
        <v>45861</v>
      </c>
      <c r="E268" s="7" t="inlineStr">
        <is>
          <t>114-1學期物理系上詮光纖獎學金FOCI Scholarship申請公告(申請截止日114.09.10)</t>
        </is>
      </c>
      <c r="F268" s="9" t="inlineStr">
        <is>
          <t>為鼓勵及協助本系在校同學，由上詮光纖股份有限公司董事長林松福系友捐贈，設立本獎學金。
In order to encourage and support students of this department, the CEO of FOCI Fiber Optics limited Mr. Lin, Song Fu, former student of the physics department has graciously donated and established this scholarship fund.
————————————————————————————————————————————–
本獎學金分為：
The scholarship fund is divided into
一、補助學生出國交流獎助（研修或實驗）：每年15萬元整。獎助大學部、碩士生、 博士生各一名，每人5萬元整。
1.Financial assistance for students studying abroad (either for study or conducting research): 150000 NTD annually. Divided equally among Bachelor’s students, Master’s students, and PhD students, 1 recipient per category, for a total of 50000 NTD per recipient. 
二、補助學生出席國際會議：每年5萬元整。
2.Financial assistance for students to attend overseas conferences: 50000 NTD a year. 
三、研究傑出獎助：每年5萬元整。獲獎學生共五名，每人1萬元整。研究論文發表期間:2024.08-2025.07
3.Research excellence award: 50000 NTD a year, awarded to 5 recipients a year, 10000 NTD each. Research paper publication period: 2024.08-2025.07
四、清寒優秀學生獎助：每年6萬元整。成績優異(前一學年學業總平均70分以上，各科成績均及格)者，獲獎學生一名。凡獲獎者，由該系指派同學進行每週3-5小時公共服務為原則。服務內容以擔任次一學期課程助教為優先。
4.Student excellence award: 60000 NTD a year. Awarded to a student with excellent grades (needing an average of at least 70 points for all subjects in the first academic year to qualify), 1 recipient. The Department of Physics will assign weekly 3-5 hours public services to the recipient. The priority of the services is to be a course assistant in the following semester.
————————————————————————————————————————————–
上述獎學金金額為補助最高值，實際獎學金補助金額會考量出國地點、研究交流內容、國際會議規模、發表論文期刊層級、其他相關補助..等因素而調整。
The above-mentioned scholarship amount is the maximum value of the subsidy, and the actual amount of the scholarship subsidy will be adjusted in consideration of factors such as the location of the study abroad, the content of the research exchange, the scale of the international conference, the level of the journal of the published paper, and other related subsidies..
————————————————————————————————————————————–
有意申請者請備妥相關申請文件，於申請截止日前繳交已簽名紙本文件至物理系辦。推薦信可由推薦人另行繳交至物理系辦 或 EMAIL: corona@ncu.edu.tw
Interested applicants should prepare the relevant application documents and submit the signed paper documents to the Department of Physics Office before the application deadline. The recommendation letter can be submitted separately by the recommender to the Office of the Department of Physics or EMAIL: corona@ncu.edu.tw
國立中央大學物理學系上詮光纖獎學金申請表(FOCI scholarship application form for financial assistance for students studying abroad)下載
國立中央大學物理學系上詮光纖獎學金辦法(FOCI Scholarship Application Procedure)1120321系務會議通過下載</t>
        </is>
      </c>
      <c r="G268" s="7" t="inlineStr">
        <is>
          <t>國立中央大學物理學系上詮光纖獎學金申請表(FOCI scholarship application form for f</t>
        </is>
      </c>
      <c r="H268" s="7" t="inlineStr">
        <is>
          <t>https://www.phy.ncu.edu.tw/wp-content/uploads/2025/07/國立中央大學物理學系上詮光纖獎學金申請表FOCI-scholarship-application-form-for-financial-assistance-for-students-studying-abroad.doc</t>
        </is>
      </c>
      <c r="I268" s="7" t="inlineStr">
        <is>
          <t>下載</t>
        </is>
      </c>
      <c r="J268" s="7" t="inlineStr">
        <is>
          <t>https://www.phy.ncu.edu.tw/wp-content/uploads/2025/07/國立中央大學物理學系上詮光纖獎學金申請表FOCI-scholarship-application-form-for-financial-assistance-for-students-studying-abroad.doc</t>
        </is>
      </c>
      <c r="K268" s="7" t="inlineStr">
        <is>
          <t>國立中央大學物理學系上詮光纖獎學金辦法(FOCI Scholarship Application Procedure)1</t>
        </is>
      </c>
      <c r="L268" s="7" t="inlineStr">
        <is>
          <t>https://www.phy.ncu.edu.tw/wp-content/uploads/2025/07/國立中央大學物理學系上詮光纖獎學金辦法FOCI-Scholarship-Application-Procedure1120321系務會議通過-1.pdf</t>
        </is>
      </c>
      <c r="M268" s="7" t="inlineStr">
        <is>
          <t>https://www.phy.ncu.edu.tw/news/114-1%e5%ad%b8%e6%9c%9f%e7%89%a9%e7%90%86%e7%b3%bb%e4%b8%8a%e8%a9%ae%e5%85%89%e7%ba%96%e7%8d%8e%e5%ad%b8%e9%87%91foci-scholarship%e7%94%b3%e8%ab%8b%e5%85%ac%e5%91%8a%e7%94%b3%e8%ab%8b%e6%88%aa/</t>
        </is>
      </c>
      <c r="N268" s="7" t="inlineStr">
        <is>
          <t>許慧君</t>
        </is>
      </c>
    </row>
    <row r="269" ht="183" customHeight="1">
      <c r="A269" s="7">
        <f>TRUE()</f>
        <v/>
      </c>
      <c r="B269" s="7" t="inlineStr">
        <is>
          <t>獎學金</t>
        </is>
      </c>
      <c r="C269" s="7" t="n"/>
      <c r="D269" s="14" t="n">
        <v>45860</v>
      </c>
      <c r="E269" s="7" t="inlineStr">
        <is>
          <t>114-1物理學系陳滌清何崇媺紀念基金會獎學金申請公告(申請截止日114.09.10)</t>
        </is>
      </c>
      <c r="F269" s="9" t="inlineStr">
        <is>
          <t>由陳滌清何崇媺紀念基金會捐贈，設立本獎學金。補助物理學系大學部與研究所成績優異學生，如在其他跨領域如工程、應用科學、人文、藝術，亦修畢一門或以上課程，且成績高於平均者，當優先考慮。
本獎學金分為：
優秀學生獎助:限本系大學部二年級與三年級在學生申請，每人每年金額定為10萬元整，學業與研究表現優異者優先。學生成績特優者亦可由審查委員會甄選。凡獲獎者須於次一學年度間擔任至少72小時物理系必修課程或系獎學金審查委員會指定課程之助教工作。
補助學生出國交流獎助:由審查委員視出國事由及地點決定補助金額, 每位最多5萬元整。
補助學生出席國際會議:參與者需有發表論文，由審查委員視出國事由及地點決定補助金額, 每位最多10萬元整。
有意申請者請備妥相關申請文件，於申請截止日前繳交已簽名(申請人&amp;指導教授)紙本文件至物理系辦。
國立中央大學物理學系陳滌清何崇媺紀念基金會獎學金申請表下載
國立中央大學物理學系陳滌清何崇媺紀念基金會獎學金辦法1140218系務會議通過下載</t>
        </is>
      </c>
      <c r="G269" s="7" t="inlineStr">
        <is>
          <t>國立中央大學物理學系陳滌清何崇媺紀念基金會獎學金申請表</t>
        </is>
      </c>
      <c r="H269" s="7" t="inlineStr">
        <is>
          <t>https://www.phy.ncu.edu.tw/wp-content/uploads/2025/07/國立中央大學物理學系陳滌清何崇媺紀念基金會獎學金申請表.doc</t>
        </is>
      </c>
      <c r="I269" s="7" t="inlineStr">
        <is>
          <t>下載</t>
        </is>
      </c>
      <c r="J269" s="7" t="inlineStr">
        <is>
          <t>https://www.phy.ncu.edu.tw/wp-content/uploads/2025/07/國立中央大學物理學系陳滌清何崇媺紀念基金會獎學金申請表.doc</t>
        </is>
      </c>
      <c r="K269" s="7" t="inlineStr">
        <is>
          <t>國立中央大學物理學系陳滌清何崇媺紀念基金會獎學金辦法1140218系務會議通過</t>
        </is>
      </c>
      <c r="L269" s="7" t="inlineStr">
        <is>
          <t>https://www.phy.ncu.edu.tw/wp-content/uploads/2025/07/國立中央大學物理學系陳滌清何崇媺紀念基金會獎學金辦法1140218系務會議通過.pdf</t>
        </is>
      </c>
      <c r="M269" s="7" t="inlineStr">
        <is>
          <t>https://www.phy.ncu.edu.tw/news/114-1%e7%89%a9%e7%90%86%e5%ad%b8%e7%b3%bb%e9%99%b3%e6%bb%8c%e6%b8%85%e4%bd%95%e5%b4%87%e5%aa%ba%e7%b4%80%e5%bf%b5%e5%9f%ba%e9%87%91%e6%9c%83%e7%8d%8e%e5%ad%b8%e9%87%91%e7%94%b3%e8%ab%8b%e5%85%ac/</t>
        </is>
      </c>
      <c r="N269" s="7" t="inlineStr">
        <is>
          <t>許慧君</t>
        </is>
      </c>
    </row>
    <row r="270" ht="196" customHeight="1">
      <c r="A270" s="7">
        <f>TRUE()</f>
        <v/>
      </c>
      <c r="B270" s="7" t="inlineStr">
        <is>
          <t>其他</t>
        </is>
      </c>
      <c r="C270" s="7" t="n"/>
      <c r="D270" s="14" t="n">
        <v>45860</v>
      </c>
      <c r="E270" s="7" t="inlineStr">
        <is>
          <t>114學年度第1學期課程教學助教志願調查1140722</t>
        </is>
      </c>
      <c r="F270" s="9" t="inlineStr">
        <is>
          <t>中央大學物理系公告-114學年度第1學期課程教學助教志願調查
NCU Physics Departmental Notice-2025/2026 First Semester Teaching Assistant Application Form
物理系研究生欲申請擔任課程教學助教者，請於114年7月25日前填寫『課程教學助教志願表』(https://forms.gle/ZbTYtMT5guR3wpvVA)。
Physics Department graduate students who wish to serve as teaching assistants (TA), please fill in the TA Application Form before July 25,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G270" s="7" t="inlineStr">
        <is>
          <t>https://forms.gle/ZbTYtMT5guR3wpvVA</t>
        </is>
      </c>
      <c r="H270" s="7" t="inlineStr">
        <is>
          <t>https://forms.gle/ZbTYtMT5guR3wpvVA</t>
        </is>
      </c>
      <c r="I270" s="7" t="inlineStr">
        <is>
          <t>https://forms.gle/ZbTYtMT5guR3wpvVA</t>
        </is>
      </c>
      <c r="J270" s="7" t="inlineStr">
        <is>
          <t>https://forms.gle/QHUKdYqc5P3r1cNm9</t>
        </is>
      </c>
      <c r="K270" s="7" t="inlineStr">
        <is>
          <t>114-1助教TA</t>
        </is>
      </c>
      <c r="L270" s="7" t="inlineStr">
        <is>
          <t>https://www.phy.ncu.edu.tw/wp-content/uploads/2025/07/114-1助教TA.pdf</t>
        </is>
      </c>
      <c r="M270" s="7" t="inlineStr">
        <is>
          <t>https://www.phy.ncu.edu.tw/news/114%e5%ad%b8%e5%b9%b4%e5%ba%a6%e7%ac%ac1%e5%ad%b8%e6%9c%9f%e8%aa%b2%e7%a8%8b%e6%95%99%e5%ad%b8%e5%8a%a9%e6%95%99%e5%bf%97%e9%a1%98%e8%aa%bf%e6%9f%a51140722/</t>
        </is>
      </c>
      <c r="N270" s="7" t="inlineStr">
        <is>
          <t>許慧君</t>
        </is>
      </c>
    </row>
    <row r="271" ht="235" customHeight="1">
      <c r="A271" s="7">
        <f>TRUE()</f>
        <v/>
      </c>
      <c r="B271" s="7" t="inlineStr">
        <is>
          <t>獎學金</t>
        </is>
      </c>
      <c r="C271" s="7" t="n"/>
      <c r="D271" s="14" t="n">
        <v>45859</v>
      </c>
      <c r="E271" s="7" t="inlineStr">
        <is>
          <t>114-1物理學系系友捐款補助學生出席國際會議獎學金申請公告(申請截止日114.09.10)</t>
        </is>
      </c>
      <c r="F271" s="9" t="inlineStr">
        <is>
          <t>為鼓勵及協助本系在校同學踴躍參與國際會議，由系友捐贈收入款項，設立本獎學金。
本獎學金學生在學士班與碩士班修習期間至多申請一次。每年總補助金額不超過30萬元為原則。
博士生補助原則：
一、 系上之補助以支助國科會及學校補助後差額為原則。
二、 參加會議須發表Oral或poster。
三、 申請金額以新台幣5萬元為上限。
學士與碩士班補助原則：
一、 系上之補助以支助國科會及學校補助後差額為原則。
二、 申請學生已修習之必修科目成績均及格（重修及格即可），或已達到畢業學分數要求，或曾有第一作者之論文發表。
三、 參加會議以Oral形式發表論文，上限為5萬元。
四、 參加會議以Poster形式發表論文，曾得過任何校外之研究性獎項（例如：年會壁報獎、國科會論文獎），同意補助上限為3萬元。
有意申請者請備妥相關申請文件，於申請截止日前繳交已簽名(申請人&amp;指導教授)紙本文件至物理系辦。
國立中央大學物理系系友捐款補助學生出席國際會議獎學金申請表下載
國立中央大學物理系系友捐款補助學生出席國際會議獎學金(1121205系務會議通過)下載</t>
        </is>
      </c>
      <c r="G271" s="7" t="inlineStr">
        <is>
          <t>國立中央大學物理系系友捐款補助學生出席國際會議獎學金申請表</t>
        </is>
      </c>
      <c r="H271" s="7" t="inlineStr">
        <is>
          <t>https://www.phy.ncu.edu.tw/wp-content/uploads/2025/07/國立中央大學物理系系友捐款補助學生出席國際會議獎學金申請表.doc</t>
        </is>
      </c>
      <c r="I271" s="7" t="inlineStr">
        <is>
          <t>下載</t>
        </is>
      </c>
      <c r="J271" s="7" t="inlineStr">
        <is>
          <t>https://www.phy.ncu.edu.tw/wp-content/uploads/2025/07/國立中央大學物理系系友捐款補助學生出席國際會議獎學金申請表.doc</t>
        </is>
      </c>
      <c r="K271" s="7" t="inlineStr">
        <is>
          <t>國立中央大學物理系系友捐款補助學生出席國際會議獎學金(1121205系務會議通過)</t>
        </is>
      </c>
      <c r="L271" s="7" t="inlineStr">
        <is>
          <t>https://www.phy.ncu.edu.tw/wp-content/uploads/2025/07/國立中央大學物理系系友捐款補助學生出席國際會議獎學金1121205系務會議通過.pdf</t>
        </is>
      </c>
      <c r="M271" s="7" t="inlineStr">
        <is>
          <t>https://www.phy.ncu.edu.tw/news/114-1%e7%89%a9%e7%90%86%e5%ad%b8%e7%b3%bb%e7%b3%bb%e5%8f%8b%e6%8d%90%e6%ac%be%e8%a3%9c%e5%8a%a9%e5%ad%b8%e7%94%9f%e5%87%ba%e5%b8%ad%e5%9c%8b%e9%9a%9b%e6%9c%83%e8%ad%b0%e7%8d%8e%e5%ad%b8%e9%87%91/</t>
        </is>
      </c>
      <c r="N271" s="7" t="inlineStr">
        <is>
          <t>許慧君</t>
        </is>
      </c>
    </row>
    <row r="272" ht="79" customHeight="1">
      <c r="A272" s="7">
        <f>TRUE()</f>
        <v/>
      </c>
      <c r="B272" s="7" t="inlineStr">
        <is>
          <t>其他</t>
        </is>
      </c>
      <c r="C272" s="7" t="n"/>
      <c r="D272" s="14" t="n">
        <v>45859</v>
      </c>
      <c r="E272" s="7" t="inlineStr">
        <is>
          <t>因應Portal更新維護，7/25(五)及7/29(二)暫停博碩士論文上傳及Turnitin論文比對</t>
        </is>
      </c>
      <c r="F272" s="9" t="inlineStr">
        <is>
          <t>Portal入口網站將於7/25(五)及7/29(二)進行維護作業，
維護時間將無法登入上傳學位論文及進行Turnitin論文比對，
請各位畢業生避開這兩天及早上傳，以免影響畢業時程。
另外，其他需以Portal登入之服務，如校外使用電子資源、電子書登入等，
亦暫停使用，詳情請見以下網址：
https://www.lib.ncu.edu.tw/libboard/news_content.php?NewsID=7214</t>
        </is>
      </c>
      <c r="G272" s="7" t="inlineStr">
        <is>
          <t>https://www.lib.ncu.edu.tw/libboard/news_content.php?NewsID=</t>
        </is>
      </c>
      <c r="H272" s="7" t="inlineStr">
        <is>
          <t>https://www.lib.ncu.edu.tw/libboard/news_content.php?NewsID=7214</t>
        </is>
      </c>
      <c r="I272" s="7" t="n"/>
      <c r="J272" s="7" t="n"/>
      <c r="K272" s="7" t="n"/>
      <c r="L272" s="7" t="n"/>
      <c r="M272" s="7" t="inlineStr">
        <is>
          <t>https://www.phy.ncu.edu.tw/news/%e5%9b%a0%e6%87%89portal%e6%9b%b4%e6%96%b0%e7%b6%ad%e8%ad%b7%ef%bc%8c7-25%e4%ba%94%e5%8f%8a7-29%e4%ba%8c%e6%9a%ab%e5%81%9c%e5%8d%9a%e7%a2%a9%e5%a3%ab%e8%ab%96%e6%96%87%e4%b8%8a%e5%82%b3%e5%8f%8atu/</t>
        </is>
      </c>
      <c r="N272" s="7" t="inlineStr">
        <is>
          <t>許慧君</t>
        </is>
      </c>
    </row>
    <row r="273">
      <c r="A273" s="7">
        <f>TRUE()</f>
        <v/>
      </c>
      <c r="B273" s="7" t="inlineStr">
        <is>
          <t>其他</t>
        </is>
      </c>
      <c r="C273" s="7" t="n"/>
      <c r="D273" s="14" t="n">
        <v>45859</v>
      </c>
      <c r="E273" s="7" t="inlineStr">
        <is>
          <t>中研院(台大校本部) 原子與分子科學所原子-奈米光子複合量子技術實驗室 / 量子精密感測實驗室誠徵博士生，碩士生，大學部專題生，研究助理</t>
        </is>
      </c>
      <c r="F273" s="7" t="inlineStr">
        <is>
          <t>Hiring student poster_final_20250714_final下載</t>
        </is>
      </c>
      <c r="G273" s="7" t="inlineStr">
        <is>
          <t>Hiring student poster_final_20250714_final</t>
        </is>
      </c>
      <c r="H273" s="7" t="inlineStr">
        <is>
          <t>https://www.phy.ncu.edu.tw/wp-content/uploads/2025/07/Hiring-student-poster_final_20250714_final.pdf</t>
        </is>
      </c>
      <c r="I273" s="7" t="inlineStr">
        <is>
          <t>下載</t>
        </is>
      </c>
      <c r="J273" s="7" t="inlineStr">
        <is>
          <t>https://www.phy.ncu.edu.tw/wp-content/uploads/2025/07/Hiring-student-poster_final_20250714_final.pdf</t>
        </is>
      </c>
      <c r="K273" s="7" t="n"/>
      <c r="L273" s="7" t="n"/>
      <c r="M273" s="7" t="inlineStr">
        <is>
          <t>https://www.phy.ncu.edu.tw/news/%e4%b8%ad%e7%a0%94%e9%99%a2%e5%8f%b0%e5%a4%a7%e6%a0%a1%e6%9c%ac%e9%83%a8-%e5%8e%9f%e5%ad%90%e8%88%87%e5%88%86%e5%ad%90%e7%a7%91%e5%ad%b8%e6%89%80%e5%8e%9f%e5%ad%90-%e5%a5%88%e7%b1%b3%e5%85%89/</t>
        </is>
      </c>
      <c r="N273" s="7" t="inlineStr">
        <is>
          <t>許慧君</t>
        </is>
      </c>
    </row>
    <row r="274" ht="144" customHeight="1">
      <c r="A274" s="7">
        <f>TRUE()</f>
        <v/>
      </c>
      <c r="B274" s="7" t="inlineStr">
        <is>
          <t>獎學金</t>
        </is>
      </c>
      <c r="C274" s="7" t="n"/>
      <c r="D274" s="14" t="n">
        <v>45855</v>
      </c>
      <c r="E274" s="7" t="inlineStr">
        <is>
          <t>114學年度物理系宏惠光電獎學金申請公告(延長申請截止日至114.09.15中午12:00)</t>
        </is>
      </c>
      <c r="F274" s="9" t="inlineStr">
        <is>
          <t>*為獎助成績優秀且經濟有困境大學部(物理系/光電系)清寒學生(限中華民國國籍)，特設立本獎助學金。
*獎助學金每系以2名為限，每名每年6萬元，分兩學期發放，領有其他獎助學金者不得重覆領取。
*凡獲獎者，由該系指派同學進行每週3-5小時公共服務為原則。服務內容以擔任次一學期課程助教為優先。
有意申請者請備妥相關申請文件，於申請截止日前繳交已簽名紙本文件至物理系辦。
推薦信可由推薦人另行繳交至物理系辦 或 EMAIL: corona@ncu.edu.tw
備註:繳驗文件 五、低收入戶相關證明或所得稅證明文件，可以其他證明文件替代。
宏惠光電股份有限公司獎助學金實施辦法1021105下載
114學年度宏惠光電股份有限公司獎助學金申請表下載</t>
        </is>
      </c>
      <c r="G274" s="7" t="inlineStr">
        <is>
          <t>宏惠光電股份有限公司獎助學金實施辦法1021105</t>
        </is>
      </c>
      <c r="H274" s="7" t="inlineStr">
        <is>
          <t>https://www.phy.ncu.edu.tw/wp-content/uploads/2025/07/宏惠光電股份有限公司獎助學金實施辦法1021105-1.pdf</t>
        </is>
      </c>
      <c r="I274" s="7" t="inlineStr">
        <is>
          <t>下載</t>
        </is>
      </c>
      <c r="J274" s="7" t="inlineStr">
        <is>
          <t>https://www.phy.ncu.edu.tw/wp-content/uploads/2025/07/宏惠光電股份有限公司獎助學金實施辦法1021105-1.pdf</t>
        </is>
      </c>
      <c r="K274" s="7" t="inlineStr">
        <is>
          <t>114學年度宏惠光電股份有限公司獎助學金申請表</t>
        </is>
      </c>
      <c r="L274" s="7" t="inlineStr">
        <is>
          <t>https://www.phy.ncu.edu.tw/wp-content/uploads/2025/07/114學年度宏惠光電股份有限公司獎助學金申請表-1.pdf</t>
        </is>
      </c>
      <c r="M274" s="7" t="inlineStr">
        <is>
          <t>https://www.phy.ncu.edu.tw/news/114%e5%ad%b8%e5%b9%b4%e5%ba%a6%e7%89%a9%e7%90%86%e7%b3%bb%e5%ae%8f%e6%83%a0%e5%85%89%e9%9b%bb%e7%8d%8e%e5%ad%b8%e9%87%91%e7%94%b3%e8%ab%8b%e5%85%ac%e5%91%8a%e7%94%b3%e8%ab%8b%e6%88%aa%e6%ad%a2/</t>
        </is>
      </c>
      <c r="N274" s="7" t="inlineStr">
        <is>
          <t>許慧君</t>
        </is>
      </c>
    </row>
    <row r="275" ht="92" customHeight="1">
      <c r="A275" s="7">
        <f>TRUE()</f>
        <v/>
      </c>
      <c r="B275" s="7" t="inlineStr">
        <is>
          <t>獎學金</t>
        </is>
      </c>
      <c r="C275" s="7" t="n"/>
      <c r="D275" s="14" t="n">
        <v>45855</v>
      </c>
      <c r="E275" s="7" t="inlineStr">
        <is>
          <t>114-1 National Central University Scholarship for Excellent Students (Application deadline: 2025.09.10)</t>
        </is>
      </c>
      <c r="F275" s="9" t="inlineStr">
        <is>
          <t>Complete the login to NCU portal - Scholarship System (URL: https://cis.ncu.edu.tw/Scholarship) and print the application form generated by the system and submit it with relevant materials
Please submit the application documents to the Physics Department Office before the deadline. Applications after the deadline will not be accepted.
國立中央大優秀學生獎學金辦法991229英文版下載
英文版-優秀學生獎學金檢附文件清單下載</t>
        </is>
      </c>
      <c r="G275" s="7" t="inlineStr">
        <is>
          <t>國立中央大優秀學生獎學金辦法991229英文版</t>
        </is>
      </c>
      <c r="H275" s="7" t="inlineStr">
        <is>
          <t>https://www.phy.ncu.edu.tw/wp-content/uploads/2025/07/國立中央大優秀學生獎學金辦法991229英文版.pdf</t>
        </is>
      </c>
      <c r="I275" s="7" t="inlineStr">
        <is>
          <t>下載</t>
        </is>
      </c>
      <c r="J275" s="7" t="inlineStr">
        <is>
          <t>https://www.phy.ncu.edu.tw/wp-content/uploads/2025/07/國立中央大優秀學生獎學金辦法991229英文版.pdf</t>
        </is>
      </c>
      <c r="K275" s="7" t="inlineStr">
        <is>
          <t>英文版-優秀學生獎學金檢附文件清單</t>
        </is>
      </c>
      <c r="L275" s="7" t="inlineStr">
        <is>
          <t>https://www.phy.ncu.edu.tw/wp-content/uploads/2025/07/英文版-優秀學生獎學金檢附文件清單.pdf</t>
        </is>
      </c>
      <c r="M275" s="7" t="inlineStr">
        <is>
          <t>https://www.phy.ncu.edu.tw/news/114-1-governing-scholarship-for-excellent-students-application-deadline-09-10-1600/</t>
        </is>
      </c>
      <c r="N275" s="7" t="inlineStr">
        <is>
          <t>許慧君</t>
        </is>
      </c>
    </row>
    <row r="276" ht="209" customHeight="1">
      <c r="A276" s="7">
        <f>TRUE()</f>
        <v/>
      </c>
      <c r="B276" s="7" t="inlineStr">
        <is>
          <t>獎學金</t>
        </is>
      </c>
      <c r="C276" s="7" t="n"/>
      <c r="D276" s="14" t="n">
        <v>45855</v>
      </c>
      <c r="E276" s="7" t="inlineStr">
        <is>
          <t>114學年度第1學期「國立中央大學優秀學生獎學金」(申請截止日114.09.10)</t>
        </is>
      </c>
      <c r="F276" s="9" t="inlineStr">
        <is>
          <t>為獎勵本校表現優異具特殊成就或服務熱忱的學生，特設立「國立中央大學優秀學生獎學金辦法」
獎勵：每名新台幣兩萬元整，並頒發獎狀乙張。
申請資格：本校具正式學籍學生（不含延畢生及在職學生，僑生向國際事務處提出申請），具以下資格之一者。
一 在校期間代表本校參加校際性、全國性或國際性競賽，成績優異，為校爭光者。
二 獲各項創作、發明、設計專利或研究成果，對社會有重大貢獻，能提升校譽者。
三 在校期間參與全校性事務工作，任勞任怨，著有績效，或參與公共事務為校爭光，事蹟卓著者。
四 品學兼優，具服務熱忱者有具體事績者。
五 其他具特殊成就者。
本校Portal-獎助學金暨工讀管理系統（網址：https://cis.ncu.edu.tw/Scholarship）完成登錄並列印系統產生之申請表併同相關資料送件
申請文件請於截止日前送物理系辦公室，逾時不予受理。
國立中央大學優秀學生獎學金辦法991229下載
中文版-優秀學生獎學金檢附文件清單下載</t>
        </is>
      </c>
      <c r="G276" s="7" t="inlineStr">
        <is>
          <t>國立中央大學優秀學生獎學金辦法991229</t>
        </is>
      </c>
      <c r="H276" s="7" t="inlineStr">
        <is>
          <t>https://www.phy.ncu.edu.tw/wp-content/uploads/2025/07/國立中央大學優秀學生獎學金辦法991229.pdf</t>
        </is>
      </c>
      <c r="I276" s="7" t="inlineStr">
        <is>
          <t>下載</t>
        </is>
      </c>
      <c r="J276" s="7" t="inlineStr">
        <is>
          <t>https://www.phy.ncu.edu.tw/wp-content/uploads/2025/07/國立中央大學優秀學生獎學金辦法991229.pdf</t>
        </is>
      </c>
      <c r="K276" s="7" t="inlineStr">
        <is>
          <t>中文版-優秀學生獎學金檢附文件清單</t>
        </is>
      </c>
      <c r="L276" s="7" t="inlineStr">
        <is>
          <t>https://www.phy.ncu.edu.tw/wp-content/uploads/2025/07/中文版-優秀學生獎學金檢附文件清單.pdf</t>
        </is>
      </c>
      <c r="M276" s="7" t="inlineStr">
        <is>
          <t>https://www.phy.ncu.edu.tw/news/114%e5%ad%b8%e5%b9%b4%e5%ba%a6%e7%ac%ac1%e5%ad%b8%e6%9c%9f%e3%80%8c%e5%9c%8b%e7%ab%8b%e4%b8%ad%e5%a4%ae%e5%a4%a7%e5%ad%b8%e5%84%aa%e7%a7%80%e5%ad%b8%e7%94%9f%e7%8d%8e%e5%ad%b8%e9%87%91%e3%80%8d/</t>
        </is>
      </c>
      <c r="N276" s="7" t="inlineStr">
        <is>
          <t>許慧君</t>
        </is>
      </c>
    </row>
    <row r="277" ht="196" customHeight="1">
      <c r="A277" s="7">
        <f>TRUE()</f>
        <v/>
      </c>
      <c r="B277" s="7" t="inlineStr">
        <is>
          <t>其他</t>
        </is>
      </c>
      <c r="C277" s="7" t="n"/>
      <c r="D277" s="14" t="n">
        <v>45854</v>
      </c>
      <c r="E277" s="7" t="inlineStr">
        <is>
          <t>114學年度第1學期課程教學助教志願調查1140716</t>
        </is>
      </c>
      <c r="F277" s="9" t="inlineStr">
        <is>
          <t>中央大學物理系公告-114學年度第1學期課程教學助教志願調查
NCU Physics Departmental Notice-2025/2026 First Semester Teaching Assistant Application Form
物理系研究生欲申請擔任課程教學助教者，請於114年7月20日前填寫『課程教學助教志願表』(https://forms.gle/ZbTYtMT5guR3wpvVA)。
Physics Department graduate students who wish to serve as teaching assistants (TA), please fill in the TA Application Form before July 20,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G277" s="7" t="inlineStr">
        <is>
          <t>https://forms.gle/ZbTYtMT5guR3wpvVA</t>
        </is>
      </c>
      <c r="H277" s="7" t="inlineStr">
        <is>
          <t>https://forms.gle/ZbTYtMT5guR3wpvVA</t>
        </is>
      </c>
      <c r="I277" s="7" t="inlineStr">
        <is>
          <t>https://forms.gle/ZbTYtMT5guR3wpvVA</t>
        </is>
      </c>
      <c r="J277" s="7" t="inlineStr">
        <is>
          <t>https://forms.gle/QHUKdYqc5P3r1cNm9</t>
        </is>
      </c>
      <c r="K277" s="7" t="inlineStr">
        <is>
          <t>114-1助教TA</t>
        </is>
      </c>
      <c r="L277" s="7" t="inlineStr">
        <is>
          <t>https://www.phy.ncu.edu.tw/wp-content/uploads/2025/07/114-1助教TA-3.pdf</t>
        </is>
      </c>
      <c r="M277" s="7" t="inlineStr">
        <is>
          <t>https://www.phy.ncu.edu.tw/news/114%e5%ad%b8%e5%b9%b4%e5%ba%a6%e7%ac%ac1%e5%ad%b8%e6%9c%9f%e8%aa%b2%e7%a8%8b%e6%95%99%e5%ad%b8%e5%8a%a9%e6%95%99%e5%bf%97%e9%a1%98%e8%aa%bf%e6%9f%a51140716/</t>
        </is>
      </c>
      <c r="N277" s="7" t="inlineStr">
        <is>
          <t>許慧君</t>
        </is>
      </c>
    </row>
    <row r="278" ht="144" customHeight="1">
      <c r="A278" s="7">
        <f>TRUE()</f>
        <v/>
      </c>
      <c r="B278" s="7" t="inlineStr">
        <is>
          <t>其他</t>
        </is>
      </c>
      <c r="C278" s="7" t="n"/>
      <c r="D278" s="14" t="n">
        <v>45853</v>
      </c>
      <c r="E278" s="7" t="inlineStr">
        <is>
          <t>桃園市2025城鎮韌性(防空演習)114年7月17日(星期四)13時30分至14時</t>
        </is>
      </c>
      <c r="F278" s="9" t="inlineStr">
        <is>
          <t>桃園市2025城鎮韌性(防空演習)，訂於114年7月17日(星期四)13時30分至14時，實施30分鐘警報傳遞與發放、疏散避難、交通及其他必要管制等實作演練，校內人(車)均請配合參加。
一、本校各館舍防護團人員，請就近協助權管防護區域之人員疏散、避難等警戒工作。
二、警放發報時間 7/17 (四)13:30，14:00解除警報，演習警報發放後，請配合下列疏散避難事項：
1.聽聞防空警報鳴響，本校前後鐵門將配合關閉並禁止車輛及人員進出。
2.校內之行人請就近前往鄰近館舍室內，遠離窗戶並靠牆或桌下，採避難姿勢避難。
3.行駛中之車輛，請立即停靠路旁並將車輛熄火，配合防護人員引導進行疏散避難。
4.未配合演習將依《民防法》處以3萬元至15萬元罰鍰。
總務處駐警隊李先生，分機：57119</t>
        </is>
      </c>
      <c r="G278" s="7" t="n"/>
      <c r="H278" s="7" t="n"/>
      <c r="I278" s="7" t="n"/>
      <c r="J278" s="7" t="n"/>
      <c r="K278" s="7" t="n"/>
      <c r="L278" s="7" t="n"/>
      <c r="M278" s="7" t="inlineStr">
        <is>
          <t>https://www.phy.ncu.edu.tw/news/%e6%a1%83%e5%9c%92%e5%b8%822025%e5%9f%8e%e9%8e%ae%e9%9f%8c%e6%80%a7%e9%98%b2%e7%a9%ba%e6%bc%94%e7%bf%92114%e5%b9%b47%e6%9c%8817%e6%97%a5%e6%98%9f%e6%9c%9f%e5%9b%9b13%e6%99%8230%e5%88%86%e8%87%b314/</t>
        </is>
      </c>
      <c r="N278" s="7" t="inlineStr">
        <is>
          <t>許慧君</t>
        </is>
      </c>
    </row>
    <row r="279" ht="40" customHeight="1">
      <c r="A279" s="7">
        <f>TRUE()</f>
        <v/>
      </c>
      <c r="B279" s="7" t="inlineStr">
        <is>
          <t>其他</t>
        </is>
      </c>
      <c r="C279" s="7" t="n"/>
      <c r="D279" s="14" t="n">
        <v>45852</v>
      </c>
      <c r="E279" s="7" t="inlineStr">
        <is>
          <t>114學年度碩博士新生宿舍抽籤時程及注意事項</t>
        </is>
      </c>
      <c r="F279" s="9" t="inlineStr">
        <is>
          <t>114OB01652下載
附件1-公告114學年度碩博士新生宿舍抽籤時程及注意事項下載
附件2-114學年度碩博士新生宿舍抽籤流程下載</t>
        </is>
      </c>
      <c r="G279" s="7" t="inlineStr">
        <is>
          <t>114OB01652</t>
        </is>
      </c>
      <c r="H279" s="7" t="inlineStr">
        <is>
          <t>https://www.phy.ncu.edu.tw/wp-content/uploads/2025/07/114OB01652.pdf</t>
        </is>
      </c>
      <c r="I279" s="7" t="inlineStr">
        <is>
          <t>下載</t>
        </is>
      </c>
      <c r="J279" s="7" t="inlineStr">
        <is>
          <t>https://www.phy.ncu.edu.tw/wp-content/uploads/2025/07/114OB01652.pdf</t>
        </is>
      </c>
      <c r="K279" s="7" t="inlineStr">
        <is>
          <t>附件1-公告114學年度碩博士新生宿舍抽籤時程及注意事項</t>
        </is>
      </c>
      <c r="L279" s="7" t="inlineStr">
        <is>
          <t>https://www.phy.ncu.edu.tw/wp-content/uploads/2025/07/附件1-公告114學年度碩博士新生宿舍抽籤時程及注意事項.pdf</t>
        </is>
      </c>
      <c r="M279" s="7" t="inlineStr">
        <is>
          <t>https://www.phy.ncu.edu.tw/news/114%e5%ad%b8%e5%b9%b4%e5%ba%a6%e7%a2%a9%e5%8d%9a%e5%a3%ab%e6%96%b0%e7%94%9f%e5%ae%bf%e8%88%8d%e6%8a%bd%e7%b1%a4%e6%99%82%e7%a8%8b%e5%8f%8a%e6%b3%a8%e6%84%8f%e4%ba%8b%e9%a0%85/</t>
        </is>
      </c>
      <c r="N279" s="7" t="inlineStr">
        <is>
          <t>許慧君</t>
        </is>
      </c>
    </row>
    <row r="280" ht="409.6" customHeight="1">
      <c r="A280" s="7">
        <f>TRUE()</f>
        <v/>
      </c>
      <c r="B280" s="7" t="inlineStr">
        <is>
          <t>其他</t>
        </is>
      </c>
      <c r="C280" s="7" t="n"/>
      <c r="D280" s="14" t="n">
        <v>45852</v>
      </c>
      <c r="E280" s="7" t="inlineStr">
        <is>
          <t>114學年度第1學期學雜費繳費單下載時間公告</t>
        </is>
      </c>
      <c r="F280" s="9" t="inlineStr">
        <is>
          <t>一、開放網路下載繳費單時間：
(1)舊生---自行列印繳費單：114.8.11（一）
(2)研究所新生---自行列印繳費單：114.8.18（一）
(3)學士班新生-（含今年度轉學生、大一休學復學生）---自行列印繳費單：114.8.22（五）
(4)欲辦理就學貸款研究所同學，請先預估學分再持內含學分費之繳費單辦理貸款手續，詳洽生輔組，分機57222林小姐。
二、下載繳費單：
(1)學校首頁的Portal入口→學生服務→生活助學服務→學費繳費單
(2)第一銀行第e學雜費入口網網址：https://eschool.firstbank.com.tw (依畫面選項選擇學校名稱，依序輸入學號及身分證後6碼)
三、繳費期限：
(1)研究所新生（不含外籍生、僑生、陸生及交換生)
第一銀行國內各分行臨櫃繳款、ATM繳費、信用卡或超商繳費截止日期：114.8.24（日）
(2)除研究所新生外所有同學
第一銀行國內各分行臨櫃繳款ATM繳費、信用卡(陸生可使用銀聯卡)或超商繳費截止日期：114.8.31（日）
(3)學士班新生
第一銀行國內各分行臨櫃繳款、ATM繳費、信用卡或超商繳費截止日期：114.8.31（日）
四、繳費方式：
(1)臨櫃繳款：第一銀行國內各分行
第一銀行於每週二、四、五上午10:00~11:50會配合到校服務 / 行政大樓一樓
(2)ATM轉帳繳費：轉入行庫代碼007（第一銀行）
(3)語音信用卡繳費：02-27608818
(4)網路信用卡繳費：https://eschool.firstbank.com.tw (依畫面選項選擇學校名稱 , 依序輸入學號及身分證後6碼)
    ：https://www.27608818.com 
(5)超商繳款：須自付手續費10元
(6)台灣pay繳費(晶片金融卡)：須自付手續費10元
(7)銀聯卡：https://eschool.firstbank.com.tw，信用卡手續費由持卡人負擔。
＊請同學多利用自動化設備繳款，使用信用卡刷卡需3~4個工作天才能入帳（不含假日），超商繳交需5~7個工作天才能入帳（不含假日）請提早授權或繳納，以免逾期註冊。
五、繳費單內容若有任何疑問，住宿問題請洽宿舍服務組（分機57282、57290），減免及學貸問題請洽生輔組（分機57222），其他問題請洽出納組（分機57346）。
六、繳費單若有更改，需於更改後隔日再行繳費。
七、學分費繳費期間：114.9.23（二）~114.10.3（五）
                   收費對象：碩博士生、大學延畢生、修教育學分者及就學貸款不足額同學。</t>
        </is>
      </c>
      <c r="G280" s="7" t="inlineStr">
        <is>
          <t>https://eschool.firstbank.com.tw</t>
        </is>
      </c>
      <c r="H280" s="7" t="inlineStr">
        <is>
          <t>https://eschool.firstbank.com.tw/</t>
        </is>
      </c>
      <c r="I280" s="7" t="inlineStr">
        <is>
          <t>https://eschool.firstbank.com.tw</t>
        </is>
      </c>
      <c r="J280" s="7" t="inlineStr">
        <is>
          <t>https://eschool.firstbank.com.tw/</t>
        </is>
      </c>
      <c r="K280" s="7" t="inlineStr">
        <is>
          <t>https://eschool.firstbank.com.tw</t>
        </is>
      </c>
      <c r="L280" s="7" t="inlineStr">
        <is>
          <t>https://eschool.firstbank.com.tw/</t>
        </is>
      </c>
      <c r="M280" s="7" t="inlineStr">
        <is>
          <t>https://www.phy.ncu.edu.tw/news/114%e5%ad%b8%e5%b9%b4%e5%ba%a6%e7%ac%ac1%e5%ad%b8%e6%9c%9f%e5%ad%b8%e9%9b%9c%e8%b2%bb%e7%b9%b3%e8%b2%bb%e5%96%ae%e4%b8%8b%e8%bc%89%e6%99%82%e9%96%93%e5%85%ac%e5%91%8a/</t>
        </is>
      </c>
      <c r="N280" s="7" t="inlineStr">
        <is>
          <t>許慧君</t>
        </is>
      </c>
    </row>
    <row r="281">
      <c r="A281" s="7">
        <f>TRUE()</f>
        <v/>
      </c>
      <c r="B281" s="7" t="inlineStr">
        <is>
          <t>其他</t>
        </is>
      </c>
      <c r="C281" s="7" t="n"/>
      <c r="D281" s="14" t="n">
        <v>45852</v>
      </c>
      <c r="E281" s="7" t="inlineStr">
        <is>
          <t>畢業生注意事項</t>
        </is>
      </c>
      <c r="F281" s="7" t="inlineStr">
        <is>
          <t>1140703_1下載</t>
        </is>
      </c>
      <c r="G281" s="7" t="inlineStr">
        <is>
          <t>1140703_1</t>
        </is>
      </c>
      <c r="H281" s="7" t="inlineStr">
        <is>
          <t>https://www.phy.ncu.edu.tw/wp-content/uploads/2025/07/1140703_1.pdf</t>
        </is>
      </c>
      <c r="I281" s="7" t="inlineStr">
        <is>
          <t>下載</t>
        </is>
      </c>
      <c r="J281" s="7" t="inlineStr">
        <is>
          <t>https://www.phy.ncu.edu.tw/wp-content/uploads/2025/07/1140703_1.pdf</t>
        </is>
      </c>
      <c r="K281" s="7" t="n"/>
      <c r="L281" s="7" t="n"/>
      <c r="M281" s="7" t="inlineStr">
        <is>
          <t>https://www.phy.ncu.edu.tw/news/%e7%95%a2%e6%a5%ad%e7%94%9f%e6%b3%a8%e6%84%8f%e4%ba%8b%e9%a0%85/</t>
        </is>
      </c>
      <c r="N281" s="7" t="inlineStr">
        <is>
          <t>許慧君</t>
        </is>
      </c>
    </row>
    <row r="282">
      <c r="A282" s="7">
        <f>TRUE()</f>
        <v/>
      </c>
      <c r="B282" s="7" t="inlineStr">
        <is>
          <t>其他</t>
        </is>
      </c>
      <c r="C282" s="7" t="n"/>
      <c r="D282" s="14" t="n">
        <v>45852</v>
      </c>
      <c r="E282" s="7" t="inlineStr">
        <is>
          <t>0915開放申請甄試排名證明書說明</t>
        </is>
      </c>
      <c r="F282" s="7" t="inlineStr">
        <is>
          <t>1140708_3下載</t>
        </is>
      </c>
      <c r="G282" s="7" t="inlineStr">
        <is>
          <t>1140708_3</t>
        </is>
      </c>
      <c r="H282" s="7" t="inlineStr">
        <is>
          <t>https://www.phy.ncu.edu.tw/wp-content/uploads/2025/07/1140708_3.pdf</t>
        </is>
      </c>
      <c r="I282" s="7" t="inlineStr">
        <is>
          <t>下載</t>
        </is>
      </c>
      <c r="J282" s="7" t="inlineStr">
        <is>
          <t>https://www.phy.ncu.edu.tw/wp-content/uploads/2025/07/1140708_3.pdf</t>
        </is>
      </c>
      <c r="K282" s="7" t="n"/>
      <c r="L282" s="7" t="n"/>
      <c r="M282" s="7" t="inlineStr">
        <is>
          <t>https://www.phy.ncu.edu.tw/news/0915%e9%96%8b%e6%94%be%e7%94%b3%e8%ab%8b%e7%94%84%e8%a9%a6%e6%8e%92%e5%90%8d%e8%ad%89%e6%98%8e%e6%9b%b8%e8%aa%aa%e6%98%8e/</t>
        </is>
      </c>
      <c r="N282" s="7" t="inlineStr">
        <is>
          <t>許慧君</t>
        </is>
      </c>
    </row>
    <row r="283">
      <c r="A283" s="7">
        <f>TRUE()</f>
        <v/>
      </c>
      <c r="B283" s="7" t="inlineStr">
        <is>
          <t>其他</t>
        </is>
      </c>
      <c r="C283" s="7" t="n"/>
      <c r="D283" s="14" t="n">
        <v>45852</v>
      </c>
      <c r="E283" s="7" t="inlineStr">
        <is>
          <t>114-1-在學+名次+甄試說明</t>
        </is>
      </c>
      <c r="F283" s="7" t="inlineStr">
        <is>
          <t>1140708_1下載</t>
        </is>
      </c>
      <c r="G283" s="7" t="inlineStr">
        <is>
          <t>1140708_1</t>
        </is>
      </c>
      <c r="H283" s="7" t="inlineStr">
        <is>
          <t>https://www.phy.ncu.edu.tw/wp-content/uploads/2025/07/1140708_1.pdf</t>
        </is>
      </c>
      <c r="I283" s="7" t="inlineStr">
        <is>
          <t>下載</t>
        </is>
      </c>
      <c r="J283" s="7" t="inlineStr">
        <is>
          <t>https://www.phy.ncu.edu.tw/wp-content/uploads/2025/07/1140708_1.pdf</t>
        </is>
      </c>
      <c r="K283" s="7" t="n"/>
      <c r="L283" s="7" t="n"/>
      <c r="M283" s="7" t="inlineStr">
        <is>
          <t>https://www.phy.ncu.edu.tw/news/114-1-%e5%9c%a8%e5%ad%b8%e5%90%8d%e6%ac%a1%e7%94%84%e8%a9%a6%e8%aa%aa%e6%98%8e/</t>
        </is>
      </c>
      <c r="N283" s="7" t="inlineStr">
        <is>
          <t>許慧君</t>
        </is>
      </c>
    </row>
    <row r="284">
      <c r="A284" s="7">
        <f>TRUE()</f>
        <v/>
      </c>
      <c r="B284" s="7" t="inlineStr">
        <is>
          <t>其他</t>
        </is>
      </c>
      <c r="C284" s="7" t="n"/>
      <c r="D284" s="14" t="n">
        <v>45852</v>
      </c>
      <c r="E284" s="7" t="inlineStr">
        <is>
          <t>114-1學期註冊繳費時程說明</t>
        </is>
      </c>
      <c r="F284" s="7" t="inlineStr">
        <is>
          <t>1140708_2下載</t>
        </is>
      </c>
      <c r="G284" s="7" t="inlineStr">
        <is>
          <t>1140708_2</t>
        </is>
      </c>
      <c r="H284" s="7" t="inlineStr">
        <is>
          <t>https://www.phy.ncu.edu.tw/wp-content/uploads/2025/07/1140708_2.pdf</t>
        </is>
      </c>
      <c r="I284" s="7" t="inlineStr">
        <is>
          <t>下載</t>
        </is>
      </c>
      <c r="J284" s="7" t="inlineStr">
        <is>
          <t>https://www.phy.ncu.edu.tw/wp-content/uploads/2025/07/1140708_2.pdf</t>
        </is>
      </c>
      <c r="K284" s="7" t="n"/>
      <c r="L284" s="7" t="n"/>
      <c r="M284" s="7" t="inlineStr">
        <is>
          <t>https://www.phy.ncu.edu.tw/news/114-1%e5%ad%b8%e6%9c%9f%e8%a8%bb%e5%86%8a%e7%b9%b3%e8%b2%bb%e6%99%82%e7%a8%8b%e8%aa%aa%e6%98%8e/</t>
        </is>
      </c>
      <c r="N284" s="7" t="inlineStr">
        <is>
          <t>許慧君</t>
        </is>
      </c>
    </row>
    <row r="285" ht="79" customHeight="1">
      <c r="A285" s="7">
        <f>TRUE()</f>
        <v/>
      </c>
      <c r="B285" s="7" t="inlineStr">
        <is>
          <t>考試</t>
        </is>
      </c>
      <c r="C285" s="7" t="inlineStr">
        <is>
          <t>演講</t>
        </is>
      </c>
      <c r="D285" s="14" t="n">
        <v>45849</v>
      </c>
      <c r="E285" s="7" t="inlineStr">
        <is>
          <t>碩士生學位考試公告(詹承翰)</t>
        </is>
      </c>
      <c r="F285" s="9" t="inlineStr">
        <is>
          <t>姓名:詹承翰(Cheng-Han, Chan)
學號:112222025
口試地點:S4-724
口試時間:2025/7/18 2pm-5pm
論文題目:The Development and Characterization of Input Optics for Advanced Gravitational Wave Detector (先進重力波探測器輸入光學系統之發展與特性研究)</t>
        </is>
      </c>
      <c r="G285" s="7" t="n"/>
      <c r="H285" s="7" t="n"/>
      <c r="I285" s="7" t="n"/>
      <c r="J285" s="7" t="n"/>
      <c r="K285" s="7" t="n"/>
      <c r="L285" s="7" t="n"/>
      <c r="M285" s="7" t="inlineStr">
        <is>
          <t>https://www.phy.ncu.edu.tw/news/%e7%a2%a9%e5%a3%ab%e7%94%9f%e5%ad%b8%e4%bd%8d%e8%80%83%e8%a9%a6%e5%85%ac%e5%91%8a%e8%a9%b9%e6%89%bf%e7%bf%b0/</t>
        </is>
      </c>
      <c r="N285" s="7" t="inlineStr">
        <is>
          <t>許慧君</t>
        </is>
      </c>
    </row>
    <row r="286">
      <c r="A286" s="7">
        <f>TRUE()</f>
        <v/>
      </c>
      <c r="B286" s="7" t="inlineStr">
        <is>
          <t>演講</t>
        </is>
      </c>
      <c r="C286" s="7" t="n"/>
      <c r="D286" s="14" t="n">
        <v>45849</v>
      </c>
      <c r="E286" s="7" t="inlineStr">
        <is>
          <t>Special talk 20250717-Probing Chemistry at the Angstrom-Scale via Scanning Tunneling Microscopy Combined Tip-Enhanced Raman Spectroscopy</t>
        </is>
      </c>
      <c r="F286" s="7" t="inlineStr">
        <is>
          <t>ST_20250717下載</t>
        </is>
      </c>
      <c r="G286" s="7" t="inlineStr">
        <is>
          <t>ST_20250717</t>
        </is>
      </c>
      <c r="H286" s="7" t="inlineStr">
        <is>
          <t>https://www.phy.ncu.edu.tw/wp-content/uploads/2025/07/ST_20250717.pdf</t>
        </is>
      </c>
      <c r="I286" s="7" t="inlineStr">
        <is>
          <t>下載</t>
        </is>
      </c>
      <c r="J286" s="7" t="inlineStr">
        <is>
          <t>https://www.phy.ncu.edu.tw/wp-content/uploads/2025/07/ST_20250717.pdf</t>
        </is>
      </c>
      <c r="K286" s="7" t="n"/>
      <c r="L286" s="7" t="n"/>
      <c r="M286" s="7" t="inlineStr">
        <is>
          <t>https://www.phy.ncu.edu.tw/news/special-talk-20250717-probing-chemistry-at-the-angstrom-scale-via-scanning-tunneling-microscopy-combined-tip-enhanced-raman-spectroscopy/</t>
        </is>
      </c>
      <c r="N286" s="7" t="inlineStr">
        <is>
          <t>許慧君</t>
        </is>
      </c>
    </row>
    <row r="287" ht="66" customHeight="1">
      <c r="A287" s="7">
        <f>TRUE()</f>
        <v/>
      </c>
      <c r="B287" s="7" t="inlineStr">
        <is>
          <t>考試</t>
        </is>
      </c>
      <c r="C287" s="7" t="inlineStr">
        <is>
          <t>演講</t>
        </is>
      </c>
      <c r="D287" s="14" t="n">
        <v>45849</v>
      </c>
      <c r="E287" s="7" t="inlineStr">
        <is>
          <t>碩士生學位考試公告(陳廣澤)</t>
        </is>
      </c>
      <c r="F287" s="9" t="inlineStr">
        <is>
          <t>姓名:陳廣澤
學號:112222012
口試日期及時間:7/18 上午
借用口試地點: S4-205
論文題目:尖晶石Fe3V3O8負極材料在磁場下之鋰/鈉離子電池性能與老化效應研究</t>
        </is>
      </c>
      <c r="G287" s="7" t="n"/>
      <c r="H287" s="7" t="n"/>
      <c r="I287" s="7" t="n"/>
      <c r="J287" s="7" t="n"/>
      <c r="K287" s="7" t="n"/>
      <c r="L287" s="7" t="n"/>
      <c r="M287" s="7" t="inlineStr">
        <is>
          <t>https://www.phy.ncu.edu.tw/news/%e7%a2%a9%e5%a3%ab%e7%94%9f%e5%ad%b8%e4%bd%8d%e8%80%83%e8%a9%a6%e5%85%ac%e5%91%8a%e9%99%b3%e5%bb%a3%e6%be%a4/</t>
        </is>
      </c>
      <c r="N287" s="7" t="inlineStr">
        <is>
          <t>許慧君</t>
        </is>
      </c>
    </row>
    <row r="288" ht="66" customHeight="1">
      <c r="A288" s="7">
        <f>TRUE()</f>
        <v/>
      </c>
      <c r="B288" s="7" t="inlineStr">
        <is>
          <t>考試</t>
        </is>
      </c>
      <c r="C288" s="7" t="inlineStr">
        <is>
          <t>演講</t>
        </is>
      </c>
      <c r="D288" s="14" t="n">
        <v>45849</v>
      </c>
      <c r="E288" s="7" t="inlineStr">
        <is>
          <t>碩士生學位考試公告(魏無忌)</t>
        </is>
      </c>
      <c r="F288" s="9" t="inlineStr">
        <is>
          <t>姓名:魏無忌
學號:112222001
口試日期及時間:07/18 下午
借用口試地點:s4-205
論文題目:尖晶石材料Mn₁.₀₆V₁.₉₄O₄結構與磁性交互作用研究</t>
        </is>
      </c>
      <c r="G288" s="7" t="n"/>
      <c r="H288" s="7" t="n"/>
      <c r="I288" s="7" t="n"/>
      <c r="J288" s="7" t="n"/>
      <c r="K288" s="7" t="n"/>
      <c r="L288" s="7" t="n"/>
      <c r="M288" s="7" t="inlineStr">
        <is>
          <t>https://www.phy.ncu.edu.tw/news/%e7%a2%a9%e5%a3%ab%e7%94%9f%e5%ad%b8%e4%bd%8d%e8%80%83%e8%a9%a6%e5%85%ac%e5%91%8a%e9%ad%8f%e7%84%a1%e5%bf%8c/</t>
        </is>
      </c>
      <c r="N288" s="7" t="inlineStr">
        <is>
          <t>許慧君</t>
        </is>
      </c>
    </row>
    <row r="289" ht="66" customHeight="1">
      <c r="A289" s="7">
        <f>TRUE()</f>
        <v/>
      </c>
      <c r="B289" s="7" t="inlineStr">
        <is>
          <t>考試</t>
        </is>
      </c>
      <c r="C289" s="7" t="inlineStr">
        <is>
          <t>演講</t>
        </is>
      </c>
      <c r="D289" s="14" t="n">
        <v>45849</v>
      </c>
      <c r="E289" s="7" t="inlineStr">
        <is>
          <t>碩士生學位考試公告(廖郁芬)</t>
        </is>
      </c>
      <c r="F289" s="9" t="inlineStr">
        <is>
          <t>姓名:廖郁芬
學號:112222024
口試日期及時間:7/18上午
借用口試地點:S4-205
論文題目:以尖晶石材料MnV₂O₄為鋰離子電池陽極材料之電化學性能與老化行為研究</t>
        </is>
      </c>
      <c r="G289" s="7" t="n"/>
      <c r="H289" s="7" t="n"/>
      <c r="I289" s="7" t="n"/>
      <c r="J289" s="7" t="n"/>
      <c r="K289" s="7" t="n"/>
      <c r="L289" s="7" t="n"/>
      <c r="M289" s="7" t="inlineStr">
        <is>
          <t>https://www.phy.ncu.edu.tw/news/%e7%a2%a9%e5%a3%ab%e7%94%9f%e5%ad%b8%e4%bd%8d%e8%80%83%e8%a9%a6%e5%85%ac%e5%91%8a%e5%bb%96%e9%83%81%e8%8a%ac/</t>
        </is>
      </c>
      <c r="N289" s="7" t="inlineStr">
        <is>
          <t>許慧君</t>
        </is>
      </c>
    </row>
    <row r="290" ht="79" customHeight="1">
      <c r="A290" s="7">
        <f>TRUE()</f>
        <v/>
      </c>
      <c r="B290" s="7" t="inlineStr">
        <is>
          <t>其他</t>
        </is>
      </c>
      <c r="C290" s="7" t="n"/>
      <c r="D290" s="14" t="n">
        <v>45849</v>
      </c>
      <c r="E290" s="7" t="inlineStr">
        <is>
          <t>114-1課程助教聘僱程序</t>
        </is>
      </c>
      <c r="F290" s="9" t="inlineStr">
        <is>
          <t>助教報到程序Teaching assistant registration procedure下載
附件1 國立中央大學獎助生暨學生兼任助理學習與勞僱型態同意書下載
附件2 助教同意切結書TA agreement affidavit下載
NCU-ISMS-D-034_國立中央大學教職員工生保密同意書_1131227下載
NCU-ISMS-D-034_國立中央大學教職員工生保密同意書_英文_1131227下載
國立中央大學教學助理管理要點下載</t>
        </is>
      </c>
      <c r="G290" s="7" t="inlineStr">
        <is>
          <t>助教報到程序Teaching assistant registration procedure</t>
        </is>
      </c>
      <c r="H290" s="7" t="inlineStr">
        <is>
          <t>https://www.phy.ncu.edu.tw/wp-content/uploads/2025/07/助教報到程序Teaching-assistant-registration-procedure.pdf</t>
        </is>
      </c>
      <c r="I290" s="7" t="inlineStr">
        <is>
          <t>下載</t>
        </is>
      </c>
      <c r="J290" s="7" t="inlineStr">
        <is>
          <t>https://www.phy.ncu.edu.tw/wp-content/uploads/2025/07/助教報到程序Teaching-assistant-registration-procedure.pdf</t>
        </is>
      </c>
      <c r="K290" s="7" t="inlineStr">
        <is>
          <t>附件1  國立中央大學獎助生暨學生兼任助理學習與勞僱型態同意書</t>
        </is>
      </c>
      <c r="L290" s="7" t="inlineStr">
        <is>
          <t>https://www.phy.ncu.edu.tw/wp-content/uploads/2025/07/附件1-國立中央大學獎助生暨學生兼任助理學習與勞僱型態同意書.pdf</t>
        </is>
      </c>
      <c r="M290" s="7" t="inlineStr">
        <is>
          <t>https://www.phy.ncu.edu.tw/news/114-1%e8%aa%b2%e7%a8%8b%e5%8a%a9%e6%95%99%e8%81%98%e5%83%b1%e7%a8%8b%e5%ba%8f/</t>
        </is>
      </c>
      <c r="N290" s="7" t="inlineStr">
        <is>
          <t>許慧君</t>
        </is>
      </c>
    </row>
    <row r="291" ht="196" customHeight="1">
      <c r="A291" s="7">
        <f>TRUE()</f>
        <v/>
      </c>
      <c r="B291" s="7" t="inlineStr">
        <is>
          <t>其他</t>
        </is>
      </c>
      <c r="C291" s="7" t="n"/>
      <c r="D291" s="14" t="n">
        <v>45849</v>
      </c>
      <c r="E291" s="7" t="inlineStr">
        <is>
          <t>114學年度第1學期課程教學助教志願調查1140711</t>
        </is>
      </c>
      <c r="F291" s="9" t="inlineStr">
        <is>
          <t>中央大學物理系公告-114學年度第1學期課程教學助教志願調查
NCU Physics Departmental Notice-2025/2026 First Semester Teaching Assistant Application Form
物理系研究生欲申請擔任課程教學助教者，請於114年7月15日前填寫『課程教學助教志願表』(https://forms.gle/ZbTYtMT5guR3wpvVA)。
Physics Department graduate students who wish to serve as teaching assistants (TA), please fill in the TA Application Form before July 15,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G291" s="7" t="inlineStr">
        <is>
          <t>https://forms.gle/ZbTYtMT5guR3wpvVA</t>
        </is>
      </c>
      <c r="H291" s="7" t="inlineStr">
        <is>
          <t>https://forms.gle/ZbTYtMT5guR3wpvVA</t>
        </is>
      </c>
      <c r="I291" s="7" t="inlineStr">
        <is>
          <t>https://forms.gle/ZbTYtMT5guR3wpvVA</t>
        </is>
      </c>
      <c r="J291" s="7" t="inlineStr">
        <is>
          <t>https://forms.gle/QHUKdYqc5P3r1cNm9</t>
        </is>
      </c>
      <c r="K291" s="7" t="inlineStr">
        <is>
          <t>114-1助教TA</t>
        </is>
      </c>
      <c r="L291" s="7" t="inlineStr">
        <is>
          <t>https://www.phy.ncu.edu.tw/wp-content/uploads/2025/07/114-1助教TA-2.pdf</t>
        </is>
      </c>
      <c r="M291" s="7" t="inlineStr">
        <is>
          <t>https://www.phy.ncu.edu.tw/news/114%e5%ad%b8%e5%b9%b4%e5%ba%a6%e7%ac%ac1%e5%ad%b8%e6%9c%9f%e8%aa%b2%e7%a8%8b%e6%95%99%e5%ad%b8%e5%8a%a9%e6%95%99%e5%bf%97%e9%a1%98%e8%aa%bf%e6%9f%a51140711/</t>
        </is>
      </c>
      <c r="N291" s="7" t="inlineStr">
        <is>
          <t>許慧君</t>
        </is>
      </c>
    </row>
    <row r="292" ht="79" customHeight="1">
      <c r="A292" s="7">
        <f>TRUE()</f>
        <v/>
      </c>
      <c r="B292" s="7" t="inlineStr">
        <is>
          <t>演講</t>
        </is>
      </c>
      <c r="C292" s="7" t="n"/>
      <c r="D292" s="14" t="n">
        <v>45847</v>
      </c>
      <c r="E292" s="7" t="inlineStr">
        <is>
          <t>碩士生學位考試公告(黃家姮)</t>
        </is>
      </c>
      <c r="F292" s="9" t="inlineStr">
        <is>
          <t>姓名:黃家姮
學號:112222013
口試日期及時間:7/25 10:00
口試地點 :國家同步輻射中心 儀光大樓312
論文題目:A Numerical Approach to Study Coherent Synchrotron Radiation by a Bunch of Electrons with Conducting Plate Boundaries</t>
        </is>
      </c>
      <c r="G292" s="7" t="n"/>
      <c r="H292" s="7" t="n"/>
      <c r="I292" s="7" t="n"/>
      <c r="J292" s="7" t="n"/>
      <c r="K292" s="7" t="n"/>
      <c r="L292" s="7" t="n"/>
      <c r="M292" s="7" t="inlineStr">
        <is>
          <t>https://www.phy.ncu.edu.tw/news/%e7%a2%a9%e5%a3%ab%e7%94%9f%e5%ad%b8%e4%bd%8d%e8%80%83%e8%a9%a6%e5%85%ac%e5%91%8a%e9%bb%83%e5%ae%b6%e5%a7%ae/</t>
        </is>
      </c>
      <c r="N292" s="7" t="inlineStr">
        <is>
          <t>許慧君</t>
        </is>
      </c>
    </row>
    <row r="293" ht="369" customHeight="1">
      <c r="A293" s="7">
        <f>TRUE()</f>
        <v/>
      </c>
      <c r="B293" s="7" t="inlineStr">
        <is>
          <t>其他</t>
        </is>
      </c>
      <c r="C293" s="7" t="n"/>
      <c r="D293" s="14" t="n">
        <v>45847</v>
      </c>
      <c r="E293" s="7" t="inlineStr">
        <is>
          <t>【總務處公告】114年高壓檢驗維護停電公告(再次提醒)</t>
        </is>
      </c>
      <c r="F293" s="9" t="inlineStr">
        <is>
          <t>2025年校區高壓電力系統檢驗維護 停電公告(再次提醒)
說明：本公告停電時間業經 113 年3月25日第788 次行政會議通過。
停電時間學生宿舍停電範圍館舍停電範圍
東區停電範圍及時間114/7/19(六) 08:00~12:30國際學生宿舍International Dormitory B3、B5、B6、B7、 B9A、B9B、 B11、B13、G14、 G1、G2、G3、G4東區高壓總站、科一、科二、三、四、五館、理學院教學館(科思創)、鴻經館、志希館、鬆餅屋、綜教館、游藝館、據德樓、志道樓、七餐(及全家)、九餐(及全家)、敦煌書局、好視康眼鏡、美髮部、洗衣部、學生自主學習空間(iHouse 享想空間)、郵局及地下室賣場、資源回收場、車庫、電機一、二、三館、中大新村(一區)、校長公館、教學研究綜合大樓、文學一館。
114/7/19(六) 08:00~18:00B12、 曦望居Hsi-Wang Dorm 中大會館Guest House管理二館（含一樓餐廳）、大講堂、總圖書館、中正圖書館、國鼎圖書館、行政大樓、文學二館、人文社會科學大樓(文三館)、工程一館(含品保中心)、前門駐警隊、聽松台。
114/7/20(日) 08:00~18:00國際學生宿舍International Dormitory B3、B5、B6、B7、 B11、B13、G14、 G1、G2、G3、G4、科三、四、五館、理學院教學館(科思創)、七餐(及全家)、敦煌書局、好視康眼鏡、美髮部、洗衣部、學生自主學習空間(iHouse享想空間)、郵局及地下室賣場、鴻經館、綜教館、據德樓、志道樓、游藝館、電機一、二、三館、中大新村(一區)、教學研究大樓。
西區停電範圍及時間114/7/26(六) 08:00~18:00無西區總變電站、工五館 A、B(含增棟)、C 棟、大型力學、風洞實驗室、依仁堂、運動中心、國鼎光電大樓、客家學院大樓、室內游泳池、機電實驗室、機械館、鑄造館、松苑餐廰、 環工館/化工館、研究中心一、二期、雷達站、松果館(產學營運中心)、大氣環境實驗室變電站、男單一、二、四宿舍、檔案館、後門駐警隊、 中大新村(二、三區)。
停電事由：本校2025年高壓電力系統檢驗維護
注意事項：避免高壓突波影響，屆時請將貴重儀器電源拔掉插頭。如有其他電力工程同時施作請事
          先通知營繕組，以防止感電情事，造成不便敬祈見諒,若施工順利將提前送電。
      施工廠商:挺鋒電檢技術股份有限公司 電話: 03-4670099
      承辦單位:總務處營繕組             電話: 03-4227151轉 57320
                                                                     總務處營繕組啟</t>
        </is>
      </c>
      <c r="G293" s="7" t="n"/>
      <c r="H293" s="7" t="n"/>
      <c r="I293" s="7" t="n"/>
      <c r="J293" s="7" t="n"/>
      <c r="K293" s="7" t="n"/>
      <c r="L293" s="7" t="n"/>
      <c r="M293" s="7" t="inlineStr">
        <is>
          <t>https://www.phy.ncu.edu.tw/news/%e3%80%90%e7%b8%bd%e5%8b%99%e8%99%95%e5%85%ac%e5%91%8a%e3%80%91114%e5%b9%b4%e9%ab%98%e5%a3%93%e6%aa%a2%e9%a9%97%e7%b6%ad%e8%ad%b7%e5%81%9c%e9%9b%bb%e5%85%ac%e5%91%8a%e5%86%8d%e6%ac%a1%e6%8f%90/</t>
        </is>
      </c>
      <c r="N293" s="7" t="inlineStr">
        <is>
          <t>許慧君</t>
        </is>
      </c>
    </row>
    <row r="294" ht="369" customHeight="1">
      <c r="A294" s="7">
        <f>TRUE()</f>
        <v/>
      </c>
      <c r="B294" s="7" t="inlineStr">
        <is>
          <t>其他</t>
        </is>
      </c>
      <c r="C294" s="7" t="n"/>
      <c r="D294" s="14" t="n">
        <v>45847</v>
      </c>
      <c r="E294" s="7" t="inlineStr">
        <is>
          <t>【總務處公告】114年07月26,27日,8月2日清洗校區總水塔停水公告(再次提醒)</t>
        </is>
      </c>
      <c r="F294" s="9" t="inlineStr">
        <is>
          <t>國立中央大學
清洗校區總水塔停水公告(再次提醒)
事由：為維護用水安全將進行供水系統水塔清洗工程，定於114年07月26、27日、08月02日清洗水塔，敬請用戶儲水備用。
第1號水塔停水時間：114年07月26日(六) 09：00至19：00
地下水停水範圍：女1、2、3、4、14舍(含郵局、地下室賣場)、男3、5、6、7(含七餐)、11(含敦煌書局、好視康眼鏡、美髮部、洗衣部)、13舍、國際學生宿舍、志道樓、工程一館(含品保中心)、電機一、二、三館、科一館、總圖書館、中正圖書館、游藝館、據德樓、大講堂、文一、二、三館、行政大樓、前門警衛室、學生自主學習中心。
第3號水塔停水時間：114年07月27日(日) 09：00至19：00
自來水停水範圍：全校自來水停水(含中大新村一、二、三區)
第4號水塔停水時間：114年08月02日(六) 09：00至19：00
地下水停水範圍：男9AB(含九餐、全家)、12舍、車庫、資源回收場、中大會館、國鼎圖書館、曦望居、管理二館(含一樓餐廳)、志希館(含鬆餅屋)、科二、三、四、五館、理學院教學館(科思創)、鴻經館、綜教館、客家學院、國鼎光電大樓、依仁堂(含周圍場地)、中大國民運動中心、羽球館、室內游泳池、大型力學實驗室、風洞實驗室、機械館、機電實驗室、鑄造廠、環工/化工館、太遙中心、研究中心二期、雷達站、大氣環境實驗室、工五館A、B(含增建)、C棟、松苑餐廳、產學營運中心、單一、二、四舍、後門警衛室，教學研究綜合大樓、電機一、二、三館。
一、各大樓原則皆備有蓄水池，停水後仍有蓄水池水源可供使用。
二、倘遇雨天或特殊原因發生致無法工作時，可能取消施工，惟待下次清洗日期決定後，再行公告。
三、不便之處敬祈見諒，提早清洗完畢後將提早供水，如遇有特殊困難亦可能延緩恢復供水。
四、為施作安全，1.3.4號水塔電源及緊急發電機將一併關閉。
施工廠商：五福環境整美有限公司
                                 聯絡電話：莊小姐0927-882918
營繕組電話：03-4227151#57320
      總務處 啟</t>
        </is>
      </c>
      <c r="G294" s="7" t="n"/>
      <c r="H294" s="7" t="n"/>
      <c r="I294" s="7" t="n"/>
      <c r="J294" s="7" t="n"/>
      <c r="K294" s="7" t="n"/>
      <c r="L294" s="7" t="n"/>
      <c r="M294" s="7" t="inlineStr">
        <is>
          <t>https://www.phy.ncu.edu.tw/news/%e3%80%90%e7%b8%bd%e5%8b%99%e8%99%95%e5%85%ac%e5%91%8a%e3%80%91114%e5%b9%b407%e6%9c%882627%e6%97%a58%e6%9c%882%e6%97%a5%e6%b8%85%e6%b4%97%e6%a0%a1%e5%8d%80%e7%b8%bd%e6%b0%b4%e5%a1%94%e5%81%9c/</t>
        </is>
      </c>
      <c r="N294" s="7" t="inlineStr">
        <is>
          <t>許慧君</t>
        </is>
      </c>
    </row>
    <row r="295" ht="261" customHeight="1">
      <c r="A295" s="7">
        <f>TRUE()</f>
        <v/>
      </c>
      <c r="B295" s="7" t="inlineStr">
        <is>
          <t>獎學金</t>
        </is>
      </c>
      <c r="C295" s="7" t="n"/>
      <c r="D295" s="14" t="n">
        <v>45846</v>
      </c>
      <c r="E295" s="7" t="inlineStr">
        <is>
          <t>114學年度「國立中央大學辦理國科會博士生獎學金」新申請</t>
        </is>
      </c>
      <c r="F295" s="9" t="inlineStr">
        <is>
          <t>辦理國科會博士生獎學金新申請
請114學年度新進博士生(含逕讀生)及目前已註冊入學就讀之博士班學生。
備妥文件於114.08.25前
繳交紙本到物理系辦公室
並請掃瞄電子檔(須包含申請人與指導教授親筆簽名)email corona@ncu.edu.tw  (電子檔命名方式：理學院-姓名-學號-物理系博士班?年級)
應備申請資料：
(一)申請表(附件4)
(二)大學部&amp;碩士班歷年成績單
(三)博士班研究計畫書
(四)推薦信二封
(五)其他助審資料
(六)存摺封面影本
(七)請自行製作簡報，並錄製2分鐘以內的介紹短片說明申請狀況，影片請提供雲端連結下載，以供委員列入審查之參考。
(八)附件3 學生資料名冊(院排序欄位無須填寫)
附件1 國科會114年試辦方案下載
附件2 國立中央大學辦理國科會博士生獎學金實施辦法下載
附件3 學生資料名冊_新申請及續申請下載
附件4 國科會博士生獎學金申請表-中英文版下載</t>
        </is>
      </c>
      <c r="G295" s="7" t="inlineStr">
        <is>
          <t>corona@ncu.edu.tw</t>
        </is>
      </c>
      <c r="H295" s="7" t="inlineStr">
        <is>
          <t>mailto:corona@ncu.edu.tw</t>
        </is>
      </c>
      <c r="I295" s="7" t="inlineStr">
        <is>
          <t>附件1 國科會114年試辦方案</t>
        </is>
      </c>
      <c r="J295" s="7" t="inlineStr">
        <is>
          <t>https://www.phy.ncu.edu.tw/wp-content/uploads/2025/07/附件1-國科會114年試辦方案-1.pdf</t>
        </is>
      </c>
      <c r="K295" s="7" t="inlineStr">
        <is>
          <t>下載</t>
        </is>
      </c>
      <c r="L295" s="7" t="inlineStr">
        <is>
          <t>https://www.phy.ncu.edu.tw/wp-content/uploads/2025/07/附件1-國科會114年試辦方案-1.pdf</t>
        </is>
      </c>
      <c r="M295" s="7" t="inlineStr">
        <is>
          <t>https://www.phy.ncu.edu.tw/news/114%e5%ad%b8%e5%b9%b4%e5%ba%a6%e3%80%8c%e5%9c%8b%e7%ab%8b%e4%b8%ad%e5%a4%ae%e5%a4%a7%e5%ad%b8%e8%be%a6%e7%90%86%e5%9c%8b%e7%a7%91%e6%9c%83%e5%8d%9a%e5%a3%ab%e7%94%9f%e7%8d%8e%e5%ad%b8%e9%87%91/</t>
        </is>
      </c>
      <c r="N295" s="7" t="inlineStr">
        <is>
          <t>許慧君</t>
        </is>
      </c>
    </row>
    <row r="296" ht="222" customHeight="1">
      <c r="A296" s="7">
        <f>TRUE()</f>
        <v/>
      </c>
      <c r="B296" s="7" t="inlineStr">
        <is>
          <t>獎學金</t>
        </is>
      </c>
      <c r="C296" s="7" t="n"/>
      <c r="D296" s="14" t="n">
        <v>45846</v>
      </c>
      <c r="E296" s="7" t="inlineStr">
        <is>
          <t>114學年度「國立中央大學辦理國科會博士生獎學金」續申請</t>
        </is>
      </c>
      <c r="F296" s="9" t="inlineStr">
        <is>
          <t>辦理國科會博士生獎學金續申請
請符合資格者(111~113學年度獲獎者)備妥文件於114.08.21前
繳交紙本到物理系辦公室
並請掃瞄電子檔(須包含申請人與指導教授親筆簽名)email corona@ncu.edu.tw  (電子檔命名方式：理學院-姓名-學號-物理系博士班?年級)
續申請之博士生應備申請資料：
(一)附件4申請表
(二)113學年博士班成績單(包含113-2完整成績) 113學年度學業平均成績需達80分(含)以上
(三)指導教授推薦信(可直接由老師繳交系辦)
(四)附件5 113學年之研究進度成果報告(學生及指導教授務必要簽名)，報告期間請填寫113.9.1-114.8.31
(五)附件3學生名冊(請填寫續申請名冊，院排序欄位請勿填)
附件1 國科會114年試辦方案下載
附件2 國立中央大學辦理國科會博士生獎學金實施辦法下載
附件3 學生資料名冊_新申請及續申請下載
附件4 國科會博士生獎學金申請表-中英文版下載
附件5 國科會博士生獎學金研究進度成果報告-中英文版下載</t>
        </is>
      </c>
      <c r="G296" s="7" t="inlineStr">
        <is>
          <t>corona@ncu.edu.tw</t>
        </is>
      </c>
      <c r="H296" s="7" t="inlineStr">
        <is>
          <t>mailto:corona@ncu.edu.tw</t>
        </is>
      </c>
      <c r="I296" s="7" t="inlineStr">
        <is>
          <t>附件1 國科會114年試辦方案</t>
        </is>
      </c>
      <c r="J296" s="7" t="inlineStr">
        <is>
          <t>https://www.phy.ncu.edu.tw/wp-content/uploads/2025/07/附件1-國科會114年試辦方案.pdf</t>
        </is>
      </c>
      <c r="K296" s="7" t="inlineStr">
        <is>
          <t>下載</t>
        </is>
      </c>
      <c r="L296" s="7" t="inlineStr">
        <is>
          <t>https://www.phy.ncu.edu.tw/wp-content/uploads/2025/07/附件1-國科會114年試辦方案.pdf</t>
        </is>
      </c>
      <c r="M296" s="7" t="inlineStr">
        <is>
          <t>https://www.phy.ncu.edu.tw/news/%e3%80%8c%e5%9c%8b%e7%ab%8b%e4%b8%ad%e5%a4%ae%e5%a4%a7%e5%ad%b8%e8%be%a6%e7%90%86%e5%9c%8b%e7%a7%91%e6%9c%83%e5%8d%9a%e5%a3%ab%e7%94%9f%e7%8d%8e%e5%ad%b8%e9%87%91%e3%80%8d114%e5%ad%b8%e5%b9%b4/</t>
        </is>
      </c>
      <c r="N296" s="7" t="inlineStr">
        <is>
          <t>許慧君</t>
        </is>
      </c>
    </row>
    <row r="297" ht="92" customHeight="1">
      <c r="A297" s="7">
        <f>TRUE()</f>
        <v/>
      </c>
      <c r="B297" s="7" t="inlineStr">
        <is>
          <t>獎學金</t>
        </is>
      </c>
      <c r="C297" s="7" t="n"/>
      <c r="D297" s="14" t="n">
        <v>45846</v>
      </c>
      <c r="E297" s="7" t="inlineStr">
        <is>
          <t>114學年度「教育部博士生獎學金」【續領申請】</t>
        </is>
      </c>
      <c r="F297" s="9" t="inlineStr">
        <is>
          <t>*   本校114學年度「教育部博士生獎學金」【續領申請】自即日起受理。
*   114學年度舊案續領，以113學年度獲獎生且仍符合獎勵資格者為申請人。附本獎學金實施辦法（附件4）。
*   欲申請者請於114.7.17(四)前備妥申請表（附件2）及相關附件紙本，送物理系辦公室。
*   推薦信可由推薦老師另行送物理系辦公室。
4-教育部博士生獎學金補助計畫實施辦法下載
2-國立中央大學教育部博士生獎學金申請書下載</t>
        </is>
      </c>
      <c r="G297" s="7" t="inlineStr">
        <is>
          <t>4-教育部博士生獎學金補助計畫實施辦法</t>
        </is>
      </c>
      <c r="H297" s="7" t="inlineStr">
        <is>
          <t>https://www.phy.ncu.edu.tw/wp-content/uploads/2025/07/4-教育部博士生獎學金補助計畫實施辦法.pdf</t>
        </is>
      </c>
      <c r="I297" s="7" t="inlineStr">
        <is>
          <t>下載</t>
        </is>
      </c>
      <c r="J297" s="7" t="inlineStr">
        <is>
          <t>https://www.phy.ncu.edu.tw/wp-content/uploads/2025/07/4-教育部博士生獎學金補助計畫實施辦法.pdf</t>
        </is>
      </c>
      <c r="K297" s="7" t="inlineStr">
        <is>
          <t>2-國立中央大學教育部博士生獎學金申請書</t>
        </is>
      </c>
      <c r="L297" s="7" t="inlineStr">
        <is>
          <t>https://www.phy.ncu.edu.tw/wp-content/uploads/2025/07/2-國立中央大學教育部博士生獎學金申請書.docx</t>
        </is>
      </c>
      <c r="M297" s="7" t="inlineStr">
        <is>
          <t>https://www.phy.ncu.edu.tw/news/114%e5%ad%b8%e5%b9%b4%e5%ba%a6%e3%80%8c%e6%95%99%e8%82%b2%e9%83%a8%e5%8d%9a%e5%a3%ab%e7%94%9f%e7%8d%8e%e5%ad%b8%e9%87%91%e3%80%8d%e3%80%90%e7%ba%8c%e9%a0%98%e7%94%b3%e8%ab%8b%e3%80%91/</t>
        </is>
      </c>
      <c r="N297" s="7" t="inlineStr">
        <is>
          <t>許慧君</t>
        </is>
      </c>
    </row>
    <row r="298" ht="66" customHeight="1">
      <c r="A298" s="7">
        <f>TRUE()</f>
        <v/>
      </c>
      <c r="B298" s="7" t="inlineStr">
        <is>
          <t>考試</t>
        </is>
      </c>
      <c r="C298" s="7" t="inlineStr">
        <is>
          <t>演講</t>
        </is>
      </c>
      <c r="D298" s="14" t="n">
        <v>45845</v>
      </c>
      <c r="E298" s="7" t="inlineStr">
        <is>
          <t>碩士生學位考試公告(羅淵明)</t>
        </is>
      </c>
      <c r="F298" s="9" t="inlineStr">
        <is>
          <t>姓名:羅淵明
學號:111222007
口試日期及時間:7/18 下午1:30~5:00
借用口試地點:健雄館205
論文題目:低維度碳材料之缺陷結構研究</t>
        </is>
      </c>
      <c r="G298" s="7" t="n"/>
      <c r="H298" s="7" t="n"/>
      <c r="I298" s="7" t="n"/>
      <c r="J298" s="7" t="n"/>
      <c r="K298" s="7" t="n"/>
      <c r="L298" s="7" t="n"/>
      <c r="M298" s="7" t="inlineStr">
        <is>
          <t>https://www.phy.ncu.edu.tw/news/%e7%a2%a9%e5%a3%ab%e7%94%9f%e5%ad%b8%e4%bd%8d%e8%80%83%e8%a9%a6%e5%85%ac%e5%91%8a%e7%be%85%e6%b7%b5%e6%98%8e/</t>
        </is>
      </c>
      <c r="N298" s="7" t="inlineStr">
        <is>
          <t>許慧君</t>
        </is>
      </c>
    </row>
    <row r="299" ht="66" customHeight="1">
      <c r="A299" s="7">
        <f>TRUE()</f>
        <v/>
      </c>
      <c r="B299" s="7" t="inlineStr">
        <is>
          <t>考試</t>
        </is>
      </c>
      <c r="C299" s="7" t="inlineStr">
        <is>
          <t>演講</t>
        </is>
      </c>
      <c r="D299" s="14" t="n">
        <v>45845</v>
      </c>
      <c r="E299" s="7" t="inlineStr">
        <is>
          <t>碩士生學位考試公告(程浚邑)</t>
        </is>
      </c>
      <c r="F299" s="9" t="inlineStr">
        <is>
          <t>姓名:程浚邑
學號:112222028
口試日期及時間:2025/07/18 下午
借用口試地點:S4-205
論文題目:剛玉材料 Cr_1.05 V_0.85 O_3 磁性與自旋-聲子交互作用之研究</t>
        </is>
      </c>
      <c r="G299" s="7" t="n"/>
      <c r="H299" s="7" t="n"/>
      <c r="I299" s="7" t="n"/>
      <c r="J299" s="7" t="n"/>
      <c r="K299" s="7" t="n"/>
      <c r="L299" s="7" t="n"/>
      <c r="M299" s="7" t="inlineStr">
        <is>
          <t>https://www.phy.ncu.edu.tw/news/%e7%a2%a9%e5%a3%ab%e7%94%9f%e5%ad%b8%e4%bd%8d%e8%80%83%e8%a9%a6%e5%85%ac%e5%91%8a/</t>
        </is>
      </c>
      <c r="N299" s="7" t="inlineStr">
        <is>
          <t>許慧君</t>
        </is>
      </c>
    </row>
    <row r="300" ht="393" customHeight="1">
      <c r="A300" s="7">
        <f>TRUE()</f>
        <v/>
      </c>
      <c r="B300" s="7" t="inlineStr">
        <is>
          <t>其他</t>
        </is>
      </c>
      <c r="C300" s="7" t="n"/>
      <c r="D300" s="14" t="n">
        <v>45845</v>
      </c>
      <c r="E300" s="7" t="inlineStr">
        <is>
          <t>強場物理與超快技術實驗室《誠徵雷射電漿工程師壹名》</t>
        </is>
      </c>
      <c r="F300" s="9" t="inlineStr">
        <is>
          <t>本實驗室的核心設施是一套一百兆瓦級超短脈衝雷射系統，並建有四個雷射電漿交互作用實驗站，以進行高階諧波產生、高能電子加速器、高能質子加速器、實驗室內天文學等相關實驗，實驗研究環境十分完善。為了加速研究人員的研究進度，擬聘用專任人員壹名來擔任雷射電漿工程師，進行雷射設施的操作與升級，以及實驗設施的維護，竭誠歡迎具備理工背景的人加入。
一、工作內容：
雷射設施的維護。
雷射系統開機工作。
超快雷射技術開發。
實驗設施維護。
實驗室環境維護。
 二、資格：
物理、光電、資訊、工程等相關科系學士畢業
 三、薪資：依本校計畫專任人員報酬標準表
學士級：36300 元/月
 四、工作時間與休假：
所有國定假日比照公家機關休假，即依照人事行政局公告之休假及補上班日期。若因工作需要加班（緊急故障維修工作），加班時數可補休，假日全日加班則補假。工作時間為 AM 9:00 – PM 6:00或 AM 8:00 – PM 5:00，含中午休息。
五、離職儲金或退休金：
比照『各機關學校聘僱人員離職儲金給與辦法』或『勞工保險局-勞工退休金新制』之規定。
六、勞工保險及全民健保：依相關法令規定辦理。
七、實驗室簡介：http://hfp.phy.ncu.edu.tw
八、工作地點：
國立中央大學物理系 310實驗室
桃園市中壢區五權里2鄰中大路300號
應徵方式：
請將個人履歷及相關資料，以電子郵件寄至
hhchu@ncu.edu.tw 朱旭新老師與 chpai@phy.ncu.edu.tw 白植豪老師收
截止日期：2025年7月18日</t>
        </is>
      </c>
      <c r="G300" s="7" t="inlineStr">
        <is>
          <t>http://hfp.phy.ncu.edu.tw</t>
        </is>
      </c>
      <c r="H300" s="7" t="inlineStr">
        <is>
          <t>http://hfp.phy.ncu.edu.tw</t>
        </is>
      </c>
      <c r="I300" s="7" t="inlineStr">
        <is>
          <t>hhchu@ncu.edu.tw</t>
        </is>
      </c>
      <c r="J300" s="7" t="inlineStr">
        <is>
          <t>mailto:hhchu@ncu.edu.tw</t>
        </is>
      </c>
      <c r="K300" s="7" t="inlineStr">
        <is>
          <t>chpai@phy.ncu.edu.tw</t>
        </is>
      </c>
      <c r="L300" s="7" t="inlineStr">
        <is>
          <t>mailto:chpai@phy.ncu.edu.tw</t>
        </is>
      </c>
      <c r="M300" s="7" t="inlineStr">
        <is>
          <t>https://www.phy.ncu.edu.tw/news/%e5%bc%b7%e5%a0%b4%e7%89%a9%e7%90%86%e8%88%87%e8%b6%85%e5%bf%ab%e6%8a%80%e8%a1%93%e5%af%a6%e9%a9%97%e5%ae%a4%e3%80%8a%e8%aa%a0%e5%be%b5%e9%9b%b7%e5%b0%84%e9%9b%bb%e6%bc%bf%e5%b7%a5%e7%a8%8b%e5%b8%ab/</t>
        </is>
      </c>
      <c r="N300" s="7" t="inlineStr">
        <is>
          <t>許慧君</t>
        </is>
      </c>
    </row>
    <row r="301" ht="79" customHeight="1">
      <c r="A301" s="7">
        <f>TRUE()</f>
        <v/>
      </c>
      <c r="B301" s="7" t="inlineStr">
        <is>
          <t>考試</t>
        </is>
      </c>
      <c r="C301" s="7" t="inlineStr">
        <is>
          <t>演講</t>
        </is>
      </c>
      <c r="D301" s="14" t="n">
        <v>45845</v>
      </c>
      <c r="E301" s="7" t="inlineStr">
        <is>
          <t>博士生學位考試公告(魏君宇)</t>
        </is>
      </c>
      <c r="F301" s="9" t="inlineStr">
        <is>
          <t>姓名: 魏君宇
學號:109282001
口試日期及時間: 2:00 PM,  July 16 (Wednesday), 2025.
口試地點: Room 208, Department of Physics
論文題目: Monodromy Approach to Pair Production and Quasi-Normal Modes of Charged Black Holes</t>
        </is>
      </c>
      <c r="G301" s="7" t="n"/>
      <c r="H301" s="7" t="n"/>
      <c r="I301" s="7" t="n"/>
      <c r="J301" s="7" t="n"/>
      <c r="K301" s="7" t="n"/>
      <c r="L301" s="7" t="n"/>
      <c r="M301" s="7" t="inlineStr">
        <is>
          <t>https://www.phy.ncu.edu.tw/news/%e5%8d%9a%e5%a3%ab%e7%94%9f%e5%ad%b8%e4%bd%8d%e8%80%83%e8%a9%a6%e5%85%ac%e5%91%8a%e9%ad%8f%e5%90%9b%e5%ae%87/</t>
        </is>
      </c>
      <c r="N301" s="7" t="inlineStr">
        <is>
          <t>許慧君</t>
        </is>
      </c>
    </row>
    <row r="302" ht="66" customHeight="1">
      <c r="A302" s="7">
        <f>TRUE()</f>
        <v/>
      </c>
      <c r="B302" s="7" t="inlineStr">
        <is>
          <t>考試</t>
        </is>
      </c>
      <c r="C302" s="7" t="inlineStr">
        <is>
          <t>演講</t>
        </is>
      </c>
      <c r="D302" s="14" t="n">
        <v>45845</v>
      </c>
      <c r="E302" s="7" t="inlineStr">
        <is>
          <t>碩士生學位考試公告(陳品宏)</t>
        </is>
      </c>
      <c r="F302" s="9" t="inlineStr">
        <is>
          <t>姓名：陳品宏
學號:111222003
口試日期及時間：7/22（二）上午10：00-12:00
口試地點：中央研究院原分所
論文題目：電漿極化子能源裝置製程方法的開發</t>
        </is>
      </c>
      <c r="G302" s="7" t="n"/>
      <c r="H302" s="7" t="n"/>
      <c r="I302" s="7" t="n"/>
      <c r="J302" s="7" t="n"/>
      <c r="K302" s="7" t="n"/>
      <c r="L302" s="7" t="n"/>
      <c r="M302" s="7" t="inlineStr">
        <is>
          <t>https://www.phy.ncu.edu.tw/news/%e7%a2%a9%e5%a3%ab%e7%94%9f%e5%ad%b8%e4%bd%8d%e8%80%83%e8%a9%a6%e5%85%ac%e5%91%8a%e6%9b%be%e8%88%9c%e7%90%b3-2/</t>
        </is>
      </c>
      <c r="N302" s="7" t="inlineStr">
        <is>
          <t>許慧君</t>
        </is>
      </c>
    </row>
    <row r="303">
      <c r="A303" s="7">
        <f>TRUE()</f>
        <v/>
      </c>
      <c r="B303" s="7" t="inlineStr">
        <is>
          <t>其他</t>
        </is>
      </c>
      <c r="C303" s="7" t="n"/>
      <c r="D303" s="14" t="n">
        <v>45845</v>
      </c>
      <c r="E303" s="7" t="inlineStr">
        <is>
          <t>!!注意!! 衛保組再次提醒--本校全面禁菸公告</t>
        </is>
      </c>
      <c r="F303" s="7" t="n"/>
      <c r="G303" s="7" t="n"/>
      <c r="H303" s="7" t="n"/>
      <c r="I303" s="7" t="n"/>
      <c r="J303" s="7" t="n"/>
      <c r="K303" s="7" t="n"/>
      <c r="L303" s="7" t="n"/>
      <c r="M303" s="7" t="inlineStr">
        <is>
          <t>https://www.phy.ncu.edu.tw/news/%e6%b3%a8%e6%84%8f-%e8%a1%9b%e4%bf%9d%e7%b5%84%e5%86%8d%e6%ac%a1%e6%8f%90%e9%86%92-%e6%9c%ac%e6%a0%a1%e5%85%a8%e9%9d%a2%e7%a6%81%e8%8f%b8%e5%85%ac%e5%91%8a/</t>
        </is>
      </c>
      <c r="N303" s="7" t="inlineStr">
        <is>
          <t>許慧君</t>
        </is>
      </c>
    </row>
    <row r="304" ht="196" customHeight="1">
      <c r="A304" s="7">
        <f>TRUE()</f>
        <v/>
      </c>
      <c r="B304" s="7" t="inlineStr">
        <is>
          <t>其他</t>
        </is>
      </c>
      <c r="C304" s="7" t="n"/>
      <c r="D304" s="14" t="n">
        <v>45844</v>
      </c>
      <c r="E304" s="7" t="inlineStr">
        <is>
          <t>114學年度第1學期課程教學助教志願調查1140706</t>
        </is>
      </c>
      <c r="F304" s="9" t="inlineStr">
        <is>
          <t>中央大學物理系公告-114學年度第1學期課程教學助教志願調查
NCU Physics Departmental Notice-2025/2026 First Semester Teaching Assistant Application Form
物理系研究生欲申請擔任課程教學助教者，請於114年7月9日前填寫『課程教學助教志願表』(https://forms.gle/ZbTYtMT5guR3wpvVA)。
Physics Department graduate students who wish to serve as teaching assistants (TA), please fill in the TA Application Form before July 9,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G304" s="7" t="inlineStr">
        <is>
          <t>https://forms.gle/ZbTYtMT5guR3wpvVA</t>
        </is>
      </c>
      <c r="H304" s="7" t="inlineStr">
        <is>
          <t>https://forms.gle/ZbTYtMT5guR3wpvVA</t>
        </is>
      </c>
      <c r="I304" s="7" t="inlineStr">
        <is>
          <t>https://forms.gle/ZbTYtMT5guR3wpvVA</t>
        </is>
      </c>
      <c r="J304" s="7" t="inlineStr">
        <is>
          <t>https://forms.gle/QHUKdYqc5P3r1cNm9</t>
        </is>
      </c>
      <c r="K304" s="7" t="inlineStr">
        <is>
          <t>114-1助教TA</t>
        </is>
      </c>
      <c r="L304" s="7" t="inlineStr">
        <is>
          <t>https://www.phy.ncu.edu.tw/wp-content/uploads/2025/07/114-1助教TA.pdf</t>
        </is>
      </c>
      <c r="M304" s="7" t="inlineStr">
        <is>
          <t>https://www.phy.ncu.edu.tw/news/114%e5%ad%b8%e5%b9%b4%e5%ba%a6%e7%ac%ac1%e5%ad%b8%e6%9c%9f%e8%aa%b2%e7%a8%8b%e6%95%99%e5%ad%b8%e5%8a%a9%e6%95%99%e5%bf%97%e9%a1%98%e8%aa%bf%e6%9f%a51140706/</t>
        </is>
      </c>
      <c r="N304" s="7" t="inlineStr">
        <is>
          <t>許慧君</t>
        </is>
      </c>
    </row>
    <row r="305" ht="79" customHeight="1">
      <c r="A305" s="7">
        <f>TRUE()</f>
        <v/>
      </c>
      <c r="B305" s="7" t="inlineStr">
        <is>
          <t>考試</t>
        </is>
      </c>
      <c r="C305" s="7" t="inlineStr">
        <is>
          <t>演講</t>
        </is>
      </c>
      <c r="D305" s="14" t="n">
        <v>45841</v>
      </c>
      <c r="E305" s="7" t="inlineStr">
        <is>
          <t>碩士生學位考試公告(曾舜琳)</t>
        </is>
      </c>
      <c r="F305" s="9" t="inlineStr">
        <is>
          <t>姓名：曾舜琳
學號：113222026
口試日期及時間：7/18(五)10:30-12:00
口試借用地點：S4-623
論文題目：Effects of 1 keV Electron Irradiation on the Chemical Evolution of Simulated Interstellar Sulfur-Bearing Ices</t>
        </is>
      </c>
      <c r="G305" s="7" t="n"/>
      <c r="H305" s="7" t="n"/>
      <c r="I305" s="7" t="n"/>
      <c r="J305" s="7" t="n"/>
      <c r="K305" s="7" t="n"/>
      <c r="L305" s="7" t="n"/>
      <c r="M305" s="7" t="inlineStr">
        <is>
          <t>https://www.phy.ncu.edu.tw/news/%e7%a2%a9%e5%a3%ab%e7%94%9f%e5%ad%b8%e4%bd%8d%e8%80%83%e8%a9%a6%e5%85%ac%e5%91%8a%e6%9b%be%e8%88%9c%e7%90%b3/</t>
        </is>
      </c>
      <c r="N305" s="7" t="inlineStr">
        <is>
          <t>許慧君</t>
        </is>
      </c>
    </row>
    <row r="306" ht="144" customHeight="1">
      <c r="A306" s="7">
        <f>TRUE()</f>
        <v/>
      </c>
      <c r="B306" s="7" t="inlineStr">
        <is>
          <t>研討會</t>
        </is>
      </c>
      <c r="C306" s="7" t="n"/>
      <c r="D306" s="14" t="n">
        <v>45840</v>
      </c>
      <c r="E306" s="7" t="inlineStr">
        <is>
          <t>2025原分所暑期新生基礎實驗技術訓練</t>
        </is>
      </c>
      <c r="F306" s="9" t="inlineStr">
        <is>
          <t>教學對象：此基礎課程適合任何背景的學生，尤其是新進或資淺的各級學生和助理。
課程目標：了解實驗室常用工具與設備的工作原理、建立基礎實驗技術的背景知識，並具備基本操作能力。
教學方法：先進行通用性的基礎原理與概念之講解，再協同所內機械工場、玻璃工場、生物物理共同實驗室、及創客實驗室，以實際演示與上機操作。（上課語言：中文）
上課時間：7月22-24日，09：00-16：20
上課地點：原分所504室與各工場及實驗室
課程費用：免費
課程名額：35名(依報名順序錄取，報名截止後會寄發錄取通知)
報名時間：即日起至2025/7/18止
報名連結：https://forms.gle/bzSoQHitrwT3ei2QA</t>
        </is>
      </c>
      <c r="G306" s="7" t="inlineStr">
        <is>
          <t>https://forms.gle/bzSoQHitrwT3ei2QA</t>
        </is>
      </c>
      <c r="H306" s="7" t="inlineStr">
        <is>
          <t>https://forms.gle/bzSoQHitrwT3ei2QA</t>
        </is>
      </c>
      <c r="I306" s="7" t="n"/>
      <c r="J306" s="7" t="n"/>
      <c r="K306" s="7" t="n"/>
      <c r="L306" s="7" t="n"/>
      <c r="M306" s="7" t="inlineStr">
        <is>
          <t>https://www.phy.ncu.edu.tw/news/2025%e5%8e%9f%e5%88%86%e6%89%80%e6%9a%91%e6%9c%9f%e6%96%b0%e7%94%9f%e5%9f%ba%e7%a4%8e%e5%af%a6%e9%a9%97%e6%8a%80%e8%a1%93%e8%a8%93%e7%b7%b4/</t>
        </is>
      </c>
      <c r="N306" s="7" t="inlineStr">
        <is>
          <t>許慧君</t>
        </is>
      </c>
    </row>
    <row r="307" ht="27" customHeight="1">
      <c r="A307" s="7">
        <f>TRUE()</f>
        <v/>
      </c>
      <c r="B307" s="7" t="inlineStr">
        <is>
          <t>其他</t>
        </is>
      </c>
      <c r="C307" s="7" t="n"/>
      <c r="D307" s="14" t="n">
        <v>45840</v>
      </c>
      <c r="E307" s="7" t="inlineStr">
        <is>
          <t>賀!本系榮獲113學年度【優良服務學習單位獎】</t>
        </is>
      </c>
      <c r="F307" s="9" t="inlineStr">
        <is>
          <t>113學年度優良服務學習單位及傑出專項輔導導師得獎名單下載
國立中央大學優良導師與輔導單位實施要點下載</t>
        </is>
      </c>
      <c r="G307" s="7" t="inlineStr">
        <is>
          <t>113學年度優良服務學習單位及傑出專項輔導導師得獎名單</t>
        </is>
      </c>
      <c r="H307" s="7" t="inlineStr">
        <is>
          <t>https://www.phy.ncu.edu.tw/wp-content/uploads/2025/07/113學年度優良服務學習單位及傑出專項輔導導師得獎名單.pdf</t>
        </is>
      </c>
      <c r="I307" s="7" t="inlineStr">
        <is>
          <t>下載</t>
        </is>
      </c>
      <c r="J307" s="7" t="inlineStr">
        <is>
          <t>https://www.phy.ncu.edu.tw/wp-content/uploads/2025/07/113學年度優良服務學習單位及傑出專項輔導導師得獎名單.pdf</t>
        </is>
      </c>
      <c r="K307" s="7" t="inlineStr">
        <is>
          <t>國立中央大學優良導師與輔導單位實施要點</t>
        </is>
      </c>
      <c r="L307" s="7" t="inlineStr">
        <is>
          <t>https://www.phy.ncu.edu.tw/wp-content/uploads/2025/07/國立中央大學優良導師與輔導單位實施要點.pdf</t>
        </is>
      </c>
      <c r="M307" s="7" t="inlineStr">
        <is>
          <t>https://www.phy.ncu.edu.tw/news/%e8%b3%80%e6%9c%ac%e7%b3%bb%e6%a6%ae%e7%8d%b2113%e5%ad%b8%e5%b9%b4%e5%ba%a6%e3%80%90%e5%84%aa%e8%89%af%e6%9c%8d%e5%8b%99%e5%ad%b8%e7%bf%92%e5%96%ae%e4%bd%8d%e7%8d%8e%e3%80%91/</t>
        </is>
      </c>
      <c r="N307" s="7" t="inlineStr">
        <is>
          <t>許慧君</t>
        </is>
      </c>
    </row>
    <row r="308" ht="27" customHeight="1">
      <c r="A308" s="7">
        <f>TRUE()</f>
        <v/>
      </c>
      <c r="B308" s="7" t="inlineStr">
        <is>
          <t>其他</t>
        </is>
      </c>
      <c r="C308" s="7" t="n"/>
      <c r="D308" s="14" t="n">
        <v>45839</v>
      </c>
      <c r="E308" s="7" t="inlineStr">
        <is>
          <t>失物招領(114.07.01)</t>
        </is>
      </c>
      <c r="F308" s="9" t="inlineStr">
        <is>
          <t>有遺失下列物品者，請於114.08.30前至物理系辦(S4-629)認領!
未領取物品將於學期初開放領用。</t>
        </is>
      </c>
      <c r="G308" s="7" t="n"/>
      <c r="H308" s="7" t="n"/>
      <c r="I308" s="7" t="n"/>
      <c r="J308" s="7" t="n"/>
      <c r="K308" s="7" t="n"/>
      <c r="L308" s="7" t="n"/>
      <c r="M308" s="7" t="inlineStr">
        <is>
          <t>https://www.phy.ncu.edu.tw/news/%e5%a4%b1%e7%89%a9%e6%8b%9b%e9%a0%98114-07-01/</t>
        </is>
      </c>
      <c r="N308" s="7" t="inlineStr">
        <is>
          <t>許慧君</t>
        </is>
      </c>
    </row>
    <row r="309" ht="66" customHeight="1">
      <c r="A309" s="7">
        <f>TRUE()</f>
        <v/>
      </c>
      <c r="B309" s="7" t="inlineStr">
        <is>
          <t>考試</t>
        </is>
      </c>
      <c r="C309" s="7" t="inlineStr">
        <is>
          <t>演講</t>
        </is>
      </c>
      <c r="D309" s="14" t="n">
        <v>45839</v>
      </c>
      <c r="E309" s="7" t="inlineStr">
        <is>
          <t>碩士生學位考試公告(蔡瀚威)</t>
        </is>
      </c>
      <c r="F309" s="9" t="inlineStr">
        <is>
          <t>姓名：蔡瀚威
學號：113222029
口試日期及時間：7/16 (三) 早上10點
口試地點：S4-623
論文題目：凡德瓦異質結構PtSe2/PtTe2之界面交互作用</t>
        </is>
      </c>
      <c r="G309" s="7" t="n"/>
      <c r="H309" s="7" t="n"/>
      <c r="I309" s="7" t="n"/>
      <c r="J309" s="7" t="n"/>
      <c r="K309" s="7" t="n"/>
      <c r="L309" s="7" t="n"/>
      <c r="M309" s="7" t="inlineStr">
        <is>
          <t>https://www.phy.ncu.edu.tw/news/%e7%a2%a9%e5%a3%ab%e7%94%9f%e5%ad%b8%e4%bd%8d%e8%80%83%e8%a9%a6%e5%85%ac%e5%91%8a%e8%94%a1%e7%80%9a%e5%a8%81/</t>
        </is>
      </c>
      <c r="N309" s="7" t="inlineStr">
        <is>
          <t>許慧君</t>
        </is>
      </c>
    </row>
    <row r="310" ht="222" customHeight="1">
      <c r="A310" s="7">
        <f>TRUE()</f>
        <v/>
      </c>
      <c r="B310" s="7" t="inlineStr">
        <is>
          <t>其他</t>
        </is>
      </c>
      <c r="C310" s="7" t="n"/>
      <c r="D310" s="14" t="n">
        <v>45839</v>
      </c>
      <c r="E310" s="7" t="inlineStr">
        <is>
          <t>井上優貴教授重力波物理實驗室研究秘書(secretary)徵求公告</t>
        </is>
      </c>
      <c r="F310" s="9" t="inlineStr">
        <is>
          <t>應徵資格：具學士學歷
語文要求：基本中文與英文溝通能力
可工作日：一週內
工作項目與內容：
1. 研究助理
需求人力：1名
工作地點：中央大學物理系重力波實驗室
工作時間：上午9點~下午5點
待遇：面議
應徵資料：
1. 履歷(CV)
2. 相關學經歷證明文件影本檔案
應徵方式：
E-mail寄至：iyuki@ncu.edu.tw
主旨：XXX(姓名)應徵研究秘書(secretary),資料審核通過者將通知面試時間,未通過者恕不通知。
聯絡人：井上優貴教授</t>
        </is>
      </c>
      <c r="G310" s="7" t="inlineStr">
        <is>
          <t>iyuki@ncu.edu.tw</t>
        </is>
      </c>
      <c r="H310" s="7" t="inlineStr">
        <is>
          <t>mailto:iyuki@ncu.edu.tw</t>
        </is>
      </c>
      <c r="I310" s="7" t="n"/>
      <c r="J310" s="7" t="n"/>
      <c r="K310" s="7" t="n"/>
      <c r="L310" s="7" t="n"/>
      <c r="M310" s="7" t="inlineStr">
        <is>
          <t>https://www.phy.ncu.edu.tw/news/%e4%ba%95%e4%b8%8a%e5%84%aa%e8%b2%b4%e6%95%99%e6%8e%88%e9%87%8d%e5%8a%9b%e6%b3%a2%e7%89%a9%e7%90%86%e5%af%a6%e9%a9%97%e5%ae%a4%e7%a0%94%e7%a9%b6%e5%8a%a9%e7%90%86%e5%be%b5%e6%b1%82%e5%85%ac%e5%91%8a/</t>
        </is>
      </c>
      <c r="N310" s="7" t="inlineStr">
        <is>
          <t>許慧君</t>
        </is>
      </c>
    </row>
    <row r="311" ht="157" customHeight="1">
      <c r="A311" s="7">
        <f>TRUE()</f>
        <v/>
      </c>
      <c r="B311" s="7" t="inlineStr">
        <is>
          <t>其他</t>
        </is>
      </c>
      <c r="C311" s="7" t="n"/>
      <c r="D311" s="14" t="n">
        <v>45835</v>
      </c>
      <c r="E311" s="7" t="inlineStr">
        <is>
          <t>Faculty Positions in the Department of Physics at National Central University, Taiwan.</t>
        </is>
      </c>
      <c r="F311" s="9" t="inlineStr">
        <is>
          <t>The Department of Physics ( https://www.phy.ncu.edu.tw ) at National Central University in Taoyuan, Taiwan, invites applications for tenure-track positions with the appointment starting on August 1, 2026. Applicants in all areas of physics are welcome. Successful candidates are expected to establish a strong and independent research program, obtain research funding, commit to excellent teaching, and supervise students.
The application materials should be submitted through Academicjobsonline ( https://academicjobsonline.org/ajo/jobs/30183 ). Complete applications should include a cover letter, a full curriculum vitae with a complete publication record, a research statement, and a teaching statement. Candidates should arrange for three confidential letters of reference to be submitted through Academicjobsonline. To ensure full consideration, all application materials should be received before September 15, 2025.  Any queries about the position should be directed to Professor Chun-Chuen Yang ( chunchuenyang@ncu.edu.tw ).</t>
        </is>
      </c>
      <c r="G311" s="7" t="inlineStr">
        <is>
          <t>https://www.phy.ncu.edu.tw</t>
        </is>
      </c>
      <c r="H311" s="7" t="inlineStr">
        <is>
          <t>https://www.phy.ncu.edu.tw</t>
        </is>
      </c>
      <c r="I311" s="7" t="inlineStr">
        <is>
          <t>https://academicjobsonline.org/ajo/jobs/28122</t>
        </is>
      </c>
      <c r="J311" s="7" t="inlineStr">
        <is>
          <t>https://academicjobsonline.org/ajo/jobs/28122</t>
        </is>
      </c>
      <c r="K311" s="7" t="inlineStr">
        <is>
          <t>https://academicjobsonline.org/ajo/jobs/30183</t>
        </is>
      </c>
      <c r="L311" s="7" t="inlineStr">
        <is>
          <t>https://academicjobsonline.org/ajo/jobs/30183</t>
        </is>
      </c>
      <c r="M311" s="7" t="inlineStr">
        <is>
          <t>https://www.phy.ncu.edu.tw/news/faculty-positions-in-the-department-of-physics-at-national-central-university-taiwan-4/</t>
        </is>
      </c>
      <c r="N311" s="7" t="inlineStr">
        <is>
          <t>許慧君</t>
        </is>
      </c>
    </row>
    <row r="312" ht="309" customHeight="1">
      <c r="A312" s="7">
        <f>TRUE()</f>
        <v/>
      </c>
      <c r="B312" s="7" t="inlineStr">
        <is>
          <t>其他</t>
        </is>
      </c>
      <c r="C312" s="7" t="n"/>
      <c r="D312" s="14" t="n">
        <v>45835</v>
      </c>
      <c r="E312" s="7" t="inlineStr">
        <is>
          <t>115學年度 物理系求才廣告 國立中央大學物理系誠徵助理教授(含)以上教師</t>
        </is>
      </c>
      <c r="F312" s="9" t="inlineStr">
        <is>
          <t>115學年度 物理系求才廣告
國立中央大學物理系誠徵助理教授(含)以上教師
一、求才內容：國立中央大學物理系徵求助理教授（含）以上職級之教師，從事教學、研究與服務工作。申請人須具備博士學位，申請者請於114年9月15日前將求職說明、履歷、研究與教學規畫、著作目錄、推薦信（至少三封）等文件透過Academicjobsonline ( https://academicjobsonline.org/ajo/jobs/30183 ) 網站上傳申請。
二、起聘時間：民國115年8月1日
三、擬聘領域：無特定限制，歡迎各物理領域申請。
四、聯 絡 人：楊仲準教授(e-mail: chunchuenyang@ncu.edu.tw); 劉怡貞 (e-mail: ncu5300@ncu.edu.tw, TEL: 03-4253749)
五、聯絡地址：桃園市中壢區中大路300號 國立中央大學 物理系辦公室
 Faculty Positions in the Department of Physics at National Central University, Taiwan.
The Department of Physics ( https://www.phy.ncu.edu.tw ) at National Central University in Taoyuan, Taiwan, invites applications for tenure-track positions with the appointment starting on August 1, 2026. Applicants in all areas of physics are welcome. Successful candidates are expected to establish a strong and independent research program, obtain research funding, commit to excellent teaching, and supervise students.
The application materials should be submitted through Academicjobsonline ( https://academicjobsonline.org/ajo/jobs/30183 ). Complete applications should include a cover letter, a full curriculum vitae with a complete publication record, a research statement, and a teaching statement. Candidates should arrange for three confidential letters of reference to be submitted through Academicjobsonline. To ensure full consideration, all application materials should be received before September 15, 2025.  Any queries about the position should be directed to Professor Chun-Chuen Yang ( chunchuenyang@ncu.edu.tw ).</t>
        </is>
      </c>
      <c r="G312" s="7" t="inlineStr">
        <is>
          <t>https://academicjobsonline.org/ajo/jobs/28122</t>
        </is>
      </c>
      <c r="H312" s="7" t="inlineStr">
        <is>
          <t>https://academicjobsonline.org/ajo/jobs/28122</t>
        </is>
      </c>
      <c r="I312" s="7" t="inlineStr">
        <is>
          <t>https://academicjobsonline.org/ajo/jobs/30183</t>
        </is>
      </c>
      <c r="J312" s="7" t="inlineStr">
        <is>
          <t>https://academicjobsonline.org/ajo/jobs/30183</t>
        </is>
      </c>
      <c r="K312" s="7" t="inlineStr">
        <is>
          <t>chunchuenyang@ncu.edu.tw</t>
        </is>
      </c>
      <c r="L312" s="7" t="inlineStr">
        <is>
          <t>mailto:chunchuenyang@ncu.edu.tw</t>
        </is>
      </c>
      <c r="M312" s="7" t="inlineStr">
        <is>
          <t>https://www.phy.ncu.edu.tw/news/115%e5%ad%b8%e5%b9%b4%e5%ba%a6-%e7%89%a9%e7%90%86%e7%b3%bb%e6%b1%82%e6%89%8d%e5%bb%a3%e5%91%8a-%e5%9c%8b%e7%ab%8b%e4%b8%ad%e5%a4%ae%e5%a4%a7%e5%ad%b8%e7%89%a9%e7%90%86%e7%b3%bb%e8%aa%a0%e5%be%b5/</t>
        </is>
      </c>
      <c r="N312" s="7" t="inlineStr">
        <is>
          <t>許慧君</t>
        </is>
      </c>
    </row>
    <row r="313" ht="79" customHeight="1">
      <c r="A313" s="7">
        <f>TRUE()</f>
        <v/>
      </c>
      <c r="B313" s="7" t="inlineStr">
        <is>
          <t>其他</t>
        </is>
      </c>
      <c r="C313" s="7" t="n"/>
      <c r="D313" s="14" t="n">
        <v>45834</v>
      </c>
      <c r="E313" s="7" t="inlineStr">
        <is>
          <t>114年度職員共同暑假補休日</t>
        </is>
      </c>
      <c r="F313" s="9" t="inlineStr">
        <is>
          <t>本校公佈114年度職員共同暑假補休日:
114年7月4日(五)、7月18日(五)、7月25日(五)、7月29日(二)、8月8日(五)、8月15(五)日及8月22日(五)
物理系辦公室暫停服務，有需處理之相關行政事務，請避開此7日。
不便之處，還請見諒!
謝謝!</t>
        </is>
      </c>
      <c r="G313" s="7" t="n"/>
      <c r="H313" s="7" t="n"/>
      <c r="I313" s="7" t="n"/>
      <c r="J313" s="7" t="n"/>
      <c r="K313" s="7" t="n"/>
      <c r="L313" s="7" t="n"/>
      <c r="M313" s="7" t="inlineStr">
        <is>
          <t>https://www.phy.ncu.edu.tw/news/114%e5%b9%b4%e5%ba%a6%e8%81%b7%e5%93%a1%e5%85%b1%e5%90%8c%e6%9a%91%e5%81%87%e8%a3%9c%e4%bc%91/</t>
        </is>
      </c>
      <c r="N313" s="7" t="inlineStr">
        <is>
          <t>劉怡貞</t>
        </is>
      </c>
    </row>
    <row r="314">
      <c r="A314" s="7">
        <f>TRUE()</f>
        <v/>
      </c>
      <c r="B314" s="7" t="inlineStr">
        <is>
          <t>其他</t>
        </is>
      </c>
      <c r="C314" s="7" t="n"/>
      <c r="D314" s="14" t="n">
        <v>45833</v>
      </c>
      <c r="E314" s="7" t="inlineStr">
        <is>
          <t>恭喜本系六位同學榮獲114年國科會大專學生研究計畫</t>
        </is>
      </c>
      <c r="F314" s="7" t="inlineStr">
        <is>
          <t>大專生計畫下載</t>
        </is>
      </c>
      <c r="G314" s="7" t="inlineStr">
        <is>
          <t>大專生計畫</t>
        </is>
      </c>
      <c r="H314" s="7" t="inlineStr">
        <is>
          <t>https://www.phy.ncu.edu.tw/wp-content/uploads/2025/06/大專生計畫.pdf</t>
        </is>
      </c>
      <c r="I314" s="7" t="inlineStr">
        <is>
          <t>下載</t>
        </is>
      </c>
      <c r="J314" s="7" t="inlineStr">
        <is>
          <t>https://www.phy.ncu.edu.tw/wp-content/uploads/2025/06/大專生計畫.pdf</t>
        </is>
      </c>
      <c r="K314" s="7" t="n"/>
      <c r="L314" s="7" t="n"/>
      <c r="M314" s="7" t="inlineStr">
        <is>
          <t>https://www.phy.ncu.edu.tw/news/%e6%81%ad%e5%96%9c%e6%9c%ac%e7%b3%bb%e5%85%ad%e4%bd%8d%e5%90%8c%e5%ad%b8%e6%a6%ae%e7%8d%b2114%e5%b9%b4%e5%9c%8b%e7%a7%91%e6%9c%83%e5%a4%a7%e5%b0%88%e5%ad%b8%e7%94%9f%e7%a0%94%e7%a9%b6%e8%a8%88/</t>
        </is>
      </c>
      <c r="N314" s="7" t="inlineStr">
        <is>
          <t>許慧君</t>
        </is>
      </c>
    </row>
    <row r="315" ht="196" customHeight="1">
      <c r="A315" s="7">
        <f>TRUE()</f>
        <v/>
      </c>
      <c r="B315" s="7" t="inlineStr">
        <is>
          <t>其他</t>
        </is>
      </c>
      <c r="C315" s="7" t="n"/>
      <c r="D315" s="14" t="n">
        <v>45831</v>
      </c>
      <c r="E315" s="7" t="inlineStr">
        <is>
          <t>114學年度第1學期課程教學助教志願調查1140623</t>
        </is>
      </c>
      <c r="F315" s="9" t="inlineStr">
        <is>
          <t>中央大學物理系公告-114學年度第1學期課程教學助教志願調查
NCU Physics Departmental Notice-2025/2026 First Semester Teaching Assistant Application Form
物理系研究生欲申請擔任課程教學助教者，請於114年7月3日前填寫『課程教學助教志願表』(https://forms.gle/ZbTYtMT5guR3wpvVA)。
Physics Department graduate students who wish to serve as teaching assistants (TA), please fill in the TA Application Form before July 3,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G315" s="7" t="inlineStr">
        <is>
          <t>https://forms.gle/ZbTYtMT5guR3wpvVA</t>
        </is>
      </c>
      <c r="H315" s="7" t="inlineStr">
        <is>
          <t>https://forms.gle/ZbTYtMT5guR3wpvVA</t>
        </is>
      </c>
      <c r="I315" s="7" t="inlineStr">
        <is>
          <t>https://forms.gle/ZbTYtMT5guR3wpvVA</t>
        </is>
      </c>
      <c r="J315" s="7" t="inlineStr">
        <is>
          <t>https://forms.gle/QHUKdYqc5P3r1cNm9</t>
        </is>
      </c>
      <c r="K315" s="7" t="inlineStr">
        <is>
          <t>114-1助教TA</t>
        </is>
      </c>
      <c r="L315" s="7" t="inlineStr">
        <is>
          <t>https://www.phy.ncu.edu.tw/wp-content/uploads/2025/06/114-1助教TA-6.pdf</t>
        </is>
      </c>
      <c r="M315" s="7" t="inlineStr">
        <is>
          <t>https://www.phy.ncu.edu.tw/news/114%e5%ad%b8%e5%b9%b4%e5%ba%a6%e7%ac%ac1%e5%ad%b8%e6%9c%9f%e8%aa%b2%e7%a8%8b%e6%95%99%e5%ad%b8%e5%8a%a9%e6%95%99%e5%bf%97%e9%a1%98%e8%aa%bf%e6%9f%a51140623/</t>
        </is>
      </c>
      <c r="N315" s="7" t="inlineStr">
        <is>
          <t>許慧君</t>
        </is>
      </c>
    </row>
    <row r="316" ht="66" customHeight="1">
      <c r="A316" s="7">
        <f>TRUE()</f>
        <v/>
      </c>
      <c r="B316" s="7" t="inlineStr">
        <is>
          <t>考試</t>
        </is>
      </c>
      <c r="C316" s="7" t="inlineStr">
        <is>
          <t>演講</t>
        </is>
      </c>
      <c r="D316" s="14" t="n">
        <v>45826</v>
      </c>
      <c r="E316" s="7" t="inlineStr">
        <is>
          <t>碩士生學位考試公告(曾宥勝)</t>
        </is>
      </c>
      <c r="F316" s="9" t="inlineStr">
        <is>
          <t>姓名 曾宥勝
學號 112222017 口試日期時間 114/7/8(二) 早上9-12點
借用口試地點 中央大學 科學四館621
論文題目  Probing magnetic anisotropy of Cr-intercalated CrTe2 ultra-thin film: DFT-based spin-orbit torque method</t>
        </is>
      </c>
      <c r="G316" s="7" t="n"/>
      <c r="H316" s="7" t="n"/>
      <c r="I316" s="7" t="n"/>
      <c r="J316" s="7" t="n"/>
      <c r="K316" s="7" t="n"/>
      <c r="L316" s="7" t="n"/>
      <c r="M316" s="7" t="inlineStr">
        <is>
          <t>https://www.phy.ncu.edu.tw/news/%e7%a2%a9%e5%a3%ab%e7%94%9f%e5%ad%b8%e4%bd%8d%e8%80%83%e8%a9%a6%e5%85%ac%e5%91%8a%e6%9b%be%e5%ae%a5%e5%8b%9d/</t>
        </is>
      </c>
      <c r="N316" s="7" t="inlineStr">
        <is>
          <t>許慧君</t>
        </is>
      </c>
    </row>
    <row r="317" ht="196" customHeight="1">
      <c r="A317" s="7">
        <f>TRUE()</f>
        <v/>
      </c>
      <c r="B317" s="7" t="inlineStr">
        <is>
          <t>其他</t>
        </is>
      </c>
      <c r="C317" s="7" t="n"/>
      <c r="D317" s="14" t="n">
        <v>45825</v>
      </c>
      <c r="E317" s="7" t="inlineStr">
        <is>
          <t>114學年度第1學期課程教學助教志願調查1140617</t>
        </is>
      </c>
      <c r="F317" s="9" t="inlineStr">
        <is>
          <t>中央大學物理系公告-114學年度第1學期課程教學助教志願調查
NCU Physics Departmental Notice-2025/2026 First Semester Teaching Assistant Application Form
物理系研究生欲申請擔任課程教學助教者，請於114年6月19日前填寫『課程教學助教志願表』(https://forms.gle/ZbTYtMT5guR3wpvVA)。
Physics Department graduate students who wish to serve as teaching assistants (TA), please fill in the TA Application Form before June 19,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G317" s="7" t="inlineStr">
        <is>
          <t>https://forms.gle/ZbTYtMT5guR3wpvVA</t>
        </is>
      </c>
      <c r="H317" s="7" t="inlineStr">
        <is>
          <t>https://forms.gle/ZbTYtMT5guR3wpvVA</t>
        </is>
      </c>
      <c r="I317" s="7" t="inlineStr">
        <is>
          <t>https://forms.gle/ZbTYtMT5guR3wpvVA</t>
        </is>
      </c>
      <c r="J317" s="7" t="inlineStr">
        <is>
          <t>https://forms.gle/QHUKdYqc5P3r1cNm9</t>
        </is>
      </c>
      <c r="K317" s="7" t="inlineStr">
        <is>
          <t>114-1助教TA</t>
        </is>
      </c>
      <c r="L317" s="7" t="inlineStr">
        <is>
          <t>https://www.phy.ncu.edu.tw/wp-content/uploads/2025/06/114-1助教TA-3.pdf</t>
        </is>
      </c>
      <c r="M317" s="7" t="inlineStr">
        <is>
          <t>https://www.phy.ncu.edu.tw/news/114%e5%ad%b8%e5%b9%b4%e5%ba%a6%e7%ac%ac1%e5%ad%b8%e6%9c%9f%e8%aa%b2%e7%a8%8b%e6%95%99%e5%ad%b8%e5%8a%a9%e6%95%99%e5%bf%97%e9%a1%98%e8%aa%bf%e6%9f%a51140617/</t>
        </is>
      </c>
      <c r="N317" s="7" t="inlineStr">
        <is>
          <t>許慧君</t>
        </is>
      </c>
    </row>
    <row r="318">
      <c r="A318" s="7">
        <f>TRUE()</f>
        <v/>
      </c>
      <c r="B318" s="7" t="inlineStr">
        <is>
          <t>其他</t>
        </is>
      </c>
      <c r="C318" s="7" t="n"/>
      <c r="D318" s="14" t="n">
        <v>45824</v>
      </c>
      <c r="E318" s="7" t="inlineStr">
        <is>
          <t>健雄館後側圍牆禁止停車公告114.06.17(二)</t>
        </is>
      </c>
      <c r="F318" s="7" t="inlineStr">
        <is>
          <t>小門圍牆禁止停車公告下載</t>
        </is>
      </c>
      <c r="G318" s="7" t="inlineStr">
        <is>
          <t>小門圍牆禁止停車公告</t>
        </is>
      </c>
      <c r="H318" s="7" t="inlineStr">
        <is>
          <t>https://www.phy.ncu.edu.tw/wp-content/uploads/2025/06/小門圍牆禁止停車公告.pdf</t>
        </is>
      </c>
      <c r="I318" s="7" t="inlineStr">
        <is>
          <t>下載</t>
        </is>
      </c>
      <c r="J318" s="7" t="inlineStr">
        <is>
          <t>https://www.phy.ncu.edu.tw/wp-content/uploads/2025/06/小門圍牆禁止停車公告.pdf</t>
        </is>
      </c>
      <c r="K318" s="7" t="n"/>
      <c r="L318" s="7" t="n"/>
      <c r="M318" s="7" t="inlineStr">
        <is>
          <t>https://www.phy.ncu.edu.tw/news/%e5%81%a5%e9%9b%84%e9%a4%a8%e5%be%8c%e5%81%b4%e5%9c%8d%e7%89%86%e7%a6%81%e6%ad%a2%e5%81%9c%e8%bb%8a%e5%85%ac%e5%91%8a114-06-17%e4%ba%8c/</t>
        </is>
      </c>
      <c r="N318" s="7" t="inlineStr">
        <is>
          <t>許慧君</t>
        </is>
      </c>
    </row>
    <row r="319">
      <c r="A319" s="7">
        <f>TRUE()</f>
        <v/>
      </c>
      <c r="B319" s="7" t="inlineStr">
        <is>
          <t>其他</t>
        </is>
      </c>
      <c r="C319" s="7" t="n"/>
      <c r="D319" s="14" t="n">
        <v>45824</v>
      </c>
      <c r="E319" s="7" t="inlineStr">
        <is>
          <t>恭賀112級系友黃寶輝博士榮獲2025年 台灣磁性技術協會 博士班優等學生論文獎</t>
        </is>
      </c>
      <c r="F319" s="7" t="inlineStr">
        <is>
          <t>https://sites.google.com/view/newtamt/%E7%A3%81%E6%80%A7%E7%8D%8E%E7%AB%A0/%E6%AD%B7%E5%B1%86%E5%BE%97%E7%8D%8E%E5%90%8D%E5%96%AE/114%E5%B9%B4%E5%BA%A6?authuser=0</t>
        </is>
      </c>
      <c r="G319" s="7" t="inlineStr">
        <is>
          <t>https://sites.google.com/view/newtamt/%E7%A3%81%E6%80%A7%E7%</t>
        </is>
      </c>
      <c r="H319" s="7" t="inlineStr">
        <is>
          <t>https://sites.google.com/view/newtamt/%E7%A3%81%E6%80%A7%E7%8D%8E%E7%AB%A0/%E6%AD%B7%E5%B1%86%E5%BE%97%E7%8D%8E%E5%90%8D%E5%96%AE/114%E5%B9%B4%E5%BA%A6?authuser=0</t>
        </is>
      </c>
      <c r="I319" s="7" t="n"/>
      <c r="J319" s="7" t="n"/>
      <c r="K319" s="7" t="n"/>
      <c r="L319" s="7" t="n"/>
      <c r="M319" s="7" t="inlineStr">
        <is>
          <t>https://www.phy.ncu.edu.tw/news/%e6%81%ad%e8%b3%80112%e7%b4%9a%e7%b3%bb%e5%8f%8b%e9%bb%83%e5%af%b6%e8%bc%9d%e5%8d%9a%e5%a3%ab%e6%a6%ae%e7%8d%b22025%e5%b9%b4-%e5%8f%b0%e7%81%a3%e7%a3%81%e6%80%a7%e6%8a%80%e8%a1%93%e5%8d%94%e6%9c%83/</t>
        </is>
      </c>
      <c r="N319" s="7" t="inlineStr">
        <is>
          <t>許慧君</t>
        </is>
      </c>
    </row>
    <row r="320" ht="183" customHeight="1">
      <c r="A320" s="7">
        <f>TRUE()</f>
        <v/>
      </c>
      <c r="B320" s="7" t="inlineStr">
        <is>
          <t>其他</t>
        </is>
      </c>
      <c r="C320" s="7" t="n"/>
      <c r="D320" s="14" t="n">
        <v>45820</v>
      </c>
      <c r="E320" s="7" t="inlineStr">
        <is>
          <t>2025光世代實驗技術預備學校誠徵參觀實驗室領隊</t>
        </is>
      </c>
      <c r="F320" s="9" t="inlineStr">
        <is>
          <t>人數需求：2名
工讀時間：2025年8月29日（五）13：00～17：00，共計4小時工讀地點：中央大學健雄館、理學院科二館
薪資：時薪250元，含勞健保
應徵條件：中央大學學生均可，以物理系學生為佳
工作內容：
1.分組帶領學員至健雄館、理學院科二館共四間實驗室參觀
2.活動拍照
3.協助退還學員全勤保證金作業
4.現場臨時交辦事項
預備學校課程介紹： https://reurl.cc/o83j3Q
有意願工讀者，請在6/20（五）前，將姓名、學號、系所、email、手機號碼，以email方式寄給行政助理王為萱小姐：mandybear777@gmail.com
2025光世代誠徵參觀實驗室領隊下載</t>
        </is>
      </c>
      <c r="G320" s="7" t="inlineStr">
        <is>
          <t>https://reurl.cc/o83j3Q</t>
        </is>
      </c>
      <c r="H320" s="7" t="inlineStr">
        <is>
          <t>https://reurl.cc/o83j3Q</t>
        </is>
      </c>
      <c r="I320" s="7" t="inlineStr">
        <is>
          <t>2025光世代誠徵參觀實驗室領隊</t>
        </is>
      </c>
      <c r="J320" s="7" t="inlineStr">
        <is>
          <t>https://www.phy.ncu.edu.tw/wp-content/uploads/2025/06/2025光世代誠徵參觀實驗室領隊.pdf</t>
        </is>
      </c>
      <c r="K320" s="7" t="inlineStr">
        <is>
          <t>下載</t>
        </is>
      </c>
      <c r="L320" s="7" t="inlineStr">
        <is>
          <t>https://www.phy.ncu.edu.tw/wp-content/uploads/2025/06/2025光世代誠徵參觀實驗室領隊.pdf</t>
        </is>
      </c>
      <c r="M320" s="7" t="inlineStr">
        <is>
          <t>https://www.phy.ncu.edu.tw/news/2025%e5%85%89%e4%b8%96%e4%bb%a3%e5%af%a6%e9%a9%97%e6%8a%80%e8%a1%93%e9%a0%90%e5%82%99%e5%ad%b8%e6%a0%a1%e8%aa%a0%e5%be%b5%e5%8f%83%e8%a7%80%e5%af%a6%e9%a9%97%e5%ae%a4%e9%a0%98%e9%9a%8a/</t>
        </is>
      </c>
      <c r="N320" s="7" t="inlineStr">
        <is>
          <t>許慧君</t>
        </is>
      </c>
    </row>
    <row r="321">
      <c r="A321" s="7">
        <f>TRUE()</f>
        <v/>
      </c>
      <c r="B321" s="7" t="inlineStr">
        <is>
          <t>演講</t>
        </is>
      </c>
      <c r="C321" s="7" t="n"/>
      <c r="D321" s="14" t="n">
        <v>45819</v>
      </c>
      <c r="E321" s="7" t="inlineStr">
        <is>
          <t>Complex System and Biophysics Seminar_20250612</t>
        </is>
      </c>
      <c r="F321" s="7" t="inlineStr">
        <is>
          <t>Complex System and Biophysics Seminar_20250612下載</t>
        </is>
      </c>
      <c r="G321" s="7" t="inlineStr">
        <is>
          <t>Complex System and Biophysics Seminar_20250612</t>
        </is>
      </c>
      <c r="H321" s="7" t="inlineStr">
        <is>
          <t>https://www.phy.ncu.edu.tw/wp-content/uploads/2025/06/Complex-System-and-Biophysics-Seminar_20250612.pdf</t>
        </is>
      </c>
      <c r="I321" s="7" t="inlineStr">
        <is>
          <t>下載</t>
        </is>
      </c>
      <c r="J321" s="7" t="inlineStr">
        <is>
          <t>https://www.phy.ncu.edu.tw/wp-content/uploads/2025/06/Complex-System-and-Biophysics-Seminar_20250612.pdf</t>
        </is>
      </c>
      <c r="K321" s="7" t="n"/>
      <c r="L321" s="7" t="n"/>
      <c r="M321" s="7" t="inlineStr">
        <is>
          <t>https://www.phy.ncu.edu.tw/news/complex-system-and-biophysics-seminar_20250612/</t>
        </is>
      </c>
      <c r="N321" s="7" t="inlineStr">
        <is>
          <t>許慧君</t>
        </is>
      </c>
    </row>
    <row r="322" ht="196" customHeight="1">
      <c r="A322" s="7">
        <f>TRUE()</f>
        <v/>
      </c>
      <c r="B322" s="7" t="inlineStr">
        <is>
          <t>其他</t>
        </is>
      </c>
      <c r="C322" s="7" t="n"/>
      <c r="D322" s="14" t="n">
        <v>45818</v>
      </c>
      <c r="E322" s="7" t="inlineStr">
        <is>
          <t>114學年度第1學期課程教學助教志願調查1140610</t>
        </is>
      </c>
      <c r="F322" s="9" t="inlineStr">
        <is>
          <t>中央大學物理系公告-114學年度第1學期課程教學助教志願調查
NCU Physics Departmental Notice-2025/2026 First Semester Teaching Assistant Application Form
物理系研究生欲申請擔任課程教學助教者，請於114年6月12日前填寫『課程教學助教志願表』(https://forms.gle/ZbTYtMT5guR3wpvVA)。
Physics Department graduate students who wish to serve as teaching assistants (TA), please fill in the TA Application Form before June 12,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G322" s="7" t="inlineStr">
        <is>
          <t>https://forms.gle/ZbTYtMT5guR3wpvVA</t>
        </is>
      </c>
      <c r="H322" s="7" t="inlineStr">
        <is>
          <t>https://forms.gle/ZbTYtMT5guR3wpvVA</t>
        </is>
      </c>
      <c r="I322" s="7" t="inlineStr">
        <is>
          <t>https://forms.gle/ZbTYtMT5guR3wpvVA</t>
        </is>
      </c>
      <c r="J322" s="7" t="inlineStr">
        <is>
          <t>https://forms.gle/QHUKdYqc5P3r1cNm9</t>
        </is>
      </c>
      <c r="K322" s="7" t="inlineStr">
        <is>
          <t>114-1助教TA</t>
        </is>
      </c>
      <c r="L322" s="7" t="inlineStr">
        <is>
          <t>https://www.phy.ncu.edu.tw/wp-content/uploads/2025/06/114-1助教TA-2.pdf</t>
        </is>
      </c>
      <c r="M322" s="7" t="inlineStr">
        <is>
          <t>https://www.phy.ncu.edu.tw/news/114%e5%ad%b8%e5%b9%b4%e5%ba%a6%e7%ac%ac1%e5%ad%b8%e6%9c%9f%e8%aa%b2%e7%a8%8b%e6%95%99%e5%ad%b8%e5%8a%a9%e6%95%99%e5%bf%97%e9%a1%98%e8%aa%bf%e6%9f%a51140610/</t>
        </is>
      </c>
      <c r="N322" s="7" t="inlineStr">
        <is>
          <t>許慧君</t>
        </is>
      </c>
    </row>
    <row r="323" ht="27" customHeight="1">
      <c r="A323" s="7">
        <f>TRUE()</f>
        <v/>
      </c>
      <c r="B323" s="7" t="inlineStr">
        <is>
          <t>獎學金</t>
        </is>
      </c>
      <c r="C323" s="7" t="n"/>
      <c r="D323" s="14" t="n">
        <v>45813</v>
      </c>
      <c r="E323" s="7" t="inlineStr">
        <is>
          <t>台北市健鼎關懷教育基金會獎學金(申請截止日114.07.04)</t>
        </is>
      </c>
      <c r="F323" s="9" t="inlineStr">
        <is>
          <t>健鼎基金會大學特定科系申請辦法(1140527更新)下載
健鼎基金會大學特定科系申請辦法(1140527更新)下載</t>
        </is>
      </c>
      <c r="G323" s="7" t="inlineStr">
        <is>
          <t>健鼎基金會大學特定科系申請辦法(1140527更新)</t>
        </is>
      </c>
      <c r="H323" s="7" t="inlineStr">
        <is>
          <t>https://www.phy.ncu.edu.tw/wp-content/uploads/2025/06/健鼎基金會大學特定科系申請辦法1140527更新.doc</t>
        </is>
      </c>
      <c r="I323" s="7" t="inlineStr">
        <is>
          <t>下載</t>
        </is>
      </c>
      <c r="J323" s="7" t="inlineStr">
        <is>
          <t>https://www.phy.ncu.edu.tw/wp-content/uploads/2025/06/健鼎基金會大學特定科系申請辦法1140527更新.doc</t>
        </is>
      </c>
      <c r="K323" s="7" t="inlineStr">
        <is>
          <t>健鼎基金會大學特定科系申請辦法(1140527更新)</t>
        </is>
      </c>
      <c r="L323" s="7" t="inlineStr">
        <is>
          <t>https://www.phy.ncu.edu.tw/wp-content/uploads/2025/06/健鼎基金會大學特定科系申請辦法1140527更新-1.pdf</t>
        </is>
      </c>
      <c r="M323" s="7" t="inlineStr">
        <is>
          <t>https://www.phy.ncu.edu.tw/news/%e5%8f%b0%e5%8c%97%e5%b8%82%e5%81%a5%e9%bc%8e%e9%97%9c%e6%87%b7%e6%95%99%e8%82%b2%e5%9f%ba%e9%87%91%e6%9c%83%e7%8d%8e%e5%ad%b8%e9%87%91%e7%94%b3%e8%ab%8b%e6%88%aa%e6%ad%a2%e6%97%a5114-07-04/</t>
        </is>
      </c>
      <c r="N323" s="7" t="inlineStr">
        <is>
          <t>許慧君</t>
        </is>
      </c>
    </row>
    <row r="324" ht="409.6" customHeight="1">
      <c r="A324" s="7">
        <f>TRUE()</f>
        <v/>
      </c>
      <c r="B324" s="7" t="inlineStr">
        <is>
          <t>研討會</t>
        </is>
      </c>
      <c r="C324" s="7" t="n"/>
      <c r="D324" s="14" t="n">
        <v>45813</v>
      </c>
      <c r="E324" s="7" t="inlineStr">
        <is>
          <t>【2025中大跨領域課程博覽會】NCU Curriculum Expo. 2025跨越知識邊界，發現學習新航道</t>
        </is>
      </c>
      <c r="F324" s="9" t="inlineStr">
        <is>
          <t>「2025中央大學首屆課程博覽會」將在114年6月10日(星期二)10:00-20:00，於教學研究大樓3F未來研究空間&amp;玻璃屋盛大展開。
本次博覽會不僅是一場知識交流的盛宴，更是引導學生探索自我潛能與未來發展的絕佳契機。我們集結了各學院最具代表性的跨域課程，包含XPlorer、教學實踐、學分學程、微學程、微課程、學習社群，還有EMI、數位課程、領域專長模組、產學競賽、產學接軌學分班等，共同展示課程設計、學習成果與實踐應用。豐富多元的講座發表與互動遊戲，熱情歡迎勇於探索的您共襄盛舉，一同創造未來社會跨領域發展的無限可能。
⭐超過60攤跨領域學習資源 ⭐線上人氣獎項成果票選 ⭐豐富獎項闖關集點兌換 ⭐跨領域精彩講座與成果發表 ⭐探索&amp;知能學習時數等你拿
=======================================
即日起至114年06月10日(星期二)下午13:00截止，前100名參加投票者，另有精美小禮物乙份唷！
➤線上成果網站：https://sites.google.com/g.ncu.edu.tw/ncuce2025
➤線上人氣票選：https://forms.gle/Dj7UuWfLTQq4iHYz8
報名參加114年06月10日(星期二)課程博覽會，自我探索時數、生活知能時數以及多達12種集點兌獎禮物等你拿！
➤課程博覽會報名連結：https://forms.gle/x4CYce8ec2DSinVM8
=======================================
➤活動時間：114年06月10日(星期二)10:00-20:00
➤活動地點：教學研究大樓3F未來研究空間＆玻璃屋
➤活動流程：
 10:00-12:00 【跨域講座】不只一條路：探索跨領域學習的多元路徑(自我探索時數2小時)
 12:00-13:40 海報區餐敘交流
 13:40-14:00 【頒獎典禮】線上成果人氣獎
 14:00-16:30 【教學成果】XPlorer &amp; 教學實踐(生活知能時數2小時)
 16:30-17:00 海報區餐敘交流
 17:00-19:00 【學習成果】學分學程、微學程、微課程、學習社群(生活知能時數2小時)
 19:00-19:30 海報區餐敘交流
 19:30-20:00 【頒獎典禮】跨域學習特優獎、優等獎與佳作獎
=======================================
主辦單位：國立中央大學教務處教學發展中心
協辦單位：教務處課務組、通識教育中心、產學營運中心
贊助單位：104人力銀行</t>
        </is>
      </c>
      <c r="G324" s="7" t="inlineStr">
        <is>
          <t>https://sites.google.com/g.ncu.edu.tw/ncuce2025</t>
        </is>
      </c>
      <c r="H324" s="7" t="inlineStr">
        <is>
          <t>https://sites.google.com/g.ncu.edu.tw/ncuce2025</t>
        </is>
      </c>
      <c r="I324" s="7" t="inlineStr">
        <is>
          <t>https://forms.gle/Dj7UuWfLTQq4iHYz8</t>
        </is>
      </c>
      <c r="J324" s="7" t="inlineStr">
        <is>
          <t>https://forms.gle/Dj7UuWfLTQq4iHYz8</t>
        </is>
      </c>
      <c r="K324" s="7" t="inlineStr">
        <is>
          <t>https://forms.gle/x4CYce8ec2DSinVM8</t>
        </is>
      </c>
      <c r="L324" s="7" t="inlineStr">
        <is>
          <t>https://forms.gle/x4CYce8ec2DSinVM8</t>
        </is>
      </c>
      <c r="M324" s="7" t="inlineStr">
        <is>
          <t>https://www.phy.ncu.edu.tw/news/%e3%80%902025%e4%b8%ad%e5%a4%a7%e8%b7%a8%e9%a0%98%e5%9f%9f%e8%aa%b2%e7%a8%8b%e5%8d%9a%e8%a6%bd%e6%9c%83%e3%80%91ncu-curriculum-expo-2025%e8%b7%a8%e8%b6%8a%e7%9f%a5%e8%ad%98%e9%82%8a%e7%95%8c%ef%bc%8c/</t>
        </is>
      </c>
      <c r="N324" s="7" t="inlineStr">
        <is>
          <t>許慧君</t>
        </is>
      </c>
    </row>
    <row r="325">
      <c r="A325" s="7">
        <f>TRUE()</f>
        <v/>
      </c>
      <c r="B325" s="7" t="inlineStr">
        <is>
          <t>演講</t>
        </is>
      </c>
      <c r="C325" s="7" t="n"/>
      <c r="D325" s="14" t="n">
        <v>45813</v>
      </c>
      <c r="E325" s="7" t="inlineStr">
        <is>
          <t>Colloquium_20250610_Highly resistive phonon transport in halide perovskites</t>
        </is>
      </c>
      <c r="F325" s="7" t="inlineStr">
        <is>
          <t>Colloquium_20250610下載</t>
        </is>
      </c>
      <c r="G325" s="7" t="inlineStr">
        <is>
          <t>Colloquium_20250610</t>
        </is>
      </c>
      <c r="H325" s="7" t="inlineStr">
        <is>
          <t>https://www.phy.ncu.edu.tw/wp-content/uploads/2025/06/Colloquium_20250610.pdf</t>
        </is>
      </c>
      <c r="I325" s="7" t="inlineStr">
        <is>
          <t>下載</t>
        </is>
      </c>
      <c r="J325" s="7" t="inlineStr">
        <is>
          <t>https://www.phy.ncu.edu.tw/wp-content/uploads/2025/06/Colloquium_20250610.pdf</t>
        </is>
      </c>
      <c r="K325" s="7" t="n"/>
      <c r="L325" s="7" t="n"/>
      <c r="M325" s="7" t="inlineStr">
        <is>
          <t>https://www.phy.ncu.edu.tw/news/colloquium_20250610_highly-resistive-phonon-transport-in-halide-perovskites/</t>
        </is>
      </c>
      <c r="N325" s="7" t="inlineStr">
        <is>
          <t>許慧君</t>
        </is>
      </c>
    </row>
    <row r="326" ht="92" customHeight="1">
      <c r="A326" s="7">
        <f>TRUE()</f>
        <v/>
      </c>
      <c r="B326" s="7" t="inlineStr">
        <is>
          <t>考試</t>
        </is>
      </c>
      <c r="C326" s="7" t="inlineStr">
        <is>
          <t>演講</t>
        </is>
      </c>
      <c r="D326" s="14" t="n">
        <v>45812</v>
      </c>
      <c r="E326" s="7" t="inlineStr">
        <is>
          <t>博士生學位考試公告(楊雅博)</t>
        </is>
      </c>
      <c r="F326" s="9" t="inlineStr">
        <is>
          <t>姓名: 楊雅博
學號: 106222042
口試時間: 6/19 (四) 13:30 - 16:00
口試地點: S4-205
論文題目: 
Development of Terawatt-Class CO2 Laser Seeded with Nonlinear Mixer
開發以非線性混頻器注入之兆瓦級二氧化碳雷射</t>
        </is>
      </c>
      <c r="G326" s="7" t="n"/>
      <c r="H326" s="7" t="n"/>
      <c r="I326" s="7" t="n"/>
      <c r="J326" s="7" t="n"/>
      <c r="K326" s="7" t="n"/>
      <c r="L326" s="7" t="n"/>
      <c r="M326" s="7" t="inlineStr">
        <is>
          <t>https://www.phy.ncu.edu.tw/news/%e5%8d%9a%e5%a3%ab%e7%94%9f%e5%ad%b8%e4%bd%8d%e8%80%83%e8%a9%a6%e5%85%ac%e5%91%8a%e6%a5%8a%e9%9b%85%e5%8d%9a/</t>
        </is>
      </c>
      <c r="N326" s="7" t="inlineStr">
        <is>
          <t>許慧君</t>
        </is>
      </c>
    </row>
    <row r="327">
      <c r="A327" s="7">
        <f>TRUE()</f>
        <v/>
      </c>
      <c r="B327" s="7" t="inlineStr">
        <is>
          <t>演講</t>
        </is>
      </c>
      <c r="C327" s="7" t="n"/>
      <c r="D327" s="14" t="n">
        <v>45812</v>
      </c>
      <c r="E327" s="7" t="inlineStr">
        <is>
          <t>Complex System and Biophysics Seminar_20250605</t>
        </is>
      </c>
      <c r="F327" s="7" t="inlineStr">
        <is>
          <t>Complex System and Biophysics Seminar_20250605下載</t>
        </is>
      </c>
      <c r="G327" s="7" t="inlineStr">
        <is>
          <t>Complex System and Biophysics Seminar_20250605</t>
        </is>
      </c>
      <c r="H327" s="7" t="inlineStr">
        <is>
          <t>https://www.phy.ncu.edu.tw/wp-content/uploads/2025/06/Complex-System-and-Biophysics-Seminar_20250605.pdf</t>
        </is>
      </c>
      <c r="I327" s="7" t="inlineStr">
        <is>
          <t>下載</t>
        </is>
      </c>
      <c r="J327" s="7" t="inlineStr">
        <is>
          <t>https://www.phy.ncu.edu.tw/wp-content/uploads/2025/06/Complex-System-and-Biophysics-Seminar_20250605.pdf</t>
        </is>
      </c>
      <c r="K327" s="7" t="n"/>
      <c r="L327" s="7" t="n"/>
      <c r="M327" s="7" t="inlineStr">
        <is>
          <t>https://www.phy.ncu.edu.tw/news/complex-system-and-biophysics-seminar_20250605/</t>
        </is>
      </c>
      <c r="N327" s="7" t="inlineStr">
        <is>
          <t>許慧君</t>
        </is>
      </c>
    </row>
    <row r="328" ht="92" customHeight="1">
      <c r="A328" s="7">
        <f>TRUE()</f>
        <v/>
      </c>
      <c r="B328" s="7" t="inlineStr">
        <is>
          <t>其他</t>
        </is>
      </c>
      <c r="C328" s="7" t="n"/>
      <c r="D328" s="14" t="n">
        <v>45812</v>
      </c>
      <c r="E328" s="7" t="inlineStr">
        <is>
          <t>113-2大學部畢業生辦理離校注意事項</t>
        </is>
      </c>
      <c r="F328" s="9" t="inlineStr">
        <is>
          <t>請參閱圖示說明。
以下皆完成後，請通知系辦離校流程檢核：
四、完成系友認證：
至下列網址進入【系友認證】填寫個人資料：物理系首頁 https://www.phy.ncu.edu.tw/ –系友專區–系友登入
五、以乙類畢業的學生請將學士論文pdf檔寄至：cswu@ncu.edu.tw
格式請參考“乙類學生論文格式條例”；email標題請註明：繳交學士論文(學號+姓名)</t>
        </is>
      </c>
      <c r="G328" s="7" t="inlineStr">
        <is>
          <t>https://www.phy.ncu.edu.tw/</t>
        </is>
      </c>
      <c r="H328" s="7" t="inlineStr">
        <is>
          <t>https://www.phy.ncu.edu.tw/?fbclid=IwZXh0bgNhZW0CMTAAYnJpZBExeGxQeU54NFlYVUVxdzZXQQEecFYNJFcuddMdTjWDl3IkVMJ9mKizS2zufftR_BJnBze01vPHuRWv0TjQgCI_aem_q4B7V8LWj7W8NCWLgLpS1Q</t>
        </is>
      </c>
      <c r="I328" s="7" t="n"/>
      <c r="J328" s="7" t="n"/>
      <c r="K328" s="7" t="n"/>
      <c r="L328" s="7" t="n"/>
      <c r="M328" s="7" t="inlineStr">
        <is>
          <t>https://www.phy.ncu.edu.tw/news/%e3%80%90113-2%e5%a4%a7%e5%ad%b8%e9%83%a8%e7%95%a2%e6%a5%ad%e7%94%9f%e8%be%a6%e7%90%86%e9%9b%a2%e6%a0%a1%e6%b3%a8%e6%84%8f%e4%ba%8b%e9%a0%85%e3%80%91/</t>
        </is>
      </c>
      <c r="N328" s="7" t="inlineStr">
        <is>
          <t>吳菁穗</t>
        </is>
      </c>
    </row>
    <row r="329" ht="196" customHeight="1">
      <c r="A329" s="7">
        <f>TRUE()</f>
        <v/>
      </c>
      <c r="B329" s="7" t="inlineStr">
        <is>
          <t>其他</t>
        </is>
      </c>
      <c r="C329" s="7" t="n"/>
      <c r="D329" s="14" t="n">
        <v>45812</v>
      </c>
      <c r="E329" s="7" t="inlineStr">
        <is>
          <t>114學年度第1學期課程教學助教志願調查1140604</t>
        </is>
      </c>
      <c r="F329" s="9" t="inlineStr">
        <is>
          <t>中央大學物理系公告-114學年度第1學期課程教學助教志願調查
NCU Physics Departmental Notice-2025/2026 First Semester Teaching Assistant Application Form
物理系研究生欲申請擔任課程教學助教者，請於114年6月8日前填寫『課程教學助教志願表』(https://forms.gle/ZbTYtMT5guR3wpvVA)。
Physics Department graduate students who wish to serve as teaching assistants (TA), please fill in the TA Application Form before June 08,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G329" s="7" t="inlineStr">
        <is>
          <t>https://forms.gle/ZbTYtMT5guR3wpvVA</t>
        </is>
      </c>
      <c r="H329" s="7" t="inlineStr">
        <is>
          <t>https://forms.gle/ZbTYtMT5guR3wpvVA</t>
        </is>
      </c>
      <c r="I329" s="7" t="inlineStr">
        <is>
          <t>https://forms.gle/ZbTYtMT5guR3wpvVA</t>
        </is>
      </c>
      <c r="J329" s="7" t="inlineStr">
        <is>
          <t>https://forms.gle/QHUKdYqc5P3r1cNm9</t>
        </is>
      </c>
      <c r="K329" s="7" t="inlineStr">
        <is>
          <t>114-1助教TA</t>
        </is>
      </c>
      <c r="L329" s="7" t="inlineStr">
        <is>
          <t>https://www.phy.ncu.edu.tw/wp-content/uploads/2025/06/114-1助教TA.pdf</t>
        </is>
      </c>
      <c r="M329" s="7" t="inlineStr">
        <is>
          <t>https://www.phy.ncu.edu.tw/news/114%e5%ad%b8%e5%b9%b4%e5%ba%a6%e7%ac%ac1%e5%ad%b8%e6%9c%9f%e8%aa%b2%e7%a8%8b%e6%95%99%e5%ad%b8%e5%8a%a9%e6%95%99%e5%bf%97%e9%a1%98%e8%aa%bf%e6%9f%a51140604/</t>
        </is>
      </c>
      <c r="N329" s="7" t="inlineStr">
        <is>
          <t>許慧君</t>
        </is>
      </c>
    </row>
    <row r="330" ht="79" customHeight="1">
      <c r="A330" s="7">
        <f>TRUE()</f>
        <v/>
      </c>
      <c r="B330" s="7" t="inlineStr">
        <is>
          <t>考試</t>
        </is>
      </c>
      <c r="C330" s="7" t="inlineStr">
        <is>
          <t>演講</t>
        </is>
      </c>
      <c r="D330" s="14" t="n">
        <v>45811</v>
      </c>
      <c r="E330" s="7" t="inlineStr">
        <is>
          <t>碩士生學位考試公告(潘勤華)</t>
        </is>
      </c>
      <c r="F330" s="9" t="inlineStr">
        <is>
          <t>姓名:潘勤華
學號:113222039
口試日期及時間:6/23上午9:30
借用口試地點:625
論文題目:Overdamped Brownian Dynamics in Inhomogeneous Temperature Field: Effective Potential, Transition Rate, Landauer Limit, and Gyration in two-dimensions</t>
        </is>
      </c>
      <c r="G330" s="7" t="n"/>
      <c r="H330" s="7" t="n"/>
      <c r="I330" s="7" t="n"/>
      <c r="J330" s="7" t="n"/>
      <c r="K330" s="7" t="n"/>
      <c r="L330" s="7" t="n"/>
      <c r="M330" s="7" t="inlineStr">
        <is>
          <t>https://www.phy.ncu.edu.tw/news/%e7%a2%a9%e5%a3%ab%e7%94%9f%e5%ad%b8%e4%bd%8d%e8%80%83%e8%a9%a6%e5%85%ac%e5%91%8a%e6%bd%98%e5%8b%a4%e8%8f%af/</t>
        </is>
      </c>
      <c r="N330" s="7" t="inlineStr">
        <is>
          <t>許慧君</t>
        </is>
      </c>
    </row>
    <row r="331" ht="79" customHeight="1">
      <c r="A331" s="7">
        <f>TRUE()</f>
        <v/>
      </c>
      <c r="B331" s="7" t="inlineStr">
        <is>
          <t>考試</t>
        </is>
      </c>
      <c r="C331" s="7" t="inlineStr">
        <is>
          <t>演講</t>
        </is>
      </c>
      <c r="D331" s="14" t="n">
        <v>45811</v>
      </c>
      <c r="E331" s="7" t="inlineStr">
        <is>
          <t>碩士生學位考試公告(龎逸傑)</t>
        </is>
      </c>
      <c r="F331" s="9" t="inlineStr">
        <is>
          <t>姓名:龎逸傑
學號:113222030
口試日期及時間: 6/16 10:00
借用口試地點: 621
論文題目: Boundary induced lattice mismatch and superlattice of tightly confined Yukawa solids</t>
        </is>
      </c>
      <c r="G331" s="7" t="n"/>
      <c r="H331" s="7" t="n"/>
      <c r="I331" s="7" t="n"/>
      <c r="J331" s="7" t="n"/>
      <c r="K331" s="7" t="n"/>
      <c r="L331" s="7" t="n"/>
      <c r="M331" s="7" t="inlineStr">
        <is>
          <t>https://www.phy.ncu.edu.tw/news/%e7%a2%a9%e5%a3%ab%e7%94%9f%e5%ad%b8%e4%bd%8d%e8%80%83%e8%a9%a6%e5%85%ac%e5%91%8a%e9%be%8e%e9%80%b8%e5%82%91/</t>
        </is>
      </c>
      <c r="N331" s="7" t="inlineStr">
        <is>
          <t>許慧君</t>
        </is>
      </c>
    </row>
    <row r="332" ht="27" customHeight="1">
      <c r="A332" s="7">
        <f>TRUE()</f>
        <v/>
      </c>
      <c r="B332" s="7" t="inlineStr">
        <is>
          <t>其他</t>
        </is>
      </c>
      <c r="C332" s="7" t="n"/>
      <c r="D332" s="14" t="n">
        <v>45811</v>
      </c>
      <c r="E332" s="7" t="inlineStr">
        <is>
          <t>失物招領(114.06.03)</t>
        </is>
      </c>
      <c r="F332" s="9" t="inlineStr">
        <is>
          <t>有遺失下列物品者，請儘速至物理系辦(S4-629)認領! 未領取物品將於114.06.30清除。
11406失物下載</t>
        </is>
      </c>
      <c r="G332" s="7" t="inlineStr">
        <is>
          <t>11406失物</t>
        </is>
      </c>
      <c r="H332" s="7" t="inlineStr">
        <is>
          <t>https://www.phy.ncu.edu.tw/wp-content/uploads/2025/06/11406失物.pdf</t>
        </is>
      </c>
      <c r="I332" s="7" t="inlineStr">
        <is>
          <t>下載</t>
        </is>
      </c>
      <c r="J332" s="7" t="inlineStr">
        <is>
          <t>https://www.phy.ncu.edu.tw/wp-content/uploads/2025/06/11406失物.pdf</t>
        </is>
      </c>
      <c r="K332" s="7" t="n"/>
      <c r="L332" s="7" t="n"/>
      <c r="M332" s="7" t="inlineStr">
        <is>
          <t>https://www.phy.ncu.edu.tw/news/%e5%a4%b1%e7%89%a9%e6%8b%9b%e9%a0%98114-06-03/</t>
        </is>
      </c>
      <c r="N332" s="7" t="inlineStr">
        <is>
          <t>許慧君</t>
        </is>
      </c>
    </row>
    <row r="333" ht="235" customHeight="1">
      <c r="A333" s="7">
        <f>TRUE()</f>
        <v/>
      </c>
      <c r="B333" s="7" t="inlineStr">
        <is>
          <t>其他</t>
        </is>
      </c>
      <c r="C333" s="7" t="n"/>
      <c r="D333" s="14" t="n">
        <v>45806</v>
      </c>
      <c r="E333" s="7" t="inlineStr">
        <is>
          <t>招募114學年度分科測驗-中大壢中-監試人員</t>
        </is>
      </c>
      <c r="F333" s="9" t="inlineStr">
        <is>
          <t>一、 旨揭測驗訂於114年7月11至12日（星期五、六）舉行，本校負責中壢考區之監試工作，考場僅設於中大壢中（桃園市中壢區三光路115號）。
二、 欲擔任旨揭測驗之監試人員，請務必依各身分別，詳閱隨文所附「教職員版」、「博士生版」報名注意事項後，再
按下列說明上網報名：
(一)報名對象：
１、 本校教職員（監試時仍須在職）。
２、 本校博士生，有經驗者優先，惟仍需視監試人員缺額人數排入。
(二)報名期間：114年6月10日（星期二）上午9時至6月12日（星期四）下午5時前。
(三)報名路徑：登入中大Portal/便捷窗口/活動報名系統2.0報名端/114學年度「分科測驗」中壢考區監試人員報名。
(四)錄取者務必出席114年7月8日（星期二）下午2時之監試人員說明會，採視訊方式進行。
(五)本次考試期間含上班日、上課日，報名前「務必」請先洽得主管同意，或妥善安排課程規劃；獲聘之教職員，需自行至人事系統辦理請「監考公假」事宜。
三、 本次開放自由報名，如報名人數不足，仍將洽請各單位依人數比例協助推薦。
發文附件_教職員_114學年度分科測驗中壢考區監試人員報名注意事項下載
發文附件_博士生_114學年度分科測驗中壢考區監試人員報名注意事項下載</t>
        </is>
      </c>
      <c r="G333" s="7" t="inlineStr">
        <is>
          <t>發文附件_教職員_114學年度分科測驗中壢考區監試人員報名注意事項</t>
        </is>
      </c>
      <c r="H333" s="7" t="inlineStr">
        <is>
          <t>https://www.phy.ncu.edu.tw/wp-content/uploads/2025/05/發文附件_教職員_114學年度分科測驗中壢考區監試人員報名注意事項.pdf</t>
        </is>
      </c>
      <c r="I333" s="7" t="inlineStr">
        <is>
          <t>下載</t>
        </is>
      </c>
      <c r="J333" s="7" t="inlineStr">
        <is>
          <t>https://www.phy.ncu.edu.tw/wp-content/uploads/2025/05/發文附件_教職員_114學年度分科測驗中壢考區監試人員報名注意事項.pdf</t>
        </is>
      </c>
      <c r="K333" s="7" t="inlineStr">
        <is>
          <t>發文附件_博士生_114學年度分科測驗中壢考區監試人員報名注意事項</t>
        </is>
      </c>
      <c r="L333" s="7" t="inlineStr">
        <is>
          <t>https://www.phy.ncu.edu.tw/wp-content/uploads/2025/05/發文附件_博士生_114學年度分科測驗中壢考區監試人員報名注意事項.pdf</t>
        </is>
      </c>
      <c r="M333" s="7" t="inlineStr">
        <is>
          <t>https://www.phy.ncu.edu.tw/news/%e6%8b%9b%e5%8b%9f114%e5%ad%b8%e5%b9%b4%e5%ba%a6%e5%88%86%e7%a7%91%e6%b8%ac%e9%a9%97-%e4%b8%ad%e5%a4%a7%e5%a3%a2%e4%b8%ad-%e7%9b%a3%e8%a9%a6%e4%ba%ba%e5%93%a1/</t>
        </is>
      </c>
      <c r="N333" s="7" t="inlineStr">
        <is>
          <t>劉怡貞</t>
        </is>
      </c>
    </row>
    <row r="334" ht="66" customHeight="1">
      <c r="A334" s="7">
        <f>TRUE()</f>
        <v/>
      </c>
      <c r="B334" s="7" t="inlineStr">
        <is>
          <t>考試</t>
        </is>
      </c>
      <c r="C334" s="7" t="inlineStr">
        <is>
          <t>演講</t>
        </is>
      </c>
      <c r="D334" s="14" t="n">
        <v>45804</v>
      </c>
      <c r="E334" s="7" t="inlineStr">
        <is>
          <t>碩士生學位考試公告(陳佳恩)</t>
        </is>
      </c>
      <c r="F334" s="9" t="inlineStr">
        <is>
          <t>姓名: 陳佳恩
學號: 111222017
日期時間: 6/12(四) 下午兩點
借用地點: S4-621
論文題目: Position Spacetime Description of Scalar Kirchhoff Diffraction</t>
        </is>
      </c>
      <c r="G334" s="7" t="n"/>
      <c r="H334" s="7" t="n"/>
      <c r="I334" s="7" t="n"/>
      <c r="J334" s="7" t="n"/>
      <c r="K334" s="7" t="n"/>
      <c r="L334" s="7" t="n"/>
      <c r="M334" s="7" t="inlineStr">
        <is>
          <t>https://www.phy.ncu.edu.tw/news/%e7%a2%a9%e5%a3%ab%e7%94%9f%e5%ad%b8%e4%bd%8d%e8%80%83%e8%a9%a6%e5%85%ac%e5%91%8a%e9%99%b3%e4%bd%b3%e6%81%a9/</t>
        </is>
      </c>
      <c r="N334" s="7" t="inlineStr">
        <is>
          <t>許慧君</t>
        </is>
      </c>
    </row>
    <row r="335" ht="66" customHeight="1">
      <c r="A335" s="7">
        <f>TRUE()</f>
        <v/>
      </c>
      <c r="B335" s="7" t="inlineStr">
        <is>
          <t>考試</t>
        </is>
      </c>
      <c r="C335" s="7" t="inlineStr">
        <is>
          <t>演講</t>
        </is>
      </c>
      <c r="D335" s="14" t="n">
        <v>45804</v>
      </c>
      <c r="E335" s="7" t="inlineStr">
        <is>
          <t>碩士生學位考試公告(林于軒)</t>
        </is>
      </c>
      <c r="F335" s="9" t="inlineStr">
        <is>
          <t>姓名: 林于軒
學號: 113222022
口試日期及時間: 6/10 13:00
借用口試地點: 621
論文題目: Stochastic Dynamics in System with Two Thermal Baths</t>
        </is>
      </c>
      <c r="G335" s="7" t="n"/>
      <c r="H335" s="7" t="n"/>
      <c r="I335" s="7" t="n"/>
      <c r="J335" s="7" t="n"/>
      <c r="K335" s="7" t="n"/>
      <c r="L335" s="7" t="n"/>
      <c r="M335" s="7" t="inlineStr">
        <is>
          <t>https://www.phy.ncu.edu.tw/news/%e7%a2%a9%e5%a3%ab%e7%94%9f%e5%ad%b8%e4%bd%8d%e8%80%83%e8%a9%a6%e5%85%ac%e5%91%8a%e6%9e%97%e4%ba%8e%e8%bb%92/</t>
        </is>
      </c>
      <c r="N335" s="7" t="inlineStr">
        <is>
          <t>許慧君</t>
        </is>
      </c>
    </row>
    <row r="336">
      <c r="A336" s="7">
        <f>TRUE()</f>
        <v/>
      </c>
      <c r="B336" s="7" t="inlineStr">
        <is>
          <t>演講</t>
        </is>
      </c>
      <c r="C336" s="7" t="n"/>
      <c r="D336" s="14" t="n">
        <v>45804</v>
      </c>
      <c r="E336" s="7" t="inlineStr">
        <is>
          <t>Colloquium_20250603_Exploring the Universe with Neutrinos: From IceCube to IceCube-Gen2</t>
        </is>
      </c>
      <c r="F336" s="7" t="inlineStr">
        <is>
          <t>Colloquium_20250603下載</t>
        </is>
      </c>
      <c r="G336" s="7" t="inlineStr">
        <is>
          <t>Colloquium_20250603</t>
        </is>
      </c>
      <c r="H336" s="7" t="inlineStr">
        <is>
          <t>https://www.phy.ncu.edu.tw/wp-content/uploads/2025/05/Colloquium_20250603.pdf</t>
        </is>
      </c>
      <c r="I336" s="7" t="inlineStr">
        <is>
          <t>下載</t>
        </is>
      </c>
      <c r="J336" s="7" t="inlineStr">
        <is>
          <t>https://www.phy.ncu.edu.tw/wp-content/uploads/2025/05/Colloquium_20250603.pdf</t>
        </is>
      </c>
      <c r="K336" s="7" t="n"/>
      <c r="L336" s="7" t="n"/>
      <c r="M336" s="7" t="inlineStr">
        <is>
          <t>https://www.phy.ncu.edu.tw/news/colloquium_20250603_exploring-the-universe-with-neutrinos-from-icecube-to-icecube-gen2/</t>
        </is>
      </c>
      <c r="N336" s="7" t="inlineStr">
        <is>
          <t>許慧君</t>
        </is>
      </c>
    </row>
    <row r="337">
      <c r="A337" s="7">
        <f>TRUE()</f>
        <v/>
      </c>
      <c r="B337" s="7" t="inlineStr">
        <is>
          <t>其他</t>
        </is>
      </c>
      <c r="C337" s="7" t="n"/>
      <c r="D337" s="14" t="n">
        <v>45804</v>
      </c>
      <c r="E337" s="7" t="inlineStr">
        <is>
          <t>Notification of School Enrollment for the First Semester of Academic Year 2025-2026</t>
        </is>
      </c>
      <c r="F337" s="7" t="inlineStr">
        <is>
          <t>https://www.ncu.edu.tw/en/events/show.php?num=19044</t>
        </is>
      </c>
      <c r="G337" s="7" t="inlineStr">
        <is>
          <t>https://www.ncu.edu.tw/en/events/show.php?num=19044</t>
        </is>
      </c>
      <c r="H337" s="7" t="inlineStr">
        <is>
          <t>https://www.ncu.edu.tw/en/events/show.php?num=19044</t>
        </is>
      </c>
      <c r="I337" s="7" t="n"/>
      <c r="J337" s="7" t="n"/>
      <c r="K337" s="7" t="n"/>
      <c r="L337" s="7" t="n"/>
      <c r="M337" s="7" t="inlineStr">
        <is>
          <t>https://www.phy.ncu.edu.tw/news/notification-of-school-enrollment-for-the-first-semester-of-academic-year-2025-2026/</t>
        </is>
      </c>
      <c r="N337" s="7" t="inlineStr">
        <is>
          <t>許慧君</t>
        </is>
      </c>
    </row>
    <row r="338">
      <c r="A338" s="7">
        <f>TRUE()</f>
        <v/>
      </c>
      <c r="B338" s="7" t="inlineStr">
        <is>
          <t>演講</t>
        </is>
      </c>
      <c r="C338" s="7" t="n"/>
      <c r="D338" s="14" t="n">
        <v>45804</v>
      </c>
      <c r="E338" s="7" t="inlineStr">
        <is>
          <t>Complex System and Biophysics Seminar_20250529</t>
        </is>
      </c>
      <c r="F338" s="7" t="inlineStr">
        <is>
          <t>Complex System and Biophysics Seminar_20250529下載</t>
        </is>
      </c>
      <c r="G338" s="7" t="inlineStr">
        <is>
          <t>Complex System and Biophysics Seminar_20250529</t>
        </is>
      </c>
      <c r="H338" s="7" t="inlineStr">
        <is>
          <t>https://www.phy.ncu.edu.tw/wp-content/uploads/2025/05/Complex-System-and-Biophysics-Seminar_20250529.pdf</t>
        </is>
      </c>
      <c r="I338" s="7" t="inlineStr">
        <is>
          <t>下載</t>
        </is>
      </c>
      <c r="J338" s="7" t="inlineStr">
        <is>
          <t>https://www.phy.ncu.edu.tw/wp-content/uploads/2025/05/Complex-System-and-Biophysics-Seminar_20250529.pdf</t>
        </is>
      </c>
      <c r="K338" s="7" t="n"/>
      <c r="L338" s="7" t="n"/>
      <c r="M338" s="7" t="inlineStr">
        <is>
          <t>https://www.phy.ncu.edu.tw/news/complex-system-and-biophysics-seminar_20250529/</t>
        </is>
      </c>
      <c r="N338" s="7" t="inlineStr">
        <is>
          <t>許慧君</t>
        </is>
      </c>
    </row>
    <row r="339">
      <c r="A339" s="7">
        <f>TRUE()</f>
        <v/>
      </c>
      <c r="B339" s="7" t="inlineStr">
        <is>
          <t>其他</t>
        </is>
      </c>
      <c r="C339" s="7" t="n"/>
      <c r="D339" s="14" t="n">
        <v>45804</v>
      </c>
      <c r="E339" s="7" t="inlineStr">
        <is>
          <t>國立中央大學 114 學年度第 1 學期註冊通知</t>
        </is>
      </c>
      <c r="F339" s="7" t="inlineStr">
        <is>
          <t>https://www.ncu.edu.tw/tw/events/show.php?num=19043</t>
        </is>
      </c>
      <c r="G339" s="7" t="inlineStr">
        <is>
          <t>https://www.ncu.edu.tw/tw/events/show.php?num=19043</t>
        </is>
      </c>
      <c r="H339" s="7" t="inlineStr">
        <is>
          <t>https://www.ncu.edu.tw/tw/events/show.php?num=19043</t>
        </is>
      </c>
      <c r="I339" s="7" t="n"/>
      <c r="J339" s="7" t="n"/>
      <c r="K339" s="7" t="n"/>
      <c r="L339" s="7" t="n"/>
      <c r="M339" s="7" t="inlineStr">
        <is>
          <t>https://www.phy.ncu.edu.tw/news/%e5%9c%8b%e7%ab%8b%e4%b8%ad%e5%a4%ae%e5%a4%a7%e5%ad%b8-114-%e5%ad%b8%e5%b9%b4%e5%ba%a6%e7%ac%ac-1-%e5%ad%b8%e6%9c%9f%e8%a8%bb%e5%86%8a%e9%80%9a%e7%9f%a5/</t>
        </is>
      </c>
      <c r="N339" s="7" t="inlineStr">
        <is>
          <t>許慧君</t>
        </is>
      </c>
    </row>
    <row r="340">
      <c r="A340" s="7">
        <f>TRUE()</f>
        <v/>
      </c>
      <c r="B340" s="7" t="inlineStr">
        <is>
          <t>研討會</t>
        </is>
      </c>
      <c r="C340" s="7" t="n"/>
      <c r="D340" s="14" t="n">
        <v>45804</v>
      </c>
      <c r="E340" s="7" t="inlineStr">
        <is>
          <t>2025物理小年會</t>
        </is>
      </c>
      <c r="F340" s="7" t="inlineStr">
        <is>
          <t>https://ncuphyannualmeetin.wixsite.com/annualmeeting</t>
        </is>
      </c>
      <c r="G340" s="7" t="inlineStr">
        <is>
          <t>https://ncuphyannualmeetin.wixsite.com/annualmeeting</t>
        </is>
      </c>
      <c r="H340" s="7" t="inlineStr">
        <is>
          <t>https://ncuphyannualmeetin.wixsite.com/annualmeeting</t>
        </is>
      </c>
      <c r="I340" s="7" t="n"/>
      <c r="J340" s="7" t="n"/>
      <c r="K340" s="7" t="n"/>
      <c r="L340" s="7" t="n"/>
      <c r="M340" s="7" t="inlineStr">
        <is>
          <t>https://www.phy.ncu.edu.tw/news/2025%e7%89%a9%e7%90%86%e5%b0%8f%e5%b9%b4%e6%9c%83/</t>
        </is>
      </c>
      <c r="N340" s="7" t="inlineStr">
        <is>
          <t>許慧君</t>
        </is>
      </c>
    </row>
    <row r="341" ht="118" customHeight="1">
      <c r="A341" s="7">
        <f>TRUE()</f>
        <v/>
      </c>
      <c r="B341" s="7" t="inlineStr">
        <is>
          <t>其他</t>
        </is>
      </c>
      <c r="C341" s="7" t="n"/>
      <c r="D341" s="14" t="n">
        <v>45804</v>
      </c>
      <c r="E341" s="7" t="inlineStr">
        <is>
          <t>2025 CTCI Foundation Science and Technology Scholarship Application Information</t>
        </is>
      </c>
      <c r="F341" s="9" t="inlineStr">
        <is>
          <t>Interested applicants are requested to prepare the required application documents.
https://www.ctci.org.tw/8831/8838/talent_en/ctci-scholarship_en/46039/46040
Please submit a hard copy of the application form to Miss Hsu at the Department of Physics Office (Room S4-629) by August 15.
An electronic version should also be sent via email to: corona@ncu.edu.tw
application-information-for-2025-ctci-foundation-science-and-technology-scholarships下載
application-regulations-for-2025-ctci-foundation-science-and-technology-scholarships下載</t>
        </is>
      </c>
      <c r="G341" s="7" t="inlineStr">
        <is>
          <t>https://www.ctci.org.tw/8831/8838/talent_en/ctci-scholarship</t>
        </is>
      </c>
      <c r="H341" s="7" t="inlineStr">
        <is>
          <t>https://www.ctci.org.tw/8831/8838/talent_en/ctci-scholarship_en/46039/46040</t>
        </is>
      </c>
      <c r="I341" s="7" t="inlineStr">
        <is>
          <t>application-information-for-2025-ctci-foundation-science-and</t>
        </is>
      </c>
      <c r="J341" s="7" t="inlineStr">
        <is>
          <t>https://www.phy.ncu.edu.tw/wp-content/uploads/2025/05/application-information-for-2025-ctci-foundation-science-and-technology-scholarships.pdf</t>
        </is>
      </c>
      <c r="K341" s="7" t="inlineStr">
        <is>
          <t>下載</t>
        </is>
      </c>
      <c r="L341" s="7" t="inlineStr">
        <is>
          <t>https://www.phy.ncu.edu.tw/wp-content/uploads/2025/05/application-information-for-2025-ctci-foundation-science-and-technology-scholarships.pdf</t>
        </is>
      </c>
      <c r="M341" s="7" t="inlineStr">
        <is>
          <t>https://www.phy.ncu.edu.tw/news/2025-ctci-foundation-science-and-technology-scholarship-application-information/</t>
        </is>
      </c>
      <c r="N341" s="7" t="inlineStr">
        <is>
          <t>許慧君</t>
        </is>
      </c>
    </row>
    <row r="342" ht="40" customHeight="1">
      <c r="A342" s="7">
        <f>TRUE()</f>
        <v/>
      </c>
      <c r="B342" s="7" t="inlineStr">
        <is>
          <t>獎學金</t>
        </is>
      </c>
      <c r="C342" s="7" t="n"/>
      <c r="D342" s="14" t="n">
        <v>45804</v>
      </c>
      <c r="E342" s="7" t="inlineStr">
        <is>
          <t>2025年「中技社科技獎學金」申請公告(申請截止日:8/15)</t>
        </is>
      </c>
      <c r="F342" s="9" t="inlineStr">
        <is>
          <t>有意申請者請備妥相關申請文件
https://www.ctci.org.tw/8838/talent/ctci-scholarship/46026/46027/
於8/15前紙本申請書送物理系辦公室S4-629許小姐收(電子檔請Email: corona@ncu.edu.tw )</t>
        </is>
      </c>
      <c r="G342" s="7" t="inlineStr">
        <is>
          <t>https://www.ctci.org.tw/8838/talent/ctci-scholarship/46026/4</t>
        </is>
      </c>
      <c r="H342" s="7" t="inlineStr">
        <is>
          <t>https://www.ctci.org.tw/8838/talent/ctci-scholarship/46026/46027/</t>
        </is>
      </c>
      <c r="I342" s="7" t="n"/>
      <c r="J342" s="7" t="n"/>
      <c r="K342" s="7" t="n"/>
      <c r="L342" s="7" t="n"/>
      <c r="M342" s="7" t="inlineStr">
        <is>
          <t>https://www.phy.ncu.edu.tw/news/2025%e5%b9%b4%e3%80%8c%e4%b8%ad%e6%8a%80%e7%a4%be%e7%a7%91%e6%8a%80%e7%8d%8e%e5%ad%b8%e9%87%91%e3%80%8d%e7%94%b3%e8%ab%8b%e5%85%ac%e5%91%8a%e7%94%b3%e8%ab%8b%e6%88%aa%e6%ad%a2%e6%97%a58-15/</t>
        </is>
      </c>
      <c r="N342" s="7" t="inlineStr">
        <is>
          <t>許慧君</t>
        </is>
      </c>
    </row>
    <row r="343" ht="66" customHeight="1">
      <c r="A343" s="7">
        <f>TRUE()</f>
        <v/>
      </c>
      <c r="B343" s="7" t="inlineStr">
        <is>
          <t>考試</t>
        </is>
      </c>
      <c r="C343" s="7" t="inlineStr">
        <is>
          <t>演講</t>
        </is>
      </c>
      <c r="D343" s="14" t="n">
        <v>45804</v>
      </c>
      <c r="E343" s="7" t="inlineStr">
        <is>
          <t>碩士生學位考試公告(黃浚達)</t>
        </is>
      </c>
      <c r="F343" s="9" t="inlineStr">
        <is>
          <t>姓名:黃浚達
學號:112222005
口試日期及時間:2025/06/11 10:00
地點:機械館E2-129
論文題目:多孔矽之孔隙率與其光學性質之探討</t>
        </is>
      </c>
      <c r="G343" s="7" t="n"/>
      <c r="H343" s="7" t="n"/>
      <c r="I343" s="7" t="n"/>
      <c r="J343" s="7" t="n"/>
      <c r="K343" s="7" t="n"/>
      <c r="L343" s="7" t="n"/>
      <c r="M343" s="7" t="inlineStr">
        <is>
          <t>https://www.phy.ncu.edu.tw/news/%e7%a2%a9%e5%a3%ab%e7%94%9f%e5%ad%b8%e4%bd%8d%e8%80%83%e8%a9%a6%e5%85%ac%e5%91%8a%e9%bb%83%e6%b5%9a%e9%81%94/</t>
        </is>
      </c>
      <c r="N343" s="7" t="inlineStr">
        <is>
          <t>許慧君</t>
        </is>
      </c>
    </row>
    <row r="344" ht="369" customHeight="1">
      <c r="A344" s="7">
        <f>TRUE()</f>
        <v/>
      </c>
      <c r="B344" s="7" t="inlineStr">
        <is>
          <t>招生</t>
        </is>
      </c>
      <c r="C344" s="7" t="n"/>
      <c r="D344" s="14" t="n">
        <v>45803</v>
      </c>
      <c r="E344" s="7" t="inlineStr">
        <is>
          <t>『113學年國立中央大學物理學系五年取得學、碩士學位』獲推薦名單</t>
        </is>
      </c>
      <c r="F344" s="9" t="inlineStr">
        <is>
          <t>『113學年國立中央大學物理學系五年取得學、碩士學位』獲推薦名單(依學號排序)共16位：
111202006
111202010
111202011
111202017
111202022
111202024
111202502
111202504
111202505
111202506
111202508
111202509
111202517
111202521
111202522
111202528
注意事項：獲推薦之學生
1. 仍須報名下學年度本系碩士班甄試，報名時仍需依報名簡章規定，檢附包含指導教授在內至少兩封推薦書、專題研究報告(需符合註一之要求)與未來研究計畫等資料。
2. 如未能於大四取得學士學位即喪失資格。
註一：專題研究報告格式要求：
(1) 報告不得少於6頁。
(2) 版面設定：A4紙，即長29.7公分，寬21公分。
(3) 格式：中文打字規格為每行繕打（行間不另留間距），英文打字規格為Single Space。
(4) 字體：以中英文撰寫均可。英文使用Times New Roman Font，中文使用標楷體，字體大小以12號為主。
理學院物理系五年取得學碩士學位推薦辦法1120926系務會議通過下載</t>
        </is>
      </c>
      <c r="G344" s="7" t="inlineStr">
        <is>
          <t>理學院物理系五年取得學碩士學位推薦辦法1120926系務會議通過</t>
        </is>
      </c>
      <c r="H344" s="7" t="inlineStr">
        <is>
          <t>https://www.phy.ncu.edu.tw/wp-content/uploads/2025/05/理學院物理系五年取得學碩士學位推薦辦法1120926系務會議通過.pdf</t>
        </is>
      </c>
      <c r="I344" s="7" t="inlineStr">
        <is>
          <t>下載</t>
        </is>
      </c>
      <c r="J344" s="7" t="inlineStr">
        <is>
          <t>https://www.phy.ncu.edu.tw/wp-content/uploads/2025/05/理學院物理系五年取得學碩士學位推薦辦法1120926系務會議通過.pdf</t>
        </is>
      </c>
      <c r="K344" s="7" t="n"/>
      <c r="L344" s="7" t="n"/>
      <c r="M344" s="7" t="inlineStr">
        <is>
          <t>https://www.phy.ncu.edu.tw/news/%e3%80%8e113%e5%ad%b8%e5%b9%b4%e5%9c%8b%e7%ab%8b%e4%b8%ad%e5%a4%ae%e5%a4%a7%e5%ad%b8%e7%89%a9%e7%90%86%e5%ad%b8%e7%b3%bb%e4%ba%94%e5%b9%b4%e5%8f%96%e5%be%97%e5%ad%b8%e3%80%81%e7%a2%a9%e5%a3%ab-3/</t>
        </is>
      </c>
      <c r="N344" s="7" t="inlineStr">
        <is>
          <t>許慧君</t>
        </is>
      </c>
    </row>
    <row r="345" ht="196" customHeight="1">
      <c r="A345" s="7">
        <f>TRUE()</f>
        <v/>
      </c>
      <c r="B345" s="7" t="inlineStr">
        <is>
          <t>其他</t>
        </is>
      </c>
      <c r="C345" s="7" t="n"/>
      <c r="D345" s="14" t="n">
        <v>45803</v>
      </c>
      <c r="E345" s="7" t="inlineStr">
        <is>
          <t>114學年度第1學期課程教學助教志願調查1140526</t>
        </is>
      </c>
      <c r="F345" s="9" t="inlineStr">
        <is>
          <t>中央大學物理系公告-114學年度第1學期課程教學助教志願調查
NCU Physics Departmental Notice-2025/2026 First Semester Teaching Assistant Application Form
物理系研究生欲申請擔任課程教學助教者，請於114年5月29日前填寫『課程教學助教志願表』(https://forms.gle/ZbTYtMT5guR3wpvVA)。
Physics Department graduate students who wish to serve as teaching assistants (TA), please fill in the TA Application Form before May 29,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G345" s="7" t="inlineStr">
        <is>
          <t>https://forms.gle/ZbTYtMT5guR3wpvVA</t>
        </is>
      </c>
      <c r="H345" s="7" t="inlineStr">
        <is>
          <t>https://forms.gle/ZbTYtMT5guR3wpvVA</t>
        </is>
      </c>
      <c r="I345" s="7" t="inlineStr">
        <is>
          <t>https://forms.gle/ZbTYtMT5guR3wpvVA</t>
        </is>
      </c>
      <c r="J345" s="7" t="inlineStr">
        <is>
          <t>https://forms.gle/QHUKdYqc5P3r1cNm9</t>
        </is>
      </c>
      <c r="K345" s="7" t="inlineStr">
        <is>
          <t>114-1助教TA</t>
        </is>
      </c>
      <c r="L345" s="7" t="inlineStr">
        <is>
          <t>https://www.phy.ncu.edu.tw/wp-content/uploads/2025/05/114-1助教TA.pdf</t>
        </is>
      </c>
      <c r="M345" s="7" t="inlineStr">
        <is>
          <t>https://www.phy.ncu.edu.tw/news/114%e5%ad%b8%e5%b9%b4%e5%ba%a6%e7%ac%ac1%e5%ad%b8%e6%9c%9f%e8%aa%b2%e7%a8%8b%e6%95%99%e5%ad%b8%e5%8a%a9%e6%95%99%e5%bf%97%e9%a1%98%e8%aa%bf%e6%9f%a51140526/</t>
        </is>
      </c>
      <c r="N345" s="7" t="inlineStr">
        <is>
          <t>許慧君</t>
        </is>
      </c>
    </row>
    <row r="346" ht="66" customHeight="1">
      <c r="A346" s="7">
        <f>TRUE()</f>
        <v/>
      </c>
      <c r="B346" s="7" t="inlineStr">
        <is>
          <t>考試</t>
        </is>
      </c>
      <c r="C346" s="7" t="inlineStr">
        <is>
          <t>演講</t>
        </is>
      </c>
      <c r="D346" s="14" t="n">
        <v>45800</v>
      </c>
      <c r="E346" s="7" t="inlineStr">
        <is>
          <t>碩士生學位考試公告(周立穎)</t>
        </is>
      </c>
      <c r="F346" s="9" t="inlineStr">
        <is>
          <t>姓名:周立穎
學號:112222040
口試日期及時間:六月六號(星期五)下午兩點
借用口試地點:208-I
論文題目:Towards an Effective Theory of Open Systems with Generic Initial Conditions</t>
        </is>
      </c>
      <c r="G346" s="7" t="n"/>
      <c r="H346" s="7" t="n"/>
      <c r="I346" s="7" t="n"/>
      <c r="J346" s="7" t="n"/>
      <c r="K346" s="7" t="n"/>
      <c r="L346" s="7" t="n"/>
      <c r="M346" s="7" t="inlineStr">
        <is>
          <t>https://www.phy.ncu.edu.tw/news/%e7%a2%a9%e5%a3%ab%e7%94%9f%e5%ad%b8%e4%bd%8d%e8%80%83%e8%a9%a6%e5%85%ac%e5%91%8a%e5%91%a8%e7%ab%8b%e7%a9%8e/</t>
        </is>
      </c>
      <c r="N346" s="7" t="inlineStr">
        <is>
          <t>許慧君</t>
        </is>
      </c>
    </row>
    <row r="347" ht="53" customHeight="1">
      <c r="A347" s="7">
        <f>TRUE()</f>
        <v/>
      </c>
      <c r="B347" s="7" t="inlineStr">
        <is>
          <t>考試</t>
        </is>
      </c>
      <c r="C347" s="7" t="inlineStr">
        <is>
          <t>演講</t>
        </is>
      </c>
      <c r="D347" s="14" t="n">
        <v>45799</v>
      </c>
      <c r="E347" s="7" t="inlineStr">
        <is>
          <t>碩士生學位考試公告(林瑋)</t>
        </is>
      </c>
      <c r="F347" s="9" t="inlineStr">
        <is>
          <t>日期：2025年6月11日(三)
時間：14:00
地點：中央大學 科學四館 6 樓 621 會議室
論文題目：發展基於固體與氣體靶之雷射加速離子束及其診斷技術</t>
        </is>
      </c>
      <c r="G347" s="7" t="n"/>
      <c r="H347" s="7" t="n"/>
      <c r="I347" s="7" t="n"/>
      <c r="J347" s="7" t="n"/>
      <c r="K347" s="7" t="n"/>
      <c r="L347" s="7" t="n"/>
      <c r="M347" s="7" t="inlineStr">
        <is>
          <t>https://www.phy.ncu.edu.tw/news/%e7%a2%a9%e5%a3%ab%e7%94%9f%e5%ad%b8%e4%bd%8d%e8%80%83%e8%a9%a6%e5%85%ac%e5%91%8a%e6%9e%97%e7%91%8b/</t>
        </is>
      </c>
      <c r="N347" s="7" t="inlineStr">
        <is>
          <t>許慧君</t>
        </is>
      </c>
    </row>
    <row r="348">
      <c r="A348" s="7">
        <f>TRUE()</f>
        <v/>
      </c>
      <c r="B348" s="7" t="inlineStr">
        <is>
          <t>演講</t>
        </is>
      </c>
      <c r="C348" s="7" t="n"/>
      <c r="D348" s="14" t="n">
        <v>45799</v>
      </c>
      <c r="E348" s="7" t="inlineStr">
        <is>
          <t>Colloquium_20250527_Chemistry Meets Plasmon Polaritons and Cavity Photons: A Perspective from Macroscopic Quantum Electrodynamics</t>
        </is>
      </c>
      <c r="F348" s="7" t="inlineStr">
        <is>
          <t>Colloquium_20250527下載</t>
        </is>
      </c>
      <c r="G348" s="7" t="inlineStr">
        <is>
          <t>Colloquium_20250527</t>
        </is>
      </c>
      <c r="H348" s="7" t="inlineStr">
        <is>
          <t>https://www.phy.ncu.edu.tw/wp-content/uploads/2025/05/Colloquium_20250527.pdf</t>
        </is>
      </c>
      <c r="I348" s="7" t="inlineStr">
        <is>
          <t>下載</t>
        </is>
      </c>
      <c r="J348" s="7" t="inlineStr">
        <is>
          <t>https://www.phy.ncu.edu.tw/wp-content/uploads/2025/05/Colloquium_20250527.pdf</t>
        </is>
      </c>
      <c r="K348" s="7" t="n"/>
      <c r="L348" s="7" t="n"/>
      <c r="M348" s="7" t="inlineStr">
        <is>
          <t>https://www.phy.ncu.edu.tw/news/colloquium_20250527_chemistry-meets-plasmon-polaritons-and-cavity-photons-a-perspective-from-macroscopic-quantum-electrodynamics/</t>
        </is>
      </c>
      <c r="N348" s="7" t="inlineStr">
        <is>
          <t>許慧君</t>
        </is>
      </c>
    </row>
    <row r="349">
      <c r="A349" s="7">
        <f>TRUE()</f>
        <v/>
      </c>
      <c r="B349" s="7" t="inlineStr">
        <is>
          <t>演講</t>
        </is>
      </c>
      <c r="C349" s="7" t="n"/>
      <c r="D349" s="14" t="n">
        <v>45798</v>
      </c>
      <c r="E349" s="7" t="inlineStr">
        <is>
          <t>Complex System and Biophysics Seminar_20250522</t>
        </is>
      </c>
      <c r="F349" s="7" t="inlineStr">
        <is>
          <t>Complex System and Biophysics Seminar_20250522下載</t>
        </is>
      </c>
      <c r="G349" s="7" t="inlineStr">
        <is>
          <t>Complex System and Biophysics Seminar_20250522</t>
        </is>
      </c>
      <c r="H349" s="7" t="inlineStr">
        <is>
          <t>https://www.phy.ncu.edu.tw/wp-content/uploads/2025/05/Complex-System-and-Biophysics-Seminar_20250522.pdf</t>
        </is>
      </c>
      <c r="I349" s="7" t="inlineStr">
        <is>
          <t>下載</t>
        </is>
      </c>
      <c r="J349" s="7" t="inlineStr">
        <is>
          <t>https://www.phy.ncu.edu.tw/wp-content/uploads/2025/05/Complex-System-and-Biophysics-Seminar_20250522.pdf</t>
        </is>
      </c>
      <c r="K349" s="7" t="n"/>
      <c r="L349" s="7" t="n"/>
      <c r="M349" s="7" t="inlineStr">
        <is>
          <t>https://www.phy.ncu.edu.tw/news/complex-system-and-biophysics-seminar_20250522/</t>
        </is>
      </c>
      <c r="N349" s="7" t="inlineStr">
        <is>
          <t>許慧君</t>
        </is>
      </c>
    </row>
    <row r="350">
      <c r="A350" s="7">
        <f>TRUE()</f>
        <v/>
      </c>
      <c r="B350" s="7" t="inlineStr">
        <is>
          <t>其他</t>
        </is>
      </c>
      <c r="C350" s="7" t="n"/>
      <c r="D350" s="14" t="n">
        <v>45793</v>
      </c>
      <c r="E350" s="7" t="inlineStr">
        <is>
          <t>恭賀~~                                                                                                       郭家銘老師榮獲本校113學年度教學傑出獎//                                      陳俞融老師、楊仲準老師榮獲理學院教學優良獎。</t>
        </is>
      </c>
      <c r="F350" s="7" t="n"/>
      <c r="G350" s="7" t="n"/>
      <c r="H350" s="7" t="n"/>
      <c r="I350" s="7" t="n"/>
      <c r="J350" s="7" t="n"/>
      <c r="K350" s="7" t="n"/>
      <c r="L350" s="7" t="n"/>
      <c r="M350" s="7" t="inlineStr">
        <is>
          <t>https://www.phy.ncu.edu.tw/news/%e6%81%ad%e8%b3%80-%e9%83%ad%e5%ae%b6%e9%8a%98%e8%80%81%e5%b8%ab%e6%a6%ae%e7%8d%b2%e6%9c%ac/</t>
        </is>
      </c>
      <c r="N350" s="7" t="inlineStr">
        <is>
          <t>劉怡貞</t>
        </is>
      </c>
    </row>
    <row r="351" ht="27" customHeight="1">
      <c r="A351" s="7">
        <f>TRUE()</f>
        <v/>
      </c>
      <c r="B351" s="7" t="inlineStr">
        <is>
          <t>招生</t>
        </is>
      </c>
      <c r="C351" s="7" t="n"/>
      <c r="D351" s="14" t="n">
        <v>45792</v>
      </c>
      <c r="E351" s="7" t="inlineStr">
        <is>
          <t>114學年度博士班考試錄取名單</t>
        </is>
      </c>
      <c r="F351" s="9" t="inlineStr">
        <is>
          <t>https://admission.ncu.edu.tw/zh-TW/article/2025-05-15%2014:28:16
正取生:成績單及錄取通知書於5/15以掛號郵寄至通訊地址。</t>
        </is>
      </c>
      <c r="G351" s="7" t="inlineStr">
        <is>
          <t>https://admission.ncu.edu.tw/zh-TW/article/2025-05-15%2014:2</t>
        </is>
      </c>
      <c r="H351" s="7" t="inlineStr">
        <is>
          <t>https://admission.ncu.edu.tw/zh-TW/article/2025-05-15%2014:28:16</t>
        </is>
      </c>
      <c r="I351" s="7" t="n"/>
      <c r="J351" s="7" t="n"/>
      <c r="K351" s="7" t="n"/>
      <c r="L351" s="7" t="n"/>
      <c r="M351" s="7" t="inlineStr">
        <is>
          <t>https://www.phy.ncu.edu.tw/news/114%e5%ad%b8%e5%b9%b4%e5%ba%a6%e5%8d%9a%e5%a3%ab%e7%8f%ad%e8%80%83%e8%a9%a6%e9%8c%84%e5%8f%96%e5%90%8d%e5%96%ae/</t>
        </is>
      </c>
      <c r="N351" s="7" t="inlineStr">
        <is>
          <t>許慧君</t>
        </is>
      </c>
    </row>
    <row r="352">
      <c r="A352" s="7">
        <f>TRUE()</f>
        <v/>
      </c>
      <c r="B352" s="7" t="inlineStr">
        <is>
          <t>演講</t>
        </is>
      </c>
      <c r="C352" s="7" t="n"/>
      <c r="D352" s="14" t="n">
        <v>45790</v>
      </c>
      <c r="E352" s="7" t="inlineStr">
        <is>
          <t>Colloquium_20250520_Strong-field optical physics of monolayer two-dimensional materials</t>
        </is>
      </c>
      <c r="F352" s="7" t="inlineStr">
        <is>
          <t>Colloquium_20250520下載</t>
        </is>
      </c>
      <c r="G352" s="7" t="inlineStr">
        <is>
          <t>Colloquium_20250520</t>
        </is>
      </c>
      <c r="H352" s="7" t="inlineStr">
        <is>
          <t>https://www.phy.ncu.edu.tw/wp-content/uploads/2025/05/Colloquium_20250520.pdf</t>
        </is>
      </c>
      <c r="I352" s="7" t="inlineStr">
        <is>
          <t>下載</t>
        </is>
      </c>
      <c r="J352" s="7" t="inlineStr">
        <is>
          <t>https://www.phy.ncu.edu.tw/wp-content/uploads/2025/05/Colloquium_20250520.pdf</t>
        </is>
      </c>
      <c r="K352" s="7" t="n"/>
      <c r="L352" s="7" t="n"/>
      <c r="M352" s="7" t="inlineStr">
        <is>
          <t>https://www.phy.ncu.edu.tw/news/colloquium_20250520_strong-field-optical-physics-of-monolayer-two-dimensional-materials/</t>
        </is>
      </c>
      <c r="N352" s="7" t="inlineStr">
        <is>
          <t>許慧君</t>
        </is>
      </c>
    </row>
    <row r="353" ht="273" customHeight="1">
      <c r="A353" s="7">
        <f>TRUE()</f>
        <v/>
      </c>
      <c r="B353" s="7" t="inlineStr">
        <is>
          <t>招生</t>
        </is>
      </c>
      <c r="C353" s="7" t="inlineStr">
        <is>
          <t>高中生</t>
        </is>
      </c>
      <c r="D353" s="14" t="n">
        <v>45790</v>
      </c>
      <c r="E353" s="7" t="inlineStr">
        <is>
          <t>114學年度大學申請入學第二階段指定項目甄試【報到時間暨應試順序表】</t>
        </is>
      </c>
      <c r="F353" s="9" t="inlineStr">
        <is>
          <t>114學年度大學甄選申請入學第二階段指定項目甄試【報到時間表】如下(請點選)：
114學年度申請入學面試報到時間及應試順序表下載
甄試時間以114/05/21（三）當天實際進行的時間為主，請於指定報到時間內親自辦理報到。如預期會因故遲到者請務必事先告知，完成報到後將安排於最後一位考生之後遞補面試，不得異議。
注意事項：
請直接搭電梯到健雄館七樓717外辦理報到；報到時請攜帶「指定項目甄試通知函」及附照片之身分證件。
為顧及全體考生之權益及公平性，甄試時間公告後不得要求更改。
當日家長汽車以車牌辨識入校，離校時免繳停車費，請走人工車道並出示「指定項目甄試通知函」即可離校。
面試當天安排四場課程說明會(09:00、11:00、13:50、15:50)、實驗物理展覽室參觀及實驗課程觀摩(下午)，參觀時間於當天公布於報到處（視現場考生人數調整），歡迎考生及家長參加。
本系謹訂於114/05/27(二)舉辦OPEN HOUSE，誠摯邀請您參加；為統計參加人數及便當數量，請務必於5月25日(星期日)前完成報名表單提交。線上出席意願調查：https://forms.gle/P6hVdAgRmMWiGEBT8：
114年中央大學物理系OPEN HOUSE邀請函下載
*本系謹訂於6/8 (日)辦理物理小年會，高中生觀展報名時程為即日起至5月25日，意者請於報名期間進入物理小年會網站(https://ncuphyannualmeetin.wixsite.com/annualmeeting) 首頁點選「觀展報名」。</t>
        </is>
      </c>
      <c r="G353" s="7" t="inlineStr">
        <is>
          <t>114學年度申請入學面試報到時間及應試順序表</t>
        </is>
      </c>
      <c r="H353" s="7" t="inlineStr">
        <is>
          <t>https://www.phy.ncu.edu.tw/wp-content/uploads/2025/05/114學年度申請入學面試報到時間及應試順序表.pdf</t>
        </is>
      </c>
      <c r="I353" s="7" t="inlineStr">
        <is>
          <t>下載</t>
        </is>
      </c>
      <c r="J353" s="7" t="inlineStr">
        <is>
          <t>https://www.phy.ncu.edu.tw/wp-content/uploads/2025/05/114學年度申請入學面試報到時間及應試順序表.pdf</t>
        </is>
      </c>
      <c r="K353" s="7" t="inlineStr">
        <is>
          <t>https://forms.gle/P6hVdAgRmMWiGEBT8</t>
        </is>
      </c>
      <c r="L353" s="7" t="inlineStr">
        <is>
          <t>https://forms.gle/P6hVdAgRmMWiGEBT8</t>
        </is>
      </c>
      <c r="M353" s="7" t="inlineStr">
        <is>
          <t>https://www.phy.ncu.edu.tw/news/114%e5%ad%b8%e5%b9%b4%e5%ba%a6%e5%a4%a7%e5%ad%b8%e7%94%b3%e8%ab%8b%e5%85%a5%e5%ad%b8%e7%ac%ac%e4%ba%8c%e9%9a%8e%e6%ae%b5%e6%8c%87%e5%ae%9a%e9%a0%85%e7%9b%ae%e7%94%84%e8%a9%a6%e3%80%90%e5%a0%b1/</t>
        </is>
      </c>
      <c r="N353" s="7" t="inlineStr">
        <is>
          <t>吳菁穗</t>
        </is>
      </c>
    </row>
    <row r="354">
      <c r="A354" s="7">
        <f>TRUE()</f>
        <v/>
      </c>
      <c r="B354" s="7" t="inlineStr">
        <is>
          <t>其他</t>
        </is>
      </c>
      <c r="C354" s="7" t="n"/>
      <c r="D354" s="14" t="n">
        <v>45789</v>
      </c>
      <c r="E354" s="7" t="inlineStr">
        <is>
          <t>1140521教室異動公告</t>
        </is>
      </c>
      <c r="F354" s="7" t="n"/>
      <c r="G354" s="7" t="n"/>
      <c r="H354" s="7" t="n"/>
      <c r="I354" s="7" t="n"/>
      <c r="J354" s="7" t="n"/>
      <c r="K354" s="7" t="n"/>
      <c r="L354" s="7" t="n"/>
      <c r="M354" s="7" t="inlineStr">
        <is>
          <t>https://www.phy.ncu.edu.tw/news/1140521%e6%95%99%e5%ae%a4%e7%95%b0%e5%8b%95%e5%85%ac%e5%91%8a/</t>
        </is>
      </c>
      <c r="N354" s="7" t="inlineStr">
        <is>
          <t>許慧君</t>
        </is>
      </c>
    </row>
    <row r="355" ht="105" customHeight="1">
      <c r="A355" s="7">
        <f>TRUE()</f>
        <v/>
      </c>
      <c r="B355" s="7" t="inlineStr">
        <is>
          <t>其他</t>
        </is>
      </c>
      <c r="C355" s="7" t="n"/>
      <c r="D355" s="14" t="n">
        <v>45786</v>
      </c>
      <c r="E355" s="7" t="inlineStr">
        <is>
          <t>恭喜本系同學榮獲理學院第二屆學生EMI英文演說比賽</t>
        </is>
      </c>
      <c r="F355" s="9" t="inlineStr">
        <is>
          <t>冠軍 大一 章佳煦
季軍 大一 曾翔安
佳作 大二 查柏安
佳作 大一 柯竑宇
佳作 大一 許穎軒
最佳風趣獎 大一 曾翔安
最佳潛力獎 大一 許穎軒
評審團獎 大一 章佳煦</t>
        </is>
      </c>
      <c r="G355" s="7" t="n"/>
      <c r="H355" s="7" t="n"/>
      <c r="I355" s="7" t="n"/>
      <c r="J355" s="7" t="n"/>
      <c r="K355" s="7" t="n"/>
      <c r="L355" s="7" t="n"/>
      <c r="M355" s="7" t="inlineStr">
        <is>
          <t>https://www.phy.ncu.edu.tw/news/%e6%81%ad%e5%96%9c%e6%9c%ac%e7%b3%bb%e5%90%8c%e5%ad%b8%e6%a6%ae%e7%8d%b2%e7%90%86%e5%ad%b8%e9%99%a2%e7%ac%ac%e4%ba%8c%e5%b1%86%e5%ad%b8%e7%94%9femi%e8%8b%b1%e6%96%87%e6%bc%94%e8%aa%aa%e6%af%94/</t>
        </is>
      </c>
      <c r="N355" s="7" t="inlineStr">
        <is>
          <t>許慧君</t>
        </is>
      </c>
    </row>
    <row r="356">
      <c r="A356" s="7">
        <f>TRUE()</f>
        <v/>
      </c>
      <c r="B356" s="7" t="inlineStr">
        <is>
          <t>演講</t>
        </is>
      </c>
      <c r="C356" s="7" t="n"/>
      <c r="D356" s="14" t="n">
        <v>45785</v>
      </c>
      <c r="E356" s="7" t="inlineStr">
        <is>
          <t>CHiP Speciel Colloquium-Gravitational-wave astronomy:Progress &amp;amp; Prospects- 10 years from first detection</t>
        </is>
      </c>
      <c r="F356" s="7" t="n"/>
      <c r="G356" s="7" t="n"/>
      <c r="H356" s="7" t="n"/>
      <c r="I356" s="7" t="n"/>
      <c r="J356" s="7" t="n"/>
      <c r="K356" s="7" t="n"/>
      <c r="L356" s="7" t="n"/>
      <c r="M356" s="7" t="inlineStr">
        <is>
          <t>https://www.phy.ncu.edu.tw/news/chip-speciel-colloquium-gravitational-wave-astronomyprogress-prospects-10-years-from-first-detection/</t>
        </is>
      </c>
      <c r="N356" s="7" t="inlineStr">
        <is>
          <t>許慧君</t>
        </is>
      </c>
    </row>
    <row r="357" ht="40" customHeight="1">
      <c r="A357" s="7">
        <f>TRUE()</f>
        <v/>
      </c>
      <c r="B357" s="7" t="inlineStr">
        <is>
          <t>招生</t>
        </is>
      </c>
      <c r="C357" s="7" t="n"/>
      <c r="D357" s="14" t="n">
        <v>45785</v>
      </c>
      <c r="E357" s="7" t="inlineStr">
        <is>
          <t>『113學年國立中央大學物理學系五年取得學、碩士學位』口試通知</t>
        </is>
      </c>
      <c r="F357" s="9" t="inlineStr">
        <is>
          <t>請申請同學至物理系辦公室(S4-629)領取口試通知單。
口試序號標示於個人口試通知單上。
113學年度五年學碩口試通知下載</t>
        </is>
      </c>
      <c r="G357" s="7" t="inlineStr">
        <is>
          <t>113學年度五年學碩口試通知</t>
        </is>
      </c>
      <c r="H357" s="7" t="inlineStr">
        <is>
          <t>https://www.phy.ncu.edu.tw/wp-content/uploads/2025/05/113學年度五年學碩口試通知-1.pdf</t>
        </is>
      </c>
      <c r="I357" s="7" t="inlineStr">
        <is>
          <t>下載</t>
        </is>
      </c>
      <c r="J357" s="7" t="inlineStr">
        <is>
          <t>https://www.phy.ncu.edu.tw/wp-content/uploads/2025/05/113學年度五年學碩口試通知-1.pdf</t>
        </is>
      </c>
      <c r="K357" s="7" t="n"/>
      <c r="L357" s="7" t="n"/>
      <c r="M357" s="7" t="inlineStr">
        <is>
          <t>https://www.phy.ncu.edu.tw/news/%e3%80%8e113%e5%ad%b8%e5%b9%b4%e5%9c%8b%e7%ab%8b%e4%b8%ad%e5%a4%ae%e5%a4%a7%e5%ad%b8%e7%89%a9%e7%90%86%e5%ad%b8%e7%b3%bb%e4%ba%94%e5%b9%b4%e5%8f%96%e5%be%97%e5%ad%b8%e3%80%81%e7%a2%a9%e5%a3%ab-2/</t>
        </is>
      </c>
      <c r="N357" s="7" t="inlineStr">
        <is>
          <t>許慧君</t>
        </is>
      </c>
    </row>
    <row r="358" ht="222" customHeight="1">
      <c r="A358" s="7">
        <f>TRUE()</f>
        <v/>
      </c>
      <c r="B358" s="7" t="inlineStr">
        <is>
          <t>演講</t>
        </is>
      </c>
      <c r="C358" s="7" t="n"/>
      <c r="D358" s="14" t="n">
        <v>45784</v>
      </c>
      <c r="E358" s="7" t="inlineStr">
        <is>
          <t>以數據/事證文本的校務治理—校務分析與系所評鑑的連結</t>
        </is>
      </c>
      <c r="F358" s="9" t="inlineStr">
        <is>
          <t>本校將於114年至115年舉辦教學單位自我評鑑，為強化相關評鑑知能並認識高教評鑑當前趨勢，教務處舉辦下列講習，誠摯邀請您撥冗參與。
一、時間：114年5月14日（星期三）14:30－16:30
二、地點：本校教研大樓地下一樓TRA002階梯教室
三、主題：以數據/事證文本的校務治理—校務分析與系所評鑑的連結
四、講者：銘傳大學何希慧副校長
五、對象：對此議題有興趣之校內外人士
【講習簡介】
系所評鑑趨勢愈發強調和校務發展之連結，學校發展與系所評鑑之間有何可連結之處？該如何落實達成治學品質促進？本次講座旨在引導系所重新思考其評鑑在學校整體發展中的角色與功能，探討評鑑如何透過校務研究成為推動校務治理、資源配置與教學改進之助力，並分享具體實踐經驗與策略，以期落實校系共構的品質提升機制。
【報名方式】
意者請於活動前完成線上報名，謝謝您。
報名連結：https://cis.ncu.edu.tw/iNCU/messageNotice/activityManagement/activity/989
(本校規範：受評單位自評工作小組成員需完成4小時評鑑研習時數)
教務處 誠摯邀請您</t>
        </is>
      </c>
      <c r="G358" s="7" t="n"/>
      <c r="H358" s="7" t="n"/>
      <c r="I358" s="7" t="n"/>
      <c r="J358" s="7" t="n"/>
      <c r="K358" s="7" t="n"/>
      <c r="L358" s="7" t="n"/>
      <c r="M358" s="7" t="inlineStr">
        <is>
          <t>https://www.phy.ncu.edu.tw/news/%e4%bb%a5%e6%95%b8%e6%93%9a-%e4%ba%8b%e8%ad%89%e6%96%87%e6%9c%ac%e7%9a%84%e6%a0%a1%e5%8b%99%e6%b2%bb%e7%90%86-%e6%a0%a1%e5%8b%99%e5%88%86%e6%9e%90%e8%88%87%e7%b3%bb%e6%89%80%e8%a9%95%e9%91%91/</t>
        </is>
      </c>
      <c r="N358" s="7" t="inlineStr">
        <is>
          <t>許慧君</t>
        </is>
      </c>
    </row>
    <row r="359" ht="66" customHeight="1">
      <c r="A359" s="7">
        <f>TRUE()</f>
        <v/>
      </c>
      <c r="B359" s="7" t="inlineStr">
        <is>
          <t>考試</t>
        </is>
      </c>
      <c r="C359" s="7" t="inlineStr">
        <is>
          <t>演講</t>
        </is>
      </c>
      <c r="D359" s="14" t="n">
        <v>45784</v>
      </c>
      <c r="E359" s="7" t="inlineStr">
        <is>
          <t>碩士生學位考試公告(林佳靜)</t>
        </is>
      </c>
      <c r="F359" s="9" t="inlineStr">
        <is>
          <t>姓名：林佳靜
學號：113222024
口試日期及時間：2025/05/21 14:00
借用口試地點：S4-1013
論文題目：Aged but Populous: Decephering Survival Galactic Open Clusters</t>
        </is>
      </c>
      <c r="G359" s="7" t="n"/>
      <c r="H359" s="7" t="n"/>
      <c r="I359" s="7" t="n"/>
      <c r="J359" s="7" t="n"/>
      <c r="K359" s="7" t="n"/>
      <c r="L359" s="7" t="n"/>
      <c r="M359" s="7" t="inlineStr">
        <is>
          <t>https://www.phy.ncu.edu.tw/news/%e7%a2%a9%e5%a3%ab%e7%94%9f%e5%ad%b8%e4%bd%8d%e8%80%83%e8%a9%a6%e5%85%ac%e5%91%8a%e6%9e%97%e4%bd%b3%e9%9d%9c/</t>
        </is>
      </c>
      <c r="N359" s="7" t="inlineStr">
        <is>
          <t>許慧君</t>
        </is>
      </c>
    </row>
    <row r="360">
      <c r="A360" s="7">
        <f>TRUE()</f>
        <v/>
      </c>
      <c r="B360" s="7" t="inlineStr">
        <is>
          <t>演講</t>
        </is>
      </c>
      <c r="C360" s="7" t="n"/>
      <c r="D360" s="14" t="n">
        <v>45783</v>
      </c>
      <c r="E360" s="7" t="inlineStr">
        <is>
          <t>Colloquium_20250513_Recent progress and future perspective of electron cryomicroscopy for structural life sciences</t>
        </is>
      </c>
      <c r="F360" s="7" t="inlineStr">
        <is>
          <t>Colloquium_20250513下載</t>
        </is>
      </c>
      <c r="G360" s="7" t="inlineStr">
        <is>
          <t>Colloquium_20250513</t>
        </is>
      </c>
      <c r="H360" s="7" t="inlineStr">
        <is>
          <t>https://www.phy.ncu.edu.tw/wp-content/uploads/2025/05/Colloquium_20250513.pdf</t>
        </is>
      </c>
      <c r="I360" s="7" t="inlineStr">
        <is>
          <t>下載</t>
        </is>
      </c>
      <c r="J360" s="7" t="inlineStr">
        <is>
          <t>https://www.phy.ncu.edu.tw/wp-content/uploads/2025/05/Colloquium_20250513.pdf</t>
        </is>
      </c>
      <c r="K360" s="7" t="n"/>
      <c r="L360" s="7" t="n"/>
      <c r="M360" s="7" t="inlineStr">
        <is>
          <t>https://www.phy.ncu.edu.tw/news/colloquium_20250513_recent-progress-and-future-perspective-of-electron-cryomicroscopy-for-structural-life-sciences/</t>
        </is>
      </c>
      <c r="N360" s="7" t="inlineStr">
        <is>
          <t>許慧君</t>
        </is>
      </c>
    </row>
    <row r="361" ht="157" customHeight="1">
      <c r="A361" s="7">
        <f>TRUE()</f>
        <v/>
      </c>
      <c r="B361" s="7" t="inlineStr">
        <is>
          <t>其他</t>
        </is>
      </c>
      <c r="C361" s="7" t="n"/>
      <c r="D361" s="14" t="n">
        <v>45783</v>
      </c>
      <c r="E361" s="7" t="inlineStr">
        <is>
          <t>5/12（一）清洗健雄館1-10樓電梯前窗台</t>
        </is>
      </c>
      <c r="F361" s="9" t="inlineStr">
        <is>
          <t>健雄館一樓靠中大湖安全門(電梯旁)暫停開放!
請靠近窗台之房間使用者，當天請務必關上窗戶，以免汙水潑入室內，不便之處請見諒。
一樓104技佐辦公室
二樓206物理系學會
三樓306實驗物理實驗室
四樓406離子佈植實驗室
五樓506-1低溫物理實驗室
六樓624研究室
七樓724研討室
八樓822.824
九樓914
十樓1012</t>
        </is>
      </c>
      <c r="G361" s="7" t="n"/>
      <c r="H361" s="7" t="n"/>
      <c r="I361" s="7" t="n"/>
      <c r="J361" s="7" t="n"/>
      <c r="K361" s="7" t="n"/>
      <c r="L361" s="7" t="n"/>
      <c r="M361" s="7" t="inlineStr">
        <is>
          <t>https://www.phy.ncu.edu.tw/news/5-12%ef%bc%88%e4%b8%80%ef%bc%89%e6%b8%85%e6%b4%97%e5%81%a5%e9%9b%84%e9%a4%a81-10%e6%a8%93%e7%aa%97%e5%8f%b0/</t>
        </is>
      </c>
      <c r="N361" s="7" t="inlineStr">
        <is>
          <t>許慧君</t>
        </is>
      </c>
    </row>
    <row r="362" ht="157" customHeight="1">
      <c r="A362" s="7">
        <f>TRUE()</f>
        <v/>
      </c>
      <c r="B362" s="7" t="inlineStr">
        <is>
          <t>其他</t>
        </is>
      </c>
      <c r="C362" s="7" t="n"/>
      <c r="D362" s="14" t="n">
        <v>45783</v>
      </c>
      <c r="E362" s="7" t="inlineStr">
        <is>
          <t>國立中央大學物理學系114教育目標與核心能力問卷</t>
        </is>
      </c>
      <c r="F362" s="9" t="inlineStr">
        <is>
          <t>國立中央大學物理學系為提升教師教學品質、改善學生學習成效，並使課程規劃更多元化及更符合社會需求，定期於每年5月進行教育目標與核心能力問卷施測。本問卷旨在透過同學們的學習經驗，檢討本系教育品質。同時藉由問卷以了解系上所學是否能為您所用，以幫助本系調整課程規劃及課程內容。
本問卷資料僅供評鑑與課程規劃之整體分析使用，絕對保密，請安心填答，謝謝!
本問卷資料收集完成後，將會隨機抽出數十位填答者，可獲得本系精美紀念品，電子郵件請務必填寫正確，以利聯繫領獎!
本系教育目標與核心能力 https://reurl.cc/zAa6k0
施測對象: 大學部、碩士班、博士班、畢業系友
請於5/16(五) 前至下列網址填寫問卷
https://forms.gle/pvP55zEx5acWRtmk9
謝謝</t>
        </is>
      </c>
      <c r="G362" s="7" t="inlineStr">
        <is>
          <t>https://reurl.cc/zAa6k0</t>
        </is>
      </c>
      <c r="H362" s="7" t="inlineStr">
        <is>
          <t>https://reurl.cc/zAa6k0</t>
        </is>
      </c>
      <c r="I362" s="7" t="inlineStr">
        <is>
          <t>https://forms.gle/pvP55zEx5acWRtmk9</t>
        </is>
      </c>
      <c r="J362" s="7" t="inlineStr">
        <is>
          <t>https://forms.gle/pvP55zEx5acWRtmk9</t>
        </is>
      </c>
      <c r="K362" s="7" t="n"/>
      <c r="L362" s="7" t="n"/>
      <c r="M362" s="7" t="inlineStr">
        <is>
          <t>https://www.phy.ncu.edu.tw/news/%e5%9c%8b%e7%ab%8b%e4%b8%ad%e5%a4%ae%e5%a4%a7%e5%ad%b8%e7%89%a9%e7%90%86%e5%ad%b8%e7%b3%bb114%e6%95%99%e8%82%b2%e7%9b%ae%e6%a8%99%e8%88%87%e6%a0%b8%e5%bf%83%e8%83%bd%e5%8a%9b%e5%95%8f%e5%8d%b7/</t>
        </is>
      </c>
      <c r="N362" s="7" t="inlineStr">
        <is>
          <t>許慧君</t>
        </is>
      </c>
    </row>
    <row r="363" ht="79" customHeight="1">
      <c r="A363" s="7">
        <f>TRUE()</f>
        <v/>
      </c>
      <c r="B363" s="7" t="inlineStr">
        <is>
          <t>考試</t>
        </is>
      </c>
      <c r="C363" s="7" t="inlineStr">
        <is>
          <t>演講</t>
        </is>
      </c>
      <c r="D363" s="14" t="n">
        <v>45783</v>
      </c>
      <c r="E363" s="7" t="inlineStr">
        <is>
          <t>碩士生學位考試公告(郭旭洋)</t>
        </is>
      </c>
      <c r="F363" s="9" t="inlineStr">
        <is>
          <t>姓名：郭旭洋
學號：110 222 036
口試日期及時間：5月12日早上11:00
借用口試地點：S4-621
論文題目：Checking the consistency of using Deutsch-Hayden matrix values for quantum observables undergoing a change in quantum reference frame</t>
        </is>
      </c>
      <c r="G363" s="7" t="n"/>
      <c r="H363" s="7" t="n"/>
      <c r="I363" s="7" t="n"/>
      <c r="J363" s="7" t="n"/>
      <c r="K363" s="7" t="n"/>
      <c r="L363" s="7" t="n"/>
      <c r="M363" s="7" t="inlineStr">
        <is>
          <t>https://www.phy.ncu.edu.tw/news/%e7%a2%a9%e5%a3%ab%e7%94%9f%e5%ad%b8%e4%bd%8d%e8%80%83%e8%a9%a6%e5%85%ac%e5%91%8a%e9%83%ad%e6%97%ad%e6%b4%8b/</t>
        </is>
      </c>
      <c r="N363" s="7" t="inlineStr">
        <is>
          <t>許慧君</t>
        </is>
      </c>
    </row>
    <row r="364">
      <c r="A364" s="7">
        <f>TRUE()</f>
        <v/>
      </c>
      <c r="B364" s="7" t="inlineStr">
        <is>
          <t>其他</t>
        </is>
      </c>
      <c r="C364" s="7" t="n"/>
      <c r="D364" s="14" t="n">
        <v>45782</v>
      </c>
      <c r="E364" s="7" t="inlineStr">
        <is>
          <t>114年07月26,27日,8月2日清洗校區總水塔停水公告</t>
        </is>
      </c>
      <c r="F364" s="7" t="inlineStr">
        <is>
          <t>114072607270802清洗校區總水塔停水公告下載</t>
        </is>
      </c>
      <c r="G364" s="7" t="inlineStr">
        <is>
          <t>114072607270802清洗校區總水塔停水公告</t>
        </is>
      </c>
      <c r="H364" s="7" t="inlineStr">
        <is>
          <t>https://www.phy.ncu.edu.tw/wp-content/uploads/2025/05/114072607270802清洗校區總水塔停水公告.pdf</t>
        </is>
      </c>
      <c r="I364" s="7" t="inlineStr">
        <is>
          <t>下載</t>
        </is>
      </c>
      <c r="J364" s="7" t="inlineStr">
        <is>
          <t>https://www.phy.ncu.edu.tw/wp-content/uploads/2025/05/114072607270802清洗校區總水塔停水公告.pdf</t>
        </is>
      </c>
      <c r="K364" s="7" t="n"/>
      <c r="L364" s="7" t="n"/>
      <c r="M364" s="7" t="inlineStr">
        <is>
          <t>https://www.phy.ncu.edu.tw/news/114%e5%b9%b407%e6%9c%882627%e6%97%a58%e6%9c%882%e6%97%a5%e6%b8%85%e6%b4%97%e6%a0%a1%e5%8d%80%e7%b8%bd%e6%b0%b4%e5%a1%94%e5%81%9c%e6%b0%b4%e5%85%ac%e5%91%8a/</t>
        </is>
      </c>
      <c r="N364" s="7" t="inlineStr">
        <is>
          <t>許慧君</t>
        </is>
      </c>
    </row>
    <row r="365" ht="131" customHeight="1">
      <c r="A365" s="7">
        <f>TRUE()</f>
        <v/>
      </c>
      <c r="B365" s="7" t="inlineStr">
        <is>
          <t>其他</t>
        </is>
      </c>
      <c r="C365" s="7" t="n"/>
      <c r="D365" s="14" t="n">
        <v>45778</v>
      </c>
      <c r="E365" s="7" t="inlineStr">
        <is>
          <t>2025/5/24(六) 物理系畢業撥穗活動</t>
        </is>
      </c>
      <c r="F365" s="9" t="inlineStr">
        <is>
          <t>11:50-13:10 畢業餐會     (S4-625)
13:25-13:30 理學院合照   (S1-1F)
13:50-14:00 主任致詞     (S4-209)
14:00-15:30 撥穗儀式   
15:30-15:50 畢業影片
15:50-16:10 謝師禮  
16:10 -17:00 師生合照 (S4-1F)
餐會備有豐盛美食，敬請教師們與畢業生一同享用。
系學會敬邀所有同學前來撥穗觀禮，可準備鮮花禮物獻上對畢業生的祝福，也歡迎一同合影，留下珍貴回憶。</t>
        </is>
      </c>
      <c r="G365" s="7" t="n"/>
      <c r="H365" s="7" t="n"/>
      <c r="I365" s="7" t="n"/>
      <c r="J365" s="7" t="n"/>
      <c r="K365" s="7" t="n"/>
      <c r="L365" s="7" t="n"/>
      <c r="M365" s="7" t="inlineStr">
        <is>
          <t>https://www.phy.ncu.edu.tw/news/2025-5-24%e5%85%ad-%e7%89%a9%e7%90%86%e7%b3%bb%e7%95%a2%e6%a5%ad%e6%92%a5%e7%a9%97%e6%b4%bb%e5%8b%95/</t>
        </is>
      </c>
      <c r="N365" s="7" t="inlineStr">
        <is>
          <t>劉怡貞</t>
        </is>
      </c>
    </row>
    <row r="366">
      <c r="A366" s="7">
        <f>TRUE()</f>
        <v/>
      </c>
      <c r="B366" s="7" t="inlineStr">
        <is>
          <t>其他</t>
        </is>
      </c>
      <c r="C366" s="7" t="n"/>
      <c r="D366" s="14" t="n">
        <v>45778</v>
      </c>
      <c r="E366" s="7" t="inlineStr">
        <is>
          <t>失物招領(114.05.01)</t>
        </is>
      </c>
      <c r="F366" s="7" t="inlineStr">
        <is>
          <t>有遺失下列物品者，請儘速至物理系辦(S4-629)認領! 未領取物品將於114.05.30清除。</t>
        </is>
      </c>
      <c r="G366" s="7" t="n"/>
      <c r="H366" s="7" t="n"/>
      <c r="I366" s="7" t="n"/>
      <c r="J366" s="7" t="n"/>
      <c r="K366" s="7" t="n"/>
      <c r="L366" s="7" t="n"/>
      <c r="M366" s="7" t="inlineStr">
        <is>
          <t>https://www.phy.ncu.edu.tw/news/%e5%a4%b1%e7%89%a9%e6%8b%9b%e9%a0%98114-05-01/</t>
        </is>
      </c>
      <c r="N366" s="7" t="inlineStr">
        <is>
          <t>許慧君</t>
        </is>
      </c>
    </row>
    <row r="367">
      <c r="A367" s="7">
        <f>TRUE()</f>
        <v/>
      </c>
      <c r="B367" s="7" t="inlineStr">
        <is>
          <t>其他</t>
        </is>
      </c>
      <c r="C367" s="7" t="n"/>
      <c r="D367" s="14" t="n">
        <v>45778</v>
      </c>
      <c r="E367" s="7" t="inlineStr">
        <is>
          <t>物理系分機通訊錄1140501</t>
        </is>
      </c>
      <c r="F367" s="7" t="inlineStr">
        <is>
          <t>物理系通訊錄下載</t>
        </is>
      </c>
      <c r="G367" s="7" t="inlineStr">
        <is>
          <t>物理系通訊錄</t>
        </is>
      </c>
      <c r="H367" s="7" t="inlineStr">
        <is>
          <t>https://www.phy.ncu.edu.tw/wp-content/uploads/2025/05/物理系通訊錄.pdf</t>
        </is>
      </c>
      <c r="I367" s="7" t="inlineStr">
        <is>
          <t>下載</t>
        </is>
      </c>
      <c r="J367" s="7" t="inlineStr">
        <is>
          <t>https://www.phy.ncu.edu.tw/wp-content/uploads/2025/05/物理系通訊錄.pdf</t>
        </is>
      </c>
      <c r="K367" s="7" t="n"/>
      <c r="L367" s="7" t="n"/>
      <c r="M367" s="7" t="inlineStr">
        <is>
          <t>https://www.phy.ncu.edu.tw/news/%e7%89%a9%e7%90%86%e7%b3%bb%e5%88%86%e6%a9%9f%e9%80%9a%e8%a8%8a%e9%8c%841140501/</t>
        </is>
      </c>
      <c r="N367" s="7" t="inlineStr">
        <is>
          <t>許慧君</t>
        </is>
      </c>
    </row>
    <row r="368">
      <c r="A368" s="7">
        <f>TRUE()</f>
        <v/>
      </c>
      <c r="B368" s="7" t="inlineStr">
        <is>
          <t>演講</t>
        </is>
      </c>
      <c r="C368" s="7" t="n"/>
      <c r="D368" s="14" t="n">
        <v>45777</v>
      </c>
      <c r="E368" s="7" t="inlineStr">
        <is>
          <t>Contributions for Prof. Leung’s Retirement Lecture (May 6_14:00)</t>
        </is>
      </c>
      <c r="F368" s="7" t="n"/>
      <c r="G368" s="7" t="n"/>
      <c r="H368" s="7" t="n"/>
      <c r="I368" s="7" t="n"/>
      <c r="J368" s="7" t="n"/>
      <c r="K368" s="7" t="n"/>
      <c r="L368" s="7" t="n"/>
      <c r="M368" s="7" t="inlineStr">
        <is>
          <t>https://www.phy.ncu.edu.tw/news/contributions-for-prof-leungs-retirement-lecture-may-6_1400/</t>
        </is>
      </c>
      <c r="N368" s="7" t="inlineStr">
        <is>
          <t>許慧君</t>
        </is>
      </c>
    </row>
    <row r="369" ht="209" customHeight="1">
      <c r="A369" s="7">
        <f>TRUE()</f>
        <v/>
      </c>
      <c r="B369" s="7" t="inlineStr">
        <is>
          <t>演講</t>
        </is>
      </c>
      <c r="C369" s="7" t="n"/>
      <c r="D369" s="14" t="n">
        <v>45777</v>
      </c>
      <c r="E369" s="7" t="inlineStr">
        <is>
          <t>研究生看過來！博碩論文上傳不卡關，歡迎參加講習會</t>
        </is>
      </c>
      <c r="F369" s="9" t="inlineStr">
        <is>
          <t>為了讓畢業生能快速通過畢業論文上傳作業
將舉辦「圖書館博碩論文上傳繳交說明」線上中文講習，
詳細資訊如下：
●講習日期與時間
   2025.5.7(三) 12:10-12:40
●請至以下連結，點選「論文上傳繳交說明」頁籤報名
報名連結：https://cis.ncu.edu.tw/iNCU/messageNotice/activityManagement/activity/940
歡迎畢業生及系所人員參加。
※如果無法參與線上講習，亦提供文字版與影音版手冊，歡迎參考以下網址
※教學手冊網址：https://rapid.lib.ncu.edu.tw/libweek/guide/04-2.html
※本講習為中文講解，國際生可參考以下英文講習影片：
This session will be conducted in Chinese. International students, please refer to the English tutorial video below.
●Theses and Dissertations Uploading Tips：
https://youtu.be/5KjLT-5oOPc?si=DjeS031J8h64fgoN
~國立中央大學圖書館歡迎您~</t>
        </is>
      </c>
      <c r="G369" s="7" t="inlineStr">
        <is>
          <t>https://cis.ncu.edu.tw/iNCU/messageNotice/activityManagement</t>
        </is>
      </c>
      <c r="H369" s="7" t="inlineStr">
        <is>
          <t>https://cis.ncu.edu.tw/iNCU/messageNotice/activityManagement/activity/940</t>
        </is>
      </c>
      <c r="I369" s="7" t="inlineStr">
        <is>
          <t>https://rapid.lib.ncu.edu.tw/libweek/guide/04-2.html</t>
        </is>
      </c>
      <c r="J369" s="7" t="inlineStr">
        <is>
          <t>https://rapid.lib.ncu.edu.tw/libweek/guide/04-2.html</t>
        </is>
      </c>
      <c r="K369" s="7" t="inlineStr">
        <is>
          <t>https://youtu.be/5KjLT-5oOPc?si=DjeS031J8h64fgoN</t>
        </is>
      </c>
      <c r="L369" s="7" t="inlineStr">
        <is>
          <t>https://youtu.be/5KjLT-5oOPc?si=DjeS031J8h64fgoN</t>
        </is>
      </c>
      <c r="M369" s="7" t="inlineStr">
        <is>
          <t>https://www.phy.ncu.edu.tw/news/%e7%a0%94%e7%a9%b6%e7%94%9f%e7%9c%8b%e9%81%8e%e4%be%86%ef%bc%81%e5%8d%9a%e7%a2%a9%e8%ab%96%e6%96%87%e4%b8%8a%e5%82%b3%e4%b8%8d%e5%8d%a1%e9%97%9c%ef%bc%8c%e6%ad%a1%e8%bf%8e%e5%8f%83%e5%8a%a0%e8%ac%9b-3/</t>
        </is>
      </c>
      <c r="N369" s="7" t="inlineStr">
        <is>
          <t>許慧君</t>
        </is>
      </c>
    </row>
    <row r="370">
      <c r="A370" s="7">
        <f>TRUE()</f>
        <v/>
      </c>
      <c r="B370" s="7" t="inlineStr">
        <is>
          <t>演講</t>
        </is>
      </c>
      <c r="C370" s="7" t="n"/>
      <c r="D370" s="14" t="n">
        <v>45776</v>
      </c>
      <c r="E370" s="7" t="inlineStr">
        <is>
          <t>Colloquium_20250506_Multi-scale fluorescence imaging</t>
        </is>
      </c>
      <c r="F370" s="7" t="inlineStr">
        <is>
          <t>Colloquium_20250506下載</t>
        </is>
      </c>
      <c r="G370" s="7" t="inlineStr">
        <is>
          <t>Colloquium_20250506</t>
        </is>
      </c>
      <c r="H370" s="7" t="inlineStr">
        <is>
          <t>https://www.phy.ncu.edu.tw/wp-content/uploads/2025/04/Colloquium_20250506-1.pdf</t>
        </is>
      </c>
      <c r="I370" s="7" t="inlineStr">
        <is>
          <t>下載</t>
        </is>
      </c>
      <c r="J370" s="7" t="inlineStr">
        <is>
          <t>https://www.phy.ncu.edu.tw/wp-content/uploads/2025/04/Colloquium_20250506-1.pdf</t>
        </is>
      </c>
      <c r="K370" s="7" t="n"/>
      <c r="L370" s="7" t="n"/>
      <c r="M370" s="7" t="inlineStr">
        <is>
          <t>https://www.phy.ncu.edu.tw/news/colloquium_20250506_multi-scale-fluorescence-imaging/</t>
        </is>
      </c>
      <c r="N370" s="7" t="inlineStr">
        <is>
          <t>許慧君</t>
        </is>
      </c>
    </row>
    <row r="371" ht="27" customHeight="1">
      <c r="A371" s="7">
        <f>TRUE()</f>
        <v/>
      </c>
      <c r="B371" s="7" t="inlineStr">
        <is>
          <t>招生</t>
        </is>
      </c>
      <c r="C371" s="7" t="n"/>
      <c r="D371" s="14" t="n">
        <v>45776</v>
      </c>
      <c r="E371" s="7" t="inlineStr">
        <is>
          <t>114學年度博士班考試入學可參加複試名單</t>
        </is>
      </c>
      <c r="F371" s="9" t="inlineStr">
        <is>
          <t>口試通知紙本及初試成績單於4/29以掛號郵寄至通訊地址
114博班考試入學口試通知（物理）公告下載</t>
        </is>
      </c>
      <c r="G371" s="7" t="inlineStr">
        <is>
          <t>114博班考試入學口試通知（物理）公告</t>
        </is>
      </c>
      <c r="H371" s="7" t="inlineStr">
        <is>
          <t>https://www.phy.ncu.edu.tw/wp-content/uploads/2025/04/114博班考試入學口試通知（物理）公告.pdf</t>
        </is>
      </c>
      <c r="I371" s="7" t="inlineStr">
        <is>
          <t>下載</t>
        </is>
      </c>
      <c r="J371" s="7" t="inlineStr">
        <is>
          <t>https://www.phy.ncu.edu.tw/wp-content/uploads/2025/04/114博班考試入學口試通知（物理）公告.pdf</t>
        </is>
      </c>
      <c r="K371" s="7" t="n"/>
      <c r="L371" s="7" t="n"/>
      <c r="M371" s="7" t="inlineStr">
        <is>
          <t>https://www.phy.ncu.edu.tw/news/114%e5%ad%b8%e5%b9%b4%e5%ba%a6%e5%8d%9a%e5%a3%ab%e7%8f%ad%e8%80%83%e8%a9%a6%e5%85%a5%e5%ad%b8%e5%8f%af%e5%8f%83%e5%8a%a0%e8%a4%87%e8%a9%a6%e5%90%8d%e5%96%ae/</t>
        </is>
      </c>
      <c r="N371" s="7" t="inlineStr">
        <is>
          <t>許慧君</t>
        </is>
      </c>
    </row>
    <row r="372">
      <c r="A372" s="7">
        <f>TRUE()</f>
        <v/>
      </c>
      <c r="B372" s="7" t="inlineStr">
        <is>
          <t>演講</t>
        </is>
      </c>
      <c r="C372" s="7" t="n"/>
      <c r="D372" s="14" t="n">
        <v>45770</v>
      </c>
      <c r="E372" s="7" t="inlineStr">
        <is>
          <t>Complex System and Biophysics Seminar_20250424</t>
        </is>
      </c>
      <c r="F372" s="7" t="inlineStr">
        <is>
          <t>Complex System and Biophysics Seminar_20250424.pptx下載</t>
        </is>
      </c>
      <c r="G372" s="7" t="inlineStr">
        <is>
          <t>Complex System and Biophysics Seminar_20250424.pptx</t>
        </is>
      </c>
      <c r="H372" s="7" t="inlineStr">
        <is>
          <t>https://www.phy.ncu.edu.tw/wp-content/uploads/2025/04/Complex-System-and-Biophysics-Seminar_20250424.pptx.pdf</t>
        </is>
      </c>
      <c r="I372" s="7" t="inlineStr">
        <is>
          <t>下載</t>
        </is>
      </c>
      <c r="J372" s="7" t="inlineStr">
        <is>
          <t>https://www.phy.ncu.edu.tw/wp-content/uploads/2025/04/Complex-System-and-Biophysics-Seminar_20250424.pptx.pdf</t>
        </is>
      </c>
      <c r="K372" s="7" t="n"/>
      <c r="L372" s="7" t="n"/>
      <c r="M372" s="7" t="inlineStr">
        <is>
          <t>https://www.phy.ncu.edu.tw/news/complex-system-and-biophysics-seminar_20250424/</t>
        </is>
      </c>
      <c r="N372" s="7" t="inlineStr">
        <is>
          <t>吳菁穗</t>
        </is>
      </c>
    </row>
    <row r="373">
      <c r="A373" s="7">
        <f>TRUE()</f>
        <v/>
      </c>
      <c r="B373" s="7" t="inlineStr">
        <is>
          <t>演講</t>
        </is>
      </c>
      <c r="C373" s="7" t="n"/>
      <c r="D373" s="14" t="n">
        <v>45769</v>
      </c>
      <c r="E373" s="7" t="inlineStr">
        <is>
          <t>Colloquium_20250429_Accurate and Efficient Quantum Computation of Molecular Properties</t>
        </is>
      </c>
      <c r="F373" s="7" t="inlineStr">
        <is>
          <t>Colloquium_20250429下載</t>
        </is>
      </c>
      <c r="G373" s="7" t="inlineStr">
        <is>
          <t>Colloquium_20250429</t>
        </is>
      </c>
      <c r="H373" s="7" t="inlineStr">
        <is>
          <t>https://www.phy.ncu.edu.tw/wp-content/uploads/2025/04/Colloquium_20250429.pdf</t>
        </is>
      </c>
      <c r="I373" s="7" t="inlineStr">
        <is>
          <t>下載</t>
        </is>
      </c>
      <c r="J373" s="7" t="inlineStr">
        <is>
          <t>https://www.phy.ncu.edu.tw/wp-content/uploads/2025/04/Colloquium_20250429.pdf</t>
        </is>
      </c>
      <c r="K373" s="7" t="n"/>
      <c r="L373" s="7" t="n"/>
      <c r="M373" s="7" t="inlineStr">
        <is>
          <t>https://www.phy.ncu.edu.tw/news/colloquium_20250429_accurate-and-efficient-quantum-computation-of-molecular-properties/</t>
        </is>
      </c>
      <c r="N373" s="7" t="inlineStr">
        <is>
          <t>許慧君</t>
        </is>
      </c>
    </row>
    <row r="374">
      <c r="A374" s="7">
        <f>TRUE()</f>
        <v/>
      </c>
      <c r="B374" s="7" t="inlineStr">
        <is>
          <t>其他</t>
        </is>
      </c>
      <c r="C374" s="7" t="n"/>
      <c r="D374" s="14" t="n">
        <v>45769</v>
      </c>
      <c r="E374" s="7" t="inlineStr">
        <is>
          <t>國立中央大學全校環境消毒公告</t>
        </is>
      </c>
      <c r="F374" s="7" t="inlineStr">
        <is>
          <t>附件1 1140508公共區域環境消毒公告含施作路線圖下載</t>
        </is>
      </c>
      <c r="G374" s="7" t="inlineStr">
        <is>
          <t>附件1 1140508公共區域環境消毒公告含施作路線圖</t>
        </is>
      </c>
      <c r="H374" s="7" t="inlineStr">
        <is>
          <t>https://www.phy.ncu.edu.tw/wp-content/uploads/2025/04/附件1-1140508公共區域環境消毒公告含施作路線圖.pdf</t>
        </is>
      </c>
      <c r="I374" s="7" t="inlineStr">
        <is>
          <t>下載</t>
        </is>
      </c>
      <c r="J374" s="7" t="inlineStr">
        <is>
          <t>https://www.phy.ncu.edu.tw/wp-content/uploads/2025/04/附件1-1140508公共區域環境消毒公告含施作路線圖.pdf</t>
        </is>
      </c>
      <c r="K374" s="7" t="n"/>
      <c r="L374" s="7" t="n"/>
      <c r="M374" s="7" t="inlineStr">
        <is>
          <t>https://www.phy.ncu.edu.tw/news/%e5%9c%8b%e7%ab%8b%e4%b8%ad%e5%a4%ae%e5%a4%a7%e5%ad%b8%e5%85%a8%e6%a0%a1%e7%92%b0%e5%a2%83%e6%b6%88%e6%af%92%e5%85%ac%e5%91%8a-2/</t>
        </is>
      </c>
      <c r="N374" s="7" t="inlineStr">
        <is>
          <t>許慧君</t>
        </is>
      </c>
    </row>
    <row r="375">
      <c r="A375" s="7">
        <f>TRUE()</f>
        <v/>
      </c>
      <c r="B375" s="7" t="inlineStr">
        <is>
          <t>獎學金</t>
        </is>
      </c>
      <c r="C375" s="7" t="n"/>
      <c r="D375" s="14" t="n">
        <v>45768</v>
      </c>
      <c r="E375" s="7" t="inlineStr">
        <is>
          <t>114學年度逆風少年教育助學計劃--線上申請至114.6.30截止</t>
        </is>
      </c>
      <c r="F375" s="7" t="inlineStr">
        <is>
          <t>R384412公告下載</t>
        </is>
      </c>
      <c r="G375" s="7" t="inlineStr">
        <is>
          <t>R384412公告</t>
        </is>
      </c>
      <c r="H375" s="7" t="inlineStr">
        <is>
          <t>https://www.phy.ncu.edu.tw/wp-content/uploads/2025/04/R384412公告.pdf</t>
        </is>
      </c>
      <c r="I375" s="7" t="inlineStr">
        <is>
          <t>下載</t>
        </is>
      </c>
      <c r="J375" s="7" t="inlineStr">
        <is>
          <t>https://www.phy.ncu.edu.tw/wp-content/uploads/2025/04/R384412公告.pdf</t>
        </is>
      </c>
      <c r="K375" s="7" t="n"/>
      <c r="L375" s="7" t="n"/>
      <c r="M375" s="7" t="inlineStr">
        <is>
          <t>https://www.phy.ncu.edu.tw/news/114%e5%ad%b8%e5%b9%b4%e5%ba%a6%e9%80%86%e9%a2%a8%e5%b0%91%e5%b9%b4%e6%95%99%e8%82%b2%e5%8a%a9%e5%ad%b8%e8%a8%88%e5%8a%83-%e7%b7%9a%e4%b8%8a%e7%94%b3%e8%ab%8b%e8%87%b3114-6-30%e6%88%aa%e6%ad%a2/</t>
        </is>
      </c>
      <c r="N375" s="7" t="inlineStr">
        <is>
          <t>許慧君</t>
        </is>
      </c>
    </row>
    <row r="376">
      <c r="A376" s="7">
        <f>TRUE()</f>
        <v/>
      </c>
      <c r="B376" s="7" t="inlineStr">
        <is>
          <t>其他</t>
        </is>
      </c>
      <c r="C376" s="7" t="n"/>
      <c r="D376" s="14" t="n">
        <v>45765</v>
      </c>
      <c r="E376" s="7" t="inlineStr">
        <is>
          <t>717暫停使用公告 4/22(二)10-11am</t>
        </is>
      </c>
      <c r="F376" s="7" t="n"/>
      <c r="G376" s="7" t="n"/>
      <c r="H376" s="7" t="n"/>
      <c r="I376" s="7" t="n"/>
      <c r="J376" s="7" t="n"/>
      <c r="K376" s="7" t="n"/>
      <c r="L376" s="7" t="n"/>
      <c r="M376" s="7" t="inlineStr">
        <is>
          <t>https://www.phy.ncu.edu.tw/news/717%e6%9a%ab%e5%81%9c%e4%bd%bf%e7%94%a8%e5%85%ac%e5%91%8a-4-22%e4%ba%8c10-11am/</t>
        </is>
      </c>
      <c r="N376" s="7" t="inlineStr">
        <is>
          <t>劉怡貞</t>
        </is>
      </c>
    </row>
    <row r="377" ht="79" customHeight="1">
      <c r="A377" s="7">
        <f>TRUE()</f>
        <v/>
      </c>
      <c r="B377" s="7" t="inlineStr">
        <is>
          <t>考試</t>
        </is>
      </c>
      <c r="C377" s="7" t="inlineStr">
        <is>
          <t>演講</t>
        </is>
      </c>
      <c r="D377" s="14" t="n">
        <v>45764</v>
      </c>
      <c r="E377" s="7" t="inlineStr">
        <is>
          <t>碩士生學位考試公告(王志嘉)</t>
        </is>
      </c>
      <c r="F377" s="9" t="inlineStr">
        <is>
          <t>姓名：王志嘉
學號：11022028
口試日期及時間：2025/4/28th 下午2點
口試地點：線上口試
論文題目：Performance Enhancement of Laser Wakefield Electron Accelerators Based on Shock-Front Injection</t>
        </is>
      </c>
      <c r="G377" s="7" t="n"/>
      <c r="H377" s="7" t="n"/>
      <c r="I377" s="7" t="n"/>
      <c r="J377" s="7" t="n"/>
      <c r="K377" s="7" t="n"/>
      <c r="L377" s="7" t="n"/>
      <c r="M377" s="7" t="inlineStr">
        <is>
          <t>https://www.phy.ncu.edu.tw/news/%e7%a2%a9%e5%a3%ab%e7%94%9f%e5%ad%b8%e4%bd%8d%e8%80%83%e8%a9%a6%e5%85%ac%e5%91%8a%e7%8e%8b%e5%bf%97%e5%98%89/</t>
        </is>
      </c>
      <c r="N377" s="7" t="inlineStr">
        <is>
          <t>許慧君</t>
        </is>
      </c>
    </row>
    <row r="378">
      <c r="A378" s="7">
        <f>TRUE()</f>
        <v/>
      </c>
      <c r="B378" s="7" t="inlineStr">
        <is>
          <t>演講</t>
        </is>
      </c>
      <c r="C378" s="7" t="n"/>
      <c r="D378" s="14" t="n">
        <v>45763</v>
      </c>
      <c r="E378" s="7" t="inlineStr">
        <is>
          <t>Colloquium_20250422_Probing QCD matter from a little bang with spin transport</t>
        </is>
      </c>
      <c r="F378" s="7" t="inlineStr">
        <is>
          <t>Colloquium_20250422下載</t>
        </is>
      </c>
      <c r="G378" s="7" t="inlineStr">
        <is>
          <t>Colloquium_20250422</t>
        </is>
      </c>
      <c r="H378" s="7" t="inlineStr">
        <is>
          <t>https://www.phy.ncu.edu.tw/wp-content/uploads/2025/04/Colloquium_20250422.pdf</t>
        </is>
      </c>
      <c r="I378" s="7" t="inlineStr">
        <is>
          <t>下載</t>
        </is>
      </c>
      <c r="J378" s="7" t="inlineStr">
        <is>
          <t>https://www.phy.ncu.edu.tw/wp-content/uploads/2025/04/Colloquium_20250422.pdf</t>
        </is>
      </c>
      <c r="K378" s="7" t="n"/>
      <c r="L378" s="7" t="n"/>
      <c r="M378" s="7" t="inlineStr">
        <is>
          <t>https://www.phy.ncu.edu.tw/news/colloquium_20250422_probing-qcd-matter-from-a-little-bang-with-spin-transport/</t>
        </is>
      </c>
      <c r="N378" s="7" t="inlineStr">
        <is>
          <t>許慧君</t>
        </is>
      </c>
    </row>
    <row r="379" ht="297" customHeight="1">
      <c r="A379" s="7">
        <f>TRUE()</f>
        <v/>
      </c>
      <c r="B379" s="7" t="inlineStr">
        <is>
          <t>其他</t>
        </is>
      </c>
      <c r="C379" s="7" t="n"/>
      <c r="D379" s="14" t="n">
        <v>45762</v>
      </c>
      <c r="E379" s="7" t="inlineStr">
        <is>
          <t xml:space="preserve"> 國立中央大學 113 學年度全校畢業典禮</t>
        </is>
      </c>
      <c r="F379" s="9" t="inlineStr">
        <is>
          <t>課外活動組畢業典禮專區，連結：https://club.adm.ncu.edu.tw/graduate/
※大畢典團拍(由校主辦)
●時間：5/24(六)上午09:20-09:25
●地點：教研大樓廣場 (如附各院團拍照流程圖)
●備註：敬請於當天09:00前，著學位袍，至依仁堂大門前，「理學院」指示牌處集合，09:20準時開拍。團拍後進入大禮堂就座(詳座位分配圖)
※理學院團拍(由院主辦)
●時間：5/24(六)下午13:15-14:00
●地點：科二館對面草皮(理學院畢業祝福看板前)
●各系所時段：
13:15-13:20 天文所師生合照
13:20-13:25 光電系師生合照
13:25-13:30 物理系師生合照
13:30-13:40 全體師生團體照
(請已拍完的系所師生留至本時段結束後再離開；未拍的則請提早於本時段之前至科二館大廳等待)
13:40-13:45 數學系師生合照
13:45-13:50 化學系師生合照
13:50-13:55 統計所師生合照
13:55-14:00 學士班師生合照
1. 只要全程參與畢業典禮就能拿到紀念鑰匙圈(詳如附件4)
2. 畢業生完成院長撥穗環節，能領取校友證兌換券，向校友中心兌換校友證，持校友證至特定商店消費可換取優惠。(兌換券數量有限，發完為止)</t>
        </is>
      </c>
      <c r="G379" s="7" t="inlineStr">
        <is>
          <t>https://club.adm.ncu.edu.tw/graduate/</t>
        </is>
      </c>
      <c r="H379" s="7" t="inlineStr">
        <is>
          <t>https://club.adm.ncu.edu.tw/graduate/</t>
        </is>
      </c>
      <c r="I379" s="7" t="n"/>
      <c r="J379" s="7" t="n"/>
      <c r="K379" s="7" t="n"/>
      <c r="L379" s="7" t="n"/>
      <c r="M379" s="7" t="inlineStr">
        <is>
          <t>https://www.phy.ncu.edu.tw/news/%e5%9c%8b%e7%ab%8b%e4%b8%ad%e5%a4%ae%e5%a4%a7%e5%ad%b8-113-%e5%ad%b8%e5%b9%b4%e5%ba%a6%e5%85%a8%e6%a0%a1%e7%95%a2%e6%a5%ad%e5%85%b8%e7%a6%ae/</t>
        </is>
      </c>
      <c r="N379" s="7" t="inlineStr">
        <is>
          <t>許慧君</t>
        </is>
      </c>
    </row>
    <row r="380">
      <c r="A380" s="7">
        <f>TRUE()</f>
        <v/>
      </c>
      <c r="B380" s="7" t="inlineStr">
        <is>
          <t>演講</t>
        </is>
      </c>
      <c r="C380" s="7" t="n"/>
      <c r="D380" s="14" t="n">
        <v>45762</v>
      </c>
      <c r="E380" s="7" t="inlineStr">
        <is>
          <t>Complex System and Biophysics Seminar_20250417</t>
        </is>
      </c>
      <c r="F380" s="7" t="inlineStr">
        <is>
          <t>Complex System and Biophysics Seminar_20250417下載</t>
        </is>
      </c>
      <c r="G380" s="7" t="inlineStr">
        <is>
          <t>Complex System and Biophysics Seminar_20250417</t>
        </is>
      </c>
      <c r="H380" s="7" t="inlineStr">
        <is>
          <t>https://www.phy.ncu.edu.tw/wp-content/uploads/2025/04/Complex-System-and-Biophysics-Seminar_20250417.pdf</t>
        </is>
      </c>
      <c r="I380" s="7" t="inlineStr">
        <is>
          <t>下載</t>
        </is>
      </c>
      <c r="J380" s="7" t="inlineStr">
        <is>
          <t>https://www.phy.ncu.edu.tw/wp-content/uploads/2025/04/Complex-System-and-Biophysics-Seminar_20250417.pdf</t>
        </is>
      </c>
      <c r="K380" s="7" t="n"/>
      <c r="L380" s="7" t="n"/>
      <c r="M380" s="7" t="inlineStr">
        <is>
          <t>https://www.phy.ncu.edu.tw/news/complex-system-and-biophysics-seminar_20250417/</t>
        </is>
      </c>
      <c r="N380" s="7" t="inlineStr">
        <is>
          <t>許慧君</t>
        </is>
      </c>
    </row>
    <row r="381" ht="381" customHeight="1">
      <c r="A381" s="7">
        <f>TRUE()</f>
        <v/>
      </c>
      <c r="B381" s="7" t="inlineStr">
        <is>
          <t>其他</t>
        </is>
      </c>
      <c r="C381" s="7" t="n"/>
      <c r="D381" s="14" t="n">
        <v>45758</v>
      </c>
      <c r="E381" s="7" t="inlineStr">
        <is>
          <t>2025 國際量子年—台灣開幕儀式：量子新紀元               2025 IYQ Taiwan Opening Ceremony: The New Era of Quantum</t>
        </is>
      </c>
      <c r="F381" s="9" t="inlineStr">
        <is>
          <t>2025 國際量子年—台灣開幕儀式：量子新紀元
📅 日期：2025 年 4 月 12 日（六）18:30 (台灣時間)
📍 地點：台北 101
為了隆重揭開台灣量子年的序幕，台灣物理學會與物理研究推動中心將於 2025 年 4 月 12 日晚上 6:30 在 台北 101 舉辦盛大的點燈儀式。透過這場象徵性的儀式，台灣將展開為期一年的量子科學推廣與慶祝活動。
🎤 開幕儀式將包含精彩演講，內容涵蓋：
✔ 量子科學百年紀念：從奠基到未來 。
✔ 量子國家隊：推動創新與未來發展 。
✔ 量子年紀念郵票發行介紹 。
🎥 YouTube 全球直播網址：https://youtu.be/ghsW-D6v454
台灣物理學會IYQ官網連結: https://reurl.cc/9DVzzx
——————
🔹 2025 IYQ Taiwan Opening Ceremony: The New Era of Quantum
📅 Date: Saturday, April 12, 2025, 18:30 TST/10:30 UTC
📍 Location: Taipei 101
To mark the official launch of Taiwan’s International Year of Quantum Science and Technology (IYQ), the Physical Society of Taiwan (TPS) and the Physics Research Promotion Center (PRPC) will host a grand lighting ceremony at Taipei 101 on Saturday, April 12, 2025, at 6:30 PM TST / 10:30 AM UTC. This symbolic event will usher in a year-long series of quantum science outreach and celebration activities.
🎤 Highlights of the Opening Ceremony:
✔ 100 Years of Quantum Science: From Foundations to the Future
✔ Taiwan’s National Quantum Team: Advancing Innovation and Development
✔ Introduction to the IYQ Commemorative Stamp Series
🎥 Global Live Broadcast on YouTube — Audiences worldwide can witness this historic moment online!
📺 Live stream link: https://youtu.be/ghsW-D6v454 
TPS IYQ Official Website: https://reurl.cc/NYqjln</t>
        </is>
      </c>
      <c r="G381" s="7" t="inlineStr">
        <is>
          <t>https://youtu.be/ghsW-D6v454</t>
        </is>
      </c>
      <c r="H381" s="7" t="inlineStr">
        <is>
          <t>https://youtu.be/ghsW-D6v454</t>
        </is>
      </c>
      <c r="I381" s="7" t="inlineStr">
        <is>
          <t>https://reurl.cc/9DVzzx</t>
        </is>
      </c>
      <c r="J381" s="7" t="inlineStr">
        <is>
          <t>https://reurl.cc/9DVzzx?fbclid=IwZXh0bgNhZW0CMTAAAR7uwZejohA16CaRToCF-VlMpbuifjP3gQB1IEAvAkh0RK7Dc8OShFit5Ir7lA_aem_SYNj-QR7Ai5y5YCf2eIZow</t>
        </is>
      </c>
      <c r="K381" s="7" t="inlineStr">
        <is>
          <t>https://youtu.be/ghsW-D6v454</t>
        </is>
      </c>
      <c r="L381" s="7" t="inlineStr">
        <is>
          <t>https://youtu.be/ghsW-D6v454</t>
        </is>
      </c>
      <c r="M381" s="7" t="inlineStr">
        <is>
          <t>https://www.phy.ncu.edu.tw/news/2025-%e5%9c%8b%e9%9a%9b%e9%87%8f%e5%ad%90%e5%b9%b4-%e5%8f%b0%e7%81%a3%e9%96%8b%e5%b9%95%e5%84%80%e5%bc%8f%ef%bc%9a%e9%87%8f%e5%ad%90%e6%96%b0%e7%b4%80%e5%85%83-2025-iyq-taiwan-op/</t>
        </is>
      </c>
      <c r="N381" s="7" t="inlineStr">
        <is>
          <t>劉怡貞</t>
        </is>
      </c>
    </row>
    <row r="382" ht="409.6" customHeight="1">
      <c r="A382" s="7">
        <f>TRUE()</f>
        <v/>
      </c>
      <c r="B382" s="7" t="inlineStr">
        <is>
          <t>其他</t>
        </is>
      </c>
      <c r="C382" s="7" t="n"/>
      <c r="D382" s="14" t="n">
        <v>45758</v>
      </c>
      <c r="E382" s="7" t="inlineStr">
        <is>
          <t>資通安全政策與目標宣導及社交工程演練注意事項</t>
        </is>
      </c>
      <c r="F382" s="9" t="inlineStr">
        <is>
          <t>本校資通安全政策與目標宣導、資安訊息請至國立中央大學資通安全專區點閱(以下三種方式擇一均可進入)
由中大首頁-&gt;關於中大-&gt;認識中央大學-&gt;公開資訊-&gt;校務相關-&gt;國立中央大學資通安全專區進入。
由中央大學電算中心網站-&gt;一般服務-&gt;資通安全專區進入
由網址: https://www.cc.ncu.edu.tw/s/ncuisms 進入
以下重點宣導，請定時確認您「資訊設備更新狀態及設定」及「網路瀏覽操作之安全性」
電子郵件:
勿亂點來路不明之郵件或平時不會收到的信件(例如:○○○異動通知、○○○加薪通知、優惠訊息或時事新聞等相關誘人開啟及點擊之標題信件)
「教育部臺灣學術網路防範惡意電子郵件社交工程演練」每年大約在5~6月、9月，各執行測試一次。將針對每位受測人員寄發測試信件進行統計分析作業，統計受引誘而預覽信件、連結點選或開啟附檔之數量及比率。
此演練，主要是提醒大家，收到陌生人或奇怪的郵件或平時不會收到的信件，請加強注意，勿好奇點選。
訊息:
收到未經證實或機密訊息、信件請勿隨意轉寄外流
電腦:
作業系統應進行安全性更新
安裝防毒軟體(可開啟 Microsoft defender)，病毒碼更新應設為自動
密碼符合密碼設定要求，長度不少於8碼，定期更新
設定螢幕保護機制(電腦15分鐘未使用即開啟)
不得把密碼隨意貼在公開處(如電腦螢幕下方)
網路:
瀏覽器應確實為最新版本
校內電腦DNS務必設為140.115.1.31及140.115.19.42
軟體:
應用軟體(如JAVA/Adobe Reader等)請定期更新至最新版本
嚴禁下載或使用非法軟體與檔案
物聯網設備 (網路印表機，網路攝影機，NAS等)
預設密碼請務必改變
韌體請更新至最新版本
其他:
檔案傳輸請加密後再進行傳輸。
公家機關不得使用有資安疑慮的資通訊產品
公家機關不得採購大陸品牌資通訊產品（含硬體、軟體及服務）。
自行或委外營運、提供公眾活動或使用的場地新增規定，也不得使用大陸品牌資通訊產品。
大陸品牌資通訊產品應立即停止與公務環境介接，並盡速完成汰換。
資通訊產品定義請參閱盤點原則。
大陸品牌眾多，公務機關環境常見大陸品牌包含但不限於以下所列(如遇無法判斷者，建議請廠商提供證明或上網搜尋該品牌資訊)：
海康威視(Hikvision)
華為(Huawei)
大疆創新(DJI)
普聯(TP-Link)
歐加(OPPO)
小米(MI)
大華(Dahua)
高巨創新(EMO)</t>
        </is>
      </c>
      <c r="G382" s="7" t="inlineStr">
        <is>
          <t>https://www.cc.ncu.edu.tw/s/ncuisms</t>
        </is>
      </c>
      <c r="H382" s="7" t="inlineStr">
        <is>
          <t>https://www.cc.ncu.edu.tw/s/ncuisms</t>
        </is>
      </c>
      <c r="I382" s="7" t="inlineStr">
        <is>
          <t>不得採購大陸品牌資通訊產品</t>
        </is>
      </c>
      <c r="J382" s="7" t="inlineStr">
        <is>
          <t>https://www.cc.ncu.edu.tw/static/file/0/1000/img/2/1091218.pdf</t>
        </is>
      </c>
      <c r="K382" s="7" t="inlineStr">
        <is>
          <t>盤點原則</t>
        </is>
      </c>
      <c r="L382" s="7" t="inlineStr">
        <is>
          <t>https://www.cc.ncu.edu.tw/static/file/0/1000/img/2/1111121.pdf</t>
        </is>
      </c>
      <c r="M382" s="7" t="inlineStr">
        <is>
          <t>https://www.phy.ncu.edu.tw/news/%e8%b3%87%e9%80%9a%e5%ae%89%e5%85%a8%e6%94%bf%e7%ad%96%e8%88%87%e7%9b%ae%e6%a8%99%e5%ae%a3%e5%b0%8e%e5%8f%8a%e7%a4%be%e4%ba%a4%e5%b7%a5%e7%a8%8b%e6%bc%94%e7%b7%b4%e6%b3%a8%e6%84%8f%e4%ba%8b%e9%a0%85/</t>
        </is>
      </c>
      <c r="N382" s="7" t="inlineStr">
        <is>
          <t>許慧君</t>
        </is>
      </c>
    </row>
    <row r="383">
      <c r="A383" s="7">
        <f>TRUE()</f>
        <v/>
      </c>
      <c r="B383" s="7" t="inlineStr">
        <is>
          <t>其他</t>
        </is>
      </c>
      <c r="C383" s="7" t="n"/>
      <c r="D383" s="14" t="n">
        <v>45757</v>
      </c>
      <c r="E383" s="7" t="inlineStr">
        <is>
          <t>114學年度校曆</t>
        </is>
      </c>
      <c r="F383" s="7" t="inlineStr">
        <is>
          <t>https://pdc.adm.ncu.edu.tw/calendar/calendar114.pdf</t>
        </is>
      </c>
      <c r="G383" s="7" t="inlineStr">
        <is>
          <t>https://pdc.adm.ncu.edu.tw/calendar/calendar114.pdf</t>
        </is>
      </c>
      <c r="H383" s="7" t="inlineStr">
        <is>
          <t>https://pdc.adm.ncu.edu.tw/calendar/calendar114.pdf</t>
        </is>
      </c>
      <c r="I383" s="7" t="n"/>
      <c r="J383" s="7" t="n"/>
      <c r="K383" s="7" t="n"/>
      <c r="L383" s="7" t="n"/>
      <c r="M383" s="7" t="inlineStr">
        <is>
          <t>https://www.phy.ncu.edu.tw/news/114%e5%ad%b8%e5%b9%b4%e5%ba%a6%e6%a0%a1%e6%9b%86/</t>
        </is>
      </c>
      <c r="N383" s="7" t="inlineStr">
        <is>
          <t>許慧君</t>
        </is>
      </c>
    </row>
    <row r="384">
      <c r="A384" s="7">
        <f>TRUE()</f>
        <v/>
      </c>
      <c r="B384" s="7" t="inlineStr">
        <is>
          <t>演講</t>
        </is>
      </c>
      <c r="C384" s="7" t="n"/>
      <c r="D384" s="14" t="n">
        <v>45755</v>
      </c>
      <c r="E384" s="7" t="inlineStr">
        <is>
          <t>Colloquium_20250415_Neutron Stars: Where Gravitation Theory Meets Nuclear Physics</t>
        </is>
      </c>
      <c r="F384" s="7" t="inlineStr">
        <is>
          <t>Colloquium_20250415下載</t>
        </is>
      </c>
      <c r="G384" s="7" t="inlineStr">
        <is>
          <t>Colloquium_20250415</t>
        </is>
      </c>
      <c r="H384" s="7" t="inlineStr">
        <is>
          <t>https://www.phy.ncu.edu.tw/wp-content/uploads/2025/04/Colloquium_20250415.pdf</t>
        </is>
      </c>
      <c r="I384" s="7" t="inlineStr">
        <is>
          <t>下載</t>
        </is>
      </c>
      <c r="J384" s="7" t="inlineStr">
        <is>
          <t>https://www.phy.ncu.edu.tw/wp-content/uploads/2025/04/Colloquium_20250415.pdf</t>
        </is>
      </c>
      <c r="K384" s="7" t="n"/>
      <c r="L384" s="7" t="n"/>
      <c r="M384" s="7" t="inlineStr">
        <is>
          <t>https://www.phy.ncu.edu.tw/news/colloquium_20250415_neutron-stars-where-gravitation-theory-meets-nuclear-physics/</t>
        </is>
      </c>
      <c r="N384" s="7" t="inlineStr">
        <is>
          <t>許慧君</t>
        </is>
      </c>
    </row>
    <row r="385" ht="79" customHeight="1">
      <c r="A385" s="7">
        <f>TRUE()</f>
        <v/>
      </c>
      <c r="B385" s="7" t="inlineStr">
        <is>
          <t>其他</t>
        </is>
      </c>
      <c r="C385" s="7" t="n"/>
      <c r="D385" s="14" t="n">
        <v>45754</v>
      </c>
      <c r="E385" s="7" t="inlineStr">
        <is>
          <t>「國立中央大學理學院外文能力鑑定考試合格標準」</t>
        </is>
      </c>
      <c r="F385" s="9" t="inlineStr">
        <is>
          <t>理學院為配合「國立中央大學理、工學院外文能力鑑定考試合格標準」廢止，特新訂「國立中央大學理學院外文能力鑑定考試合格標準」。
本標準業經114.3.19 教務會議通過，並置於理學院網站「理學院簡介/規章辦法/學生相關  」項下。
https://www.science.ncu.edu.tw/_files/ugd/f3ff59_2f88df117c104ca0bd802d4b6c4c6490.pdf</t>
        </is>
      </c>
      <c r="G385" s="7" t="inlineStr">
        <is>
          <t>https://www.science.ncu.edu.tw/_files/ugd/f3ff59_2f88df117c1</t>
        </is>
      </c>
      <c r="H385" s="7" t="inlineStr">
        <is>
          <t>https://www.science.ncu.edu.tw/_files/ugd/f3ff59_2f88df117c104ca0bd802d4b6c4c6490.pdf</t>
        </is>
      </c>
      <c r="I385" s="7" t="n"/>
      <c r="J385" s="7" t="n"/>
      <c r="K385" s="7" t="n"/>
      <c r="L385" s="7" t="n"/>
      <c r="M385" s="7" t="inlineStr">
        <is>
          <t>https://www.phy.ncu.edu.tw/news/%e3%80%8c%e5%9c%8b%e7%ab%8b%e4%b8%ad%e5%a4%ae%e5%a4%a7%e5%ad%b8%e7%90%86%e5%ad%b8%e9%99%a2%e5%a4%96%e6%96%87%e8%83%bd%e5%8a%9b%e9%91%91%e5%ae%9a%e8%80%83%e8%a9%a6%e5%90%88%e6%a0%bc%e6%a8%99%e6%ba%96/</t>
        </is>
      </c>
      <c r="N385" s="7" t="inlineStr">
        <is>
          <t>吳菁穗</t>
        </is>
      </c>
    </row>
    <row r="386" ht="53" customHeight="1">
      <c r="A386" s="7">
        <f>TRUE()</f>
        <v/>
      </c>
      <c r="B386" s="7" t="inlineStr">
        <is>
          <t>其他</t>
        </is>
      </c>
      <c r="C386" s="7" t="n"/>
      <c r="D386" s="14" t="n">
        <v>45754</v>
      </c>
      <c r="E386" s="7" t="inlineStr">
        <is>
          <t>停水公告1140412-0413</t>
        </is>
      </c>
      <c r="F386" s="9" t="inlineStr">
        <is>
          <t>停水公告
本(健雄)館關閉地下水供水，進行管路閥件更換。
日期及時間 : 114年4月12日(六)08：30至114年4月13日(日)17：00
自來水正常供水，廁所沖水請儲水備用。</t>
        </is>
      </c>
      <c r="G386" s="7" t="n"/>
      <c r="H386" s="7" t="n"/>
      <c r="I386" s="7" t="n"/>
      <c r="J386" s="7" t="n"/>
      <c r="K386" s="7" t="n"/>
      <c r="L386" s="7" t="n"/>
      <c r="M386" s="7" t="inlineStr">
        <is>
          <t>https://www.phy.ncu.edu.tw/news/%e5%81%9c%e6%b0%b4%e5%85%ac%e5%91%8a-2/</t>
        </is>
      </c>
      <c r="N386" s="7" t="inlineStr">
        <is>
          <t>許慧君</t>
        </is>
      </c>
    </row>
    <row r="387">
      <c r="A387" s="7">
        <f>TRUE()</f>
        <v/>
      </c>
      <c r="B387" s="7" t="inlineStr">
        <is>
          <t>演講</t>
        </is>
      </c>
      <c r="C387" s="7" t="n"/>
      <c r="D387" s="14" t="n">
        <v>45754</v>
      </c>
      <c r="E387" s="7" t="inlineStr">
        <is>
          <t>【20250418】演講公告Unraveling the internal structure of the proton at Jefferson Lab and at the future EIC</t>
        </is>
      </c>
      <c r="F387" s="7" t="inlineStr">
        <is>
          <t>【20250418】CHiP_演講公告下載</t>
        </is>
      </c>
      <c r="G387" s="7" t="inlineStr">
        <is>
          <t>【20250418】CHiP_演講公告</t>
        </is>
      </c>
      <c r="H387" s="7" t="inlineStr">
        <is>
          <t>https://www.phy.ncu.edu.tw/wp-content/uploads/2025/04/【20250418】CHiP_演講公告.pdf</t>
        </is>
      </c>
      <c r="I387" s="7" t="inlineStr">
        <is>
          <t>下載</t>
        </is>
      </c>
      <c r="J387" s="7" t="inlineStr">
        <is>
          <t>https://www.phy.ncu.edu.tw/wp-content/uploads/2025/04/【20250418】CHiP_演講公告.pdf</t>
        </is>
      </c>
      <c r="K387" s="7" t="n"/>
      <c r="L387" s="7" t="n"/>
      <c r="M387" s="7" t="inlineStr">
        <is>
          <t>https://www.phy.ncu.edu.tw/news/%e3%80%9020250418%e3%80%91%e6%bc%94%e8%ac%9b%e5%85%ac%e5%91%8aunraveling-the-internal-structure-of-the-proton-at-jefferson-lab-and-at-the-future-eic/</t>
        </is>
      </c>
      <c r="N387" s="7" t="inlineStr">
        <is>
          <t>許慧君</t>
        </is>
      </c>
    </row>
    <row r="388">
      <c r="A388" s="7">
        <f>TRUE()</f>
        <v/>
      </c>
      <c r="B388" s="7" t="inlineStr">
        <is>
          <t>其他</t>
        </is>
      </c>
      <c r="C388" s="7" t="n"/>
      <c r="D388" s="14" t="n">
        <v>45749</v>
      </c>
      <c r="E388" s="7" t="inlineStr">
        <is>
          <t>失物招領(114.04.02)</t>
        </is>
      </c>
      <c r="F388" s="7" t="inlineStr">
        <is>
          <t>有遺失下列物品者，請儘速至物理系辦(S4-629)認領! 未領取物品將於114.04.30清除。</t>
        </is>
      </c>
      <c r="G388" s="7" t="n"/>
      <c r="H388" s="7" t="n"/>
      <c r="I388" s="7" t="n"/>
      <c r="J388" s="7" t="n"/>
      <c r="K388" s="7" t="n"/>
      <c r="L388" s="7" t="n"/>
      <c r="M388" s="7" t="inlineStr">
        <is>
          <t>https://www.phy.ncu.edu.tw/news/%e5%a4%b1%e7%89%a9%e6%8b%9b%e9%a0%98114-04-02/</t>
        </is>
      </c>
      <c r="N388" s="7" t="inlineStr">
        <is>
          <t>許慧君</t>
        </is>
      </c>
    </row>
    <row r="389" ht="92" customHeight="1">
      <c r="A389" s="7">
        <f>TRUE()</f>
        <v/>
      </c>
      <c r="B389" s="7" t="inlineStr">
        <is>
          <t>其他</t>
        </is>
      </c>
      <c r="C389" s="7" t="n"/>
      <c r="D389" s="14" t="n">
        <v>45749</v>
      </c>
      <c r="E389" s="7" t="inlineStr">
        <is>
          <t>物理系冷氣清洗公告114.04.07(一)上午</t>
        </is>
      </c>
      <c r="F389" s="9" t="inlineStr">
        <is>
          <t>物理系冷氣清洗公告
時間：114.04.07(一)上午
地點：健雄館
六樓607.612.630.632
冷氣清洗期間略有噪音，並會使用到該樓層男廁及貨梯旁陽台區域作為清洗場地，不便之處請多諒解。
教室與研討室部分，除表訂課程與特殊事由已先與系辦登記借用空間外，一律暫停使用。</t>
        </is>
      </c>
      <c r="G389" s="7" t="n"/>
      <c r="H389" s="7" t="n"/>
      <c r="I389" s="7" t="n"/>
      <c r="J389" s="7" t="n"/>
      <c r="K389" s="7" t="n"/>
      <c r="L389" s="7" t="n"/>
      <c r="M389" s="7" t="inlineStr">
        <is>
          <t>https://www.phy.ncu.edu.tw/news/%e7%89%a9%e7%90%86%e7%b3%bb%e5%86%b7%e6%b0%a3%e6%b8%85%e6%b4%97%e5%85%ac%e5%91%8a114-04-07%e4%b8%80%e4%b8%8a%e5%8d%88/</t>
        </is>
      </c>
      <c r="N389" s="7" t="inlineStr">
        <is>
          <t>許慧君</t>
        </is>
      </c>
    </row>
    <row r="390">
      <c r="A390" s="7">
        <f>TRUE()</f>
        <v/>
      </c>
      <c r="B390" s="7" t="inlineStr">
        <is>
          <t>演講</t>
        </is>
      </c>
      <c r="C390" s="7" t="n"/>
      <c r="D390" s="14" t="n">
        <v>45748</v>
      </c>
      <c r="E390" s="7" t="inlineStr">
        <is>
          <t>Colloquium_20250408_k-essence induced by derivative couplings of the inflation</t>
        </is>
      </c>
      <c r="F390" s="7" t="inlineStr">
        <is>
          <t>Colloquium_20250408下載</t>
        </is>
      </c>
      <c r="G390" s="7" t="inlineStr">
        <is>
          <t>Colloquium_20250408</t>
        </is>
      </c>
      <c r="H390" s="7" t="inlineStr">
        <is>
          <t>https://www.phy.ncu.edu.tw/wp-content/uploads/2025/04/Colloquium_20250408-1.pdf</t>
        </is>
      </c>
      <c r="I390" s="7" t="inlineStr">
        <is>
          <t>下載</t>
        </is>
      </c>
      <c r="J390" s="7" t="inlineStr">
        <is>
          <t>https://www.phy.ncu.edu.tw/wp-content/uploads/2025/04/Colloquium_20250408-1.pdf</t>
        </is>
      </c>
      <c r="K390" s="7" t="n"/>
      <c r="L390" s="7" t="n"/>
      <c r="M390" s="7" t="inlineStr">
        <is>
          <t>https://www.phy.ncu.edu.tw/news/colloquium_20250408_gauge-independent-effective-field-equations/</t>
        </is>
      </c>
      <c r="N390" s="7" t="inlineStr">
        <is>
          <t>許慧君</t>
        </is>
      </c>
    </row>
    <row r="391">
      <c r="A391" s="7">
        <f>TRUE()</f>
        <v/>
      </c>
      <c r="B391" s="7" t="inlineStr">
        <is>
          <t>其他</t>
        </is>
      </c>
      <c r="C391" s="7" t="n"/>
      <c r="D391" s="14" t="n">
        <v>45747</v>
      </c>
      <c r="E391" s="7" t="inlineStr">
        <is>
          <t>物理系分機通訊錄1140401</t>
        </is>
      </c>
      <c r="F391" s="7" t="inlineStr">
        <is>
          <t>物理系通訊錄下載</t>
        </is>
      </c>
      <c r="G391" s="7" t="inlineStr">
        <is>
          <t>物理系通訊錄</t>
        </is>
      </c>
      <c r="H391" s="7" t="inlineStr">
        <is>
          <t>https://www.phy.ncu.edu.tw/wp-content/uploads/2025/03/物理系通訊錄-2.pdf</t>
        </is>
      </c>
      <c r="I391" s="7" t="inlineStr">
        <is>
          <t>下載</t>
        </is>
      </c>
      <c r="J391" s="7" t="inlineStr">
        <is>
          <t>https://www.phy.ncu.edu.tw/wp-content/uploads/2025/03/物理系通訊錄-2.pdf</t>
        </is>
      </c>
      <c r="K391" s="7" t="n"/>
      <c r="L391" s="7" t="n"/>
      <c r="M391" s="7" t="inlineStr">
        <is>
          <t>https://www.phy.ncu.edu.tw/news/%e7%89%a9%e7%90%86%e7%b3%bb%e5%88%86%e6%a9%9f%e9%80%9a%e8%a8%8a%e9%8c%841140401/</t>
        </is>
      </c>
      <c r="N391" s="7" t="inlineStr">
        <is>
          <t>許慧君</t>
        </is>
      </c>
    </row>
    <row r="392" ht="105" customHeight="1">
      <c r="A392" s="7">
        <f>TRUE()</f>
        <v/>
      </c>
      <c r="B392" s="7" t="inlineStr">
        <is>
          <t>招生</t>
        </is>
      </c>
      <c r="C392" s="7" t="inlineStr">
        <is>
          <t>高中生</t>
        </is>
      </c>
      <c r="D392" s="14" t="n">
        <v>45747</v>
      </c>
      <c r="E392" s="7" t="inlineStr">
        <is>
          <t>114學年度大學申請入學第二階段指定項目甄試通知</t>
        </is>
      </c>
      <c r="F392" s="9" t="inlineStr">
        <is>
          <t>114學年度大學申請入學第二階段指定項目甄試通知函已於114年3月31日以掛號寄出，敬請注意收件。如於考試前未收到通知函，可直接參考附件 (內容與紙本相同)。本校招生組另以簡訊通知，敬請留意！
第二階段甄試報名：
(1) 甄試繳費：5/1 9:00 ~ 5/6 15:30。
(2) 審查資料上傳：5/1 ~ 5/6每日9:00~21:00。
114申請入學二階甄試通知函下載
114申請入學二階甄試報名通知單下載</t>
        </is>
      </c>
      <c r="G392" s="7" t="inlineStr">
        <is>
          <t>114申請入學二階甄試通知函</t>
        </is>
      </c>
      <c r="H392" s="7" t="inlineStr">
        <is>
          <t>https://www.phy.ncu.edu.tw/wp-content/uploads/2025/03/114申請入學二階甄試通知函.pdf</t>
        </is>
      </c>
      <c r="I392" s="7" t="inlineStr">
        <is>
          <t>下載</t>
        </is>
      </c>
      <c r="J392" s="7" t="inlineStr">
        <is>
          <t>https://www.phy.ncu.edu.tw/wp-content/uploads/2025/03/114申請入學二階甄試通知函.pdf</t>
        </is>
      </c>
      <c r="K392" s="7" t="inlineStr">
        <is>
          <t>114申請入學二階甄試報名通知單</t>
        </is>
      </c>
      <c r="L392" s="7" t="inlineStr">
        <is>
          <t>https://www.phy.ncu.edu.tw/wp-content/uploads/2025/03/114申請入學二階甄試報名通知單.pdf</t>
        </is>
      </c>
      <c r="M392" s="7" t="inlineStr">
        <is>
          <t>https://www.phy.ncu.edu.tw/news/114%e5%ad%b8%e5%b9%b4%e5%ba%a6%e5%a4%a7%e5%ad%b8%e7%94%b3%e8%ab%8b%e5%85%a5%e5%ad%b8%e7%ac%ac%e4%ba%8c%e9%9a%8e%e6%ae%b5%e6%8c%87%e5%ae%9a%e9%a0%85%e7%9b%ae%e7%94%84%e8%a9%a6%e9%80%9a%e7%9f%a5/</t>
        </is>
      </c>
      <c r="N392" s="7" t="inlineStr">
        <is>
          <t>吳菁穗</t>
        </is>
      </c>
    </row>
    <row r="393">
      <c r="A393" s="7">
        <f>TRUE()</f>
        <v/>
      </c>
      <c r="B393" s="7" t="inlineStr">
        <is>
          <t>其他</t>
        </is>
      </c>
      <c r="C393" s="7" t="n"/>
      <c r="D393" s="14" t="n">
        <v>45747</v>
      </c>
      <c r="E393" s="7" t="inlineStr">
        <is>
          <t>114年環安中心季刊春季號</t>
        </is>
      </c>
      <c r="F393" s="7" t="inlineStr">
        <is>
          <t>2025環安中心季刊春季號下載</t>
        </is>
      </c>
      <c r="G393" s="7" t="inlineStr">
        <is>
          <t>2025環安中心季刊春季號</t>
        </is>
      </c>
      <c r="H393" s="7" t="inlineStr">
        <is>
          <t>https://www.phy.ncu.edu.tw/wp-content/uploads/2025/03/2025環安中心季刊春季號.pdf</t>
        </is>
      </c>
      <c r="I393" s="7" t="inlineStr">
        <is>
          <t>下載</t>
        </is>
      </c>
      <c r="J393" s="7" t="inlineStr">
        <is>
          <t>https://www.phy.ncu.edu.tw/wp-content/uploads/2025/03/2025環安中心季刊春季號.pdf</t>
        </is>
      </c>
      <c r="K393" s="7" t="n"/>
      <c r="L393" s="7" t="n"/>
      <c r="M393" s="7" t="inlineStr">
        <is>
          <t>https://www.phy.ncu.edu.tw/news/114%e5%b9%b4%e7%92%b0%e5%ae%89%e4%b8%ad%e5%bf%83%e5%ad%a3%e5%88%8a%e6%98%a5%e5%ad%a3%e8%99%9f/</t>
        </is>
      </c>
      <c r="N393" s="7" t="inlineStr">
        <is>
          <t>許慧君</t>
        </is>
      </c>
    </row>
    <row r="394">
      <c r="A394" s="7">
        <f>TRUE()</f>
        <v/>
      </c>
      <c r="B394" s="7" t="inlineStr">
        <is>
          <t>研討會</t>
        </is>
      </c>
      <c r="C394" s="7" t="n"/>
      <c r="D394" s="14" t="n">
        <v>45744</v>
      </c>
      <c r="E394" s="7" t="inlineStr">
        <is>
          <t>2025光世代實驗技術預備學校</t>
        </is>
      </c>
      <c r="F394" s="7" t="inlineStr">
        <is>
          <t>2025光世代實驗技術預備學校海報定稿下載</t>
        </is>
      </c>
      <c r="G394" s="7" t="inlineStr">
        <is>
          <t>2025光世代實驗技術預備學校海報定稿</t>
        </is>
      </c>
      <c r="H394" s="7" t="inlineStr">
        <is>
          <t>https://www.phy.ncu.edu.tw/wp-content/uploads/2025/03/2025光世代實驗技術預備學校海報定稿.pdf</t>
        </is>
      </c>
      <c r="I394" s="7" t="inlineStr">
        <is>
          <t>下載</t>
        </is>
      </c>
      <c r="J394" s="7" t="inlineStr">
        <is>
          <t>https://www.phy.ncu.edu.tw/wp-content/uploads/2025/03/2025光世代實驗技術預備學校海報定稿.pdf</t>
        </is>
      </c>
      <c r="K394" s="7" t="n"/>
      <c r="L394" s="7" t="n"/>
      <c r="M394" s="7" t="inlineStr">
        <is>
          <t>https://www.phy.ncu.edu.tw/news/2025%e5%85%89%e4%b8%96%e4%bb%a3%e5%af%a6%e9%a9%97%e6%8a%80%e8%a1%93%e9%a0%90%e5%82%99%e5%ad%b8%e6%a0%a1/</t>
        </is>
      </c>
      <c r="N394" s="7" t="inlineStr">
        <is>
          <t>許慧君</t>
        </is>
      </c>
    </row>
    <row r="395">
      <c r="A395" s="7">
        <f>TRUE()</f>
        <v/>
      </c>
      <c r="B395" s="7" t="inlineStr">
        <is>
          <t>其他</t>
        </is>
      </c>
      <c r="C395" s="7" t="n"/>
      <c r="D395" s="14" t="n">
        <v>45744</v>
      </c>
      <c r="E395" s="7" t="inlineStr">
        <is>
          <t>114年高壓檢驗維護停電公告</t>
        </is>
      </c>
      <c r="F395" s="7" t="inlineStr">
        <is>
          <t>114年高壓檢驗維護停電公告下載</t>
        </is>
      </c>
      <c r="G395" s="7" t="inlineStr">
        <is>
          <t>114年高壓檢驗維護停電公告</t>
        </is>
      </c>
      <c r="H395" s="7" t="inlineStr">
        <is>
          <t>https://www.phy.ncu.edu.tw/wp-content/uploads/2025/03/114年高壓檢驗維護停電公告.pdf</t>
        </is>
      </c>
      <c r="I395" s="7" t="inlineStr">
        <is>
          <t>下載</t>
        </is>
      </c>
      <c r="J395" s="7" t="inlineStr">
        <is>
          <t>https://www.phy.ncu.edu.tw/wp-content/uploads/2025/03/114年高壓檢驗維護停電公告.pdf</t>
        </is>
      </c>
      <c r="K395" s="7" t="n"/>
      <c r="L395" s="7" t="n"/>
      <c r="M395" s="7" t="inlineStr">
        <is>
          <t>https://www.phy.ncu.edu.tw/news/114%e5%b9%b4%e9%ab%98%e5%a3%93%e6%aa%a2%e9%a9%97%e7%b6%ad%e8%ad%b7%e5%81%9c%e9%9b%bb%e5%85%ac%e5%91%8a/</t>
        </is>
      </c>
      <c r="N395" s="7" t="inlineStr">
        <is>
          <t>許慧君</t>
        </is>
      </c>
    </row>
    <row r="396" ht="92" customHeight="1">
      <c r="A396" s="7">
        <f>TRUE()</f>
        <v/>
      </c>
      <c r="B396" s="7" t="inlineStr">
        <is>
          <t>其他</t>
        </is>
      </c>
      <c r="C396" s="7" t="n"/>
      <c r="D396" s="14" t="n">
        <v>45742</v>
      </c>
      <c r="E396" s="7" t="inlineStr">
        <is>
          <t>物理系冷氣清洗公告114.04.02(三)</t>
        </is>
      </c>
      <c r="F396" s="9" t="inlineStr">
        <is>
          <t>物理系冷氣清洗公告
時間：114.04.02(三)
地點：健雄館
六樓621.623.625.626
冷氣清洗期間略有噪音，並會使用到該樓層男廁及貨梯旁陽台區域作為清洗場地，不便之處請多諒解。
教室與研討室部分，除表訂課程與特殊事由已先與系辦登記借用空間外，一律暫停使用。</t>
        </is>
      </c>
      <c r="G396" s="7" t="n"/>
      <c r="H396" s="7" t="n"/>
      <c r="I396" s="7" t="n"/>
      <c r="J396" s="7" t="n"/>
      <c r="K396" s="7" t="n"/>
      <c r="L396" s="7" t="n"/>
      <c r="M396" s="7" t="inlineStr">
        <is>
          <t>https://www.phy.ncu.edu.tw/news/%e7%89%a9%e7%90%86%e7%b3%bb%e5%86%b7%e6%b0%a3%e6%b8%85%e6%b4%97%e5%85%ac%e5%91%8a114-04-02%e4%b8%89/</t>
        </is>
      </c>
      <c r="N396" s="7" t="inlineStr">
        <is>
          <t>許慧君</t>
        </is>
      </c>
    </row>
    <row r="397">
      <c r="A397" s="7">
        <f>TRUE()</f>
        <v/>
      </c>
      <c r="B397" s="7" t="inlineStr">
        <is>
          <t>演講</t>
        </is>
      </c>
      <c r="C397" s="7" t="n"/>
      <c r="D397" s="14" t="n">
        <v>45741</v>
      </c>
      <c r="E397" s="7" t="inlineStr">
        <is>
          <t>Colloquium_20250401_Exploring Molecular Dynamics in Perovskites, Metal-Organic Frameworks (MOFs), and Amyloidogenic Proteins</t>
        </is>
      </c>
      <c r="F397" s="7" t="inlineStr">
        <is>
          <t>Colloquium_20250401下載</t>
        </is>
      </c>
      <c r="G397" s="7" t="inlineStr">
        <is>
          <t>Colloquium_20250401</t>
        </is>
      </c>
      <c r="H397" s="7" t="inlineStr">
        <is>
          <t>https://www.phy.ncu.edu.tw/wp-content/uploads/2025/03/Colloquium_20250401.pdf</t>
        </is>
      </c>
      <c r="I397" s="7" t="inlineStr">
        <is>
          <t>下載</t>
        </is>
      </c>
      <c r="J397" s="7" t="inlineStr">
        <is>
          <t>https://www.phy.ncu.edu.tw/wp-content/uploads/2025/03/Colloquium_20250401.pdf</t>
        </is>
      </c>
      <c r="K397" s="7" t="n"/>
      <c r="L397" s="7" t="n"/>
      <c r="M397" s="7" t="inlineStr">
        <is>
          <t>https://www.phy.ncu.edu.tw/news/colloquium_20250401_exploring-molecular-dynamics-in-perovskites-metal-organic-frameworks-mofs-and-amyloidogenic-proteins/</t>
        </is>
      </c>
      <c r="N397" s="7" t="inlineStr">
        <is>
          <t>許慧君</t>
        </is>
      </c>
    </row>
    <row r="398" ht="105" customHeight="1">
      <c r="A398" s="7">
        <f>TRUE()</f>
        <v/>
      </c>
      <c r="B398" s="7" t="inlineStr">
        <is>
          <t>其他</t>
        </is>
      </c>
      <c r="C398" s="7" t="n"/>
      <c r="D398" s="14" t="n">
        <v>45741</v>
      </c>
      <c r="E398" s="7" t="inlineStr">
        <is>
          <t>111~113學年度應修科目表修訂通過公告-修習論文研習與撰寫須繳交論文始得列入畢業學分</t>
        </is>
      </c>
      <c r="F398" s="9" t="inlineStr">
        <is>
          <t>111~113學年度應修科目表業已於114.03.05經113學年度第二學期第一次校課程委員會議修訂通過以下規定，在學1-3年級學生適用之：
備註欄二.3.(3) 修習「論文研習與撰寫」任一課程，皆須比照碩士論文格式完成學士論文並繳交pdf檔至系辦公室，
始得列入畢業學分。
換言之，修習「論文研習與撰寫I、II、III、IV」，若未繳交學士論文pdf檔至系辦公室，則不列入畢業學分。
各年級完整應修科目表請參閱 系網頁-系所簡介-系所規章-大學部相關規章</t>
        </is>
      </c>
      <c r="G398" s="7" t="inlineStr">
        <is>
          <t>系網頁-系所簡介-系所規章-大學部相關規章</t>
        </is>
      </c>
      <c r="H398" s="7" t="inlineStr">
        <is>
          <t>https://www.phy.ncu.edu.tw/%e7%b3%bb%e6%89%80%e8%a6%8f%e7%ab%a0/</t>
        </is>
      </c>
      <c r="I398" s="7" t="n"/>
      <c r="J398" s="7" t="n"/>
      <c r="K398" s="7" t="n"/>
      <c r="L398" s="7" t="n"/>
      <c r="M398" s="7" t="inlineStr">
        <is>
          <t>https://www.phy.ncu.edu.tw/news/111113%e5%ad%b8%e5%b9%b4%e5%ba%a6%e6%87%89%e4%bf%ae%e7%a7%91%e7%9b%ae%e8%a1%a8%e4%bf%ae%e8%a8%82%e9%80%9a%e9%81%8e%e5%85%ac%e5%91%8a-%e4%bf%ae%e7%bf%92%e8%ab%96%e6%96%87%e7%a0%94%e7%bf%92%e8%88%87/</t>
        </is>
      </c>
      <c r="N398" s="7" t="inlineStr">
        <is>
          <t>吳菁穗</t>
        </is>
      </c>
    </row>
    <row r="399" ht="105" customHeight="1">
      <c r="A399" s="7">
        <f>TRUE()</f>
        <v/>
      </c>
      <c r="B399" s="7" t="inlineStr">
        <is>
          <t>其他</t>
        </is>
      </c>
      <c r="C399" s="7" t="n"/>
      <c r="D399" s="14" t="n">
        <v>45741</v>
      </c>
      <c r="E399" s="7" t="inlineStr">
        <is>
          <t>圖書館資料庫利用講習</t>
        </is>
      </c>
      <c r="F399" s="9" t="inlineStr">
        <is>
          <t>為鼓勵全校師生善用圖書館資源，本館特舉辦一系列豐富講習課程，內容包含資料庫利用、書目管理軟體及論文比對等主題。資訊如下：
1.Scopus論文查詢工具：2025-3-26（三）15:00-16:00
2.指標期刊、論文查詢工具 (SCIE/SSCI) + JCR：2025-3-27（四）14:00-16:00
3.EndNote書目管理軟體：2025-4-10（四）14:00-16:00
報名網址：https://cis.ncu.edu.tw/iNCU/messageNotice/activityManagement/activity/815
所有講座皆為線上授課，授課網址: https://ncu-edu.webex.com/ncu-edu/j.php?MTID=m71b09d585c0fa6bf645aca4a37a59d3e</t>
        </is>
      </c>
      <c r="G399" s="7" t="inlineStr">
        <is>
          <t>https://cis.ncu.edu.tw/iNCU/messageNotice/activityManagement</t>
        </is>
      </c>
      <c r="H399" s="7" t="inlineStr">
        <is>
          <t>https://cis.ncu.edu.tw/iNCU/messageNotice/activityManagement/activity/815</t>
        </is>
      </c>
      <c r="I399" s="7" t="inlineStr">
        <is>
          <t>https://ncu-edu.webex.com/ncu-edu/j.php?MTID=m71b09d585c0fa6</t>
        </is>
      </c>
      <c r="J399" s="7" t="inlineStr">
        <is>
          <t>https://ncu-edu.webex.com/ncu-edu/j.php?MTID=m71b09d585c0fa6bf645aca4a37a59d3e</t>
        </is>
      </c>
      <c r="K399" s="7" t="n"/>
      <c r="L399" s="7" t="n"/>
      <c r="M399" s="7" t="inlineStr">
        <is>
          <t>https://www.phy.ncu.edu.tw/news/%e5%9c%96%e6%9b%b8%e9%a4%a8%e8%b3%87%e6%96%99%e5%ba%ab%e5%88%a9%e7%94%a8%e8%ac%9b%e7%bf%92-2/</t>
        </is>
      </c>
      <c r="N399" s="7" t="inlineStr">
        <is>
          <t>許慧君</t>
        </is>
      </c>
    </row>
    <row r="400">
      <c r="A400" s="7">
        <f>TRUE()</f>
        <v/>
      </c>
      <c r="B400" s="7" t="inlineStr">
        <is>
          <t>其他</t>
        </is>
      </c>
      <c r="C400" s="7" t="n"/>
      <c r="D400" s="14" t="n">
        <v>45736</v>
      </c>
      <c r="E400" s="7" t="inlineStr">
        <is>
          <t>(天候不佳延後施作)健雄館一樓入口止滑磚施工公告1140327-0330</t>
        </is>
      </c>
      <c r="F400" s="7" t="n"/>
      <c r="G400" s="7" t="n"/>
      <c r="H400" s="7" t="n"/>
      <c r="I400" s="7" t="n"/>
      <c r="J400" s="7" t="n"/>
      <c r="K400" s="7" t="n"/>
      <c r="L400" s="7" t="n"/>
      <c r="M400" s="7" t="inlineStr">
        <is>
          <t>https://www.phy.ncu.edu.tw/news/%e5%81%a5%e9%9b%84%e9%a4%a8%e4%b8%80%e6%a8%93%e5%85%a5%e5%8f%a3%e6%ad%a2%e6%bb%91%e7%a3%9a%e6%96%bd%e5%b7%a5%e5%85%ac%e5%91%8a1140327-0330/</t>
        </is>
      </c>
      <c r="N400" s="7" t="inlineStr">
        <is>
          <t>許慧君</t>
        </is>
      </c>
    </row>
    <row r="401" ht="66" customHeight="1">
      <c r="A401" s="7">
        <f>TRUE()</f>
        <v/>
      </c>
      <c r="B401" s="7" t="inlineStr">
        <is>
          <t>招生</t>
        </is>
      </c>
      <c r="C401" s="7" t="n"/>
      <c r="D401" s="14" t="n">
        <v>45736</v>
      </c>
      <c r="E401" s="7" t="inlineStr">
        <is>
          <t>114學年度碩士班考試入學複試錄取名單</t>
        </is>
      </c>
      <c r="F401" s="9" t="inlineStr">
        <is>
          <t>https://admission.ncu.edu.tw/zh-TW/article/2025-03-20%2011:32:25/9
正取生:成績單、報到通知單於3/20以掛號寄至通訊地址。
備取生:成績單於3/20以掛號寄至通訊地址。
114學年度碩士班考試入學招生入學報到階段查詢
https://cis.ncu.edu.tw/ExamRegister/checkin?activityNo=174</t>
        </is>
      </c>
      <c r="G401" s="7" t="inlineStr">
        <is>
          <t>https://admission.ncu.edu.tw/zh-TW/article/2025-03-20%2011:3</t>
        </is>
      </c>
      <c r="H401" s="7" t="inlineStr">
        <is>
          <t>https://admission.ncu.edu.tw/zh-TW/article/2025-03-20%2011:32:25/9</t>
        </is>
      </c>
      <c r="I401" s="7" t="inlineStr">
        <is>
          <t>https://cis.ncu.edu.tw/ExamRegister/checkin?activityNo=174</t>
        </is>
      </c>
      <c r="J401" s="7" t="inlineStr">
        <is>
          <t>https://cis.ncu.edu.tw/ExamRegister/checkin?activityNo=174</t>
        </is>
      </c>
      <c r="K401" s="7" t="n"/>
      <c r="L401" s="7" t="n"/>
      <c r="M401" s="7" t="inlineStr">
        <is>
          <t>https://www.phy.ncu.edu.tw/news/114%e5%ad%b8%e5%b9%b4%e5%ba%a6%e7%a2%a9%e5%a3%ab%e7%8f%ad%e8%80%83%e8%a9%a6%e5%85%a5%e5%ad%b8%e8%a4%87%e8%a9%a6%e9%8c%84%e5%8f%96%e5%90%8d%e5%96%ae/</t>
        </is>
      </c>
      <c r="N401" s="7" t="inlineStr">
        <is>
          <t>許慧君</t>
        </is>
      </c>
    </row>
    <row r="402">
      <c r="A402" s="7">
        <f>TRUE()</f>
        <v/>
      </c>
      <c r="B402" s="7" t="inlineStr">
        <is>
          <t>演講</t>
        </is>
      </c>
      <c r="C402" s="7" t="n"/>
      <c r="D402" s="14" t="n">
        <v>45735</v>
      </c>
      <c r="E402" s="7" t="inlineStr">
        <is>
          <t>Colloquium_20250325_Magnetic Structure Determination and Its Applications : Exploring Piezomagnetic and Magnetoelectric Effects</t>
        </is>
      </c>
      <c r="F402" s="7" t="inlineStr">
        <is>
          <t>Colloquium_20250325下載</t>
        </is>
      </c>
      <c r="G402" s="7" t="inlineStr">
        <is>
          <t>Colloquium_20250325</t>
        </is>
      </c>
      <c r="H402" s="7" t="inlineStr">
        <is>
          <t>https://www.phy.ncu.edu.tw/wp-content/uploads/2025/03/Colloquium_20250325.pdf</t>
        </is>
      </c>
      <c r="I402" s="7" t="inlineStr">
        <is>
          <t>下載</t>
        </is>
      </c>
      <c r="J402" s="7" t="inlineStr">
        <is>
          <t>https://www.phy.ncu.edu.tw/wp-content/uploads/2025/03/Colloquium_20250325.pdf</t>
        </is>
      </c>
      <c r="K402" s="7" t="n"/>
      <c r="L402" s="7" t="n"/>
      <c r="M402" s="7" t="inlineStr">
        <is>
          <t>https://www.phy.ncu.edu.tw/news/colloquium_20250325_magnetic-structure-determination-and-its-applications-exploring-piezomagnetic-and-magnetoelectric-effects/</t>
        </is>
      </c>
      <c r="N402" s="7" t="inlineStr">
        <is>
          <t>許慧君</t>
        </is>
      </c>
    </row>
    <row r="403">
      <c r="A403" s="7">
        <f>TRUE()</f>
        <v/>
      </c>
      <c r="B403" s="7" t="inlineStr">
        <is>
          <t>演講</t>
        </is>
      </c>
      <c r="C403" s="7" t="n"/>
      <c r="D403" s="14" t="n">
        <v>45730</v>
      </c>
      <c r="E403" s="7" t="inlineStr">
        <is>
          <t>Complex System and Biophysics Seminar_20250320</t>
        </is>
      </c>
      <c r="F403" s="7" t="inlineStr">
        <is>
          <t>Complex System and Biophysics Seminar_20250320下載</t>
        </is>
      </c>
      <c r="G403" s="7" t="inlineStr">
        <is>
          <t>Complex System and Biophysics Seminar_20250320</t>
        </is>
      </c>
      <c r="H403" s="7" t="inlineStr">
        <is>
          <t>https://www.phy.ncu.edu.tw/wp-content/uploads/2025/03/Complex-System-and-Biophysics-Seminar_20250320.pdf</t>
        </is>
      </c>
      <c r="I403" s="7" t="inlineStr">
        <is>
          <t>下載</t>
        </is>
      </c>
      <c r="J403" s="7" t="inlineStr">
        <is>
          <t>https://www.phy.ncu.edu.tw/wp-content/uploads/2025/03/Complex-System-and-Biophysics-Seminar_20250320.pdf</t>
        </is>
      </c>
      <c r="K403" s="7" t="n"/>
      <c r="L403" s="7" t="n"/>
      <c r="M403" s="7" t="inlineStr">
        <is>
          <t>https://www.phy.ncu.edu.tw/news/complex-system-and-biophysics-seminar_20250320/</t>
        </is>
      </c>
      <c r="N403" s="7" t="inlineStr">
        <is>
          <t>許慧君</t>
        </is>
      </c>
    </row>
    <row r="404">
      <c r="A404" s="7">
        <f>TRUE()</f>
        <v/>
      </c>
      <c r="B404" s="7" t="inlineStr">
        <is>
          <t>演講</t>
        </is>
      </c>
      <c r="C404" s="7" t="n"/>
      <c r="D404" s="14" t="n">
        <v>45727</v>
      </c>
      <c r="E404" s="7" t="inlineStr">
        <is>
          <t>Colloquium_20250318_Search for the Dark Matter on ground and in space</t>
        </is>
      </c>
      <c r="F404" s="7" t="inlineStr">
        <is>
          <t>Colloquium_20250318下載</t>
        </is>
      </c>
      <c r="G404" s="7" t="inlineStr">
        <is>
          <t>Colloquium_20250318</t>
        </is>
      </c>
      <c r="H404" s="7" t="inlineStr">
        <is>
          <t>https://www.phy.ncu.edu.tw/wp-content/uploads/2025/03/Colloquium_20250318.pdf</t>
        </is>
      </c>
      <c r="I404" s="7" t="inlineStr">
        <is>
          <t>下載</t>
        </is>
      </c>
      <c r="J404" s="7" t="inlineStr">
        <is>
          <t>https://www.phy.ncu.edu.tw/wp-content/uploads/2025/03/Colloquium_20250318.pdf</t>
        </is>
      </c>
      <c r="K404" s="7" t="n"/>
      <c r="L404" s="7" t="n"/>
      <c r="M404" s="7" t="inlineStr">
        <is>
          <t>https://www.phy.ncu.edu.tw/news/colloquium_20250318_search-for-the-dark-matter-on-ground-and-in-space/</t>
        </is>
      </c>
      <c r="N404" s="7" t="inlineStr">
        <is>
          <t>許慧君</t>
        </is>
      </c>
    </row>
    <row r="405">
      <c r="A405" s="7">
        <f>TRUE()</f>
        <v/>
      </c>
      <c r="B405" s="7" t="inlineStr">
        <is>
          <t>其他</t>
        </is>
      </c>
      <c r="C405" s="7" t="n"/>
      <c r="D405" s="14" t="n">
        <v>45726</v>
      </c>
      <c r="E405" s="7" t="inlineStr">
        <is>
          <t>3/15-3/16 卡卡音樂祭 音量及燈光公告</t>
        </is>
      </c>
      <c r="F405" s="7" t="n"/>
      <c r="G405" s="7" t="n"/>
      <c r="H405" s="7" t="n"/>
      <c r="I405" s="7" t="n"/>
      <c r="J405" s="7" t="n"/>
      <c r="K405" s="7" t="n"/>
      <c r="L405" s="7" t="n"/>
      <c r="M405" s="7" t="inlineStr">
        <is>
          <t>https://www.phy.ncu.edu.tw/news/3-15-3-16-%e5%8d%a1%e5%8d%a1%e9%9f%b3%e6%a8%82%e7%a5%ad-%e9%9f%b3%e9%87%8f%e5%8f%8a%e7%87%88%e5%85%89%e5%85%ac%e5%91%8a/</t>
        </is>
      </c>
      <c r="N405" s="7" t="inlineStr">
        <is>
          <t>許慧君</t>
        </is>
      </c>
    </row>
    <row r="406">
      <c r="A406" s="7">
        <f>TRUE()</f>
        <v/>
      </c>
      <c r="B406" s="7" t="inlineStr">
        <is>
          <t>演講</t>
        </is>
      </c>
      <c r="C406" s="7" t="n"/>
      <c r="D406" s="14" t="n">
        <v>45720</v>
      </c>
      <c r="E406" s="7" t="inlineStr">
        <is>
          <t>Colloquium_20250311_Bilayer Quantum Computer and other Applications of 2D Layered Materials</t>
        </is>
      </c>
      <c r="F406" s="7" t="inlineStr">
        <is>
          <t>Colloquium_20250311下載</t>
        </is>
      </c>
      <c r="G406" s="7" t="inlineStr">
        <is>
          <t>Colloquium_20250311</t>
        </is>
      </c>
      <c r="H406" s="7" t="inlineStr">
        <is>
          <t>https://www.phy.ncu.edu.tw/wp-content/uploads/2025/03/Colloquium_20250311.pdf</t>
        </is>
      </c>
      <c r="I406" s="7" t="inlineStr">
        <is>
          <t>下載</t>
        </is>
      </c>
      <c r="J406" s="7" t="inlineStr">
        <is>
          <t>https://www.phy.ncu.edu.tw/wp-content/uploads/2025/03/Colloquium_20250311.pdf</t>
        </is>
      </c>
      <c r="K406" s="7" t="n"/>
      <c r="L406" s="7" t="n"/>
      <c r="M406" s="7" t="inlineStr">
        <is>
          <t>https://www.phy.ncu.edu.tw/news/colloquium_20250311_bilayer-quantum-computer-and-other-applications-of-2d-layered-materials/</t>
        </is>
      </c>
      <c r="N406" s="7" t="inlineStr">
        <is>
          <t>許慧君</t>
        </is>
      </c>
    </row>
    <row r="407" ht="144" customHeight="1">
      <c r="A407" s="7">
        <f>TRUE()</f>
        <v/>
      </c>
      <c r="B407" s="7" t="inlineStr">
        <is>
          <t>獎學金</t>
        </is>
      </c>
      <c r="C407" s="7" t="n"/>
      <c r="D407" s="14" t="n">
        <v>45720</v>
      </c>
      <c r="E407" s="7" t="inlineStr">
        <is>
          <t>113-2物理學系上詮光纖獎學金得獎名單</t>
        </is>
      </c>
      <c r="F407" s="9" t="inlineStr">
        <is>
          <t>恭喜以下同學獲獎!
請獲獎同學到系辦領取通知，並請留意email相關領獎注意事項。
得獎名單(以學號排序)
補助學生出國交流獎助 施承瑋 111282001
補助學生出席國際會議 陳俊諺 111282005
補助學生出席國際會議 麥奇安 112282601
補助學生出席國際會議 林于軒 113222022
補助學生出席國際會議 潘勤華 113222039
補助學生出席國際會議 張容誌 113282005
研究傑出獎助 黃俊智 113222031
E上詮光纖獎學金下載</t>
        </is>
      </c>
      <c r="G407" s="7" t="inlineStr">
        <is>
          <t>E上詮光纖獎學金</t>
        </is>
      </c>
      <c r="H407" s="7" t="inlineStr">
        <is>
          <t>https://www.phy.ncu.edu.tw/wp-content/uploads/2025/03/E上詮光纖獎學金.pdf</t>
        </is>
      </c>
      <c r="I407" s="7" t="inlineStr">
        <is>
          <t>下載</t>
        </is>
      </c>
      <c r="J407" s="7" t="inlineStr">
        <is>
          <t>https://www.phy.ncu.edu.tw/wp-content/uploads/2025/03/E上詮光纖獎學金.pdf</t>
        </is>
      </c>
      <c r="K407" s="7" t="n"/>
      <c r="L407" s="7" t="n"/>
      <c r="M407" s="7" t="inlineStr">
        <is>
          <t>https://www.phy.ncu.edu.tw/news/113-2%e7%89%a9%e7%90%86%e5%ad%b8%e7%b3%bb%e4%b8%8a%e8%a9%ae%e5%85%89%e7%ba%96%e7%8d%8e%e5%ad%b8%e9%87%91%e5%be%97%e7%8d%8e%e5%90%8d%e5%96%ae/</t>
        </is>
      </c>
      <c r="N407" s="7" t="inlineStr">
        <is>
          <t>許慧君</t>
        </is>
      </c>
    </row>
    <row r="408" ht="79" customHeight="1">
      <c r="A408" s="7">
        <f>TRUE()</f>
        <v/>
      </c>
      <c r="B408" s="7" t="inlineStr">
        <is>
          <t>獎學金</t>
        </is>
      </c>
      <c r="C408" s="7" t="n"/>
      <c r="D408" s="14" t="n">
        <v>45720</v>
      </c>
      <c r="E408" s="7" t="inlineStr">
        <is>
          <t>113-2物理學系系友捐款補助學生出席國際會議獎學金得獎名單</t>
        </is>
      </c>
      <c r="F408" s="9" t="inlineStr">
        <is>
          <t>恭喜以下同學獲獎!
請獲獎同學到系辦領取通知，並請留意email相關領獎注意事項。
得獎名單(以學號排序)
李居樸 110202523
曾宥勝 112222017
F系友捐款獎學金下載</t>
        </is>
      </c>
      <c r="G408" s="7" t="inlineStr">
        <is>
          <t>F系友捐款獎學金</t>
        </is>
      </c>
      <c r="H408" s="7" t="inlineStr">
        <is>
          <t>https://www.phy.ncu.edu.tw/wp-content/uploads/2025/03/F系友捐款獎學金.pdf</t>
        </is>
      </c>
      <c r="I408" s="7" t="inlineStr">
        <is>
          <t>下載</t>
        </is>
      </c>
      <c r="J408" s="7" t="inlineStr">
        <is>
          <t>https://www.phy.ncu.edu.tw/wp-content/uploads/2025/03/F系友捐款獎學金.pdf</t>
        </is>
      </c>
      <c r="K408" s="7" t="n"/>
      <c r="L408" s="7" t="n"/>
      <c r="M408" s="7" t="inlineStr">
        <is>
          <t>https://www.phy.ncu.edu.tw/news/113-2%e7%89%a9%e7%90%86%e5%ad%b8%e7%b3%bb%e7%b3%bb%e5%8f%8b%e6%8d%90%e6%ac%be%e8%a3%9c%e5%8a%a9%e5%ad%b8%e7%94%9f%e5%87%ba%e5%b8%ad%e5%9c%8b%e9%9a%9b%e6%9c%83%e8%ad%b0%e7%8d%8e%e5%ad%b8%e9%87%91-2/</t>
        </is>
      </c>
      <c r="N408" s="7" t="inlineStr">
        <is>
          <t>許慧君</t>
        </is>
      </c>
    </row>
    <row r="409" ht="131" customHeight="1">
      <c r="A409" s="7">
        <f>TRUE()</f>
        <v/>
      </c>
      <c r="B409" s="7" t="inlineStr">
        <is>
          <t>獎學金</t>
        </is>
      </c>
      <c r="C409" s="7" t="n"/>
      <c r="D409" s="14" t="n">
        <v>45720</v>
      </c>
      <c r="E409" s="7" t="inlineStr">
        <is>
          <t>113-2物理學系德成基金會獎學金得獎名單</t>
        </is>
      </c>
      <c r="F409" s="9" t="inlineStr">
        <is>
          <t>恭喜以下同學獲獎!
獲獎同學請留意得獎email通知相關注意事項
得獎名單以學號排序
江偉倫 111202020
鄭聿廷 111202504
陳山瑜 111202505
莊沂恩 112202027
張瑋庭 112202502
吳翊禎 112202506
D德成獎學金下載</t>
        </is>
      </c>
      <c r="G409" s="7" t="inlineStr">
        <is>
          <t>D德成獎學金</t>
        </is>
      </c>
      <c r="H409" s="7" t="inlineStr">
        <is>
          <t>https://www.phy.ncu.edu.tw/wp-content/uploads/2025/03/D德成獎學金.pdf</t>
        </is>
      </c>
      <c r="I409" s="7" t="inlineStr">
        <is>
          <t>下載</t>
        </is>
      </c>
      <c r="J409" s="7" t="inlineStr">
        <is>
          <t>https://www.phy.ncu.edu.tw/wp-content/uploads/2025/03/D德成獎學金.pdf</t>
        </is>
      </c>
      <c r="K409" s="7" t="n"/>
      <c r="L409" s="7" t="n"/>
      <c r="M409" s="7" t="inlineStr">
        <is>
          <t>https://www.phy.ncu.edu.tw/news/113-2%e7%89%a9%e7%90%86%e5%ad%b8%e7%b3%bb%e5%be%b7%e6%88%90%e5%9f%ba%e9%87%91%e6%9c%83%e7%8d%8e%e5%ad%b8%e9%87%91%e5%be%97%e7%8d%8e%e5%90%8d%e5%96%ae/</t>
        </is>
      </c>
      <c r="N409" s="7" t="inlineStr">
        <is>
          <t>許慧君</t>
        </is>
      </c>
    </row>
    <row r="410" ht="248" customHeight="1">
      <c r="A410" s="7">
        <f>TRUE()</f>
        <v/>
      </c>
      <c r="B410" s="7" t="inlineStr">
        <is>
          <t>其他</t>
        </is>
      </c>
      <c r="C410" s="7" t="n"/>
      <c r="D410" s="14" t="n">
        <v>45720</v>
      </c>
      <c r="E410" s="7" t="inlineStr">
        <is>
          <t>探索重力波最前線——在台灣舉辦的國際冬季學校</t>
        </is>
      </c>
      <c r="F410" s="9" t="inlineStr">
        <is>
          <t>國立中央大學的高能與強場物理研究中心 Center for High Energy and High Field Physics（CHiP）積極推動國際科學推廣與教育活動。在井上副教授的帶領下，除了重力波觀測專案「LIGO」的研究，還實施了全新的重力波前沿研究教育計畫。
 作為其中的一環，2025年2月5日至15日舉辦了為期10天的「CHiP International Gravitational Wave Winter School」。本次冬季學校不僅吸引了台灣本地的學生，還有來自日本和印度的參與者，共同促進國際學術交流。在此期間，井上副教授擔任校長，規劃並編寫了10天的課程教材並親自授課。
 課程內容涵蓋重力波物理學的理論，並結合使用小型重力波望遠鏡進行實作訓練。這款望遠鏡由井上副教授設計與開發，作為教育用途，採用了 LIGO 觀測站實際使用的數位控制系統。此外，望遠鏡技術也與2017年獲得諾貝爾物理學獎的重力波發現息息相關，並由美國 LIGO 團隊透過遠端維護來協助運行。
 此外，井上副教授及 LIGO 的研究人員也進行了專題授課，內容涵蓋重力波望遠鏡概述、干涉儀與控制技術、黑洞與中子星的科學、前沿數據分析以及校準解析。
 在實作訓練中，學生們從光學系統的調整（對準）開始，逐步學習訊號接收、使用致動器開發遠端控制，並體驗實際的觀測系統建構。最後一天，學生們進行了短時間的重力波搜尋實驗。儘管設備的靈敏度尚未達到理論預測的重力波訊號強度，但此次活動仍成功地完成了台灣首個重力波觀測設備的數據獲取與分析，具有重大意義。
 參與學生不僅獲得學習最前沿重力波科學的寶貴機會，還親身體驗了研究的樂趣與成就感。CHiP 的冬季學校作為培養次世代科學家的平台，未來勢必繼續受到關注。</t>
        </is>
      </c>
      <c r="G410" s="7" t="n"/>
      <c r="H410" s="7" t="n"/>
      <c r="I410" s="7" t="n"/>
      <c r="J410" s="7" t="n"/>
      <c r="K410" s="7" t="n"/>
      <c r="L410" s="7" t="n"/>
      <c r="M410" s="7" t="inlineStr">
        <is>
          <t>https://www.phy.ncu.edu.tw/news/%e6%8e%a2%e7%b4%a2%e9%87%8d%e5%8a%9b%e6%b3%a2%e6%9c%80%e5%89%8d%e7%b7%9a-%e5%9c%a8%e5%8f%b0%e7%81%a3%e8%88%89%e8%be%a6%e7%9a%84%e5%9c%8b%e9%9a%9b%e5%86%ac%e5%ad%a3%e5%ad%b8%e6%a0%a1/</t>
        </is>
      </c>
      <c r="N410" s="7" t="inlineStr">
        <is>
          <t>許慧君</t>
        </is>
      </c>
    </row>
    <row r="411">
      <c r="A411" s="7">
        <f>TRUE()</f>
        <v/>
      </c>
      <c r="B411" s="7" t="inlineStr">
        <is>
          <t>其他</t>
        </is>
      </c>
      <c r="C411" s="7" t="n"/>
      <c r="D411" s="14" t="n">
        <v>45719</v>
      </c>
      <c r="E411" s="7" t="inlineStr">
        <is>
          <t>中央大學跨國研究：氦與鐵可在高溫高壓下形成化合物</t>
        </is>
      </c>
      <c r="F411" s="7" t="inlineStr">
        <is>
          <t>https://ncusec.ncu.edu.tw/news/headlines_content.php?H_ID=4412</t>
        </is>
      </c>
      <c r="G411" s="7" t="inlineStr">
        <is>
          <t>https://ncusec.ncu.edu.tw/news/headlines_content.php?H_ID=44</t>
        </is>
      </c>
      <c r="H411" s="7" t="inlineStr">
        <is>
          <t>https://ncusec.ncu.edu.tw/news/headlines_content.php?H_ID=4412</t>
        </is>
      </c>
      <c r="I411" s="7" t="n"/>
      <c r="J411" s="7" t="n"/>
      <c r="K411" s="7" t="n"/>
      <c r="L411" s="7" t="n"/>
      <c r="M411" s="7" t="inlineStr">
        <is>
          <t>https://www.phy.ncu.edu.tw/news/%e4%b8%ad%e5%a4%ae%e5%a4%a7%e5%ad%b8%e8%b7%a8%e5%9c%8b%e7%a0%94%e7%a9%b6%ef%bc%9a%e6%b0%a6%e8%88%87%e9%90%b5%e5%8f%af%e5%9c%a8%e9%ab%98%e6%ba%ab%e9%ab%98%e5%a3%93%e4%b8%8b%e5%bd%a2%e6%88%90%e5%8c%96/</t>
        </is>
      </c>
      <c r="N411" s="7" t="inlineStr">
        <is>
          <t>許慧君</t>
        </is>
      </c>
    </row>
    <row r="412" ht="27" customHeight="1">
      <c r="A412" s="7">
        <f>TRUE()</f>
        <v/>
      </c>
      <c r="B412" s="7" t="inlineStr">
        <is>
          <t>其他</t>
        </is>
      </c>
      <c r="C412" s="7" t="n"/>
      <c r="D412" s="14" t="n">
        <v>45719</v>
      </c>
      <c r="E412" s="7" t="inlineStr">
        <is>
          <t>失物招領(114.03.03)</t>
        </is>
      </c>
      <c r="F412" s="9" t="inlineStr">
        <is>
          <t>有遺失下列物品者，請儘速至物理系辦(S4-629)認領! 未領取物品將於114.03.31清除。
裝訂器1下載</t>
        </is>
      </c>
      <c r="G412" s="7" t="inlineStr">
        <is>
          <t>裝訂器1</t>
        </is>
      </c>
      <c r="H412" s="7" t="inlineStr">
        <is>
          <t>https://www.phy.ncu.edu.tw/wp-content/uploads/2025/03/裝訂器1.pdf</t>
        </is>
      </c>
      <c r="I412" s="7" t="inlineStr">
        <is>
          <t>下載</t>
        </is>
      </c>
      <c r="J412" s="7" t="inlineStr">
        <is>
          <t>https://www.phy.ncu.edu.tw/wp-content/uploads/2025/03/裝訂器1.pdf</t>
        </is>
      </c>
      <c r="K412" s="7" t="n"/>
      <c r="L412" s="7" t="n"/>
      <c r="M412" s="7" t="inlineStr">
        <is>
          <t>https://www.phy.ncu.edu.tw/news/%e5%a4%b1%e7%89%a9%e6%8b%9b%e9%a0%98114-03-03/</t>
        </is>
      </c>
      <c r="N412" s="7" t="inlineStr">
        <is>
          <t>許慧君</t>
        </is>
      </c>
    </row>
    <row r="413">
      <c r="A413" s="7">
        <f>TRUE()</f>
        <v/>
      </c>
      <c r="B413" s="7" t="inlineStr">
        <is>
          <t>其他</t>
        </is>
      </c>
      <c r="C413" s="7" t="n"/>
      <c r="D413" s="14" t="n">
        <v>45719</v>
      </c>
      <c r="E413" s="7" t="inlineStr">
        <is>
          <t>物理系分機通訊錄1140303</t>
        </is>
      </c>
      <c r="F413" s="7" t="inlineStr">
        <is>
          <t>物理系通訊錄下載</t>
        </is>
      </c>
      <c r="G413" s="7" t="inlineStr">
        <is>
          <t>物理系通訊錄</t>
        </is>
      </c>
      <c r="H413" s="7" t="inlineStr">
        <is>
          <t>https://www.phy.ncu.edu.tw/wp-content/uploads/2025/03/物理系通訊錄-1.pdf</t>
        </is>
      </c>
      <c r="I413" s="7" t="inlineStr">
        <is>
          <t>下載</t>
        </is>
      </c>
      <c r="J413" s="7" t="inlineStr">
        <is>
          <t>https://www.phy.ncu.edu.tw/wp-content/uploads/2025/03/物理系通訊錄-1.pdf</t>
        </is>
      </c>
      <c r="K413" s="7" t="n"/>
      <c r="L413" s="7" t="n"/>
      <c r="M413" s="7" t="inlineStr">
        <is>
          <t>https://www.phy.ncu.edu.tw/news/%e7%89%a9%e7%90%86%e7%b3%bb%e5%88%86%e6%a9%9f%e9%80%9a%e8%a8%8a%e9%8c%841140303/</t>
        </is>
      </c>
      <c r="N413" s="7" t="inlineStr">
        <is>
          <t>許慧君</t>
        </is>
      </c>
    </row>
    <row r="414">
      <c r="A414" s="7">
        <f>TRUE()</f>
        <v/>
      </c>
      <c r="B414" s="7" t="inlineStr">
        <is>
          <t>研討會</t>
        </is>
      </c>
      <c r="C414" s="7" t="n"/>
      <c r="D414" s="14" t="n">
        <v>45715</v>
      </c>
      <c r="E414" s="7" t="inlineStr">
        <is>
          <t>CHiP Mini-workshop with Professor Masashi Hazumi (KEK)The New World of Spin Zero</t>
        </is>
      </c>
      <c r="F414" s="7" t="inlineStr">
        <is>
          <t>NCU_miniworkshop_poster下載</t>
        </is>
      </c>
      <c r="G414" s="7" t="inlineStr">
        <is>
          <t>NCU_miniworkshop_poster</t>
        </is>
      </c>
      <c r="H414" s="7" t="inlineStr">
        <is>
          <t>https://www.phy.ncu.edu.tw/wp-content/uploads/2025/02/NCU_miniworkshop_poster.pdf</t>
        </is>
      </c>
      <c r="I414" s="7" t="inlineStr">
        <is>
          <t>下載</t>
        </is>
      </c>
      <c r="J414" s="7" t="inlineStr">
        <is>
          <t>https://www.phy.ncu.edu.tw/wp-content/uploads/2025/02/NCU_miniworkshop_poster.pdf</t>
        </is>
      </c>
      <c r="K414" s="7" t="n"/>
      <c r="L414" s="7" t="n"/>
      <c r="M414" s="7" t="inlineStr">
        <is>
          <t>https://www.phy.ncu.edu.tw/news/chip-mini-workshop-with-professor-masashi-hazumi-kek/</t>
        </is>
      </c>
      <c r="N414" s="7" t="inlineStr">
        <is>
          <t>許慧君</t>
        </is>
      </c>
    </row>
    <row r="415" ht="66" customHeight="1">
      <c r="A415" s="7">
        <f>TRUE()</f>
        <v/>
      </c>
      <c r="B415" s="7" t="inlineStr">
        <is>
          <t>招生</t>
        </is>
      </c>
      <c r="C415" s="7" t="n"/>
      <c r="D415" s="14" t="n">
        <v>45715</v>
      </c>
      <c r="E415" s="7" t="inlineStr">
        <is>
          <t>114學年度碩士班考試入學複試通知</t>
        </is>
      </c>
      <c r="F415" s="9" t="inlineStr">
        <is>
          <t>114學年度碩士班考試入學招生初試錄取暨得參加複試名單 (連結至本校招生組網頁)
複試通知函&amp;初試成績單於3/3前以掛號郵寄至通訊地址。
簡報資料請於113年03月10日(星期一)17:00前Email電子檔至corona@ncu.edu.tw，檔名：【准考證號╴姓名】，當日亦請務必攜帶簡報電子檔以備用。
114物理系碩士班入學考試複試通知函下載</t>
        </is>
      </c>
      <c r="G415" s="7" t="inlineStr">
        <is>
          <t>114學年度碩士班考試入學招生初試錄取暨得參加複試名單</t>
        </is>
      </c>
      <c r="H415" s="7" t="inlineStr">
        <is>
          <t>https://admission.ncu.edu.tw/zh-TW/article/2025-02-27%2014:14:29/9</t>
        </is>
      </c>
      <c r="I415" s="7" t="inlineStr">
        <is>
          <t>114物理系碩士班入學考試複試通知函</t>
        </is>
      </c>
      <c r="J415" s="7" t="inlineStr">
        <is>
          <t>https://www.phy.ncu.edu.tw/wp-content/uploads/2025/02/114物理系碩士班入學考試複試通知函-1.pdf</t>
        </is>
      </c>
      <c r="K415" s="7" t="inlineStr">
        <is>
          <t>下載</t>
        </is>
      </c>
      <c r="L415" s="7" t="inlineStr">
        <is>
          <t>https://www.phy.ncu.edu.tw/wp-content/uploads/2025/02/114物理系碩士班入學考試複試通知函-1.pdf</t>
        </is>
      </c>
      <c r="M415" s="7" t="inlineStr">
        <is>
          <t>https://www.phy.ncu.edu.tw/news/114%e5%ad%b8%e5%b9%b4%e5%ba%a6%e7%a2%a9%e5%a3%ab%e7%8f%ad%e8%80%83%e8%a9%a6%e5%85%a5%e5%ad%b8%e8%a4%87%e8%a9%a6%e9%80%9a%e7%9f%a5/</t>
        </is>
      </c>
      <c r="N415" s="7" t="inlineStr">
        <is>
          <t>許慧君</t>
        </is>
      </c>
    </row>
    <row r="416">
      <c r="A416" s="7">
        <f>TRUE()</f>
        <v/>
      </c>
      <c r="B416" s="7" t="inlineStr">
        <is>
          <t>演講</t>
        </is>
      </c>
      <c r="C416" s="7" t="n"/>
      <c r="D416" s="14" t="n">
        <v>45714</v>
      </c>
      <c r="E416" s="7" t="inlineStr">
        <is>
          <t>Complex System and Biophysics Seminar_20250227</t>
        </is>
      </c>
      <c r="F416" s="7" t="inlineStr">
        <is>
          <t>Complex System and Biophysics Seminar_20250227下載</t>
        </is>
      </c>
      <c r="G416" s="7" t="inlineStr">
        <is>
          <t>Complex System and Biophysics Seminar_20250227</t>
        </is>
      </c>
      <c r="H416" s="7" t="inlineStr">
        <is>
          <t>https://www.phy.ncu.edu.tw/wp-content/uploads/2025/02/Complex-System-and-Biophysics-Seminar_20250227.pdf</t>
        </is>
      </c>
      <c r="I416" s="7" t="inlineStr">
        <is>
          <t>下載</t>
        </is>
      </c>
      <c r="J416" s="7" t="inlineStr">
        <is>
          <t>https://www.phy.ncu.edu.tw/wp-content/uploads/2025/02/Complex-System-and-Biophysics-Seminar_20250227.pdf</t>
        </is>
      </c>
      <c r="K416" s="7" t="n"/>
      <c r="L416" s="7" t="n"/>
      <c r="M416" s="7" t="inlineStr">
        <is>
          <t>https://www.phy.ncu.edu.tw/news/complex-system-and-biophysics-seminar_20250227/</t>
        </is>
      </c>
      <c r="N416" s="7" t="inlineStr">
        <is>
          <t>許慧君</t>
        </is>
      </c>
    </row>
    <row r="417">
      <c r="A417" s="7">
        <f>TRUE()</f>
        <v/>
      </c>
      <c r="B417" s="7" t="inlineStr">
        <is>
          <t>演講</t>
        </is>
      </c>
      <c r="C417" s="7" t="n"/>
      <c r="D417" s="14" t="n">
        <v>45713</v>
      </c>
      <c r="E417" s="7" t="inlineStr">
        <is>
          <t>Colloquium_20250304_Thermal-Management Materials for 3D-stacked Integrated Circuits</t>
        </is>
      </c>
      <c r="F417" s="7" t="inlineStr">
        <is>
          <t>Colloquium_20250304下載</t>
        </is>
      </c>
      <c r="G417" s="7" t="inlineStr">
        <is>
          <t>Colloquium_20250304</t>
        </is>
      </c>
      <c r="H417" s="7" t="inlineStr">
        <is>
          <t>https://www.phy.ncu.edu.tw/wp-content/uploads/2025/02/Colloquium_20250304.pdf</t>
        </is>
      </c>
      <c r="I417" s="7" t="inlineStr">
        <is>
          <t>下載</t>
        </is>
      </c>
      <c r="J417" s="7" t="inlineStr">
        <is>
          <t>https://www.phy.ncu.edu.tw/wp-content/uploads/2025/02/Colloquium_20250304.pdf</t>
        </is>
      </c>
      <c r="K417" s="7" t="n"/>
      <c r="L417" s="7" t="n"/>
      <c r="M417" s="7" t="inlineStr">
        <is>
          <t>https://www.phy.ncu.edu.tw/news/colloquium_20250304_thermal-management-materials-for-3d-stacked-integrated-circuits/</t>
        </is>
      </c>
      <c r="N417" s="7" t="inlineStr">
        <is>
          <t>許慧君</t>
        </is>
      </c>
    </row>
    <row r="418" ht="27" customHeight="1">
      <c r="A418" s="7">
        <f>TRUE()</f>
        <v/>
      </c>
      <c r="B418" s="7" t="inlineStr">
        <is>
          <t>招生</t>
        </is>
      </c>
      <c r="C418" s="7" t="inlineStr">
        <is>
          <t>高中生</t>
        </is>
      </c>
      <c r="D418" s="14" t="n">
        <v>45713</v>
      </c>
      <c r="E418" s="7" t="inlineStr">
        <is>
          <t>114申請入學 學習準備建議方向、簡章、審查準備指引、二階甄試考生須知</t>
        </is>
      </c>
      <c r="F418" s="9" t="inlineStr">
        <is>
          <t>114申請入學 學習準備建議方向、簡章、審查準備指引、二階甄試考生須知 已公告
於本校招生資訊網，網址： https://admission.ncu.edu.tw/zh-TW/content/71/12</t>
        </is>
      </c>
      <c r="G418" s="7" t="inlineStr">
        <is>
          <t>https://admission.ncu.edu.tw/zh-TW/content/71/12</t>
        </is>
      </c>
      <c r="H418" s="7" t="inlineStr">
        <is>
          <t>https://admission.ncu.edu.tw/zh-TW/content/71/12</t>
        </is>
      </c>
      <c r="I418" s="7" t="n"/>
      <c r="J418" s="7" t="n"/>
      <c r="K418" s="7" t="n"/>
      <c r="L418" s="7" t="n"/>
      <c r="M418" s="7" t="inlineStr">
        <is>
          <t>https://www.phy.ncu.edu.tw/news/114%e7%94%b3%e8%ab%8b%e5%85%a5%e5%ad%b8-%e5%ad%b8%e7%bf%92%e6%ba%96%e5%82%99%e5%bb%ba%e8%ad%b0%e6%96%b9%e5%90%91%e3%80%81%e7%b0%a1%e7%ab%a0%e3%80%81%e5%af%a9%e6%9f%a5%e6%ba%96%e5%82%99%e6%8c%87/</t>
        </is>
      </c>
      <c r="N418" s="7" t="inlineStr">
        <is>
          <t>吳菁穗</t>
        </is>
      </c>
    </row>
    <row r="419">
      <c r="A419" s="7">
        <f>TRUE()</f>
        <v/>
      </c>
      <c r="B419" s="7" t="inlineStr">
        <is>
          <t>演講</t>
        </is>
      </c>
      <c r="C419" s="7" t="n"/>
      <c r="D419" s="14" t="n">
        <v>45708</v>
      </c>
      <c r="E419" s="7" t="inlineStr">
        <is>
          <t>【培訓】從心開始 - 助教的溝通與輔導技巧</t>
        </is>
      </c>
      <c r="F419" s="7" t="n"/>
      <c r="G419" s="7" t="n"/>
      <c r="H419" s="7" t="n"/>
      <c r="I419" s="7" t="n"/>
      <c r="J419" s="7" t="n"/>
      <c r="K419" s="7" t="n"/>
      <c r="L419" s="7" t="n"/>
      <c r="M419" s="7" t="inlineStr">
        <is>
          <t>https://www.phy.ncu.edu.tw/news/%e3%80%90%e5%9f%b9%e8%a8%93%e3%80%91%e5%be%9e%e5%bf%83%e9%96%8b%e5%a7%8b-%e5%8a%a9%e6%95%99%e7%9a%84%e6%ba%9d%e9%80%9a%e8%88%87%e8%bc%94%e5%b0%8e%e6%8a%80%e5%b7%a7/</t>
        </is>
      </c>
      <c r="N419" s="7" t="inlineStr">
        <is>
          <t>許慧君</t>
        </is>
      </c>
    </row>
    <row r="420" ht="393" customHeight="1">
      <c r="A420" s="7">
        <f>TRUE()</f>
        <v/>
      </c>
      <c r="B420" s="7" t="inlineStr">
        <is>
          <t>演講</t>
        </is>
      </c>
      <c r="C420" s="7" t="n"/>
      <c r="D420" s="14" t="n">
        <v>45707</v>
      </c>
      <c r="E420" s="7" t="inlineStr">
        <is>
          <t>113-2 Colloquium</t>
        </is>
      </c>
      <c r="F420" s="9" t="inlineStr">
        <is>
          <t>演講日期(Schedule)演講人(Speaker)單位(Affiliation)演講題目(Title)
12025/2/18林孟凱中央大學物理系Emergent Band Features in Van-der-Waals Crystals and Thin Film Heterostructures
22025/2/25朱旭新中央大學物理系Advances in Laser-Plasma Interaction Research at the 100-TW Laser Facility of National Central University
32025/3/4溫偉源台積電Thermal-Management Materials for 3D-stacked Integrated Circuits
42025/3/11馬遠榮東華大學物理系/佛光資訊應用系Bilayer Quantum Computer and other Applications of 2D Layered Materials
52025/3/18張元翰中研院物理所Search for the Dark Matter on ground and in space
62025/3/25吳紘丞中山大學物理系Magnetic Structure Determination and Its Applications:
Exploring Piezomagnetic and Magnetoelectric Effects
72025/4/1余慈顏中研院原分所Exploring Molecular Dynamics in Perovskites, Metal-Organic Frameworks (MOFs), and Amyloidogenic Proteins
82025/4/8苗舜培成大物理系k-essence induced by derivative couplings of the inflation
92025/4/15Lee LindblomDepartment of Physics, University of California at San DiegoNeutron Stars: Where Gravitation Theory Meets Nuclear Physics
102025/4/22楊廸倫中研院物理所Probing QCD matter from a little bang with spin transport
112025/4/29管希聖台灣大學物理系Accurate and Efficient Quantum Computation of Molecular Properties
122025/5/6呂杰翰臺灣師範大學光電工程研究所Multi-scale fluorescence imaging
132025/5/13Keiichi Namba (難波啓一)大阪大學Recent progress and future perspective of electron cryomicroscopy for structural life sciences
142025/5/20賀清華Department of Physics and Optical Science, University of North Carolina at CharlotteStrong-field optical physics of monolayer two-dimensional materials
152025/5/27許良彥中研院原分所Chemistry Meets Plasmon Polaritons and Cavity Photons: A Perspective from Macroscopic Quantum Electrodynamics
162025/6/3Anatoli Fedynitch中研院物理所Exploring the Universe with Neutrinos: From IceCube to IceCube-Gen2
172025/6/10魏百駿成功大學材料科學及工程學系Highly resistive phonon transport in halide perovskites
182025/6/17</t>
        </is>
      </c>
      <c r="G420" s="7" t="inlineStr">
        <is>
          <t>Emergent Band Features in Van-der-Waals Crystals and Thin Fi</t>
        </is>
      </c>
      <c r="H420" s="7" t="inlineStr">
        <is>
          <t>https://www.phy.ncu.edu.tw/news/colloquium_20250218_emergent-band-features-in-van-der-waals-crystals-and-thin-film-heterostructures/</t>
        </is>
      </c>
      <c r="I420" s="7" t="inlineStr">
        <is>
          <t xml:space="preserve">Advances in Laser-Plasma Interaction Research at the 100-TW </t>
        </is>
      </c>
      <c r="J420" s="7" t="inlineStr">
        <is>
          <t>https://www.phy.ncu.edu.tw/news/colloquium_20250225_advances-in-laser-plasma-interaction-research-at-the-100-tw-laser-facility-of-national-central-university/</t>
        </is>
      </c>
      <c r="K420" s="7" t="inlineStr">
        <is>
          <t>Thermal-Management Materials for 3D-stacked Integrated Circu</t>
        </is>
      </c>
      <c r="L420" s="7" t="inlineStr">
        <is>
          <t>https://www.phy.ncu.edu.tw/news/colloquium_20250304_thermal-management-materials-for-3d-stacked-integrated-circuits/</t>
        </is>
      </c>
      <c r="M420" s="7" t="inlineStr">
        <is>
          <t>https://www.phy.ncu.edu.tw/news/113-2-colloquium/</t>
        </is>
      </c>
      <c r="N420" s="7" t="inlineStr">
        <is>
          <t>許慧君</t>
        </is>
      </c>
    </row>
    <row r="421">
      <c r="A421" s="7">
        <f>TRUE()</f>
        <v/>
      </c>
      <c r="B421" s="7" t="inlineStr">
        <is>
          <t>演講</t>
        </is>
      </c>
      <c r="C421" s="7" t="n"/>
      <c r="D421" s="14" t="n">
        <v>45707</v>
      </c>
      <c r="E421" s="7" t="inlineStr">
        <is>
          <t>Colloquium_20250225_Advances in Laser-Plasma Interaction Research at the 100-TW Laser Facility of National Central University</t>
        </is>
      </c>
      <c r="F421" s="7" t="inlineStr">
        <is>
          <t>Colloquium_20250225下載</t>
        </is>
      </c>
      <c r="G421" s="7" t="inlineStr">
        <is>
          <t>Colloquium_20250225</t>
        </is>
      </c>
      <c r="H421" s="7" t="inlineStr">
        <is>
          <t>https://www.phy.ncu.edu.tw/wp-content/uploads/2025/02/Colloquium_20250225.pdf</t>
        </is>
      </c>
      <c r="I421" s="7" t="inlineStr">
        <is>
          <t>下載</t>
        </is>
      </c>
      <c r="J421" s="7" t="inlineStr">
        <is>
          <t>https://www.phy.ncu.edu.tw/wp-content/uploads/2025/02/Colloquium_20250225.pdf</t>
        </is>
      </c>
      <c r="K421" s="7" t="n"/>
      <c r="L421" s="7" t="n"/>
      <c r="M421" s="7" t="inlineStr">
        <is>
          <t>https://www.phy.ncu.edu.tw/news/colloquium_20250225_advances-in-laser-plasma-interaction-research-at-the-100-tw-laser-facility-of-national-central-university/</t>
        </is>
      </c>
      <c r="N421" s="7" t="inlineStr">
        <is>
          <t>許慧君</t>
        </is>
      </c>
    </row>
    <row r="422" ht="66" customHeight="1">
      <c r="A422" s="7">
        <f>TRUE()</f>
        <v/>
      </c>
      <c r="B422" s="7" t="inlineStr">
        <is>
          <t>考試</t>
        </is>
      </c>
      <c r="C422" s="7" t="n"/>
      <c r="D422" s="14" t="n">
        <v>45702</v>
      </c>
      <c r="E422" s="7" t="inlineStr">
        <is>
          <t>113-2物理系研究生畢業離校手續Graduate Students’ Graduation Procedure of the Physics Department</t>
        </is>
      </c>
      <c r="F422" s="9" t="inlineStr">
        <is>
          <t>物理系研究生畢業離校手續Graduate Students’ Graduation Procedure of the Physics Department下載
1140710_2下載
物理系離校系所同意書Graduation Form of the Physics Department of National Central University下載</t>
        </is>
      </c>
      <c r="G422" s="7" t="inlineStr">
        <is>
          <t>物理系研究生畢業離校手續Graduate Students’ Graduation Procedure of the P</t>
        </is>
      </c>
      <c r="H422" s="7" t="inlineStr">
        <is>
          <t>https://www.phy.ncu.edu.tw/wp-content/uploads/2025/02/物理系研究生畢業離校手續Graduate-Students-Graduation-Procedure-of-the-Physics-Department.pdf</t>
        </is>
      </c>
      <c r="I422" s="7" t="inlineStr">
        <is>
          <t>下載</t>
        </is>
      </c>
      <c r="J422" s="7" t="inlineStr">
        <is>
          <t>https://www.phy.ncu.edu.tw/wp-content/uploads/2025/02/物理系研究生畢業離校手續Graduate-Students-Graduation-Procedure-of-the-Physics-Department.pdf</t>
        </is>
      </c>
      <c r="K422" s="7" t="inlineStr">
        <is>
          <t>1140710_2</t>
        </is>
      </c>
      <c r="L422" s="7" t="inlineStr">
        <is>
          <t>https://www.phy.ncu.edu.tw/wp-content/uploads/2025/02/1140710_2.pdf</t>
        </is>
      </c>
      <c r="M422" s="7" t="inlineStr">
        <is>
          <t>https://www.phy.ncu.edu.tw/news/113-2%e7%89%a9%e7%90%86%e7%b3%bb%e7%a0%94%e7%a9%b6%e7%94%9f%e7%95%a2%e6%a5%ad%e9%9b%a2%e6%a0%a1%e6%89%8b%e7%ba%8cgraduate-students-graduation-procedure-of-the-physics-department/</t>
        </is>
      </c>
      <c r="N422" s="7" t="inlineStr">
        <is>
          <t>許慧君</t>
        </is>
      </c>
    </row>
    <row r="423">
      <c r="A423" s="7">
        <f>TRUE()</f>
        <v/>
      </c>
      <c r="B423" s="7" t="inlineStr">
        <is>
          <t>演講</t>
        </is>
      </c>
      <c r="C423" s="7" t="n"/>
      <c r="D423" s="14" t="n">
        <v>45699</v>
      </c>
      <c r="E423" s="7" t="inlineStr">
        <is>
          <t>Colloquium_20250218_Emergent Band Features in Van-der-Waals Crystals and Thin Film Heterostructures</t>
        </is>
      </c>
      <c r="F423" s="7" t="inlineStr">
        <is>
          <t>Colloquium_20250218下載</t>
        </is>
      </c>
      <c r="G423" s="7" t="inlineStr">
        <is>
          <t>Colloquium_20250218</t>
        </is>
      </c>
      <c r="H423" s="7" t="inlineStr">
        <is>
          <t>https://www.phy.ncu.edu.tw/wp-content/uploads/2025/02/Colloquium_20250218.pdf</t>
        </is>
      </c>
      <c r="I423" s="7" t="inlineStr">
        <is>
          <t>下載</t>
        </is>
      </c>
      <c r="J423" s="7" t="inlineStr">
        <is>
          <t>https://www.phy.ncu.edu.tw/wp-content/uploads/2025/02/Colloquium_20250218.pdf</t>
        </is>
      </c>
      <c r="K423" s="7" t="n"/>
      <c r="L423" s="7" t="n"/>
      <c r="M423" s="7" t="inlineStr">
        <is>
          <t>https://www.phy.ncu.edu.tw/news/colloquium_20250218_emergent-band-features-in-van-der-waals-crystals-and-thin-film-heterostructures/</t>
        </is>
      </c>
      <c r="N423" s="7" t="inlineStr">
        <is>
          <t>許慧君</t>
        </is>
      </c>
    </row>
    <row r="424" ht="144" customHeight="1">
      <c r="A424" s="7">
        <f>TRUE()</f>
        <v/>
      </c>
      <c r="B424" s="7" t="inlineStr">
        <is>
          <t>其他</t>
        </is>
      </c>
      <c r="C424" s="7" t="n"/>
      <c r="D424" s="14" t="n">
        <v>45699</v>
      </c>
      <c r="E424" s="7" t="inlineStr">
        <is>
          <t>重複修習課號且課名相同、或課號不同但名稱相同或課程性質相近之科目，皆不列入畢業學分計算</t>
        </is>
      </c>
      <c r="F424" s="9" t="inlineStr">
        <is>
          <t>依據本校學則第18條規定：
「重複修習課號且科目名稱相同已及格（含已核准抵免）之科目，不列入畢業學分內計算。
課號不同但名稱相同或課程性質相近之科目，是否列入畢業學分計算，由系所認定之。」
據此，在學期間重複修習課號不同但名稱相同或課程性質/內容相近之科目，本系規定亦為不列入畢業學分計算。
本系於畢業資格審核時會直接扣除重複修習的學分數，不列入畢業學分。 
有問題者請務必持課綱至系辦公室轉課程委員會審核。
另外，普通物理A/B/C或普通物理學，重複修習同學期或內容相近通過，除不列入畢業學分計算，亦不列入PH選修學分。
請同學修課時務必注意，以免影響畢業權益。</t>
        </is>
      </c>
      <c r="G424" s="7" t="n"/>
      <c r="H424" s="7" t="n"/>
      <c r="I424" s="7" t="n"/>
      <c r="J424" s="7" t="n"/>
      <c r="K424" s="7" t="n"/>
      <c r="L424" s="7" t="n"/>
      <c r="M424" s="7" t="inlineStr">
        <is>
          <t>https://www.phy.ncu.edu.tw/news/%e9%87%8d%e8%a4%87%e4%bf%ae%e7%bf%92%e8%aa%b2%e8%99%9f%e4%b8%94%e8%aa%b2%e5%90%8d%e7%9b%b8%e5%90%8c%e3%80%81%e6%88%96%e8%aa%b2%e8%99%9f%e4%b8%8d%e5%90%8c%e4%bd%86%e5%90%8d%e7%a8%b1%e7%9b%b8%e5%90%8c/</t>
        </is>
      </c>
      <c r="N424" s="7" t="inlineStr">
        <is>
          <t>吳菁穗</t>
        </is>
      </c>
    </row>
    <row r="425" ht="144" customHeight="1">
      <c r="A425" s="7">
        <f>TRUE()</f>
        <v/>
      </c>
      <c r="B425" s="7" t="inlineStr">
        <is>
          <t>其他</t>
        </is>
      </c>
      <c r="C425" s="7" t="n"/>
      <c r="D425" s="14" t="n">
        <v>45698</v>
      </c>
      <c r="E425" s="7" t="inlineStr">
        <is>
          <t>【課輔】一對一課輔即日起開始申請嚕！</t>
        </is>
      </c>
      <c r="F425" s="9" t="inlineStr">
        <is>
          <t>學科成績不盡理想嗎？沒關係，有教務處「一對一課業輔導制度」陪伴您～
免費的一對一課業輔導，專為加強您的學科成績而設，歡迎踴躍申請或推薦給身邊需要的同學唷！讓我們的成績都可以順利All Pass！
============
🔹 申請輔導科目以本學期必修、必選修為主，前次修課不及格或停修者優先考慮。
🔹 課輔起訖日為114年03月12日至114年06月20日，未收到錄取通知前，請勿先行課輔。
🔹 請至教學發展中心官網下載相關表格(https://pdc.adm.ncu.edu.tw/student.asp)，或至本中心索取紙本，填妥後交由承辦人，截止日期為03/06(星期四)。 獲補助名單將於3/11前通知，請教學單位協助學生申請，加快後續處理程序。
🔹 欲成為課輔小老師者，請務必參加03/22(星期六)的TA培訓活動，請至下方連結報名：https://forms.gle/W67spGwBE7WoQwGw5</t>
        </is>
      </c>
      <c r="G425" s="7" t="inlineStr">
        <is>
          <t>https://pdc.adm.ncu.edu.tw/student.asp</t>
        </is>
      </c>
      <c r="H425" s="7" t="inlineStr">
        <is>
          <t>https://pdc.adm.ncu.edu.tw/student.asp</t>
        </is>
      </c>
      <c r="I425" s="7" t="inlineStr">
        <is>
          <t>https://forms.gle/W67spGwBE7WoQwGw5</t>
        </is>
      </c>
      <c r="J425" s="7" t="inlineStr">
        <is>
          <t>https://forms.gle/W67spGwBE7WoQwGw5</t>
        </is>
      </c>
      <c r="K425" s="7" t="n"/>
      <c r="L425" s="7" t="n"/>
      <c r="M425" s="7" t="inlineStr">
        <is>
          <t>https://www.phy.ncu.edu.tw/news/%e3%80%90%e8%aa%b2%e8%bc%94%e3%80%91%e4%b8%80%e5%b0%8d%e4%b8%80%e8%aa%b2%e8%bc%94%e5%8d%b3%e6%97%a5%e8%b5%b7%e9%96%8b%e5%a7%8b%e7%94%b3%e8%ab%8b%e5%9a%95%ef%bc%81/</t>
        </is>
      </c>
      <c r="N425" s="7" t="inlineStr">
        <is>
          <t>許慧君</t>
        </is>
      </c>
    </row>
    <row r="426" ht="40" customHeight="1">
      <c r="A426" s="7">
        <f>TRUE()</f>
        <v/>
      </c>
      <c r="B426" s="7" t="inlineStr">
        <is>
          <t>招生</t>
        </is>
      </c>
      <c r="C426" s="7" t="n"/>
      <c r="D426" s="14" t="n">
        <v>45696</v>
      </c>
      <c r="E426" s="7" t="inlineStr">
        <is>
          <t>『113學年國立中央大學物理學系五年取得學、碩士學位』申請公告</t>
        </is>
      </c>
      <c r="F426" s="9" t="inlineStr">
        <is>
          <t>物理系五年取得學碩士學位申請表下載
113學年度五年學碩申請公告下載
理學院物理系五年取得學碩士學位推薦辦法1120926系務會議通過下載</t>
        </is>
      </c>
      <c r="G426" s="7" t="inlineStr">
        <is>
          <t>物理系五年取得學碩士學位申請表</t>
        </is>
      </c>
      <c r="H426" s="7" t="inlineStr">
        <is>
          <t>https://www.phy.ncu.edu.tw/wp-content/uploads/2025/02/物理系五年取得學碩士學位申請表.doc</t>
        </is>
      </c>
      <c r="I426" s="7" t="inlineStr">
        <is>
          <t>下載</t>
        </is>
      </c>
      <c r="J426" s="7" t="inlineStr">
        <is>
          <t>https://www.phy.ncu.edu.tw/wp-content/uploads/2025/02/物理系五年取得學碩士學位申請表.doc</t>
        </is>
      </c>
      <c r="K426" s="7" t="inlineStr">
        <is>
          <t>113學年度五年學碩申請公告</t>
        </is>
      </c>
      <c r="L426" s="7" t="inlineStr">
        <is>
          <t>https://www.phy.ncu.edu.tw/wp-content/uploads/2025/02/113學年度五年學碩申請公告.pdf</t>
        </is>
      </c>
      <c r="M426" s="7" t="inlineStr">
        <is>
          <t>https://www.phy.ncu.edu.tw/news/%e3%80%8e113%e5%ad%b8%e5%b9%b4%e5%9c%8b%e7%ab%8b%e4%b8%ad%e5%a4%ae%e5%a4%a7%e5%ad%b8%e7%89%a9%e7%90%86%e5%ad%b8%e7%b3%bb%e4%ba%94%e5%b9%b4%e5%8f%96%e5%be%97%e5%ad%b8%e3%80%81%e7%a2%a9%e5%a3%ab/</t>
        </is>
      </c>
      <c r="N426" s="7" t="inlineStr">
        <is>
          <t>許慧君</t>
        </is>
      </c>
    </row>
    <row r="427" ht="170" customHeight="1">
      <c r="A427" s="7">
        <f>TRUE()</f>
        <v/>
      </c>
      <c r="B427" s="7" t="inlineStr">
        <is>
          <t>其他</t>
        </is>
      </c>
      <c r="C427" s="7" t="n"/>
      <c r="D427" s="14" t="n">
        <v>45692</v>
      </c>
      <c r="E427" s="7" t="inlineStr">
        <is>
          <t>110~113學年度應修科目表修訂通過公告-大學部乙類須繳論文pdf檔及跨領域課程放寬</t>
        </is>
      </c>
      <c r="F427" s="9" t="inlineStr">
        <is>
          <t>110~113學年度應修科目表業已於113.12.25經113學年度第一學期第二次校課程委員會議修訂通過以下規定，在學1-4年級學生適用之：
備註欄二.2 跨領域課程刪除原列表之外系課程，修訂為：
必須選修並通過外系課程6學分（指非通識及非物理系課程；課程名稱或課程內容與物理系課程相近者不予採認為跨領域課程）。
備註欄二.3.(2) 乙類學生於修業期間，必須符合下列條件：
①參加物理小年會壁報展並報告；
②完成畢業論文，並於畢業離校前繳交論文pdf檔至系辦公室，論文格式比照碩士論文； 
③須舉行並通過(及格)論文口試，口試須由至少二位委員評分，口試成績為當學期"論文研習與撰寫"學期成績。
以上任一項未達成則無法畢業，系辦及註冊組會人工審核，請務必遵守；論文電子檔請email至cswu@ncu.edu.tw：
各年級完整應修科目表請參閱 系網頁-系所簡介-系所規章-大學部相關規章</t>
        </is>
      </c>
      <c r="G427" s="7" t="inlineStr">
        <is>
          <t>系網頁-系所簡介-系所規章-大學部相關規章</t>
        </is>
      </c>
      <c r="H427" s="7" t="inlineStr">
        <is>
          <t>https://www.phy.ncu.edu.tw/%e7%b3%bb%e6%89%80%e8%a6%8f%e7%ab%a0/</t>
        </is>
      </c>
      <c r="I427" s="7" t="n"/>
      <c r="J427" s="7" t="n"/>
      <c r="K427" s="7" t="n"/>
      <c r="L427" s="7" t="n"/>
      <c r="M427" s="7" t="inlineStr">
        <is>
          <t>https://www.phy.ncu.edu.tw/news/110113%e5%ad%b8%e5%b9%b4%e5%ba%a6%e6%87%89%e4%bf%ae%e7%a7%91%e7%9b%ae%e8%a1%a8-%e5%a4%a7%e5%ad%b8%e9%83%a8%e4%b9%99%e9%a1%9e%e4%bf%ae%e6%a5%ad%e8%a6%8f%e5%ae%9a%e5%8f%8a%e8%b7%a8%e9%a0%98%e5%9f%9f/</t>
        </is>
      </c>
      <c r="N427" s="7" t="inlineStr">
        <is>
          <t>吳菁穗</t>
        </is>
      </c>
    </row>
    <row r="428" ht="235" customHeight="1">
      <c r="A428" s="7">
        <f>TRUE()</f>
        <v/>
      </c>
      <c r="B428" s="7" t="inlineStr">
        <is>
          <t>其他</t>
        </is>
      </c>
      <c r="C428" s="7" t="n"/>
      <c r="D428" s="14" t="n">
        <v>45692</v>
      </c>
      <c r="E428" s="7" t="inlineStr">
        <is>
          <t>113-2 專題類課程選課調查表-研究生Questionnaire for Adding Special Topic Courses – for Postgraduate</t>
        </is>
      </c>
      <c r="F428" s="9" t="inlineStr">
        <is>
          <t>本調查表請於114/02/19(三)中午12點前完成提交。Please submit this questionnaire before 12:00 on 114/02/19 (Wednesday). 
表單網址 URL：https://forms.gle/Mmj6FKgCNMJw2t5EA
以下請詳細閱讀，以免影響自身權益。
1. 專題課選課流程：Process of adding special topic courses   
(1)即日起至2/19(三)12點：學生填寫本調查表。Students fill out this questionnaire.
(2)2/19(三)下午：系辦公室彙整專題選課名單、送各指導老師確認指導事實及同意修課。The department office sends the student list to each  advisor  who needs to confirm the instruction fact and  agree students to take courses.
(3)2/24(一)：收齊指導教授同意信函後，由系辦公室登入選課系統進行人工加選。  The  department office adds courses online for students on 2/24(Monday).
2.確認專題課是否已加選：Confirm whether the special topic courses have been added
請於 114/02/26(三)登入選課系統確認所選專題課已加選。若有問題請儘速通知系辦公室。  Please log in to the course selection system on 02/26 (Wed) to confirm that the selected special topic courses have been added. If you have any problems, please notify the department office as soon as possible.
3.更換專題指導教師請主動通知系辦吳小姐，以免影響學期末成績評分作業。 If you change the  advisor during the semester, please notify Ms' Wu of the department office.</t>
        </is>
      </c>
      <c r="G428" s="7" t="inlineStr">
        <is>
          <t>https://forms.gle/Mmj6FKgCNMJw2t5EA</t>
        </is>
      </c>
      <c r="H428" s="7" t="inlineStr">
        <is>
          <t>https://forms.gle/Mmj6FKgCNMJw2t5EA</t>
        </is>
      </c>
      <c r="I428" s="7" t="n"/>
      <c r="J428" s="7" t="n"/>
      <c r="K428" s="7" t="n"/>
      <c r="L428" s="7" t="n"/>
      <c r="M428" s="7" t="inlineStr">
        <is>
          <t>https://www.phy.ncu.edu.tw/news/113-2-%e5%b0%88%e9%a1%8c%e9%a1%9e%e8%aa%b2%e7%a8%8b%e9%81%b8%e8%aa%b2%e8%aa%bf%e6%9f%a5%e8%a1%a8-%e7%a0%94%e7%a9%b6%e7%94%9fquestionnaire-for-adding-special-topic-courses-for-postgraduate/</t>
        </is>
      </c>
      <c r="N428" s="7" t="inlineStr">
        <is>
          <t>吳菁穗</t>
        </is>
      </c>
    </row>
    <row r="429" ht="273" customHeight="1">
      <c r="A429" s="7">
        <f>TRUE()</f>
        <v/>
      </c>
      <c r="B429" s="7" t="inlineStr">
        <is>
          <t>其他</t>
        </is>
      </c>
      <c r="C429" s="7" t="n"/>
      <c r="D429" s="14" t="n">
        <v>45692</v>
      </c>
      <c r="E429" s="7" t="inlineStr">
        <is>
          <t>113-2 專題類課程選課暨導師調查表-大學部三、四年級含延修生</t>
        </is>
      </c>
      <c r="F429" s="9" t="inlineStr">
        <is>
          <t>本調查表請於114/02/19(三)中午12點前完成提交。表單網址：https://forms.gle/omJvwsxAKAbWYZuL8
以下請詳細閱讀，以免影響自身權益。
1.專題課選課流程：
(1)即日起至2/19(三)12點  ：學生填寫本調查表。
(2)2/19(三)下午  ：系辦公室彙整專題選課名單、送各指導老師確認指導事實及同意修課。
(3)2/24(一)：收齊指導教授同意信函後，由系辦公室登入選課系統進行人工加選。
2.確認專題課是否已加選：
請於114/02/26(三)  登入選課系統確認所選專題課已加選。若有問題請儘速通知系辦公室。
3.大學部專題指導老師不限本系教師，若為外系教師請主動告知指導教師有關本系甲乙類規定 。更換專題指導教師請主動通知系辦吳小姐，以免影響學期末成績評分作業。
4.大學部導師：本學期導師與上學期相同，除非(1)上學期有做專題但本學期退出實驗室不做專題 (2)專題指導教授有異動。未做專題者請由陳炯豪、温福來  兩位老師中擇一位。
**應修科目表-乙類畢業規定已修訂如下，任一項未達成則無法畢業，系辦及註冊組會人工審核，請務必遵守；論文電子檔請email至cswu@ncu.edu.tw：
乙類學生於修業期間，必須符合下列條件：
①參加物理小年會壁報展並報告；
②完成畢業論文，並於畢業離校前繳交論文pdf檔至系辦公室，論文格式比照碩士論文；
③須舉行並通過(及格)論文口試，口試須由至少二位委員評分，口試成績為當學期"論文研習與撰寫"學期成績。</t>
        </is>
      </c>
      <c r="G429" s="7" t="inlineStr">
        <is>
          <t>https://forms.gle/omJvwsxAKAbWYZuL8</t>
        </is>
      </c>
      <c r="H429" s="7" t="inlineStr">
        <is>
          <t>https://forms.gle/omJvwsxAKAbWYZuL8</t>
        </is>
      </c>
      <c r="I429" s="7" t="n"/>
      <c r="J429" s="7" t="n"/>
      <c r="K429" s="7" t="n"/>
      <c r="L429" s="7" t="n"/>
      <c r="M429" s="7" t="inlineStr">
        <is>
          <t>https://www.phy.ncu.edu.tw/news/113-2-%e5%b0%88%e9%a1%8c%e9%a1%9e%e8%aa%b2%e7%a8%8b%e9%81%b8%e8%aa%b2%e6%9a%a8%e5%b0%8e%e5%b8%ab%e8%aa%bf%e6%9f%a5%e8%a1%a8-%e5%a4%a7%e5%ad%b8%e9%83%a8%e4%b8%89%e3%80%81%e5%9b%9b%e5%b9%b4%e7%b4%9a/</t>
        </is>
      </c>
      <c r="N429" s="7" t="inlineStr">
        <is>
          <t>吳菁穗</t>
        </is>
      </c>
    </row>
    <row r="430" ht="144" customHeight="1">
      <c r="A430" s="7">
        <f>TRUE()</f>
        <v/>
      </c>
      <c r="B430" s="7" t="inlineStr">
        <is>
          <t>考試</t>
        </is>
      </c>
      <c r="C430" s="7" t="n"/>
      <c r="D430" s="14" t="n">
        <v>45692</v>
      </c>
      <c r="E430" s="7" t="inlineStr">
        <is>
          <t>113-2博士生資格考口試注意事項(Notice on the PhD. Qualifying Exam Oral Defense)</t>
        </is>
      </c>
      <c r="F430" s="9" t="inlineStr">
        <is>
          <t>物理學系博士班學生資格考試申請書（Application for Ph.D. Qualifying Examination of Department of Physics）下載
物理系_博士班學生修課組別選擇表（Course Requirements Selection Form for PhD Students of the Department of Physics at National Central University）下載
113-2博士生資格考口試注意事項(Notice on the PhD. Qualifying Exam Oral Defense)下載
113資格考物理系考試委員會建議口試委員名單(Department recommended committee member)下載
國立中央大學物理學系博士學位候選人之資格與資格考試辦法（111.01.12教務會議通過)下載
國立中央大學物理學系博碩士論文指導教授暨學位考試委員提聘資格認定標準、精進學位論文品質實施要點(1131224院務會議通過)下載</t>
        </is>
      </c>
      <c r="G430" s="7" t="inlineStr">
        <is>
          <t>物理學系博士班學生資格考試申請書（Application for Ph.D. Qualifying Examinatio</t>
        </is>
      </c>
      <c r="H430" s="7" t="inlineStr">
        <is>
          <t>https://www.phy.ncu.edu.tw/wp-content/uploads/2025/02/物理學系博士班學生資格考試申請書（Application-for-Ph.D.-Qualifying-Examination-of-Department-of-Physics）.doc</t>
        </is>
      </c>
      <c r="I430" s="7" t="inlineStr">
        <is>
          <t>下載</t>
        </is>
      </c>
      <c r="J430" s="7" t="inlineStr">
        <is>
          <t>https://www.phy.ncu.edu.tw/wp-content/uploads/2025/02/物理學系博士班學生資格考試申請書（Application-for-Ph.D.-Qualifying-Examination-of-Department-of-Physics）.doc</t>
        </is>
      </c>
      <c r="K430" s="7" t="inlineStr">
        <is>
          <t xml:space="preserve">物理系_博士班學生修課組別選擇表（Course Requirements Selection Form for PhD </t>
        </is>
      </c>
      <c r="L430" s="7" t="inlineStr">
        <is>
          <t>https://www.phy.ncu.edu.tw/wp-content/uploads/2025/02/物理系_博士班學生修課組別選擇表（Course-Requirements-Selection-Form-for-PhD-Students-of-the-Department-of-Physics-at-National-Central-University）.doc</t>
        </is>
      </c>
      <c r="M430" s="7" t="inlineStr">
        <is>
          <t>https://www.phy.ncu.edu.tw/news/113-2%e5%8d%9a%e5%a3%ab%e7%94%9f%e8%b3%87%e6%a0%bc%e8%80%83%e5%8f%a3%e8%a9%a6%e6%b3%a8%e6%84%8f%e4%ba%8b%e9%a0%85notice-on-the-phd-qualifying-exam-oral-defense/</t>
        </is>
      </c>
      <c r="N430" s="7" t="inlineStr">
        <is>
          <t>許慧君</t>
        </is>
      </c>
    </row>
    <row r="431">
      <c r="A431" s="7">
        <f>TRUE()</f>
        <v/>
      </c>
      <c r="B431" s="7" t="inlineStr">
        <is>
          <t>其他</t>
        </is>
      </c>
      <c r="C431" s="7" t="n"/>
      <c r="D431" s="14" t="n">
        <v>45692</v>
      </c>
      <c r="E431" s="7" t="inlineStr">
        <is>
          <t>失物招領(114.02.04)</t>
        </is>
      </c>
      <c r="F431" s="7" t="inlineStr">
        <is>
          <t>有遺失下列物品者，請儘速至物理系辦(S4-629)認領! 未領取物品將於114.02.27清除。</t>
        </is>
      </c>
      <c r="G431" s="7" t="n"/>
      <c r="H431" s="7" t="n"/>
      <c r="I431" s="7" t="n"/>
      <c r="J431" s="7" t="n"/>
      <c r="K431" s="7" t="n"/>
      <c r="L431" s="7" t="n"/>
      <c r="M431" s="7" t="inlineStr">
        <is>
          <t>https://www.phy.ncu.edu.tw/news/%e5%a4%b1%e7%89%a9%e6%8b%9b%e9%a0%98114-02-04/</t>
        </is>
      </c>
      <c r="N431" s="7" t="inlineStr">
        <is>
          <t>許慧君</t>
        </is>
      </c>
    </row>
    <row r="432">
      <c r="A432" s="7">
        <f>TRUE()</f>
        <v/>
      </c>
      <c r="B432" s="7" t="inlineStr">
        <is>
          <t>其他</t>
        </is>
      </c>
      <c r="C432" s="7" t="n"/>
      <c r="D432" s="14" t="n">
        <v>45692</v>
      </c>
      <c r="E432" s="7" t="inlineStr">
        <is>
          <t>物理系分機通訊錄1140204</t>
        </is>
      </c>
      <c r="F432" s="7" t="inlineStr">
        <is>
          <t>物理系通訊錄下載</t>
        </is>
      </c>
      <c r="G432" s="7" t="inlineStr">
        <is>
          <t>物理系通訊錄</t>
        </is>
      </c>
      <c r="H432" s="7" t="inlineStr">
        <is>
          <t>https://www.phy.ncu.edu.tw/wp-content/uploads/2025/02/物理系通訊錄.pdf</t>
        </is>
      </c>
      <c r="I432" s="7" t="inlineStr">
        <is>
          <t>下載</t>
        </is>
      </c>
      <c r="J432" s="7" t="inlineStr">
        <is>
          <t>https://www.phy.ncu.edu.tw/wp-content/uploads/2025/02/物理系通訊錄.pdf</t>
        </is>
      </c>
      <c r="K432" s="7" t="n"/>
      <c r="L432" s="7" t="n"/>
      <c r="M432" s="7" t="inlineStr">
        <is>
          <t>https://www.phy.ncu.edu.tw/news/%e7%89%a9%e7%90%86%e7%b3%bb%e5%88%86%e6%a9%9f%e9%80%9a%e8%a8%8a%e9%8c%841140204/</t>
        </is>
      </c>
      <c r="N432" s="7" t="inlineStr">
        <is>
          <t>許慧君</t>
        </is>
      </c>
    </row>
    <row r="433" ht="405" customHeight="1">
      <c r="A433" s="7">
        <f>TRUE()</f>
        <v/>
      </c>
      <c r="B433" s="7" t="inlineStr">
        <is>
          <t>其他</t>
        </is>
      </c>
      <c r="C433" s="7" t="n"/>
      <c r="D433" s="14" t="n">
        <v>45692</v>
      </c>
      <c r="E433" s="7" t="inlineStr">
        <is>
          <t>113-2物理系研究生申請學分抵免、免修Course Credit Exemption and Waiver</t>
        </is>
      </c>
      <c r="F433" s="9"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物理學系碩博士班研究生修業辦法Regulation of Course Requirements for Master and PhD Programs 1050615
時間：2/4-2/27
————————————————————————————————————————————————————————
申請法規Regulations：
*國立中央大學學分抵免辦法(https://pdc.adm.ncu.edu.tw/rule/rule112/13-0-1.pdf)
   National Central University Course Credit Waiver Guidelines(https://pdc.adm.ncu.edu.tw/eng/rule/NCU_Doc13_0_ed.pdf)
*物理學系碩士班研究生學分抵免辦法Regulation of Credit Transfer – the Master Program
*物理學系博士班研究生學分抵免辦法Regulation of Credit Transfer – the Ph.D. Programs
————————————————————————————————————————————————————————
申請表Application Form：
抵免：國立中央大學學生學分抵免申請表Guidelines for Credits Exemption (抵免成功後，會在成績單上出現該課程，且學分數會加入本學籍）
如果是他校及本校非同系所畢業之研究所新生入學辦理抵免，須多填寫『國立中央大學學生學分抵免申請修讀研究所學分證明』。
免修：物理學系研究生課程免修申請表Application Form for the Waiver of the Courses （免修成功後，表該課程無需再修，但學分數未計入本學籍，亦不會出現在成績單上）
課程抵必修課(限博士生)-物理學系博士生選修外系課程抵PH開頭課程申請表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G433" s="7" t="inlineStr">
        <is>
          <t xml:space="preserve">物理學系碩博士班研究生修業辦法Regulation of Course Requirements for Master </t>
        </is>
      </c>
      <c r="H433" s="7" t="inlineStr">
        <is>
          <t>https://www.phy.ncu.edu.tw/wp-content/uploads/2021/01/%E5%9C%8B%EF%A7%B7%E4%B8%AD%E5%A4%AE%E5%A4%A7%E5%AD%B8%E7%89%A9%EF%A7%A4%E5%AD%B8%E7%B3%BB%E7%A2%A9%E3%80%81%E5%8D%9A%E5%A3%AB%E7%8F%AD%E7%A0%94%E7%A9%B6%E7%94%9F%E4%BF%AE%E6%A5%AD%E8%BE%A6%E6%B3%951050615%E6%95%99%E5%8B%99%E6%9C%83%E8%AD%B0%E9%80%9A%E9%81%8E.pdf</t>
        </is>
      </c>
      <c r="I433" s="7" t="inlineStr">
        <is>
          <t>https://pdc.adm.ncu.edu.tw/rule/rule112/13-0-1.pdf</t>
        </is>
      </c>
      <c r="J433" s="7" t="inlineStr">
        <is>
          <t>https://pdc.adm.ncu.edu.tw/rule/rule112/13-0-1.pdf</t>
        </is>
      </c>
      <c r="K433" s="7" t="inlineStr">
        <is>
          <t>https://pdc.adm.ncu.edu.tw/eng/rule/NCU_Doc13_0_ed.pdf</t>
        </is>
      </c>
      <c r="L433" s="7" t="inlineStr">
        <is>
          <t>https://pdc.adm.ncu.edu.tw/eng/rule/NCU_Doc13_0_ed.pdf</t>
        </is>
      </c>
      <c r="M433" s="7" t="inlineStr">
        <is>
          <t>https://www.phy.ncu.edu.tw/news/113-2%e7%89%a9%e7%90%86%e7%b3%bb%e7%a0%94%e7%a9%b6%e7%94%9f%e7%94%b3%e8%ab%8b%e5%ad%b8%e5%88%86%e6%8a%b5%e5%85%8d%e3%80%81%e5%85%8d%e4%bf%aecourse-credit-exemption-and-waiver/</t>
        </is>
      </c>
      <c r="N433" s="7" t="inlineStr">
        <is>
          <t>許慧君</t>
        </is>
      </c>
    </row>
    <row r="434">
      <c r="A434" s="7">
        <f>TRUE()</f>
        <v/>
      </c>
      <c r="B434" s="7" t="inlineStr">
        <is>
          <t>招生</t>
        </is>
      </c>
      <c r="C434" s="7" t="n"/>
      <c r="D434" s="14" t="n">
        <v>45680</v>
      </c>
      <c r="E434" s="7" t="inlineStr">
        <is>
          <t>114學年度博士班考試招生簡章</t>
        </is>
      </c>
      <c r="F434" s="7" t="inlineStr">
        <is>
          <t>https://admission.ncu.edu.tw/zh-TW/content/84/14</t>
        </is>
      </c>
      <c r="G434" s="7" t="inlineStr">
        <is>
          <t>https://admission.ncu.edu.tw/zh-TW/content/84/14</t>
        </is>
      </c>
      <c r="H434" s="7" t="inlineStr">
        <is>
          <t>https://admission.ncu.edu.tw/zh-TW/content/84/14</t>
        </is>
      </c>
      <c r="I434" s="7" t="n"/>
      <c r="J434" s="7" t="n"/>
      <c r="K434" s="7" t="n"/>
      <c r="L434" s="7" t="n"/>
      <c r="M434" s="7" t="inlineStr">
        <is>
          <t>https://www.phy.ncu.edu.tw/news/114%e5%ad%b8%e5%b9%b4%e5%ba%a6%e5%8d%9a%e5%a3%ab%e7%8f%ad%e8%80%83%e8%a9%a6%e6%8b%9b%e7%94%9f%e7%b0%a1%e7%ab%a0/</t>
        </is>
      </c>
      <c r="N434" s="7" t="inlineStr">
        <is>
          <t>許慧君</t>
        </is>
      </c>
    </row>
    <row r="435" ht="40" customHeight="1">
      <c r="A435" s="7">
        <f>TRUE()</f>
        <v/>
      </c>
      <c r="B435" s="7" t="inlineStr">
        <is>
          <t>考試</t>
        </is>
      </c>
      <c r="C435" s="7" t="n"/>
      <c r="D435" s="14" t="n">
        <v>45677</v>
      </c>
      <c r="E435" s="7" t="inlineStr">
        <is>
          <t>113-2物理系博碩士班學位考試注意事項Physics Department PHD&amp;amp;MA Thesis Defense Notification</t>
        </is>
      </c>
      <c r="F435" s="9" t="inlineStr">
        <is>
          <t>物理系博碩士班學位考試注意事項Physics Department PHD&amp;MA Thesis Defense Notification下載
論文比對報告填寫說明下載</t>
        </is>
      </c>
      <c r="G435" s="7" t="inlineStr">
        <is>
          <t>物理系博碩士班學位考試注意事項Physics Department PHD&amp;MA Thesis Defense Noti</t>
        </is>
      </c>
      <c r="H435" s="7" t="inlineStr">
        <is>
          <t>https://www.phy.ncu.edu.tw/wp-content/uploads/2025/01/物理系博碩士班學位考試注意事項Physics-Department-PHDMA-Thesis-Defense-Notification-2.pdf</t>
        </is>
      </c>
      <c r="I435" s="7" t="inlineStr">
        <is>
          <t>下載</t>
        </is>
      </c>
      <c r="J435" s="7" t="inlineStr">
        <is>
          <t>https://www.phy.ncu.edu.tw/wp-content/uploads/2025/01/物理系博碩士班學位考試注意事項Physics-Department-PHDMA-Thesis-Defense-Notification-2.pdf</t>
        </is>
      </c>
      <c r="K435" s="7" t="inlineStr">
        <is>
          <t>論文比對報告填寫說明</t>
        </is>
      </c>
      <c r="L435" s="7" t="inlineStr">
        <is>
          <t>https://www.phy.ncu.edu.tw/wp-content/uploads/2025/01/論文比對報告填寫說明.pdf</t>
        </is>
      </c>
      <c r="M435" s="7" t="inlineStr">
        <is>
          <t>https://www.phy.ncu.edu.tw/news/113-2%e7%89%a9%e7%90%86%e7%b3%bb%e5%8d%9a%e7%a2%a9%e5%a3%ab%e7%8f%ad%e5%ad%b8%e4%bd%8d%e8%80%83%e8%a9%a6%e6%b3%a8%e6%84%8f%e4%ba%8b%e9%a0%85physics-department-phdma-thesis-defense-notification/</t>
        </is>
      </c>
      <c r="N435" s="7" t="inlineStr">
        <is>
          <t>許慧君</t>
        </is>
      </c>
    </row>
    <row r="436" ht="196" customHeight="1">
      <c r="A436" s="7">
        <f>TRUE()</f>
        <v/>
      </c>
      <c r="B436" s="7" t="inlineStr">
        <is>
          <t>其他</t>
        </is>
      </c>
      <c r="C436" s="7" t="n"/>
      <c r="D436" s="14" t="n">
        <v>45677</v>
      </c>
      <c r="E436" s="7" t="inlineStr">
        <is>
          <t>113學年度第2學期課程教學助教志願調查1140120</t>
        </is>
      </c>
      <c r="F436" s="9" t="inlineStr">
        <is>
          <t>中央大學物理系公告-113學年度第2學期課程教學助教志願調查
NCU Physics Departmental Notice-2024/2025 Second Semester Teaching Assistant Application Form
物理系研究生欲申請擔任課程教學助教者，請於114年1月24日前填寫『課程教學助教志願表』(https://forms.gle/ZbTYtMT5guR3wpvVA)。
Physics Department graduate students who wish to serve as teaching assistants (TA), please fill in the TA Application Form before Jan 24,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113-2助教TA下載
國立中央大學物理系研究生獎助學金辦法20210708系務會議通過下載</t>
        </is>
      </c>
      <c r="G436" s="7" t="inlineStr">
        <is>
          <t>https://forms.gle/ZbTYtMT5guR3wpvVA</t>
        </is>
      </c>
      <c r="H436" s="7" t="inlineStr">
        <is>
          <t>https://forms.gle/ZbTYtMT5guR3wpvVA</t>
        </is>
      </c>
      <c r="I436" s="7" t="inlineStr">
        <is>
          <t>https://forms.gle/ZbTYtMT5guR3wpvVA</t>
        </is>
      </c>
      <c r="J436" s="7" t="inlineStr">
        <is>
          <t>https://forms.gle/QHUKdYqc5P3r1cNm9</t>
        </is>
      </c>
      <c r="K436" s="7" t="inlineStr">
        <is>
          <t>113-2助教TA</t>
        </is>
      </c>
      <c r="L436" s="7" t="inlineStr">
        <is>
          <t>https://www.phy.ncu.edu.tw/wp-content/uploads/2025/01/113-2助教TA-3.pdf</t>
        </is>
      </c>
      <c r="M436" s="7" t="inlineStr">
        <is>
          <t>https://www.phy.ncu.edu.tw/news/113%e5%ad%b8%e5%b9%b4%e5%ba%a6%e7%ac%ac2%e5%ad%b8%e6%9c%9f%e8%aa%b2%e7%a8%8b%e6%95%99%e5%ad%b8%e5%8a%a9%e6%95%99%e5%bf%97%e9%a1%98%e8%aa%bf%e6%9f%a51140120/</t>
        </is>
      </c>
      <c r="N436" s="7" t="inlineStr">
        <is>
          <t>許慧君</t>
        </is>
      </c>
    </row>
    <row r="437">
      <c r="A437" s="7">
        <f>TRUE()</f>
        <v/>
      </c>
      <c r="B437" s="7" t="inlineStr">
        <is>
          <t>其他</t>
        </is>
      </c>
      <c r="C437" s="7" t="n"/>
      <c r="D437" s="14" t="n">
        <v>45677</v>
      </c>
      <c r="E437" s="7" t="inlineStr">
        <is>
          <t>113-2學期在學證明與名次證明書申請公告</t>
        </is>
      </c>
      <c r="F437" s="7" t="inlineStr">
        <is>
          <t>1140117_1下載</t>
        </is>
      </c>
      <c r="G437" s="7" t="inlineStr">
        <is>
          <t>1140117_1</t>
        </is>
      </c>
      <c r="H437" s="7" t="inlineStr">
        <is>
          <t>https://www.phy.ncu.edu.tw/wp-content/uploads/2025/01/1140117_1.pdf</t>
        </is>
      </c>
      <c r="I437" s="7" t="inlineStr">
        <is>
          <t>下載</t>
        </is>
      </c>
      <c r="J437" s="7" t="inlineStr">
        <is>
          <t>https://www.phy.ncu.edu.tw/wp-content/uploads/2025/01/1140117_1.pdf</t>
        </is>
      </c>
      <c r="K437" s="7" t="n"/>
      <c r="L437" s="7" t="n"/>
      <c r="M437" s="7" t="inlineStr">
        <is>
          <t>https://www.phy.ncu.edu.tw/news/113-2%e5%ad%b8%e6%9c%9f%e5%9c%a8%e5%ad%b8%e8%ad%89%e6%98%8e%e8%88%87%e5%90%8d%e6%ac%a1%e8%ad%89%e6%98%8e%e6%9b%b8%e7%94%b3%e8%ab%8b%e5%85%ac%e5%91%8a/</t>
        </is>
      </c>
      <c r="N437" s="7" t="inlineStr">
        <is>
          <t>許慧君</t>
        </is>
      </c>
    </row>
    <row r="438">
      <c r="A438" s="7">
        <f>TRUE()</f>
        <v/>
      </c>
      <c r="B438" s="7" t="inlineStr">
        <is>
          <t>其他</t>
        </is>
      </c>
      <c r="C438" s="7" t="n"/>
      <c r="D438" s="14" t="n">
        <v>45677</v>
      </c>
      <c r="E438" s="7" t="inlineStr">
        <is>
          <t>113-2-學期學雜費繳交公告</t>
        </is>
      </c>
      <c r="F438" s="7" t="inlineStr">
        <is>
          <t>1140117_2下載</t>
        </is>
      </c>
      <c r="G438" s="7" t="inlineStr">
        <is>
          <t>1140117_2</t>
        </is>
      </c>
      <c r="H438" s="7" t="inlineStr">
        <is>
          <t>https://www.phy.ncu.edu.tw/wp-content/uploads/2025/01/1140117_2.pdf</t>
        </is>
      </c>
      <c r="I438" s="7" t="inlineStr">
        <is>
          <t>下載</t>
        </is>
      </c>
      <c r="J438" s="7" t="inlineStr">
        <is>
          <t>https://www.phy.ncu.edu.tw/wp-content/uploads/2025/01/1140117_2.pdf</t>
        </is>
      </c>
      <c r="K438" s="7" t="n"/>
      <c r="L438" s="7" t="n"/>
      <c r="M438" s="7" t="inlineStr">
        <is>
          <t>https://www.phy.ncu.edu.tw/news/113-2-%e5%ad%b8%e6%9c%9f%e5%ad%b8%e9%9b%9c%e8%b2%bb%e7%b9%b3%e4%ba%a4%e5%85%ac%e5%91%8a/</t>
        </is>
      </c>
      <c r="N438" s="7" t="inlineStr">
        <is>
          <t>許慧君</t>
        </is>
      </c>
    </row>
    <row r="439">
      <c r="A439" s="7">
        <f>TRUE()</f>
        <v/>
      </c>
      <c r="B439" s="7" t="inlineStr">
        <is>
          <t>招生</t>
        </is>
      </c>
      <c r="C439" s="7" t="n"/>
      <c r="D439" s="14" t="n">
        <v>45677</v>
      </c>
      <c r="E439" s="7" t="inlineStr">
        <is>
          <t>學生逕行修讀物理系博士學位申請公告Direct Admission to a Doctoral Degree in Physics-11402</t>
        </is>
      </c>
      <c r="F439" s="7" t="inlineStr">
        <is>
          <t>學生逕行修讀物理系博士學位申請公告Direct Admission to a Doctoral Degree in Physics-11402下載</t>
        </is>
      </c>
      <c r="G439" s="7" t="inlineStr">
        <is>
          <t>學生逕行修讀物理系博士學位申請公告Direct Admission to a Doctoral Degree in Ph</t>
        </is>
      </c>
      <c r="H439" s="7" t="inlineStr">
        <is>
          <t>https://www.phy.ncu.edu.tw/wp-content/uploads/2025/01/學生逕行修讀物理系博士學位申請公告Direct-Admission-to-a-Doctoral-Degree-in-Physics-11402.pdf</t>
        </is>
      </c>
      <c r="I439" s="7" t="inlineStr">
        <is>
          <t>下載</t>
        </is>
      </c>
      <c r="J439" s="7" t="inlineStr">
        <is>
          <t>https://www.phy.ncu.edu.tw/wp-content/uploads/2025/01/學生逕行修讀物理系博士學位申請公告Direct-Admission-to-a-Doctoral-Degree-in-Physics-11402.pdf</t>
        </is>
      </c>
      <c r="K439" s="7" t="n"/>
      <c r="L439" s="7" t="n"/>
      <c r="M439" s="7" t="inlineStr">
        <is>
          <t>https://www.phy.ncu.edu.tw/news/%e5%ad%b8%e7%94%9f%e9%80%95%e8%a1%8c%e4%bf%ae%e8%ae%80%e7%89%a9%e7%90%86%e7%b3%bb%e5%8d%9a%e5%a3%ab%e5%ad%b8%e4%bd%8d%e7%94%b3%e8%ab%8b%e5%85%ac%e5%91%8adirect-admission-to-a-doctoral-degree-in-phy-13/</t>
        </is>
      </c>
      <c r="N439" s="7" t="inlineStr">
        <is>
          <t>許慧君</t>
        </is>
      </c>
    </row>
    <row r="440" ht="66" customHeight="1">
      <c r="A440" s="7">
        <f>TRUE()</f>
        <v/>
      </c>
      <c r="B440" s="7" t="inlineStr">
        <is>
          <t>其他</t>
        </is>
      </c>
      <c r="C440" s="7" t="n"/>
      <c r="D440" s="14" t="n">
        <v>45677</v>
      </c>
      <c r="E440" s="7" t="inlineStr">
        <is>
          <t>健雄館公共空間清潔公告114.01.20(一)</t>
        </is>
      </c>
      <c r="F440" s="9" t="inlineStr">
        <is>
          <t>全館各樓層走道地板、地下室中庭地板及樓梯清洗。
全館走廊側邊扶手玻璃、一~二樓玻璃帷幕玻璃。
館舍四周排水溝清理。
各樓層走廊如有堆放物品，請盡量清空。
施作期間略有噪音，不便之處請多諒解。</t>
        </is>
      </c>
      <c r="G440" s="7" t="n"/>
      <c r="H440" s="7" t="n"/>
      <c r="I440" s="7" t="n"/>
      <c r="J440" s="7" t="n"/>
      <c r="K440" s="7" t="n"/>
      <c r="L440" s="7" t="n"/>
      <c r="M440" s="7" t="inlineStr">
        <is>
          <t>https://www.phy.ncu.edu.tw/news/%e5%81%a5%e9%9b%84%e9%a4%a8%e5%85%ac%e5%85%b1%e7%a9%ba%e9%96%93%e6%b8%85%e6%bd%94%e5%85%ac%e5%91%8a114-01-20%e4%b8%80/</t>
        </is>
      </c>
      <c r="N440" s="7" t="inlineStr">
        <is>
          <t>許慧君</t>
        </is>
      </c>
    </row>
    <row r="441">
      <c r="A441" s="7">
        <f>TRUE()</f>
        <v/>
      </c>
      <c r="B441" s="7" t="inlineStr">
        <is>
          <t>研討會</t>
        </is>
      </c>
      <c r="C441" s="7" t="n"/>
      <c r="D441" s="14" t="n">
        <v>45673</v>
      </c>
      <c r="E441" s="7" t="inlineStr">
        <is>
          <t>2025台灣物理年會獲獎名單</t>
        </is>
      </c>
      <c r="F441" s="7" t="inlineStr">
        <is>
          <t>物理年會得獎名單下載</t>
        </is>
      </c>
      <c r="G441" s="7" t="inlineStr">
        <is>
          <t>物理年會得獎名單</t>
        </is>
      </c>
      <c r="H441" s="7" t="inlineStr">
        <is>
          <t>https://www.phy.ncu.edu.tw/wp-content/uploads/2025/01/物理年會得獎名單.pdf</t>
        </is>
      </c>
      <c r="I441" s="7" t="inlineStr">
        <is>
          <t>下載</t>
        </is>
      </c>
      <c r="J441" s="7" t="inlineStr">
        <is>
          <t>https://www.phy.ncu.edu.tw/wp-content/uploads/2025/01/物理年會得獎名單.pdf</t>
        </is>
      </c>
      <c r="K441" s="7" t="n"/>
      <c r="L441" s="7" t="n"/>
      <c r="M441" s="7" t="inlineStr">
        <is>
          <t>https://www.phy.ncu.edu.tw/news/2025%e5%8f%b0%e7%81%a3%e7%89%a9%e7%90%86%e5%b9%b4%e6%9c%83%e7%8d%b2%e7%8d%8e%e5%90%8d%e5%96%ae/</t>
        </is>
      </c>
      <c r="N441" s="7" t="inlineStr">
        <is>
          <t>許慧君</t>
        </is>
      </c>
    </row>
    <row r="442" ht="309" customHeight="1">
      <c r="A442" s="7">
        <f>TRUE()</f>
        <v/>
      </c>
      <c r="B442" s="7" t="inlineStr">
        <is>
          <t>其他</t>
        </is>
      </c>
      <c r="C442" s="7" t="n"/>
      <c r="D442" s="14" t="n">
        <v>45673</v>
      </c>
      <c r="E442" s="7" t="inlineStr">
        <is>
          <t>徵求普通物理實驗課程助教</t>
        </is>
      </c>
      <c r="F442" s="9" t="inlineStr">
        <is>
          <t>資格:本系大二以上及研究生
名額:4名
工作時間:113-2學期共18周，開學前一周需參與教育訓練(半天至一天)
薪水:3000元*4個月(以勞僱型聘僱)
意者請回信提供下列資訊EMAIL corona@ncu.edu.tw
姓名:
學號:
手機:
EMAIL:
歷年成績單: 請直接下載Portal內成績資料附加於附件即可
欲申請課程:
合者面試，不合者恕不通知
謝謝
Serial Number
Course Code - ClassCourse Name/RemarkInstructorTime/Building and Room Number
22006General Physics LaboratoryHsueh, Ya-weiMon567/S4-101 (Chien-ShiungBuilding(Science Building#4)-101 )
PH1004-X普通物理實驗
22007General Physics LaboratoryNien, Cheng-HsunMon234/S4-102 (Chien-ShiungBuilding(Science Building#4)-102 )
PH1024-A普通物理實驗
22008General Physics LaboratoryNien, Cheng-HsunWed567/S4-101 (Chien-ShiungBuilding(Science Building#4)-101 )
PH1024-B普通物理實驗</t>
        </is>
      </c>
      <c r="G442" s="7" t="n"/>
      <c r="H442" s="7" t="n"/>
      <c r="I442" s="7" t="n"/>
      <c r="J442" s="7" t="n"/>
      <c r="K442" s="7" t="n"/>
      <c r="L442" s="7" t="n"/>
      <c r="M442" s="7" t="inlineStr">
        <is>
          <t>https://www.phy.ncu.edu.tw/news/%e5%be%b5%e6%b1%82%e6%99%ae%e9%80%9a%e7%89%a9%e7%90%86%e5%af%a6%e9%a9%97%e8%aa%b2%e7%a8%8b%e5%8a%a9%e6%95%99/</t>
        </is>
      </c>
      <c r="N442" s="7" t="inlineStr">
        <is>
          <t>許慧君</t>
        </is>
      </c>
    </row>
    <row r="443">
      <c r="A443" s="7">
        <f>TRUE()</f>
        <v/>
      </c>
      <c r="B443" s="7" t="inlineStr">
        <is>
          <t>其他</t>
        </is>
      </c>
      <c r="C443" s="7" t="n"/>
      <c r="D443" s="14" t="n">
        <v>45673</v>
      </c>
      <c r="E443" s="7" t="inlineStr">
        <is>
          <t>114年1月24日(五)、2月3日(一)為本校共同寒休日，教務處及物理系辦暫停服務!</t>
        </is>
      </c>
      <c r="F443" s="7" t="n"/>
      <c r="G443" s="7" t="n"/>
      <c r="H443" s="7" t="n"/>
      <c r="I443" s="7" t="n"/>
      <c r="J443" s="7" t="n"/>
      <c r="K443" s="7" t="n"/>
      <c r="L443" s="7" t="n"/>
      <c r="M443" s="7" t="inlineStr">
        <is>
          <t>https://www.phy.ncu.edu.tw/news/114%e5%b9%b41%e6%9c%8824%e6%97%a5%e4%ba%94%e3%80%812%e6%9c%883%e6%97%a5%e4%b8%80%e7%82%ba%e6%9c%ac%e6%a0%a1%e5%85%b1%e5%90%8c%e5%af%92%e4%bc%91%e6%97%a5%ef%bc%8c%e6%95%99%e5%8b%99%e8%99%95/</t>
        </is>
      </c>
      <c r="N443" s="7" t="inlineStr">
        <is>
          <t>劉怡貞</t>
        </is>
      </c>
    </row>
    <row r="444">
      <c r="A444" s="7">
        <f>TRUE()</f>
        <v/>
      </c>
      <c r="B444" s="7" t="inlineStr">
        <is>
          <t>其他</t>
        </is>
      </c>
      <c r="C444" s="7" t="n"/>
      <c r="D444" s="14" t="n">
        <v>45671</v>
      </c>
      <c r="E444" s="7" t="inlineStr">
        <is>
          <t>申請成績單暨學位證明書</t>
        </is>
      </c>
      <c r="F444" s="7" t="inlineStr">
        <is>
          <t>https://pdc.adm.ncu.edu.tw/request_td.asp</t>
        </is>
      </c>
      <c r="G444" s="7" t="inlineStr">
        <is>
          <t>https://pdc.adm.ncu.edu.tw/request_td.asp</t>
        </is>
      </c>
      <c r="H444" s="7" t="inlineStr">
        <is>
          <t>https://pdc.adm.ncu.edu.tw/request_td.asp</t>
        </is>
      </c>
      <c r="I444" s="7" t="n"/>
      <c r="J444" s="7" t="n"/>
      <c r="K444" s="7" t="n"/>
      <c r="L444" s="7" t="n"/>
      <c r="M444" s="7" t="inlineStr">
        <is>
          <t>https://www.phy.ncu.edu.tw/news/%e7%94%b3%e8%ab%8b%e6%88%90%e7%b8%be%e5%96%ae%e6%9a%a8%e5%ad%b8%e4%bd%8d%e8%ad%89%e6%98%8e%e6%9b%b8/</t>
        </is>
      </c>
      <c r="N444" s="7" t="inlineStr">
        <is>
          <t>許慧君</t>
        </is>
      </c>
    </row>
    <row r="445">
      <c r="A445" s="7">
        <f>TRUE()</f>
        <v/>
      </c>
      <c r="B445" s="7" t="inlineStr">
        <is>
          <t>其他</t>
        </is>
      </c>
      <c r="C445" s="7" t="n"/>
      <c r="D445" s="14" t="n">
        <v>45671</v>
      </c>
      <c r="E445" s="7" t="inlineStr">
        <is>
          <t>2025 Fall Semester International Student Admission Guidelines</t>
        </is>
      </c>
      <c r="F445" s="7" t="inlineStr">
        <is>
          <t>https://cis.ncu.edu.tw/admissions/content/view/sn/73</t>
        </is>
      </c>
      <c r="G445" s="7" t="inlineStr">
        <is>
          <t>https://cis.ncu.edu.tw/admissions/content/view/sn/73</t>
        </is>
      </c>
      <c r="H445" s="7" t="inlineStr">
        <is>
          <t>https://cis.ncu.edu.tw/admissions/content/view/sn/73</t>
        </is>
      </c>
      <c r="I445" s="7" t="n"/>
      <c r="J445" s="7" t="n"/>
      <c r="K445" s="7" t="n"/>
      <c r="L445" s="7" t="n"/>
      <c r="M445" s="7" t="inlineStr">
        <is>
          <t>https://www.phy.ncu.edu.tw/news/2025-fall-semester-international-student-admission-guidelines/</t>
        </is>
      </c>
      <c r="N445" s="7" t="inlineStr">
        <is>
          <t>許慧君</t>
        </is>
      </c>
    </row>
    <row r="446" ht="196" customHeight="1">
      <c r="A446" s="7">
        <f>TRUE()</f>
        <v/>
      </c>
      <c r="B446" s="7" t="inlineStr">
        <is>
          <t>其他</t>
        </is>
      </c>
      <c r="C446" s="7" t="n"/>
      <c r="D446" s="14" t="n">
        <v>45670</v>
      </c>
      <c r="E446" s="7" t="inlineStr">
        <is>
          <t>113學年度第2學期課程教學助教志願調查1140113</t>
        </is>
      </c>
      <c r="F446" s="9" t="inlineStr">
        <is>
          <t>中央大學物理系公告-113學年度第2學期課程教學助教志願調查
NCU Physics Departmental Notice-2024/2025 Second Semester Teaching Assistant Application Form
物理系研究生欲申請擔任課程教學助教者，請於114年1月17日前填寫『課程教學助教志願表』(https://forms.gle/ZbTYtMT5guR3wpvVA)。
Physics Department graduate students who wish to serve as teaching assistants (TA), please fill in the TA Application Form before Jan 17,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113-2助教TA下載
國立中央大學物理系研究生獎助學金辦法20210708系務會議通過下載</t>
        </is>
      </c>
      <c r="G446" s="7" t="inlineStr">
        <is>
          <t>https://forms.gle/ZbTYtMT5guR3wpvVA</t>
        </is>
      </c>
      <c r="H446" s="7" t="inlineStr">
        <is>
          <t>https://forms.gle/ZbTYtMT5guR3wpvVA</t>
        </is>
      </c>
      <c r="I446" s="7" t="inlineStr">
        <is>
          <t>https://forms.gle/ZbTYtMT5guR3wpvVA</t>
        </is>
      </c>
      <c r="J446" s="7" t="inlineStr">
        <is>
          <t>https://forms.gle/QHUKdYqc5P3r1cNm9</t>
        </is>
      </c>
      <c r="K446" s="7" t="inlineStr">
        <is>
          <t>113-2助教TA</t>
        </is>
      </c>
      <c r="L446" s="7" t="inlineStr">
        <is>
          <t>https://www.phy.ncu.edu.tw/wp-content/uploads/2025/01/113-2助教TA-2.pdf</t>
        </is>
      </c>
      <c r="M446" s="7" t="inlineStr">
        <is>
          <t>https://www.phy.ncu.edu.tw/news/113%e5%ad%b8%e5%b9%b4%e5%ba%a6%e7%ac%ac2%e5%ad%b8%e6%9c%9f%e8%aa%b2%e7%a8%8b%e6%95%99%e5%ad%b8%e5%8a%a9%e6%95%99%e5%bf%97%e9%a1%98%e8%aa%bf%e6%9f%a51140113/</t>
        </is>
      </c>
      <c r="N446" s="7" t="inlineStr">
        <is>
          <t>許慧君</t>
        </is>
      </c>
    </row>
    <row r="447">
      <c r="A447" s="7">
        <f>TRUE()</f>
        <v/>
      </c>
      <c r="B447" s="7" t="inlineStr">
        <is>
          <t>其他</t>
        </is>
      </c>
      <c r="C447" s="7" t="n"/>
      <c r="D447" s="14" t="n">
        <v>45670</v>
      </c>
      <c r="E447" s="7" t="inlineStr">
        <is>
          <t>健雄館後側圍牆禁止停車公告114.01.20(一)</t>
        </is>
      </c>
      <c r="F447" s="7" t="inlineStr">
        <is>
          <t>小門圍牆禁止停車公告下載</t>
        </is>
      </c>
      <c r="G447" s="7" t="inlineStr">
        <is>
          <t>小門圍牆禁止停車公告</t>
        </is>
      </c>
      <c r="H447" s="7" t="inlineStr">
        <is>
          <t>https://www.phy.ncu.edu.tw/wp-content/uploads/2025/01/小門圍牆禁止停車公告.pdf</t>
        </is>
      </c>
      <c r="I447" s="7" t="inlineStr">
        <is>
          <t>下載</t>
        </is>
      </c>
      <c r="J447" s="7" t="inlineStr">
        <is>
          <t>https://www.phy.ncu.edu.tw/wp-content/uploads/2025/01/小門圍牆禁止停車公告.pdf</t>
        </is>
      </c>
      <c r="K447" s="7" t="n"/>
      <c r="L447" s="7" t="n"/>
      <c r="M447" s="7" t="inlineStr">
        <is>
          <t>https://www.phy.ncu.edu.tw/news/%e5%81%a5%e9%9b%84%e9%a4%a8%e5%be%8c%e5%81%b4%e5%9c%8d%e7%89%86%e7%a6%81%e6%ad%a2%e5%81%9c%e8%bb%8a%e5%85%ac%e5%91%8a114-01-20%e4%b8%80/</t>
        </is>
      </c>
      <c r="N447" s="7" t="inlineStr">
        <is>
          <t>許慧君</t>
        </is>
      </c>
    </row>
    <row r="448" ht="40" customHeight="1">
      <c r="A448" s="7">
        <f>TRUE()</f>
        <v/>
      </c>
      <c r="B448" s="7" t="inlineStr">
        <is>
          <t>獎學金</t>
        </is>
      </c>
      <c r="C448" s="7" t="n"/>
      <c r="D448" s="14" t="n">
        <v>45667</v>
      </c>
      <c r="E448" s="7" t="inlineStr">
        <is>
          <t>113學年度「傑出領導獎學金」開放申請</t>
        </is>
      </c>
      <c r="F448" s="9" t="inlineStr">
        <is>
          <t>114AC00079下載
中大學生傑出領導獎學金實施辦法下載
蔡力行先生獎學金辦法下載</t>
        </is>
      </c>
      <c r="G448" s="7" t="inlineStr">
        <is>
          <t>114AC00079</t>
        </is>
      </c>
      <c r="H448" s="7" t="inlineStr">
        <is>
          <t>https://www.phy.ncu.edu.tw/wp-content/uploads/2025/01/114AC00079.pdf</t>
        </is>
      </c>
      <c r="I448" s="7" t="inlineStr">
        <is>
          <t>下載</t>
        </is>
      </c>
      <c r="J448" s="7" t="inlineStr">
        <is>
          <t>https://www.phy.ncu.edu.tw/wp-content/uploads/2025/01/114AC00079.pdf</t>
        </is>
      </c>
      <c r="K448" s="7" t="inlineStr">
        <is>
          <t>中大學生傑出領導獎學金實施辦法</t>
        </is>
      </c>
      <c r="L448" s="7" t="inlineStr">
        <is>
          <t>https://www.phy.ncu.edu.tw/wp-content/uploads/2025/01/中大學生傑出領導獎學金實施辦法.pdf</t>
        </is>
      </c>
      <c r="M448" s="7" t="inlineStr">
        <is>
          <t>https://www.phy.ncu.edu.tw/news/113%e5%ad%b8%e5%b9%b4%e5%ba%a6%e3%80%8c%e5%82%91%e5%87%ba%e9%a0%98%e5%b0%8e%e7%8d%8e%e5%ad%b8%e9%87%91%e3%80%8d%e9%96%8b%e6%94%be%e7%94%b3%e8%ab%8b/</t>
        </is>
      </c>
      <c r="N448" s="7" t="inlineStr">
        <is>
          <t>許慧君</t>
        </is>
      </c>
    </row>
    <row r="449">
      <c r="A449" s="7">
        <f>TRUE()</f>
        <v/>
      </c>
      <c r="B449" s="7" t="inlineStr">
        <is>
          <t>其他</t>
        </is>
      </c>
      <c r="C449" s="7" t="n"/>
      <c r="D449" s="14" t="n">
        <v>45667</v>
      </c>
      <c r="E449" s="7" t="inlineStr">
        <is>
          <t>113學年度中研院學術專車行車路線暨時刻表</t>
        </is>
      </c>
      <c r="F449" s="7" t="inlineStr">
        <is>
          <t>https://www.oga.ncu.edu.tw/34fba40c/news/efa61177/detail/24f28741-86f6-4254-99a3-a444be88dfc7</t>
        </is>
      </c>
      <c r="G449" s="7" t="inlineStr">
        <is>
          <t>https://www.oga.ncu.edu.tw/34fba40c/news/efa61177/detail/24f</t>
        </is>
      </c>
      <c r="H449" s="7" t="inlineStr">
        <is>
          <t>https://www.oga.ncu.edu.tw/34fba40c/news/efa61177/detail/24f28741-86f6-4254-99a3-a444be88dfc7</t>
        </is>
      </c>
      <c r="I449" s="7" t="n"/>
      <c r="J449" s="7" t="n"/>
      <c r="K449" s="7" t="n"/>
      <c r="L449" s="7" t="n"/>
      <c r="M449" s="7" t="inlineStr">
        <is>
          <t>https://www.phy.ncu.edu.tw/news/113%e5%ad%b8%e5%b9%b4%e5%ba%a6%e4%b8%ad%e7%a0%94%e9%99%a2%e5%ad%b8%e8%a1%93%e5%b0%88%e8%bb%8a%e8%a1%8c%e8%bb%8a%e8%b7%af%e7%b7%9a%e6%9a%a8%e6%99%82%e5%88%bb%e8%a1%a8/</t>
        </is>
      </c>
      <c r="N449" s="7" t="inlineStr">
        <is>
          <t>許慧君</t>
        </is>
      </c>
    </row>
    <row r="450" ht="196" customHeight="1">
      <c r="A450" s="7">
        <f>TRUE()</f>
        <v/>
      </c>
      <c r="B450" s="7" t="inlineStr">
        <is>
          <t>其他</t>
        </is>
      </c>
      <c r="C450" s="7" t="n"/>
      <c r="D450" s="14" t="n">
        <v>45666</v>
      </c>
      <c r="E450" s="7" t="inlineStr">
        <is>
          <t>113學年度第2學期課程教學助教志願調查1140109</t>
        </is>
      </c>
      <c r="F450" s="9" t="inlineStr">
        <is>
          <t>中央大學物理系公告-113學年度第2學期課程教學助教志願調查
NCU Physics Departmental Notice-2024/2025 Second Semester Teaching Assistant Application Form
物理系研究生欲申請擔任課程教學助教者，請於114年1月12日前填寫『課程教學助教志願表』(https://forms.gle/ZbTYtMT5guR3wpvVA)。
Physics Department graduate students who wish to serve as teaching assistants (TA), please fill in the TA Application Form before Jan 12,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113-2助教TA下載
國立中央大學物理系研究生獎助學金辦法20210708系務會議通過下載</t>
        </is>
      </c>
      <c r="G450" s="7" t="inlineStr">
        <is>
          <t>https://forms.gle/ZbTYtMT5guR3wpvVA</t>
        </is>
      </c>
      <c r="H450" s="7" t="inlineStr">
        <is>
          <t>https://forms.gle/ZbTYtMT5guR3wpvVA</t>
        </is>
      </c>
      <c r="I450" s="7" t="inlineStr">
        <is>
          <t>https://forms.gle/ZbTYtMT5guR3wpvVA</t>
        </is>
      </c>
      <c r="J450" s="7" t="inlineStr">
        <is>
          <t>https://forms.gle/QHUKdYqc5P3r1cNm9</t>
        </is>
      </c>
      <c r="K450" s="7" t="inlineStr">
        <is>
          <t>113-2助教TA</t>
        </is>
      </c>
      <c r="L450" s="7" t="inlineStr">
        <is>
          <t>https://www.phy.ncu.edu.tw/wp-content/uploads/2025/01/113-2助教TA-1.pdf</t>
        </is>
      </c>
      <c r="M450" s="7" t="inlineStr">
        <is>
          <t>https://www.phy.ncu.edu.tw/news/113%e5%ad%b8%e5%b9%b4%e5%ba%a6%e7%ac%ac2%e5%ad%b8%e6%9c%9f%e8%aa%b2%e7%a8%8b%e6%95%99%e5%ad%b8%e5%8a%a9%e6%95%99%e5%bf%97%e9%a1%98%e8%aa%bf%e6%9f%a51140109/</t>
        </is>
      </c>
      <c r="N450" s="7" t="inlineStr">
        <is>
          <t>許慧君</t>
        </is>
      </c>
    </row>
    <row r="451">
      <c r="A451" s="7">
        <f>TRUE()</f>
        <v/>
      </c>
      <c r="B451" s="7" t="inlineStr">
        <is>
          <t>獎學金</t>
        </is>
      </c>
      <c r="C451" s="7" t="n"/>
      <c r="D451" s="14" t="n">
        <v>45666</v>
      </c>
      <c r="E451" s="7" t="inlineStr">
        <is>
          <t>財團法人徐有庠先生紀念基金會「第23屆有庠科技獎」甄選</t>
        </is>
      </c>
      <c r="F451" s="7" t="inlineStr">
        <is>
          <t>https://yzhsu.feg.com.tw/Registration/Index.html</t>
        </is>
      </c>
      <c r="G451" s="7" t="inlineStr">
        <is>
          <t>https://yzhsu.feg.com.tw/Registration/Index.html</t>
        </is>
      </c>
      <c r="H451" s="7" t="inlineStr">
        <is>
          <t>https://yzhsu.feg.com.tw/Registration/Index.html</t>
        </is>
      </c>
      <c r="I451" s="7" t="n"/>
      <c r="J451" s="7" t="n"/>
      <c r="K451" s="7" t="n"/>
      <c r="L451" s="7" t="n"/>
      <c r="M451" s="7" t="inlineStr">
        <is>
          <t>https://www.phy.ncu.edu.tw/news/%e8%b2%a1%e5%9c%98%e6%b3%95%e4%ba%ba%e5%be%90%e6%9c%89%e5%ba%a0%e5%85%88%e7%94%9f%e7%b4%80%e5%bf%b5%e5%9f%ba%e9%87%91%e6%9c%83%e3%80%8c%e7%ac%ac23%e5%b1%86%e6%9c%89%e5%ba%a0%e7%a7%91%e6%8a%80%e7%8d%8e/</t>
        </is>
      </c>
      <c r="N451" s="7" t="inlineStr">
        <is>
          <t>許慧君</t>
        </is>
      </c>
    </row>
    <row r="452" ht="118" customHeight="1">
      <c r="A452" s="7">
        <f>TRUE()</f>
        <v/>
      </c>
      <c r="B452" s="7" t="inlineStr">
        <is>
          <t>獎學金</t>
        </is>
      </c>
      <c r="C452" s="7" t="n"/>
      <c r="D452" s="14" t="n">
        <v>45666</v>
      </c>
      <c r="E452" s="7" t="inlineStr">
        <is>
          <t>113-2學期物理系德成基金會獎學金申請公告(申請截止日:02/27，16:00)</t>
        </is>
      </c>
      <c r="F452" s="9" t="inlineStr">
        <is>
          <t>為鼓勵及協助本系在校同學，由方頌仁系友捐贈，設立本獎學金。
本獎學金每年共36萬元整。獲獎學生共四名，每人9萬元整。
本獎學金申請資格: 本系大學部二年級與三年級在學生。學業與研究表現優異者優先。
本獎學金獲獎人於次一學年度每學期領取4.5萬元獎學金。得獎人須於次一學年度間擔任至少72小時物理系必修課程或系獎學金審查委員會指定課程之助教工作。
有意申請者請備妥相關申請文件，於申請截止日前繳交已簽名紙本文件至物理系辦。
推薦信可由推薦人另行繳交至物理系辦 或 EMAIL: corona@ncu.edu.tw
國立中央大學物理學系德成基金會獎學金申請表下載
國立中央大學物理學系德成基金會獎學金辦法1120321系務會議通過下載</t>
        </is>
      </c>
      <c r="G452" s="7" t="inlineStr">
        <is>
          <t>國立中央大學物理學系德成基金會獎學金申請表</t>
        </is>
      </c>
      <c r="H452" s="7" t="inlineStr">
        <is>
          <t>https://www.phy.ncu.edu.tw/wp-content/uploads/2025/01/國立中央大學物理學系德成基金會獎學金申請表.doc</t>
        </is>
      </c>
      <c r="I452" s="7" t="inlineStr">
        <is>
          <t>下載</t>
        </is>
      </c>
      <c r="J452" s="7" t="inlineStr">
        <is>
          <t>https://www.phy.ncu.edu.tw/wp-content/uploads/2025/01/國立中央大學物理學系德成基金會獎學金申請表.doc</t>
        </is>
      </c>
      <c r="K452" s="7" t="inlineStr">
        <is>
          <t>國立中央大學物理學系德成基金會獎學金辦法1120321系務會議通過</t>
        </is>
      </c>
      <c r="L452" s="7" t="inlineStr">
        <is>
          <t>https://www.phy.ncu.edu.tw/wp-content/uploads/2025/01/國立中央大學物理學系德成基金會獎學金辦法1120321系務會議通過.pdf</t>
        </is>
      </c>
      <c r="M452" s="7" t="inlineStr">
        <is>
          <t>https://www.phy.ncu.edu.tw/news/113-2%e5%ad%b8%e6%9c%9f%e7%89%a9%e7%90%86%e7%b3%bb%e5%be%b7%e6%88%90%e5%9f%ba%e9%87%91%e6%9c%83%e7%8d%8e%e5%ad%b8%e9%87%91%e7%94%b3%e8%ab%8b%e5%85%ac%e5%91%8a%e7%94%b3%e8%ab%8b%e6%88%aa%e6%ad%a2/</t>
        </is>
      </c>
      <c r="N452" s="7" t="inlineStr">
        <is>
          <t>許慧君</t>
        </is>
      </c>
    </row>
    <row r="453" ht="222" customHeight="1">
      <c r="A453" s="7">
        <f>TRUE()</f>
        <v/>
      </c>
      <c r="B453" s="7" t="inlineStr">
        <is>
          <t>獎學金</t>
        </is>
      </c>
      <c r="C453" s="7" t="n"/>
      <c r="D453" s="14" t="n">
        <v>45666</v>
      </c>
      <c r="E453" s="7" t="inlineStr">
        <is>
          <t>113-2物理學系系友捐款補助學生出席國際會議獎學金申請公告(申請截止日:02/27，16:00)</t>
        </is>
      </c>
      <c r="F453" s="9" t="inlineStr">
        <is>
          <t>為鼓勵及協助本系在校同學踴躍參與國際會議，由系友捐贈收入款項，設立本獎學金。
本獎學金學生在學士班與碩士班修習期間至多申請一次。每年總補助金額不超過30萬元為原則。
博士生補助原則：
一、 系上之補助以支助國科會及學校補助後差額為原則。
二、 參加會議須發表Oral或poster。
三、 申請金額以新台幣5萬元為上限。
學士與碩士班補助原則：
一、 系上之補助以支助國科會及學校補助後差額為原則。
二、 申請學生已修習之必修科目成績均及格（重修及格即可），或已達到畢業學分數要求，或曾有第一作者之論文發表。
三、 參加會議以Oral形式發表論文，上限為5萬元。
四、 參加會議以Poster形式發表論文，曾得過任何校外之研究性獎項（例如：年會壁報獎、國科會論文獎），同意補助上限為3萬元。
有意申請者請備妥相關申請文件，於申請截止日前繳交已簽名紙本文件至物理系辦。
國立中央大學物理系系友捐款補助學生出席國際會議獎學金申請表下載
國立中央大學物理系系友捐款補助學生出席國際會議獎學金(1121205系務會議通過)下載</t>
        </is>
      </c>
      <c r="G453" s="7" t="inlineStr">
        <is>
          <t>國立中央大學物理系系友捐款補助學生出席國際會議獎學金申請表</t>
        </is>
      </c>
      <c r="H453" s="7" t="inlineStr">
        <is>
          <t>https://www.phy.ncu.edu.tw/wp-content/uploads/2025/01/國立中央大學物理系系友捐款補助學生出席國際會議獎學金申請表.doc</t>
        </is>
      </c>
      <c r="I453" s="7" t="inlineStr">
        <is>
          <t>下載</t>
        </is>
      </c>
      <c r="J453" s="7" t="inlineStr">
        <is>
          <t>https://www.phy.ncu.edu.tw/wp-content/uploads/2025/01/國立中央大學物理系系友捐款補助學生出席國際會議獎學金申請表.doc</t>
        </is>
      </c>
      <c r="K453" s="7" t="inlineStr">
        <is>
          <t>國立中央大學物理系系友捐款補助學生出席國際會議獎學金(1121205系務會議通過)</t>
        </is>
      </c>
      <c r="L453" s="7" t="inlineStr">
        <is>
          <t>https://www.phy.ncu.edu.tw/wp-content/uploads/2025/01/國立中央大學物理系系友捐款補助學生出席國際會議獎學金1121205系務會議通過.pdf</t>
        </is>
      </c>
      <c r="M453" s="7" t="inlineStr">
        <is>
          <t>https://www.phy.ncu.edu.tw/news/113-2%e7%89%a9%e7%90%86%e5%ad%b8%e7%b3%bb%e7%b3%bb%e5%8f%8b%e6%8d%90%e6%ac%be%e8%a3%9c%e5%8a%a9%e5%ad%b8%e7%94%9f%e5%87%ba%e5%b8%ad%e5%9c%8b%e9%9a%9b%e6%9c%83%e8%ad%b0%e7%8d%8e%e5%ad%b8%e9%87%91/</t>
        </is>
      </c>
      <c r="N453" s="7" t="inlineStr">
        <is>
          <t>許慧君</t>
        </is>
      </c>
    </row>
    <row r="454" ht="409.6" customHeight="1">
      <c r="A454" s="7">
        <f>TRUE()</f>
        <v/>
      </c>
      <c r="B454" s="7" t="inlineStr">
        <is>
          <t>獎學金</t>
        </is>
      </c>
      <c r="C454" s="7" t="n"/>
      <c r="D454" s="14" t="n">
        <v>45666</v>
      </c>
      <c r="E454" s="7" t="inlineStr">
        <is>
          <t>113-2學期物理系上詮光纖獎學金FOCI Scholarship申請公告(申請截止日:02/27，16:00)</t>
        </is>
      </c>
      <c r="F454" s="9" t="inlineStr">
        <is>
          <t>為鼓勵及協助本系在校同學，由上詮光纖股份有限公司董事長林松福系友捐贈，設立本獎學金。
In order to encourage and support students of this department, the CEO of FOCI Fiber Optics limited Mr. Lin, Song Fu, former student of the physics department has graciously donated and established this scholarship fund.
————————————————————————————————————————————–
本獎學金分為：
The scholarship fund is divided into
一、補助學生出國交流獎助（研修或實驗）：每年15萬元整。獎助大學部、碩士生、 博士生各一名，每人5萬元整。2025.04–2025.09出國申請案(考量疫情因素，出國期間非屬本次期間者仍可提出申請)
1.Financial assistance for students studying abroad (either for study or conducting research): 150000 NTD annually. Divided equally among Bachelor’s students, Master’s students, and PhD students, 1 recipient per category, for a total of 50000 NTD per recipient. 2025.04–2025.09Application for going abroad (considering the epidemic factors, those who are not in this period of going abroad can still apply)
二、補助學生出席國際會議：每年5萬元整。2025.04–2025.09出國申請案(考量疫情因素，出國期間非屬本次期間者仍可提出申請)
2.Financial assistance for students to attend overseas conferences: 50000 NTD a year. 2025.04–2025.09 Application for going abroad (considering the epidemic factors, those who are not in this period of going abroad can still apply)
三、研究傑出獎助：每年5萬元整。獲獎學生共五名，每人1萬元整。研究論文發表期間:2024.02-2025.01
3.Research excellence award: 50000 NTD a year, awarded to 5 recipients a year, 10000 NTD each. Research paper publication period: 2024.02-2025.01
四、清寒優秀學生獎助：每年6萬元整。成績優異(前一學年學業總平均70分以上，各科成績均及格)者，獲獎學生一名。凡獲獎者，由該系指派同學進行每週3-5小時公共服務為原則。服務內容以擔任次一學期課程助教為優先。
4.Student excellence award: 60000 NTD a year. Awarded to a student with excellent grades (needing an average of at least 70 points for all subjects in the first academic year to qualify), 1 recipient. The Department of Physics will assign weekly 3-5 hours public services to the recipient. The priority of the services is to be a course assistant in the following semester.
————————————————————————————————————————————–
上述獎學金金額為補助最高值，實際獎學金補助金額會考量出國地點、研究交流內容、國際會議規模、發表論文期刊層級、其他相關補助..等因素而調整。
The above-mentioned scholarship amount is the maximum value of the subsidy, and the actual amount of the scholarship subsidy will be adjusted in consideration of factors such as the location of the study abroad, the content of the research exchange, the scale of the international conference, the level of the journal of the published paper, and other related subsidies..
————————————————————————————————————————————–
有意申請者請備妥相關申請文件，於申請截止日前繳交已簽名紙本文件至物理系辦。推薦信可由推薦人另行繳交至物理系辦 或 EMAIL: corona@ncu.edu.tw
Interested applicants should prepare the relevant application documents and submit the signed paper documents to the Department of Physics Office before the application deadline. The recommendation letter can be submitted separately by the recommender to the Office of the Department of Physics or EMAIL: corona@ncu.edu.tw
國立中央大學物理學系上詮光纖獎學金申請表(FOCI scholarship application form for financial assistance for students studying abroad)下載
國立中央大學物理學系上詮光纖獎學金辦法(FOCI Scholarship Application Procedure)1120321系務會議通過下載</t>
        </is>
      </c>
      <c r="G454" s="7" t="inlineStr">
        <is>
          <t>國立中央大學物理學系上詮光纖獎學金申請表(FOCI scholarship application form for f</t>
        </is>
      </c>
      <c r="H454" s="7" t="inlineStr">
        <is>
          <t>https://www.phy.ncu.edu.tw/wp-content/uploads/2025/01/國立中央大學物理學系上詮光纖獎學金申請表FOCI-scholarship-application-form-for-financial-assistance-for-students-studying-abroad.doc</t>
        </is>
      </c>
      <c r="I454" s="7" t="inlineStr">
        <is>
          <t>下載</t>
        </is>
      </c>
      <c r="J454" s="7" t="inlineStr">
        <is>
          <t>https://www.phy.ncu.edu.tw/wp-content/uploads/2025/01/國立中央大學物理學系上詮光纖獎學金申請表FOCI-scholarship-application-form-for-financial-assistance-for-students-studying-abroad.doc</t>
        </is>
      </c>
      <c r="K454" s="7" t="inlineStr">
        <is>
          <t>國立中央大學物理學系上詮光纖獎學金辦法(FOCI Scholarship Application Procedure)1</t>
        </is>
      </c>
      <c r="L454" s="7" t="inlineStr">
        <is>
          <t>https://www.phy.ncu.edu.tw/wp-content/uploads/2025/01/國立中央大學物理學系上詮光纖獎學金辦法FOCI-Scholarship-Application-Procedure1120321系務會議通過.pdf</t>
        </is>
      </c>
      <c r="M454" s="7" t="inlineStr">
        <is>
          <t>https://www.phy.ncu.edu.tw/news/113-2%e5%ad%b8%e6%9c%9f%e7%89%a9%e7%90%86%e7%b3%bb%e4%b8%8a%e8%a9%ae%e5%85%89%e7%ba%96%e7%8d%8e%e5%ad%b8%e9%87%91foci-scholarship%e7%94%b3%e8%ab%8b%e5%85%ac%e5%91%8a%e7%94%b3%e8%ab%8b%e6%88%aa/</t>
        </is>
      </c>
      <c r="N454" s="7" t="inlineStr">
        <is>
          <t>許慧君</t>
        </is>
      </c>
    </row>
    <row r="455" ht="118" customHeight="1">
      <c r="A455" s="7">
        <f>TRUE()</f>
        <v/>
      </c>
      <c r="B455" s="7" t="inlineStr">
        <is>
          <t>其他</t>
        </is>
      </c>
      <c r="C455" s="7" t="n"/>
      <c r="D455" s="14" t="n">
        <v>45664</v>
      </c>
      <c r="E455" s="7" t="inlineStr">
        <is>
          <t>113-2課程助教聘僱程序</t>
        </is>
      </c>
      <c r="F455" s="9" t="inlineStr">
        <is>
          <t>所有聘僱程序請於2025.02.10前完成，以免影響薪資發放，謝謝合作。
Please complete the registration procedure before 2025.02.10 to avoid affecting salary payment. Thank you for your cooperation.
助教報到程序Teaching assistant registration procedure下載
附件1 國立中央大學獎助生暨學生兼任助理學習與勞僱型態同意書下載
附件2 助教同意切結書TA agreement affidavit下載
NCU-ISMS-D-034_國立中央大學教職員工生保密同意書_1131227下載
NCU-ISMS-D-034_國立中央大學教職員工生保密同意書_英文_1131227下載
國立中央大學教學助理管理要點下載</t>
        </is>
      </c>
      <c r="G455" s="7" t="inlineStr">
        <is>
          <t>助教報到程序Teaching assistant registration procedure</t>
        </is>
      </c>
      <c r="H455" s="7" t="inlineStr">
        <is>
          <t>https://www.phy.ncu.edu.tw/wp-content/uploads/2025/01/助教報到程序Teaching-assistant-registration-procedure.pdf</t>
        </is>
      </c>
      <c r="I455" s="7" t="inlineStr">
        <is>
          <t>下載</t>
        </is>
      </c>
      <c r="J455" s="7" t="inlineStr">
        <is>
          <t>https://www.phy.ncu.edu.tw/wp-content/uploads/2025/01/助教報到程序Teaching-assistant-registration-procedure.pdf</t>
        </is>
      </c>
      <c r="K455" s="7" t="inlineStr">
        <is>
          <t>附件1  國立中央大學獎助生暨學生兼任助理學習與勞僱型態同意書</t>
        </is>
      </c>
      <c r="L455" s="7" t="inlineStr">
        <is>
          <t>https://www.phy.ncu.edu.tw/wp-content/uploads/2025/01/附件1-國立中央大學獎助生暨學生兼任助理學習與勞僱型態同意書.pdf</t>
        </is>
      </c>
      <c r="M455" s="7" t="inlineStr">
        <is>
          <t>https://www.phy.ncu.edu.tw/news/113-2%e8%aa%b2%e7%a8%8b%e5%8a%a9%e6%95%99%e8%81%98%e5%83%b1%e7%a8%8b%e5%ba%8f/</t>
        </is>
      </c>
      <c r="N455" s="7" t="inlineStr">
        <is>
          <t>許慧君</t>
        </is>
      </c>
    </row>
    <row r="456" ht="53" customHeight="1">
      <c r="A456" s="7">
        <f>TRUE()</f>
        <v/>
      </c>
      <c r="B456" s="7" t="inlineStr">
        <is>
          <t>考試</t>
        </is>
      </c>
      <c r="C456" s="7" t="inlineStr">
        <is>
          <t>演講</t>
        </is>
      </c>
      <c r="D456" s="14" t="n">
        <v>45664</v>
      </c>
      <c r="E456" s="7" t="inlineStr">
        <is>
          <t>碩士生學位考試公告(古佳文)</t>
        </is>
      </c>
      <c r="F456" s="9" t="inlineStr">
        <is>
          <t>姓名: 古佳文
學號: 111222036
口試日期及時間: 2025/1/20, 15:10-16:40
借用口試地點: 健雄館 623 論文題目: 用於雷射驅動高階諧波研究之頻域干涉儀的發展</t>
        </is>
      </c>
      <c r="G456" s="7" t="n"/>
      <c r="H456" s="7" t="n"/>
      <c r="I456" s="7" t="n"/>
      <c r="J456" s="7" t="n"/>
      <c r="K456" s="7" t="n"/>
      <c r="L456" s="7" t="n"/>
      <c r="M456" s="7" t="inlineStr">
        <is>
          <t>https://www.phy.ncu.edu.tw/news/%e7%a2%a9%e5%a3%ab%e7%94%9f%e5%ad%b8%e4%bd%8d%e8%80%83%e8%a9%a6%e5%85%ac%e5%91%8a%e5%8f%a4%e4%bd%b3%e6%96%87/</t>
        </is>
      </c>
      <c r="N456" s="7" t="inlineStr">
        <is>
          <t>許慧君</t>
        </is>
      </c>
    </row>
    <row r="457" ht="66" customHeight="1">
      <c r="A457" s="7">
        <f>TRUE()</f>
        <v/>
      </c>
      <c r="B457" s="7" t="inlineStr">
        <is>
          <t>考試</t>
        </is>
      </c>
      <c r="C457" s="7" t="inlineStr">
        <is>
          <t>演講</t>
        </is>
      </c>
      <c r="D457" s="14" t="n">
        <v>45664</v>
      </c>
      <c r="E457" s="7" t="inlineStr">
        <is>
          <t>碩士生學位考試公告(李凱翔)</t>
        </is>
      </c>
      <c r="F457" s="9" t="inlineStr">
        <is>
          <t>姓名:李凱翔
學號:111222031
口試日期及時間:2025/1/20
借用口試地點:健雄館623
論文題目:測量雷射在充氣毛細管波導中傳播的特性以輔助高階諧波產生</t>
        </is>
      </c>
      <c r="G457" s="7" t="n"/>
      <c r="H457" s="7" t="n"/>
      <c r="I457" s="7" t="n"/>
      <c r="J457" s="7" t="n"/>
      <c r="K457" s="7" t="n"/>
      <c r="L457" s="7" t="n"/>
      <c r="M457" s="7" t="inlineStr">
        <is>
          <t>https://www.phy.ncu.edu.tw/news/%e7%a2%a9%e5%a3%ab%e7%94%9f%e5%ad%b8%e4%bd%8d%e8%80%83%e8%a9%a6%e5%85%ac%e5%91%8a%e6%9d%8e%e5%87%b1%e7%bf%94/</t>
        </is>
      </c>
      <c r="N457" s="7" t="inlineStr">
        <is>
          <t>許慧君</t>
        </is>
      </c>
    </row>
    <row r="458" ht="157" customHeight="1">
      <c r="A458" s="7">
        <f>TRUE()</f>
        <v/>
      </c>
      <c r="B458" s="7" t="inlineStr">
        <is>
          <t>其他</t>
        </is>
      </c>
      <c r="C458" s="7" t="n"/>
      <c r="D458" s="14" t="n">
        <v>45664</v>
      </c>
      <c r="E458" s="7" t="inlineStr">
        <is>
          <t>施工公告-科三館新設實驗室廢水集水井工程</t>
        </is>
      </c>
      <c r="F458" s="9" t="inlineStr">
        <is>
          <t>施 工 公 告
工程名稱： 科三館新設實驗室廢水集水井工程
施工期間：114年1月7日開工，預定114年3月15日前完工。
施工範圍：科三館與科二館、中大湖之間交界處(如下面照片)。
注意事項：
ㄧ、施工期間請避免進入施工區域，以免發生危險。
二、施工中產生打鑿或電鑽鑽孔等工程噪音，造成不便之處，敬請見諒，謝謝。
承攬廠商：福安土木包工業
工地負責人：簡安邦  TEL：03-3611553  手機：0928873115
承辦單位：總務處營繕組   李信鐘   TEL：03-4227151轉57328 
手機：0963-693980
總務處</t>
        </is>
      </c>
      <c r="G458" s="7" t="n"/>
      <c r="H458" s="7" t="n"/>
      <c r="I458" s="7" t="n"/>
      <c r="J458" s="7" t="n"/>
      <c r="K458" s="7" t="n"/>
      <c r="L458" s="7" t="n"/>
      <c r="M458" s="7" t="inlineStr">
        <is>
          <t>https://www.phy.ncu.edu.tw/news/%e6%96%bd%e5%b7%a5%e5%85%ac%e5%91%8a-%e7%a7%91%e4%b8%89%e9%a4%a8%e6%96%b0%e8%a8%ad%e5%af%a6%e9%a9%97%e5%ae%a4%e5%bb%a2%e6%b0%b4%e9%9b%86%e6%b0%b4%e4%ba%95%e5%b7%a5%e7%a8%8b/</t>
        </is>
      </c>
      <c r="N458" s="7" t="inlineStr">
        <is>
          <t>許慧君</t>
        </is>
      </c>
    </row>
    <row r="459" ht="53" customHeight="1">
      <c r="A459" s="7">
        <f>TRUE()</f>
        <v/>
      </c>
      <c r="B459" s="7" t="inlineStr">
        <is>
          <t>獎學金</t>
        </is>
      </c>
      <c r="C459" s="7" t="n"/>
      <c r="D459" s="14" t="n">
        <v>45663</v>
      </c>
      <c r="E459" s="7" t="inlineStr">
        <is>
          <t>113學年度「教育部博士生獎學金補助計畫」獎學金獲獎名單</t>
        </is>
      </c>
      <c r="F459" s="9" t="inlineStr">
        <is>
          <t>獲獎名單(依姓氏排序)
吳俊擇、吳晉嘉、宋運欣、林維恩、洪偉晟、徐健忠、張辰彬、黃子耀、趙翊丞
恭喜以上同學獲獎，請留意領獎通知信件~
01 附件1-教育部博士生獎學金補助計畫實施辦法下載</t>
        </is>
      </c>
      <c r="G459" s="7" t="inlineStr">
        <is>
          <t>01 附件1-教育部博士生獎學金補助計畫實施辦法</t>
        </is>
      </c>
      <c r="H459" s="7" t="inlineStr">
        <is>
          <t>https://www.phy.ncu.edu.tw/wp-content/uploads/2025/01/01-附件1-教育部博士生獎學金補助計畫實施辦法.pdf</t>
        </is>
      </c>
      <c r="I459" s="7" t="inlineStr">
        <is>
          <t>下載</t>
        </is>
      </c>
      <c r="J459" s="7" t="inlineStr">
        <is>
          <t>https://www.phy.ncu.edu.tw/wp-content/uploads/2025/01/01-附件1-教育部博士生獎學金補助計畫實施辦法.pdf</t>
        </is>
      </c>
      <c r="K459" s="7" t="n"/>
      <c r="L459" s="7" t="n"/>
      <c r="M459" s="7" t="inlineStr">
        <is>
          <t>https://www.phy.ncu.edu.tw/news/113%e5%ad%b8%e5%b9%b4%e5%ba%a6%e3%80%8c%e6%95%99%e8%82%b2%e9%83%a8%e5%8d%9a%e5%a3%ab%e7%94%9f%e7%8d%8e%e5%ad%b8%e9%87%91%e8%a3%9c%e5%8a%a9%e8%a8%88%e7%95%ab%e3%80%8d%e7%8d%8e%e5%ad%b8%e9%87%91-3/</t>
        </is>
      </c>
      <c r="N459" s="7" t="inlineStr">
        <is>
          <t>許慧君</t>
        </is>
      </c>
    </row>
    <row r="460" ht="66" customHeight="1">
      <c r="A460" s="7">
        <f>TRUE()</f>
        <v/>
      </c>
      <c r="B460" s="7" t="inlineStr">
        <is>
          <t>考試</t>
        </is>
      </c>
      <c r="C460" s="7" t="inlineStr">
        <is>
          <t>演講</t>
        </is>
      </c>
      <c r="D460" s="14" t="n">
        <v>45663</v>
      </c>
      <c r="E460" s="7" t="inlineStr">
        <is>
          <t>碩士生學位考試公告(李思杰)</t>
        </is>
      </c>
      <c r="F460" s="9" t="inlineStr">
        <is>
          <t>姓名: 李思杰
學號: 111222010
口試日期及時間: 2025/1/20 早上10:00
借用口試地點: 625教室
論文題目: 厚靶材雷射電漿質子加速機制與橢圓率比較研究</t>
        </is>
      </c>
      <c r="G460" s="7" t="n"/>
      <c r="H460" s="7" t="n"/>
      <c r="I460" s="7" t="n"/>
      <c r="J460" s="7" t="n"/>
      <c r="K460" s="7" t="n"/>
      <c r="L460" s="7" t="n"/>
      <c r="M460" s="7" t="inlineStr">
        <is>
          <t>https://www.phy.ncu.edu.tw/news/%e7%a2%a9%e5%a3%ab%e7%94%9f%e5%ad%b8%e4%bd%8d%e8%80%83%e8%a9%a6%e5%85%ac%e5%91%8a%e6%9d%8e%e6%80%9d%e6%9d%b0/</t>
        </is>
      </c>
      <c r="N460" s="7" t="inlineStr">
        <is>
          <t>許慧君</t>
        </is>
      </c>
    </row>
    <row r="461" ht="40" customHeight="1">
      <c r="A461" s="7">
        <f>TRUE()</f>
        <v/>
      </c>
      <c r="B461" s="7" t="inlineStr">
        <is>
          <t>其他</t>
        </is>
      </c>
      <c r="C461" s="7" t="n"/>
      <c r="D461" s="14" t="n">
        <v>45663</v>
      </c>
      <c r="E461" s="7" t="inlineStr">
        <is>
          <t>S4-717暫停開放公告</t>
        </is>
      </c>
      <c r="F461" s="9" t="inlineStr">
        <is>
          <t>114.01.09(四)13:00-19:00
實驗物理課(林孟凱老師)
活動期間暫停開放,造成不便敬請見諒~</t>
        </is>
      </c>
      <c r="G461" s="7" t="n"/>
      <c r="H461" s="7" t="n"/>
      <c r="I461" s="7" t="n"/>
      <c r="J461" s="7" t="n"/>
      <c r="K461" s="7" t="n"/>
      <c r="L461" s="7" t="n"/>
      <c r="M461" s="7" t="inlineStr">
        <is>
          <t>https://www.phy.ncu.edu.tw/news/s4-717%e6%9a%ab%e5%81%9c%e9%96%8b%e6%94%be%e5%85%ac%e5%91%8a-5/</t>
        </is>
      </c>
      <c r="N461" s="7" t="inlineStr">
        <is>
          <t>許慧君</t>
        </is>
      </c>
    </row>
    <row r="462">
      <c r="A462" s="7">
        <f>TRUE()</f>
        <v/>
      </c>
      <c r="B462" s="7" t="inlineStr">
        <is>
          <t>獎學金</t>
        </is>
      </c>
      <c r="C462" s="7" t="n"/>
      <c r="D462" s="14" t="n">
        <v>45663</v>
      </c>
      <c r="E462" s="7" t="inlineStr">
        <is>
          <t>113學年度第2學期各項獎學金相關資訊</t>
        </is>
      </c>
      <c r="F462" s="7" t="inlineStr">
        <is>
          <t>113學年度第2學期各項獎學金一覽表250102下載</t>
        </is>
      </c>
      <c r="G462" s="7" t="inlineStr">
        <is>
          <t>113學年度第2學期各項獎學金一覽表250102</t>
        </is>
      </c>
      <c r="H462" s="7" t="inlineStr">
        <is>
          <t>https://www.phy.ncu.edu.tw/wp-content/uploads/2025/01/113學年度第2學期各項獎學金一覽表250102.pdf</t>
        </is>
      </c>
      <c r="I462" s="7" t="inlineStr">
        <is>
          <t>下載</t>
        </is>
      </c>
      <c r="J462" s="7" t="inlineStr">
        <is>
          <t>https://www.phy.ncu.edu.tw/wp-content/uploads/2025/01/113學年度第2學期各項獎學金一覽表250102.pdf</t>
        </is>
      </c>
      <c r="K462" s="7" t="n"/>
      <c r="L462" s="7" t="n"/>
      <c r="M462" s="7" t="inlineStr">
        <is>
          <t>https://www.phy.ncu.edu.tw/news/113%e5%ad%b8%e5%b9%b4%e5%ba%a6%e7%ac%ac2%e5%ad%b8%e6%9c%9f%e5%90%84%e9%a0%85%e7%8d%8e%e5%ad%b8%e9%87%91%e7%9b%b8%e9%97%9c%e8%b3%87%e8%a8%8a/</t>
        </is>
      </c>
      <c r="N462" s="7" t="inlineStr">
        <is>
          <t>許慧君</t>
        </is>
      </c>
    </row>
    <row r="463" ht="170" customHeight="1">
      <c r="A463" s="7">
        <f>TRUE()</f>
        <v/>
      </c>
      <c r="B463" s="7" t="inlineStr">
        <is>
          <t>獎學金</t>
        </is>
      </c>
      <c r="C463" s="7" t="n"/>
      <c r="D463" s="14" t="n">
        <v>45663</v>
      </c>
      <c r="E463" s="7" t="inlineStr">
        <is>
          <t>113學年度蔡力行先生獎學金受理申請(申請截止日:02/27，16:00)限114學年出國者</t>
        </is>
      </c>
      <c r="F463" s="9" t="inlineStr">
        <is>
          <t>蔡力行先生為鼓勵本校學生拓增國際視野，發展領導統合能力，學習鏈結多元社群資源並參與國際交流合作，特捐贈設立本獎學金。
獎助對象 ：本校品學兼優之大學部在學學生。
獎助類別：
優秀學生出國研修獎學金：歷年累計學業成績班排名前百分之二十五(含)以內，經國際事務處甄選錄取，赴國外與本校簽訂合作協議學校或本校教授推薦知名大學，進修研習之交換生(至少一學期)或修讀跨國雙學位之雙聯學位生。
受推薦學生務需於本校獎助學金管理系統https://cis.ncu.edu.tw/Scholarship/ 完成登錄。登錄後，系統產生之申請表，連同歷年成績單、自傳及出國研修計畫書、語言測驗成績單影本及其他有利審查之文件一起送審(詳如附件”獎學金檢附文件清單”)。
上述申請文件請於截止日前送物理系辦公室，逾時不予受理。
國立中央大學蔡力行先生獎學金辦法1091109下載
1132檢附文件清單-蔡力行下載</t>
        </is>
      </c>
      <c r="G463" s="7" t="inlineStr">
        <is>
          <t>國立中央大學蔡力行先生獎學金辦法1091109</t>
        </is>
      </c>
      <c r="H463" s="7" t="inlineStr">
        <is>
          <t>https://www.phy.ncu.edu.tw/wp-content/uploads/2025/01/國立中央大學蔡力行先生獎學金辦法1091109.pdf</t>
        </is>
      </c>
      <c r="I463" s="7" t="inlineStr">
        <is>
          <t>下載</t>
        </is>
      </c>
      <c r="J463" s="7" t="inlineStr">
        <is>
          <t>https://www.phy.ncu.edu.tw/wp-content/uploads/2025/01/國立中央大學蔡力行先生獎學金辦法1091109.pdf</t>
        </is>
      </c>
      <c r="K463" s="7" t="inlineStr">
        <is>
          <t>1132檢附文件清單-蔡力行</t>
        </is>
      </c>
      <c r="L463" s="7" t="inlineStr">
        <is>
          <t>https://www.phy.ncu.edu.tw/wp-content/uploads/2025/01/1132檢附文件清單-蔡力行.pdf</t>
        </is>
      </c>
      <c r="M463" s="7" t="inlineStr">
        <is>
          <t>https://www.phy.ncu.edu.tw/news/113%e5%ad%b8%e5%b9%b4%e5%ba%a6%e8%94%a1%e5%8a%9b%e8%a1%8c%e5%85%88%e7%94%9f%e7%8d%8e%e5%ad%b8%e9%87%91%e5%8f%97%e7%90%86%e7%94%b3%e8%ab%8b%e7%94%b3%e8%ab%8b%e6%88%aa%e6%ad%a2%e6%97%a503-01%ef%bc%8c1/</t>
        </is>
      </c>
      <c r="N463" s="7" t="inlineStr">
        <is>
          <t>許慧君</t>
        </is>
      </c>
    </row>
    <row r="464" ht="170" customHeight="1">
      <c r="A464" s="7">
        <f>TRUE()</f>
        <v/>
      </c>
      <c r="B464" s="7" t="inlineStr">
        <is>
          <t>獎學金</t>
        </is>
      </c>
      <c r="C464" s="7" t="n"/>
      <c r="D464" s="14" t="n">
        <v>45663</v>
      </c>
      <c r="E464" s="7" t="inlineStr">
        <is>
          <t>114學年度朱順一合勤獎學金受理申請(申請截止日:02/27，16:00)</t>
        </is>
      </c>
      <c r="F464" s="9" t="inlineStr">
        <is>
          <t>朱順一博士為獎勵本校品行良好且學業或運動競賽表現優異學生，特捐助設立本獎學金。
學業優良獎學金：每名十萬元，分兩學期給獎，每學期五萬元，審查時須具在學身分。
申請資格:學業優良獎學金須為正式學籍之大學部三年級學生，不含延長修業學生及在職生。操行成績在八十分以上且無懲處紀錄。
1.申請表
2.學生成績名次證明書(向註冊組申請)
3.歷年成績單
4.自傳
5.具體績優事蹟佐證資料(獎狀、證明)
6.其他有利審查之資料(如推薦函等)
上述申請文件請於截止日前送物理系辦公室，逾時不予受理。
國立中央大學朱順一合勤獎學金辦法1110627下載
朱順一合勤獎學金申請表下載</t>
        </is>
      </c>
      <c r="G464" s="7" t="inlineStr">
        <is>
          <t>國立中央大學朱順一合勤獎學金辦法1110627</t>
        </is>
      </c>
      <c r="H464" s="7" t="inlineStr">
        <is>
          <t>https://www.phy.ncu.edu.tw/wp-content/uploads/2025/01/國立中央大學朱順一合勤獎學金辦法1110627.pdf</t>
        </is>
      </c>
      <c r="I464" s="7" t="inlineStr">
        <is>
          <t>下載</t>
        </is>
      </c>
      <c r="J464" s="7" t="inlineStr">
        <is>
          <t>https://www.phy.ncu.edu.tw/wp-content/uploads/2025/01/國立中央大學朱順一合勤獎學金辦法1110627.pdf</t>
        </is>
      </c>
      <c r="K464" s="7" t="inlineStr">
        <is>
          <t>朱順一合勤獎學金申請表</t>
        </is>
      </c>
      <c r="L464" s="7" t="inlineStr">
        <is>
          <t>https://www.phy.ncu.edu.tw/wp-content/uploads/2025/01/朱順一合勤獎學金申請表.pdf</t>
        </is>
      </c>
      <c r="M464" s="7" t="inlineStr">
        <is>
          <t>https://www.phy.ncu.edu.tw/news/114%e5%ad%b8%e5%b9%b4%e5%ba%a6%e6%9c%b1%e9%a0%86%e4%b8%80%e5%90%88%e5%8b%a4%e7%8d%8e%e5%ad%b8%e9%87%91%e5%8f%97%e7%90%86%e7%94%b3%e8%ab%8b%e7%94%b3%e8%ab%8b%e6%88%aa%e6%ad%a2%e6%97%a502-27%ef%bc%8c1/</t>
        </is>
      </c>
      <c r="N464" s="7" t="inlineStr">
        <is>
          <t>許慧君</t>
        </is>
      </c>
    </row>
    <row r="465" ht="27" customHeight="1">
      <c r="A465" s="7">
        <f>TRUE()</f>
        <v/>
      </c>
      <c r="B465" s="7" t="inlineStr">
        <is>
          <t>其他</t>
        </is>
      </c>
      <c r="C465" s="7" t="n"/>
      <c r="D465" s="14" t="n">
        <v>45660</v>
      </c>
      <c r="E465" s="7" t="inlineStr">
        <is>
          <t>National Central University Scholarship for Excellent Students (Application deadline 02/27, 16:00)</t>
        </is>
      </c>
      <c r="F465" s="9" t="inlineStr">
        <is>
          <t>國立中央大優秀學生獎學金辦法991229英文版下載
優秀學生獎學金檢附文件清單_英文版下載</t>
        </is>
      </c>
      <c r="G465" s="7" t="inlineStr">
        <is>
          <t>國立中央大優秀學生獎學金辦法991229英文版</t>
        </is>
      </c>
      <c r="H465" s="7" t="inlineStr">
        <is>
          <t>https://www.phy.ncu.edu.tw/wp-content/uploads/2025/01/國立中央大優秀學生獎學金辦法991229英文版.pdf</t>
        </is>
      </c>
      <c r="I465" s="7" t="inlineStr">
        <is>
          <t>下載</t>
        </is>
      </c>
      <c r="J465" s="7" t="inlineStr">
        <is>
          <t>https://www.phy.ncu.edu.tw/wp-content/uploads/2025/01/國立中央大優秀學生獎學金辦法991229英文版.pdf</t>
        </is>
      </c>
      <c r="K465" s="7" t="inlineStr">
        <is>
          <t>優秀學生獎學金檢附文件清單_英文版</t>
        </is>
      </c>
      <c r="L465" s="7" t="inlineStr">
        <is>
          <t>https://www.phy.ncu.edu.tw/wp-content/uploads/2025/01/優秀學生獎學金檢附文件清單_英文版.pdf</t>
        </is>
      </c>
      <c r="M465" s="7" t="inlineStr">
        <is>
          <t>https://www.phy.ncu.edu.tw/news/national-central-university-scholarship-for-excellent-students-application-deadline-02-27-1600/</t>
        </is>
      </c>
      <c r="N465" s="7" t="inlineStr">
        <is>
          <t>許慧君</t>
        </is>
      </c>
    </row>
    <row r="466" ht="235" customHeight="1">
      <c r="A466" s="7">
        <f>TRUE()</f>
        <v/>
      </c>
      <c r="B466" s="7" t="inlineStr">
        <is>
          <t>獎學金</t>
        </is>
      </c>
      <c r="C466" s="7" t="n"/>
      <c r="D466" s="14" t="n">
        <v>45660</v>
      </c>
      <c r="E466" s="7" t="inlineStr">
        <is>
          <t>113學年度第2學期「國立中央大學優秀學生獎學金」(申請截止日02/27，16:00)</t>
        </is>
      </c>
      <c r="F466" s="9" t="inlineStr">
        <is>
          <t>為獎勵本校表現優異具特殊成就或服務熱忱的學生，特設立「國立中央大學優秀學生獎學金辦法」
獎勵：每名新台幣兩萬元整，並頒發獎狀乙張。
申請資格：本校具正式學籍學生（不含延畢生及在職學生，僑生向國際事務處提出申請），具以下資格之一者。
一 在校期間代表本校參加校際性、全國性或國際性競賽，成績優異，為校爭光者。
二 獲各項創作、發明、設計專利或研究成果，對社會有重大貢獻，能提升校譽者。
三 在校期間參與全校性事務工作，任勞任怨，著有績效，或參與公共事務為校爭光，事蹟卓著者。
四 品學兼優，具服務熱忱者有具體事績者。
五 其他具特殊成就者。
本校Portal-獎助學金暨工讀管理系統（網址：https://cis.ncu.edu.tw/Scholarship）完成登錄並列印系統產生之申請表併同相關資料送件
申請文件請於截止日前送物理系辦公室，逾時不予受理。
國立中央大學優秀學生獎學金辦法991229下載
優秀學生獎學金檢附文件清單_中文版下載
國立中央大優秀學生獎學金辦法991229英文版下載
優秀學生獎學金檢附文件清單_英文版下載</t>
        </is>
      </c>
      <c r="G466" s="7" t="inlineStr">
        <is>
          <t>國立中央大學優秀學生獎學金辦法991229</t>
        </is>
      </c>
      <c r="H466" s="7" t="inlineStr">
        <is>
          <t>https://www.phy.ncu.edu.tw/wp-content/uploads/2025/01/國立中央大學優秀學生獎學金辦法991229.pdf</t>
        </is>
      </c>
      <c r="I466" s="7" t="inlineStr">
        <is>
          <t>下載</t>
        </is>
      </c>
      <c r="J466" s="7" t="inlineStr">
        <is>
          <t>https://www.phy.ncu.edu.tw/wp-content/uploads/2025/01/國立中央大學優秀學生獎學金辦法991229.pdf</t>
        </is>
      </c>
      <c r="K466" s="7" t="inlineStr">
        <is>
          <t>優秀學生獎學金檢附文件清單_中文版</t>
        </is>
      </c>
      <c r="L466" s="7" t="inlineStr">
        <is>
          <t>https://www.phy.ncu.edu.tw/wp-content/uploads/2025/01/優秀學生獎學金檢附文件清單_中文版.pdf</t>
        </is>
      </c>
      <c r="M466" s="7" t="inlineStr">
        <is>
          <t>https://www.phy.ncu.edu.tw/news/113%e5%ad%b8%e5%b9%b4%e5%ba%a6%e7%ac%ac2%e5%ad%b8%e6%9c%9f%e3%80%8c%e5%9c%8b%e7%ab%8b%e4%b8%ad%e5%a4%ae%e5%a4%a7%e5%ad%b8%e5%84%aa%e7%a7%80%e5%ad%b8%e7%94%9f%e7%8d%8e%e5%ad%b8%e9%87%91%e3%80%8d/</t>
        </is>
      </c>
      <c r="N466" s="7" t="inlineStr">
        <is>
          <t>許慧君</t>
        </is>
      </c>
    </row>
    <row r="467">
      <c r="A467" s="7">
        <f>TRUE()</f>
        <v/>
      </c>
      <c r="B467" s="7" t="inlineStr">
        <is>
          <t>演講</t>
        </is>
      </c>
      <c r="C467" s="7" t="n"/>
      <c r="D467" s="14" t="n">
        <v>45660</v>
      </c>
      <c r="E467" s="7" t="inlineStr">
        <is>
          <t>職涯中心第七屆企業導師計畫成果展</t>
        </is>
      </c>
      <c r="F467" s="7" t="n"/>
      <c r="G467" s="7" t="n"/>
      <c r="H467" s="7" t="n"/>
      <c r="I467" s="7" t="n"/>
      <c r="J467" s="7" t="n"/>
      <c r="K467" s="7" t="n"/>
      <c r="L467" s="7" t="n"/>
      <c r="M467" s="7" t="inlineStr">
        <is>
          <t>https://www.phy.ncu.edu.tw/news/%e8%81%b7%e6%b6%af%e4%b8%ad%e5%bf%83%e7%ac%ac%e4%b8%83%e5%b1%86%e4%bc%81%e6%a5%ad%e5%b0%8e%e5%b8%ab%e8%a8%88%e7%95%ab%e6%88%90%e6%9e%9c%e5%b1%95/</t>
        </is>
      </c>
      <c r="N467" s="7" t="inlineStr">
        <is>
          <t>許慧君</t>
        </is>
      </c>
    </row>
    <row r="468" ht="196" customHeight="1">
      <c r="A468" s="7">
        <f>TRUE()</f>
        <v/>
      </c>
      <c r="B468" s="7" t="inlineStr">
        <is>
          <t>其他</t>
        </is>
      </c>
      <c r="C468" s="7" t="n"/>
      <c r="D468" s="14" t="n">
        <v>45660</v>
      </c>
      <c r="E468" s="7" t="inlineStr">
        <is>
          <t>113學年度第2學期課程教學助教志願調查1140103</t>
        </is>
      </c>
      <c r="F468" s="9" t="inlineStr">
        <is>
          <t>中央大學物理系公告-113學年度第2學期課程教學助教志願調查
NCU Physics Departmental Notice-2024/2025 Second Semester Teaching Assistant Application Form
物理系研究生欲申請擔任課程教學助教者，請於114年1月7日前填寫『課程教學助教志願表』(https://forms.gle/ZbTYtMT5guR3wpvVA)。
Physics Department graduate students who wish to serve as teaching assistants (TA), please fill in the TA Application Form before Jan 7,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113-2助教TA下載
國立中央大學物理系研究生獎助學金辦法20210708系務會議通過下載</t>
        </is>
      </c>
      <c r="G468" s="7" t="inlineStr">
        <is>
          <t>https://forms.gle/ZbTYtMT5guR3wpvVA</t>
        </is>
      </c>
      <c r="H468" s="7" t="inlineStr">
        <is>
          <t>https://forms.gle/ZbTYtMT5guR3wpvVA</t>
        </is>
      </c>
      <c r="I468" s="7" t="inlineStr">
        <is>
          <t>https://forms.gle/ZbTYtMT5guR3wpvVA</t>
        </is>
      </c>
      <c r="J468" s="7" t="inlineStr">
        <is>
          <t>https://forms.gle/QHUKdYqc5P3r1cNm9</t>
        </is>
      </c>
      <c r="K468" s="7" t="inlineStr">
        <is>
          <t>113-2助教TA</t>
        </is>
      </c>
      <c r="L468" s="7" t="inlineStr">
        <is>
          <t>https://www.phy.ncu.edu.tw/wp-content/uploads/2025/01/113-2助教TA.pdf</t>
        </is>
      </c>
      <c r="M468" s="7" t="inlineStr">
        <is>
          <t>https://www.phy.ncu.edu.tw/news/113%e5%ad%b8%e5%b9%b4%e5%ba%a6%e7%ac%ac2%e5%ad%b8%e6%9c%9f%e8%aa%b2%e7%a8%8b%e6%95%99%e5%ad%b8%e5%8a%a9%e6%95%99%e5%bf%97%e9%a1%98%e8%aa%bf%e6%9f%a51140104/</t>
        </is>
      </c>
      <c r="N468" s="7" t="inlineStr">
        <is>
          <t>許慧君</t>
        </is>
      </c>
    </row>
    <row r="469" ht="409.6" customHeight="1">
      <c r="A469" s="7">
        <f>TRUE()</f>
        <v/>
      </c>
      <c r="B469" s="7" t="inlineStr">
        <is>
          <t>其他</t>
        </is>
      </c>
      <c r="C469" s="7" t="n"/>
      <c r="D469" s="14" t="n">
        <v>45660</v>
      </c>
      <c r="E469" s="7" t="inlineStr">
        <is>
          <t>113學年度第2學期學雜費繳費單下載時間公告</t>
        </is>
      </c>
      <c r="F469" s="9" t="inlineStr">
        <is>
          <t>發布單位 : 出納組2025-01-02
一、開放網路下載繳費單時間：
(1)舊生---自行列印繳費單：114.1.22（三）
(2)二月入學新生(含休學復學生)：自行列印繳費單：114.2.7（五）
(3)欲辦理就學貸款研究所同學，請先預估學分再持內含學分費之繳費單辦理貸款手續，詳洽生輔組林小姐(分機57222)。
二、下載繳費單：
(1)學校首頁Portal入口→ 學生服務→ 生活助學服務→ 學費繳費單。
(2)第一銀行第e學雜費入口網網址：https://eschool.firstbank.com.tw (依畫面選項選擇學校名稱，依序輸入學號及身分證後6碼)
三、繳費期限：
第一銀行國內各分行臨櫃繳款截止日期：114.2.14（五）；
ATM繳費、信用卡或超商繳費截止日期：114.2.16（日）
使用信用卡刷卡需3~4個工作天才能入帳（不含假日），超商繳交需5~10個工作天才能入帳（不含假日）請提早授權或繳納，以免逾期註冊。
四、繳費方式：
(1)臨櫃繳款：第一銀行國內分行
第一銀行於每週二、四、五上午10:00~11:50會配合到校服務 / 行政大樓一樓
(2)ATM轉帳繳費：轉入行庫代碼007（第一銀行）
(3)語音信用卡繳費：02-27608818
(4)網路信用卡繳費：https://www.27608818.com
                                                                                   ：https://eschool.firstbank.com.tw (依畫面選項選擇學校名稱，   依序輸入學號及身分證後6碼)
(5)超商繳款：須自付手續費10元
(6)台灣pay繳費(晶片金融卡)：需自付手續費10元。
(7)銀聯卡：https://eschool.firstbank.com.tw，信用卡手續費由持卡人負擔。
＊請同學多利用自動化設備繳款，使用信用卡刷卡需3~4個工作天才能入帳（不含假日），超商繳交需5~10個工作天才能入帳（不含假日）請提早授權或繳納，以免逾期註冊。
五、若對繳費單內容有任何疑問，住宿問題請洽宿舍服務組（分機57282、57290），減免及學貸問題請洽生輔組（分機57222），其他問題請洽出納組（分機57346）。
六、繳費單若有更改，需於更改後隔日再行繳費。
七、學分費繳費期間：114.3.13（四）~114.3.24（一）
                               收費對象：碩博士生（98學年度以後入學之博士生除外）、大學延畢生、修教育學分者及就學貸款不足額同學。
下載
113學年度第2學期學雜費繳費單下載時間公告 PDF</t>
        </is>
      </c>
      <c r="G469" s="7" t="inlineStr">
        <is>
          <t>https://www.27608818.com</t>
        </is>
      </c>
      <c r="H469" s="7" t="inlineStr">
        <is>
          <t>https://www.27608818.com/</t>
        </is>
      </c>
      <c r="I469" s="7" t="inlineStr">
        <is>
          <t>https://eschool.firstbank.com.tw</t>
        </is>
      </c>
      <c r="J469" s="7" t="inlineStr">
        <is>
          <t>https://eschool.firstbank.com.tw/</t>
        </is>
      </c>
      <c r="K469" s="7" t="inlineStr">
        <is>
          <t>PDF</t>
        </is>
      </c>
      <c r="L469" s="7" t="inlineStr">
        <is>
          <t>https://www.oga.ncu.edu.tw/resource/attachment/1766522726.pdf</t>
        </is>
      </c>
      <c r="M469" s="7" t="inlineStr">
        <is>
          <t>https://www.phy.ncu.edu.tw/news/113%e5%ad%b8%e5%b9%b4%e5%ba%a6%e7%ac%ac2%e5%ad%b8%e6%9c%9f%e5%ad%b8%e9%9b%9c%e8%b2%bb%e7%b9%b3%e8%b2%bb%e5%96%ae%e4%b8%8b%e8%bc%89%e6%99%82%e9%96%93%e5%85%ac%e5%91%8a/</t>
        </is>
      </c>
      <c r="N469" s="7" t="inlineStr">
        <is>
          <t>許慧君</t>
        </is>
      </c>
    </row>
    <row r="470">
      <c r="A470" s="7">
        <f>TRUE()</f>
        <v/>
      </c>
      <c r="B470" s="7" t="inlineStr">
        <is>
          <t>其他</t>
        </is>
      </c>
      <c r="C470" s="7" t="n"/>
      <c r="D470" s="14" t="n">
        <v>45657</v>
      </c>
      <c r="E470" s="7" t="inlineStr">
        <is>
          <t>物理系分機通訊錄1131231</t>
        </is>
      </c>
      <c r="F470" s="7" t="inlineStr">
        <is>
          <t>物理系通訊錄下載</t>
        </is>
      </c>
      <c r="G470" s="7" t="inlineStr">
        <is>
          <t>物理系通訊錄</t>
        </is>
      </c>
      <c r="H470" s="7" t="inlineStr">
        <is>
          <t>https://www.phy.ncu.edu.tw/wp-content/uploads/2024/12/物理系通訊錄.pdf</t>
        </is>
      </c>
      <c r="I470" s="7" t="inlineStr">
        <is>
          <t>下載</t>
        </is>
      </c>
      <c r="J470" s="7" t="inlineStr">
        <is>
          <t>https://www.phy.ncu.edu.tw/wp-content/uploads/2024/12/物理系通訊錄.pdf</t>
        </is>
      </c>
      <c r="K470" s="7" t="n"/>
      <c r="L470" s="7" t="n"/>
      <c r="M470" s="7" t="inlineStr">
        <is>
          <t>https://www.phy.ncu.edu.tw/news/%e7%89%a9%e7%90%86%e7%b3%bb%e5%88%86%e6%a9%9f%e9%80%9a%e8%a8%8a%e9%8c%841131231/</t>
        </is>
      </c>
      <c r="N470" s="7" t="inlineStr">
        <is>
          <t>許慧君</t>
        </is>
      </c>
    </row>
    <row r="471">
      <c r="A471" s="7">
        <f>TRUE()</f>
        <v/>
      </c>
      <c r="B471" s="7" t="inlineStr">
        <is>
          <t>演講</t>
        </is>
      </c>
      <c r="C471" s="7" t="n"/>
      <c r="D471" s="14" t="n">
        <v>45657</v>
      </c>
      <c r="E471" s="7" t="inlineStr">
        <is>
          <t>Colloquium_20250107_Extreme Astrophysics and Laboratory Astrophysics</t>
        </is>
      </c>
      <c r="F471" s="7" t="inlineStr">
        <is>
          <t>Colloquium_20250107下載</t>
        </is>
      </c>
      <c r="G471" s="7" t="inlineStr">
        <is>
          <t>Colloquium_20250107</t>
        </is>
      </c>
      <c r="H471" s="7" t="inlineStr">
        <is>
          <t>https://www.phy.ncu.edu.tw/wp-content/uploads/2024/12/Colloquium_20250107.pdf</t>
        </is>
      </c>
      <c r="I471" s="7" t="inlineStr">
        <is>
          <t>下載</t>
        </is>
      </c>
      <c r="J471" s="7" t="inlineStr">
        <is>
          <t>https://www.phy.ncu.edu.tw/wp-content/uploads/2024/12/Colloquium_20250107.pdf</t>
        </is>
      </c>
      <c r="K471" s="7" t="n"/>
      <c r="L471" s="7" t="n"/>
      <c r="M471" s="7" t="inlineStr">
        <is>
          <t>https://www.phy.ncu.edu.tw/news/colloquium_20250107_extreme-astrophysics-and-laboratory-astrophysics/</t>
        </is>
      </c>
      <c r="N471" s="7" t="inlineStr">
        <is>
          <t>許慧君</t>
        </is>
      </c>
    </row>
    <row r="472" ht="66" customHeight="1">
      <c r="A472" s="7">
        <f>TRUE()</f>
        <v/>
      </c>
      <c r="B472" s="7" t="inlineStr">
        <is>
          <t>考試</t>
        </is>
      </c>
      <c r="C472" s="7" t="inlineStr">
        <is>
          <t>演講</t>
        </is>
      </c>
      <c r="D472" s="14" t="n">
        <v>45657</v>
      </c>
      <c r="E472" s="7" t="inlineStr">
        <is>
          <t>碩士生學位考試公告(邱繼堯)</t>
        </is>
      </c>
      <c r="F472" s="9" t="inlineStr">
        <is>
          <t>姓名:邱繼堯
學號:110222011
口試日期及時間:1/16 14:00
借用口試地點:625
論文題目:探討不鏽鋼316鍍銅共振腔於低溫下溫度表現</t>
        </is>
      </c>
      <c r="G472" s="7" t="n"/>
      <c r="H472" s="7" t="n"/>
      <c r="I472" s="7" t="n"/>
      <c r="J472" s="7" t="n"/>
      <c r="K472" s="7" t="n"/>
      <c r="L472" s="7" t="n"/>
      <c r="M472" s="7" t="inlineStr">
        <is>
          <t>https://www.phy.ncu.edu.tw/news/%e7%a2%a9%e5%a3%ab%e7%94%9f%e5%ad%b8%e4%bd%8d%e8%80%83%e8%a9%a6%e5%85%ac%e5%91%8a%e9%82%b1%e7%b9%bc%e5%a0%af/</t>
        </is>
      </c>
      <c r="N472" s="7" t="inlineStr">
        <is>
          <t>許慧君</t>
        </is>
      </c>
    </row>
    <row r="473">
      <c r="A473" s="7">
        <f>TRUE()</f>
        <v/>
      </c>
      <c r="B473" s="7" t="inlineStr">
        <is>
          <t>其他</t>
        </is>
      </c>
      <c r="C473" s="7" t="n"/>
      <c r="D473" s="14" t="n">
        <v>45657</v>
      </c>
      <c r="E473" s="7" t="inlineStr">
        <is>
          <t>2024環安中心季刊冬季號</t>
        </is>
      </c>
      <c r="F473" s="7" t="inlineStr">
        <is>
          <t>2024環安中心季刊冬季號下載</t>
        </is>
      </c>
      <c r="G473" s="7" t="inlineStr">
        <is>
          <t>2024環安中心季刊冬季號</t>
        </is>
      </c>
      <c r="H473" s="7" t="inlineStr">
        <is>
          <t>https://www.phy.ncu.edu.tw/wp-content/uploads/2024/12/2024環安中心季刊冬季號.pdf</t>
        </is>
      </c>
      <c r="I473" s="7" t="inlineStr">
        <is>
          <t>下載</t>
        </is>
      </c>
      <c r="J473" s="7" t="inlineStr">
        <is>
          <t>https://www.phy.ncu.edu.tw/wp-content/uploads/2024/12/2024環安中心季刊冬季號.pdf</t>
        </is>
      </c>
      <c r="K473" s="7" t="n"/>
      <c r="L473" s="7" t="n"/>
      <c r="M473" s="7" t="inlineStr">
        <is>
          <t>https://www.phy.ncu.edu.tw/news/2024%e7%92%b0%e5%ae%89%e4%b8%ad%e5%bf%83%e5%ad%a3%e5%88%8a%e5%86%ac%e5%ad%a3%e8%99%9f/</t>
        </is>
      </c>
      <c r="N473" s="7" t="inlineStr">
        <is>
          <t>許慧君</t>
        </is>
      </c>
    </row>
    <row r="474" ht="27" customHeight="1">
      <c r="A474" s="7">
        <f>TRUE()</f>
        <v/>
      </c>
      <c r="B474" s="7" t="inlineStr">
        <is>
          <t>其他</t>
        </is>
      </c>
      <c r="C474" s="7" t="n"/>
      <c r="D474" s="14" t="n">
        <v>45656</v>
      </c>
      <c r="E474" s="7" t="inlineStr">
        <is>
          <t>失物招領(113.12.30)</t>
        </is>
      </c>
      <c r="F474" s="9" t="inlineStr">
        <is>
          <t>有遺失下列物品者，請儘速至物理系辦(S4-629)認領! 未領取物品將於114.01.31清除。
1131230失物招領下載</t>
        </is>
      </c>
      <c r="G474" s="7" t="inlineStr">
        <is>
          <t>1131230失物招領</t>
        </is>
      </c>
      <c r="H474" s="7" t="inlineStr">
        <is>
          <t>https://www.phy.ncu.edu.tw/wp-content/uploads/2024/12/1131230失物招領.pdf</t>
        </is>
      </c>
      <c r="I474" s="7" t="inlineStr">
        <is>
          <t>下載</t>
        </is>
      </c>
      <c r="J474" s="7" t="inlineStr">
        <is>
          <t>https://www.phy.ncu.edu.tw/wp-content/uploads/2024/12/1131230失物招領.pdf</t>
        </is>
      </c>
      <c r="K474" s="7" t="n"/>
      <c r="L474" s="7" t="n"/>
      <c r="M474" s="7" t="inlineStr">
        <is>
          <t>https://www.phy.ncu.edu.tw/news/%e5%a4%b1%e7%89%a9%e6%8b%9b%e9%a0%98113-12-30/</t>
        </is>
      </c>
      <c r="N474" s="7" t="inlineStr">
        <is>
          <t>許慧君</t>
        </is>
      </c>
    </row>
    <row r="475" ht="261" customHeight="1">
      <c r="A475" s="7">
        <f>TRUE()</f>
        <v/>
      </c>
      <c r="B475" s="7" t="inlineStr">
        <is>
          <t>其他</t>
        </is>
      </c>
      <c r="C475" s="7" t="n"/>
      <c r="D475" s="14" t="n">
        <v>45656</v>
      </c>
      <c r="E475" s="7" t="inlineStr">
        <is>
          <t>【施工/人行道封閉公告】114年1月2日至114年4月2日 中大新村39~42號建築物拆除暨機車停車場設置工程 施工公告</t>
        </is>
      </c>
      <c r="F475" s="9" t="inlineStr">
        <is>
          <t>【施工/人行道封閉公告】
工程名稱：中大新村39~42號建築物拆除暨機車停車場設置工程
施工範圍：後門西側4棟眷舍拆除
施工期間：114年1月2日開工，預定114年4月2日完工
施工時間：8:00-17:00
人行道封閉路段:後門警衛室至單一舍之人行道施工期間暫時封閉，請依附圖提前穿越至對向人行道進出後門。
注意事項：
(一) 施工期間會有噪音、粉塵及大型工程車輛進出，行經該處附近之人車，請小心並留意自身及行車安全。
(二) 確保施工期間校園行車及人員安全，施工採取人行道封閉作法，造成不便與困擾，敬請見諒 ！
施工廠商︰津讚營造有限公司
負責人︰李德焜電話：0919-991687                           
監造單位：蘇嘉煌建築師事務所
監造主管:蘇嘉煌
監造品管工程師：劉金河電話：0918-017507
承辦單位:總務處營繕組
承辦人：曾瑞雲   校內分機：57326
              總務處</t>
        </is>
      </c>
      <c r="G475" s="7" t="n"/>
      <c r="H475" s="7" t="n"/>
      <c r="I475" s="7" t="n"/>
      <c r="J475" s="7" t="n"/>
      <c r="K475" s="7" t="n"/>
      <c r="L475" s="7" t="n"/>
      <c r="M475" s="7" t="inlineStr">
        <is>
          <t>https://www.phy.ncu.edu.tw/news/%e3%80%90%e6%96%bd%e5%b7%a5-%e4%ba%ba%e8%a1%8c%e9%81%93%e5%b0%81%e9%96%89%e5%85%ac%e5%91%8a%e3%80%91114%e5%b9%b41%e6%9c%882%e6%97%a5%e8%87%b3114%e5%b9%b44%e6%9c%882%e6%97%a5-%e4%b8%ad%e5%a4%a7/</t>
        </is>
      </c>
      <c r="N475" s="7" t="inlineStr">
        <is>
          <t>許慧君</t>
        </is>
      </c>
    </row>
    <row r="476">
      <c r="A476" s="7">
        <f>TRUE()</f>
        <v/>
      </c>
      <c r="B476" s="7" t="inlineStr">
        <is>
          <t>演講</t>
        </is>
      </c>
      <c r="C476" s="7" t="n"/>
      <c r="D476" s="14" t="n">
        <v>45656</v>
      </c>
      <c r="E476" s="7" t="inlineStr">
        <is>
          <t>Special talk 20250110-1000-Unsteady soft wetting: from wetting ridge formation to stick-slip dynamics</t>
        </is>
      </c>
      <c r="F476" s="7" t="inlineStr">
        <is>
          <t>Special talk 20250110-1000下載</t>
        </is>
      </c>
      <c r="G476" s="7" t="inlineStr">
        <is>
          <t>Special talk 20250110-1000</t>
        </is>
      </c>
      <c r="H476" s="7" t="inlineStr">
        <is>
          <t>https://www.phy.ncu.edu.tw/wp-content/uploads/2024/12/Special-talk-20250110-1000.pdf</t>
        </is>
      </c>
      <c r="I476" s="7" t="inlineStr">
        <is>
          <t>下載</t>
        </is>
      </c>
      <c r="J476" s="7" t="inlineStr">
        <is>
          <t>https://www.phy.ncu.edu.tw/wp-content/uploads/2024/12/Special-talk-20250110-1000.pdf</t>
        </is>
      </c>
      <c r="K476" s="7" t="n"/>
      <c r="L476" s="7" t="n"/>
      <c r="M476" s="7" t="inlineStr">
        <is>
          <t>https://www.phy.ncu.edu.tw/news/special-talk-20250110-1000-unsteady-soft-wetting-from-wetting-ridge-formation-to-stick-slip-dynamics/</t>
        </is>
      </c>
      <c r="N476" s="7" t="inlineStr">
        <is>
          <t>許慧君</t>
        </is>
      </c>
    </row>
    <row r="477">
      <c r="A477" s="7">
        <f>TRUE()</f>
        <v/>
      </c>
      <c r="B477" s="7" t="inlineStr">
        <is>
          <t>演講</t>
        </is>
      </c>
      <c r="C477" s="7" t="n"/>
      <c r="D477" s="14" t="n">
        <v>45656</v>
      </c>
      <c r="E477" s="7" t="inlineStr">
        <is>
          <t>Special talk 20250110-0900-Premelting-like phenomena on the surfaces of colloidal crystals and glasses</t>
        </is>
      </c>
      <c r="F477" s="7" t="inlineStr">
        <is>
          <t>Special talk 20250110-0900下載</t>
        </is>
      </c>
      <c r="G477" s="7" t="inlineStr">
        <is>
          <t>Special talk 20250110-0900</t>
        </is>
      </c>
      <c r="H477" s="7" t="inlineStr">
        <is>
          <t>https://www.phy.ncu.edu.tw/wp-content/uploads/2024/12/Special-talk-20250110-0900.pdf</t>
        </is>
      </c>
      <c r="I477" s="7" t="inlineStr">
        <is>
          <t>下載</t>
        </is>
      </c>
      <c r="J477" s="7" t="inlineStr">
        <is>
          <t>https://www.phy.ncu.edu.tw/wp-content/uploads/2024/12/Special-talk-20250110-0900.pdf</t>
        </is>
      </c>
      <c r="K477" s="7" t="n"/>
      <c r="L477" s="7" t="n"/>
      <c r="M477" s="7" t="inlineStr">
        <is>
          <t>https://www.phy.ncu.edu.tw/news/special-talk-20250110-0900-premelting-like-phenomena-on-the-surfaces-of-colloidal-crystals-and-glasses/</t>
        </is>
      </c>
      <c r="N477" s="7" t="inlineStr">
        <is>
          <t>許慧君</t>
        </is>
      </c>
    </row>
    <row r="478">
      <c r="A478" s="7">
        <f>TRUE()</f>
        <v/>
      </c>
      <c r="B478" s="7" t="inlineStr">
        <is>
          <t>演講</t>
        </is>
      </c>
      <c r="C478" s="7" t="n"/>
      <c r="D478" s="14" t="n">
        <v>45656</v>
      </c>
      <c r="E478" s="7" t="inlineStr">
        <is>
          <t>Complex System and Biophysics Seminar_20250102</t>
        </is>
      </c>
      <c r="F478" s="7" t="inlineStr">
        <is>
          <t>Complex System and Biophysics Seminar_20250102下載</t>
        </is>
      </c>
      <c r="G478" s="7" t="inlineStr">
        <is>
          <t>Complex System and Biophysics Seminar_20250102</t>
        </is>
      </c>
      <c r="H478" s="7" t="inlineStr">
        <is>
          <t>https://www.phy.ncu.edu.tw/wp-content/uploads/2024/12/Complex-System-and-Biophysics-Seminar_20250102.pdf</t>
        </is>
      </c>
      <c r="I478" s="7" t="inlineStr">
        <is>
          <t>下載</t>
        </is>
      </c>
      <c r="J478" s="7" t="inlineStr">
        <is>
          <t>https://www.phy.ncu.edu.tw/wp-content/uploads/2024/12/Complex-System-and-Biophysics-Seminar_20250102.pdf</t>
        </is>
      </c>
      <c r="K478" s="7" t="n"/>
      <c r="L478" s="7" t="n"/>
      <c r="M478" s="7" t="inlineStr">
        <is>
          <t>https://www.phy.ncu.edu.tw/news/complex-system-and-biophysics-seminar_20250102/</t>
        </is>
      </c>
      <c r="N478" s="7" t="inlineStr">
        <is>
          <t>許慧君</t>
        </is>
      </c>
    </row>
    <row r="479" ht="196" customHeight="1">
      <c r="A479" s="7">
        <f>TRUE()</f>
        <v/>
      </c>
      <c r="B479" s="7" t="inlineStr">
        <is>
          <t>其他</t>
        </is>
      </c>
      <c r="C479" s="7" t="n"/>
      <c r="D479" s="14" t="n">
        <v>45654</v>
      </c>
      <c r="E479" s="7" t="inlineStr">
        <is>
          <t>113學年度第2學期課程教學助教志願調查1131228</t>
        </is>
      </c>
      <c r="F479" s="9" t="inlineStr">
        <is>
          <t>中央大學物理系公告-113學年度第2學期課程教學助教志願調查
NCU Physics Departmental Notice-2024/2025 Second Semester Teaching Assistant Application Form
物理系研究生欲申請擔任課程教學助教者，請於114年1月1日前填寫『課程教學助教志願表』(https://forms.gle/ZbTYtMT5guR3wpvVA)。
Physics Department graduate students who wish to serve as teaching assistants (TA), please fill in the TA Application Form before Jan 1,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113-2助教TA下載
國立中央大學物理系研究生獎助學金辦法20210708系務會議通過下載</t>
        </is>
      </c>
      <c r="G479" s="7" t="inlineStr">
        <is>
          <t>https://forms.gle/ZbTYtMT5guR3wpvVA</t>
        </is>
      </c>
      <c r="H479" s="7" t="inlineStr">
        <is>
          <t>https://forms.gle/ZbTYtMT5guR3wpvVA</t>
        </is>
      </c>
      <c r="I479" s="7" t="inlineStr">
        <is>
          <t>https://forms.gle/ZbTYtMT5guR3wpvVA</t>
        </is>
      </c>
      <c r="J479" s="7" t="inlineStr">
        <is>
          <t>https://forms.gle/QHUKdYqc5P3r1cNm9</t>
        </is>
      </c>
      <c r="K479" s="7" t="inlineStr">
        <is>
          <t>113-2助教TA</t>
        </is>
      </c>
      <c r="L479" s="7" t="inlineStr">
        <is>
          <t>https://www.phy.ncu.edu.tw/wp-content/uploads/2024/12/113-2助教TA-3.pdf</t>
        </is>
      </c>
      <c r="M479" s="7" t="inlineStr">
        <is>
          <t>https://www.phy.ncu.edu.tw/news/113%e5%ad%b8%e5%b9%b4%e5%ba%a6%e7%ac%ac2%e5%ad%b8%e6%9c%9f%e8%aa%b2%e7%a8%8b%e6%95%99%e5%ad%b8%e5%8a%a9%e6%95%99%e5%bf%97%e9%a1%98%e8%aa%bf%e6%9f%a51131228/</t>
        </is>
      </c>
      <c r="N479" s="7" t="inlineStr">
        <is>
          <t>許慧君</t>
        </is>
      </c>
    </row>
    <row r="480" ht="92" customHeight="1">
      <c r="A480" s="7">
        <f>TRUE()</f>
        <v/>
      </c>
      <c r="B480" s="7" t="inlineStr">
        <is>
          <t>考試</t>
        </is>
      </c>
      <c r="C480" s="7" t="inlineStr">
        <is>
          <t>演講</t>
        </is>
      </c>
      <c r="D480" s="14" t="n">
        <v>45653</v>
      </c>
      <c r="E480" s="7" t="inlineStr">
        <is>
          <t>博士生學位考試公告(盧比奧)</t>
        </is>
      </c>
      <c r="F480" s="9" t="inlineStr">
        <is>
          <t>Name: Jerard Vincent Rubio Ang
std. no. : 111222602
Oral examination date: January 10, 2025
Oral examination time: 11:00 a.m.
Oral examination location: Online (google meet)
Thesis title:Development of a Piezoelectric Launcher for Efficient Loading of Nanoparticles into an Optical Trap</t>
        </is>
      </c>
      <c r="G480" s="7" t="n"/>
      <c r="H480" s="7" t="n"/>
      <c r="I480" s="7" t="n"/>
      <c r="J480" s="7" t="n"/>
      <c r="K480" s="7" t="n"/>
      <c r="L480" s="7" t="n"/>
      <c r="M480" s="7" t="inlineStr">
        <is>
          <t>https://www.phy.ncu.edu.tw/news/%e5%8d%9a%e5%a3%ab%e7%94%9f%e5%ad%b8%e4%bd%8d%e8%80%83%e8%a9%a6%e5%85%ac%e5%91%8a%e7%9b%a7%e6%af%94%e5%a5%a7/</t>
        </is>
      </c>
      <c r="N480" s="7" t="inlineStr">
        <is>
          <t>許慧君</t>
        </is>
      </c>
    </row>
    <row r="481" ht="105" customHeight="1">
      <c r="A481" s="7">
        <f>TRUE()</f>
        <v/>
      </c>
      <c r="B481" s="7" t="inlineStr">
        <is>
          <t>其他</t>
        </is>
      </c>
      <c r="C481" s="7" t="n"/>
      <c r="D481" s="14" t="n">
        <v>45653</v>
      </c>
      <c r="E481" s="7" t="inlineStr">
        <is>
          <t>1/9-1/15認知所借用物理系場地布置及活動使用時間</t>
        </is>
      </c>
      <c r="F481" s="9" t="inlineStr">
        <is>
          <t>114/1/9(四)~1/15(三)
說明：一樓大廳室內置海報架、室外牆面掛帆布海報、一樓室內入口前兩側放長桌。
活動（年會）：114/1/11（五）8:30-18:00
使用空間：一樓大廳室內外、二樓電梯前長桌、209、202、203、204教室
活動（工作坊）：114/1/13（一）-15（三）8:30-17:30
使用空間：六樓電梯前長桌、625教室
造成不便敬請見諒
謝謝</t>
        </is>
      </c>
      <c r="G481" s="7" t="n"/>
      <c r="H481" s="7" t="n"/>
      <c r="I481" s="7" t="n"/>
      <c r="J481" s="7" t="n"/>
      <c r="K481" s="7" t="n"/>
      <c r="L481" s="7" t="n"/>
      <c r="M481" s="7" t="inlineStr">
        <is>
          <t>https://www.phy.ncu.edu.tw/news/1-9-1-15%e8%aa%8d%e7%9f%a5%e6%89%80%e5%80%9f%e7%94%a8%e7%89%a9%e7%90%86%e7%b3%bb%e5%a0%b4%e5%9c%b0%e5%b8%83%e7%bd%ae%e5%8f%8a%e6%b4%bb%e5%8b%95%e4%bd%bf%e7%94%a8%e6%99%82%e9%96%93/</t>
        </is>
      </c>
      <c r="N481" s="7" t="inlineStr">
        <is>
          <t>許慧君</t>
        </is>
      </c>
    </row>
    <row r="482" ht="157" customHeight="1">
      <c r="A482" s="7">
        <f>TRUE()</f>
        <v/>
      </c>
      <c r="B482" s="7" t="inlineStr">
        <is>
          <t>其他</t>
        </is>
      </c>
      <c r="C482" s="7" t="n"/>
      <c r="D482" s="14" t="n">
        <v>45653</v>
      </c>
      <c r="E482" s="7" t="inlineStr">
        <is>
          <t>【公告】後門入校汽車道及自行車道調整試行辦理至114年1月12日</t>
        </is>
      </c>
      <c r="F482" s="9" t="inlineStr">
        <is>
          <t>發布單位 : 事務組2024-12-25
【公告】後門入校汽車道及自行車道調整試行辦理至114年1月12日
為提升後門交通安全，將試行調整汽車及自行車道動線完全分離。
截至114年1月12日止，將原本僅於中午實施的人、車分道作法進行調整，改成全天候後門入校汽車與自行車分流措施，作法如下：
後門入校方向，汽車道由原先2車道入校，改為單一車道入校，僅開放靠駐警崗哨旁汽車道以車牌辨識入校。
後門入校方向，原外側汽車道改為自行車專用道。
後門出校方向仍維持目前2車道出校。
試行期間，請同仁於上班尖峰時段能提前規劃時間，經後門時依序入校，避免因趕時間發生刷卡不及或意外事故。
為持續優化本校校園交通，尚請配合，謝謝。</t>
        </is>
      </c>
      <c r="G482" s="7" t="n"/>
      <c r="H482" s="7" t="n"/>
      <c r="I482" s="7" t="n"/>
      <c r="J482" s="7" t="n"/>
      <c r="K482" s="7" t="n"/>
      <c r="L482" s="7" t="n"/>
      <c r="M482" s="7" t="inlineStr">
        <is>
          <t>https://www.phy.ncu.edu.tw/news/%e3%80%90%e5%85%ac%e5%91%8a%e3%80%91%e5%be%8c%e9%96%80%e5%85%a5%e6%a0%a1%e6%b1%bd%e8%bb%8a%e9%81%93%e5%8f%8a%e8%87%aa%e8%a1%8c%e8%bb%8a%e9%81%93%e8%aa%bf%e6%95%b4%e8%a9%a6%e8%a1%8c%e8%be%a6%e7%90%86/</t>
        </is>
      </c>
      <c r="N482" s="7" t="inlineStr">
        <is>
          <t>許慧君</t>
        </is>
      </c>
    </row>
    <row r="483" ht="170" customHeight="1">
      <c r="A483" s="7">
        <f>TRUE()</f>
        <v/>
      </c>
      <c r="B483" s="7" t="inlineStr">
        <is>
          <t>其他</t>
        </is>
      </c>
      <c r="C483" s="7" t="n"/>
      <c r="D483" s="14" t="n">
        <v>45653</v>
      </c>
      <c r="E483" s="7" t="inlineStr">
        <is>
          <t>轉知教育部請本校加強宣導學校實驗室用電安全及其他應注意事項</t>
        </is>
      </c>
      <c r="F483" s="9" t="inlineStr">
        <is>
          <t>為避免電氣因素造成火災事件，教育部請實驗場所針對已逾年限之用電設備及電器線路進行評估，若需汰換者，應辦理汰換並定期維護；有關用電設備操作及緊急應變事宜，亦應加強相關人員之教育訓練，以預防火災及人員傷亡事件發生。另有關學校消防安全設備設置一節，依「各類場所消防安全設備設置標準」第198條規定，應選擇適當之滅火設備，實驗室是否備有適當之滅火設備，亦請納入平時自我檢核項目。
另教育部重申實驗室應依其實驗室功能使用，不得從事與實驗室業務無關之行為，實驗室亦嚴禁使用私人高功率電器設備，避免電流過大超過負荷，使電線過載發熱造成起火危機。
相關法規及實驗室安全衛生之宣導文宣圖檔，可參考「學校實驗室一般注意事項及安全指引」及教育部校園安全衛生網站（ https://www.safelab.edu.tw） 之安全衛生資源專區、職安法專區及其他安衛文件專區查詢。
113OB02958下載
113AH00458_a09000000e_1132704974_senddoc2_di下載</t>
        </is>
      </c>
      <c r="G483" s="7" t="inlineStr">
        <is>
          <t>學校實驗室一般注意事項及安全指引</t>
        </is>
      </c>
      <c r="H483" s="7" t="inlineStr">
        <is>
          <t>https://www.safelab.edu.tw/FileStorage/files/%E5%AD%B8%E6%A0%A1%E5%AF%A6%E9%A9%97%E5%AE%A4%E4%B8%80%E8%88%AC%E6%B3%A8%E6%84%8F%E4%BA%8B%E9%A0%85%E5%8F%8A%E5%AE%89%E5%85%A8%E6%8C%87%E5%BC%95(108_4)OK.pdf</t>
        </is>
      </c>
      <c r="I483" s="7" t="inlineStr">
        <is>
          <t>https://www.safelab.edu.tw</t>
        </is>
      </c>
      <c r="J483" s="7" t="inlineStr">
        <is>
          <t>https://www.safelab.edu.tw</t>
        </is>
      </c>
      <c r="K483" s="7" t="inlineStr">
        <is>
          <t>113OB02958</t>
        </is>
      </c>
      <c r="L483" s="7" t="inlineStr">
        <is>
          <t>https://www.phy.ncu.edu.tw/wp-content/uploads/2024/12/113OB02958.pdf</t>
        </is>
      </c>
      <c r="M483" s="7" t="inlineStr">
        <is>
          <t>https://www.phy.ncu.edu.tw/news/%e8%bd%89%e7%9f%a5%e6%95%99%e8%82%b2%e9%83%a8%e8%ab%8b%e6%9c%ac%e6%a0%a1%e5%8a%a0%e5%bc%b7%e5%ae%a3%e5%b0%8e%e5%ad%b8%e6%a0%a1%e5%af%a6%e9%a9%97%e5%ae%a4%e7%94%a8%e9%9b%bb%e5%ae%89%e5%85%a8%e5%8f%8a/</t>
        </is>
      </c>
      <c r="N483" s="7" t="inlineStr">
        <is>
          <t>許慧君</t>
        </is>
      </c>
    </row>
    <row r="484" ht="79" customHeight="1">
      <c r="A484" s="7">
        <f>TRUE()</f>
        <v/>
      </c>
      <c r="B484" s="7" t="inlineStr">
        <is>
          <t>考試</t>
        </is>
      </c>
      <c r="C484" s="7" t="inlineStr">
        <is>
          <t>演講</t>
        </is>
      </c>
      <c r="D484" s="14" t="n">
        <v>45652</v>
      </c>
      <c r="E484" s="7" t="inlineStr">
        <is>
          <t>博士生學位考試公告(羅偉碩)</t>
        </is>
      </c>
      <c r="F484" s="9" t="inlineStr">
        <is>
          <t>姓名: 羅偉碩
學號: 110282006
日期: 2025/01/08 15:00
地點: S4-203
題目: Multiscale vorticity waves and vorticity wave vortices in two-dimensional dusty plasma crystals</t>
        </is>
      </c>
      <c r="G484" s="7" t="n"/>
      <c r="H484" s="7" t="n"/>
      <c r="I484" s="7" t="n"/>
      <c r="J484" s="7" t="n"/>
      <c r="K484" s="7" t="n"/>
      <c r="L484" s="7" t="n"/>
      <c r="M484" s="7" t="inlineStr">
        <is>
          <t>https://www.phy.ncu.edu.tw/news/%e5%8d%9a%e5%a3%ab%e7%94%9f%e5%ad%b8%e4%bd%8d%e8%80%83%e8%a9%a6%e5%85%ac%e5%91%8a%e7%be%85%e5%81%89%e7%a2%a9/</t>
        </is>
      </c>
      <c r="N484" s="7" t="inlineStr">
        <is>
          <t>許慧君</t>
        </is>
      </c>
    </row>
    <row r="485">
      <c r="A485" s="7">
        <f>TRUE()</f>
        <v/>
      </c>
      <c r="B485" s="7" t="inlineStr">
        <is>
          <t>考試</t>
        </is>
      </c>
      <c r="C485" s="7" t="n"/>
      <c r="D485" s="14" t="n">
        <v>45651</v>
      </c>
      <c r="E485" s="7" t="inlineStr">
        <is>
          <t>國立中央大學物理學系博碩士論文指導教授暨學位考試委員提聘資格認定標準、精進學位論文品質實施要點(113學年度第2學期起正式實施)</t>
        </is>
      </c>
      <c r="F485" s="7" t="inlineStr">
        <is>
          <t>國立中央大學物理學系博碩士論文指導教授暨學位考試委員提聘資格認定標準、精進學位論文品質實施要點(1131224院務會議通過)下載</t>
        </is>
      </c>
      <c r="G485" s="7" t="inlineStr">
        <is>
          <t>國立中央大學物理學系博碩士論文指導教授暨學位考試委員提聘資格認定標準、精進學位論文品質實施要點(1131224院務會議通</t>
        </is>
      </c>
      <c r="H485" s="7" t="inlineStr">
        <is>
          <t>https://www.phy.ncu.edu.tw/wp-content/uploads/2024/12/國立中央大學物理學系博碩士論文指導教授暨學位考試委員提聘資格認定標準、精進學位論文品質實施要點1131224院務會議通過.pdf</t>
        </is>
      </c>
      <c r="I485" s="7" t="inlineStr">
        <is>
          <t>下載</t>
        </is>
      </c>
      <c r="J485" s="7" t="inlineStr">
        <is>
          <t>https://www.phy.ncu.edu.tw/wp-content/uploads/2024/12/國立中央大學物理學系博碩士論文指導教授暨學位考試委員提聘資格認定標準、精進學位論文品質實施要點1131224院務會議通過.pdf</t>
        </is>
      </c>
      <c r="K485" s="7" t="n"/>
      <c r="L485" s="7" t="n"/>
      <c r="M485" s="7" t="inlineStr">
        <is>
          <t>https://www.phy.ncu.edu.tw/news/%e5%9c%8b%e7%ab%8b%e4%b8%ad%e5%a4%ae%e5%a4%a7%e5%ad%b8%e7%89%a9%e7%90%86%e5%ad%b8%e7%b3%bb%e5%8d%9a%e7%a2%a9%e5%a3%ab%e8%ab%96%e6%96%87%e6%8c%87%e5%b0%8e%e6%95%99%e6%8e%88%e6%9a%a8%e5%ad%b8%e4%bd%8d/</t>
        </is>
      </c>
      <c r="N485" s="7" t="inlineStr">
        <is>
          <t>許慧君</t>
        </is>
      </c>
    </row>
    <row r="486" ht="92" customHeight="1">
      <c r="A486" s="7">
        <f>TRUE()</f>
        <v/>
      </c>
      <c r="B486" s="7" t="inlineStr">
        <is>
          <t>考試</t>
        </is>
      </c>
      <c r="C486" s="7" t="inlineStr">
        <is>
          <t>演講</t>
        </is>
      </c>
      <c r="D486" s="14" t="n">
        <v>45651</v>
      </c>
      <c r="E486" s="7" t="inlineStr">
        <is>
          <t>博士生學位考試公告(李瑪莎)</t>
        </is>
      </c>
      <c r="F486" s="9" t="inlineStr">
        <is>
          <t>Name: Martha Liliana Valencia Otero
Student ID: 106222603
Date and time: 2024.12.31 14:00
Location: S4-203
Thesis title: Measurement of Carbon Fluxes as Function of Geomagnetic Latitude and Observation of Z&gt;2 Trapped Nuclei in the South Atlantic Anomaly with the Alpha Magnetic Spectrometer on the International Space Station.</t>
        </is>
      </c>
      <c r="G486" s="7" t="n"/>
      <c r="H486" s="7" t="n"/>
      <c r="I486" s="7" t="n"/>
      <c r="J486" s="7" t="n"/>
      <c r="K486" s="7" t="n"/>
      <c r="L486" s="7" t="n"/>
      <c r="M486" s="7" t="inlineStr">
        <is>
          <t>https://www.phy.ncu.edu.tw/news/%e5%8d%9a%e5%a3%ab%e7%94%9f%e5%ad%b8%e4%bd%8d%e8%80%83%e8%a9%a6%e5%85%ac%e5%91%8a%e6%9d%8e%e7%91%aa%e8%8e%8e/</t>
        </is>
      </c>
      <c r="N486" s="7" t="inlineStr">
        <is>
          <t>許慧君</t>
        </is>
      </c>
    </row>
    <row r="487" ht="40" customHeight="1">
      <c r="A487" s="7">
        <f>TRUE()</f>
        <v/>
      </c>
      <c r="B487" s="7" t="inlineStr">
        <is>
          <t>其他</t>
        </is>
      </c>
      <c r="C487" s="7" t="n"/>
      <c r="D487" s="14" t="n">
        <v>45651</v>
      </c>
      <c r="E487" s="7" t="inlineStr">
        <is>
          <t>114年度臺灣學術電子書暨資料庫聯盟電子書試用書單</t>
        </is>
      </c>
      <c r="F487" s="9" t="inlineStr">
        <is>
          <t>114年度臺灣學術電子書暨資料庫聯盟電子書徵集試用清單
https://www.lib.ntu.edu.tw/doc/CA/TAEBDC/2025/trial2025.html
請多加使用!</t>
        </is>
      </c>
      <c r="G487" s="7" t="inlineStr">
        <is>
          <t>https://www.lib.ntu.edu.tw/doc/CA/TAEBDC/2025/trial2025.html</t>
        </is>
      </c>
      <c r="H487" s="7" t="inlineStr">
        <is>
          <t>https://www.lib.ntu.edu.tw/doc/CA/TAEBDC/2025/trial2025.html</t>
        </is>
      </c>
      <c r="I487" s="7" t="n"/>
      <c r="J487" s="7" t="n"/>
      <c r="K487" s="7" t="n"/>
      <c r="L487" s="7" t="n"/>
      <c r="M487" s="7" t="inlineStr">
        <is>
          <t>https://www.phy.ncu.edu.tw/news/114%e5%b9%b4%e5%ba%a6%e8%87%ba%e7%81%a3%e5%ad%b8%e8%a1%93%e9%9b%bb%e5%ad%90%e6%9b%b8%e6%9a%a8%e8%b3%87%e6%96%99%e5%ba%ab%e8%81%af%e7%9b%9f%e9%9b%bb%e5%ad%90%e6%9b%b8%e8%a9%a6%e7%94%a8%e6%9b%b8/</t>
        </is>
      </c>
      <c r="N487" s="7" t="inlineStr">
        <is>
          <t>劉怡貞</t>
        </is>
      </c>
    </row>
    <row r="488">
      <c r="A488" s="7">
        <f>TRUE()</f>
        <v/>
      </c>
      <c r="B488" s="7" t="inlineStr">
        <is>
          <t>演講</t>
        </is>
      </c>
      <c r="C488" s="7" t="n"/>
      <c r="D488" s="14" t="n">
        <v>45651</v>
      </c>
      <c r="E488" s="7" t="inlineStr">
        <is>
          <t>Complex System and Biophysics Seminar_20241226</t>
        </is>
      </c>
      <c r="F488" s="7" t="inlineStr">
        <is>
          <t>Complex System and Biophysics Seminar_20241226下載</t>
        </is>
      </c>
      <c r="G488" s="7" t="inlineStr">
        <is>
          <t>Complex System and Biophysics Seminar_20241226</t>
        </is>
      </c>
      <c r="H488" s="7" t="inlineStr">
        <is>
          <t>https://www.phy.ncu.edu.tw/wp-content/uploads/2024/12/Complex-System-and-Biophysics-Seminar_20241226.pdf</t>
        </is>
      </c>
      <c r="I488" s="7" t="inlineStr">
        <is>
          <t>下載</t>
        </is>
      </c>
      <c r="J488" s="7" t="inlineStr">
        <is>
          <t>https://www.phy.ncu.edu.tw/wp-content/uploads/2024/12/Complex-System-and-Biophysics-Seminar_20241226.pdf</t>
        </is>
      </c>
      <c r="K488" s="7" t="n"/>
      <c r="L488" s="7" t="n"/>
      <c r="M488" s="7" t="inlineStr">
        <is>
          <t>https://www.phy.ncu.edu.tw/news/complex-system-and-biophysics-seminar_20241226/</t>
        </is>
      </c>
      <c r="N488" s="7" t="inlineStr">
        <is>
          <t>許慧君</t>
        </is>
      </c>
    </row>
    <row r="489" ht="131" customHeight="1">
      <c r="A489" s="7">
        <f>TRUE()</f>
        <v/>
      </c>
      <c r="B489" s="7" t="inlineStr">
        <is>
          <t>其他</t>
        </is>
      </c>
      <c r="C489" s="7" t="n"/>
      <c r="D489" s="14" t="n">
        <v>45650</v>
      </c>
      <c r="E489" s="7" t="inlineStr">
        <is>
          <t>"宇宙論及粒子天文物理學"系列講座課程</t>
        </is>
      </c>
      <c r="F489" s="9" t="inlineStr">
        <is>
          <t>天文所及物理系教師，聯合開設"宇宙論及粒子天文物理學"系列講座課程，歡迎有興趣同學參與。
"宇宙論及粒子天文物理學"系列講座課程
課程日期：113年第2學期
課程對象：中央大學大學部及研究所同學(不限科系)
課程時段：星期二上午10:00-12:00
地點：健雄館物理系6樓教室
**無學分、無收費課程、結束提供修課證書**
報名網址：https://forms.gle/QMADLgPDNPNsfwop9
報名截止日：114.01.24</t>
        </is>
      </c>
      <c r="G489" s="7" t="inlineStr">
        <is>
          <t>https://forms.gle/QMADLgPDNPNsfwop9</t>
        </is>
      </c>
      <c r="H489" s="7" t="inlineStr">
        <is>
          <t>https://forms.gle/QMADLgPDNPNsfwop9</t>
        </is>
      </c>
      <c r="I489" s="7" t="n"/>
      <c r="J489" s="7" t="n"/>
      <c r="K489" s="7" t="n"/>
      <c r="L489" s="7" t="n"/>
      <c r="M489" s="7" t="inlineStr">
        <is>
          <t>https://www.phy.ncu.edu.tw/news/%e5%ae%87%e5%ae%99%e8%ab%96%e5%8f%8a%e7%b2%92%e5%ad%90%e5%a4%a9%e6%96%87%e7%89%a9%e7%90%86%e5%ad%b8%e7%b3%bb%e5%88%97%e8%ac%9b%e5%ba%a7%e8%aa%b2%e7%a8%8b/</t>
        </is>
      </c>
      <c r="N489" s="7" t="inlineStr">
        <is>
          <t>許慧君</t>
        </is>
      </c>
    </row>
    <row r="490" ht="196" customHeight="1">
      <c r="A490" s="7">
        <f>TRUE()</f>
        <v/>
      </c>
      <c r="B490" s="7" t="inlineStr">
        <is>
          <t>其他</t>
        </is>
      </c>
      <c r="C490" s="7" t="n"/>
      <c r="D490" s="14" t="n">
        <v>45650</v>
      </c>
      <c r="E490" s="7" t="inlineStr">
        <is>
          <t>113學年度第2學期課程教學助教志願調查1131224</t>
        </is>
      </c>
      <c r="F490" s="9" t="inlineStr">
        <is>
          <t>中央大學物理系公告-113學年度第2學期課程教學助教志願調查
NCU Physics Departmental Notice-2024/2025 Second Semester Teaching Assistant Application Form
物理系研究生欲申請擔任課程教學助教者，請於113年12月26日前填寫『課程教學助教志願表』(https://forms.gle/ZbTYtMT5guR3wpvVA)。
Physics Department graduate students who wish to serve as teaching assistants (TA), please fill in the TA Application Form before Dec 26, 2024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113-2助教TA下載
國立中央大學物理系研究生獎助學金辦法20210708系務會議通過下載</t>
        </is>
      </c>
      <c r="G490" s="7" t="inlineStr">
        <is>
          <t>https://forms.gle/ZbTYtMT5guR3wpvVA</t>
        </is>
      </c>
      <c r="H490" s="7" t="inlineStr">
        <is>
          <t>https://forms.gle/ZbTYtMT5guR3wpvVA</t>
        </is>
      </c>
      <c r="I490" s="7" t="inlineStr">
        <is>
          <t>https://forms.gle/ZbTYtMT5guR3wpvVA</t>
        </is>
      </c>
      <c r="J490" s="7" t="inlineStr">
        <is>
          <t>https://forms.gle/QHUKdYqc5P3r1cNm9</t>
        </is>
      </c>
      <c r="K490" s="7" t="inlineStr">
        <is>
          <t>113-2助教TA</t>
        </is>
      </c>
      <c r="L490" s="7" t="inlineStr">
        <is>
          <t>https://www.phy.ncu.edu.tw/wp-content/uploads/2024/12/113-2助教TA-2.pdf</t>
        </is>
      </c>
      <c r="M490" s="7" t="inlineStr">
        <is>
          <t>https://www.phy.ncu.edu.tw/news/113%e5%ad%b8%e5%b9%b4%e5%ba%a6%e7%ac%ac2%e5%ad%b8%e6%9c%9f%e8%aa%b2%e7%a8%8b%e6%95%99%e5%ad%b8%e5%8a%a9%e6%95%99%e5%bf%97%e9%a1%98%e8%aa%bf%e6%9f%a51131224/</t>
        </is>
      </c>
      <c r="N490" s="7" t="inlineStr">
        <is>
          <t>許慧君</t>
        </is>
      </c>
    </row>
    <row r="491" ht="170" customHeight="1">
      <c r="A491" s="7">
        <f>TRUE()</f>
        <v/>
      </c>
      <c r="B491" s="7" t="inlineStr">
        <is>
          <t>獎學金</t>
        </is>
      </c>
      <c r="C491" s="7" t="n"/>
      <c r="D491" s="14" t="n">
        <v>45649</v>
      </c>
      <c r="E491" s="7" t="inlineStr">
        <is>
          <t>113學年度「教育部博士生獎學金補助計畫」獎學金第二梯次申請公告(截止時間113年12月26日下午四點)</t>
        </is>
      </c>
      <c r="F491" s="9" t="inlineStr">
        <is>
          <t>第一梯次申請者全數獲獎，不需重複申請!
獎勵資格：
獎勵資格：本國籍非在職博士班一至三年級在學研究生，並已獲本校(含院、系所、指導教授等)或企業提供獎助合計每月至少2萬元者。申請本獎學金之博士生不得重複支領「國家科學及技術委員會博士生研究獎學金試辦方案」之獎學金。
獎勵金額：每人每月新臺幣2萬元整，本校(含院、系所、指導教授等)或企業須相對提供獎助2萬元以上。
獎勵期間：113學年度獎勵期間為113年8月1日至114年7月31日，博士班三年級學生於獎勵期間畢業者，獎勵至畢業當月止。
欲申請者請備妥申請書及相關文件，於113年12月26日下午4點前繳交書面資料至物理系辦公室
2-國立中央大學教育部博士生獎學金申請書下載
1-國立中央大學辦理教育部博士生獎學金補助計畫實施辦法下載</t>
        </is>
      </c>
      <c r="G491" s="7" t="inlineStr">
        <is>
          <t>2-國立中央大學教育部博士生獎學金申請書</t>
        </is>
      </c>
      <c r="H491" s="7" t="inlineStr">
        <is>
          <t>https://www.phy.ncu.edu.tw/wp-content/uploads/2024/12/2-國立中央大學教育部博士生獎學金申請書-1.docx</t>
        </is>
      </c>
      <c r="I491" s="7" t="inlineStr">
        <is>
          <t>下載</t>
        </is>
      </c>
      <c r="J491" s="7" t="inlineStr">
        <is>
          <t>https://www.phy.ncu.edu.tw/wp-content/uploads/2024/12/2-國立中央大學教育部博士生獎學金申請書-1.docx</t>
        </is>
      </c>
      <c r="K491" s="7" t="inlineStr">
        <is>
          <t>1-國立中央大學辦理教育部博士生獎學金補助計畫實施辦法</t>
        </is>
      </c>
      <c r="L491" s="7" t="inlineStr">
        <is>
          <t>https://www.phy.ncu.edu.tw/wp-content/uploads/2024/12/1-國立中央大學辦理教育部博士生獎學金補助計畫實施辦法.pdf</t>
        </is>
      </c>
      <c r="M491" s="7" t="inlineStr">
        <is>
          <t>https://www.phy.ncu.edu.tw/news/113%e5%ad%b8%e5%b9%b4%e5%ba%a6%e3%80%8c%e6%95%99%e8%82%b2%e9%83%a8%e5%8d%9a%e5%a3%ab%e7%94%9f%e7%8d%8e%e5%ad%b8%e9%87%91%e8%a3%9c%e5%8a%a9%e8%a8%88%e7%95%ab%e3%80%8d%e7%8d%8e%e5%ad%b8%e9%87%91-2/</t>
        </is>
      </c>
      <c r="N491" s="7" t="inlineStr">
        <is>
          <t>許慧君</t>
        </is>
      </c>
    </row>
    <row r="492">
      <c r="A492" s="7">
        <f>TRUE()</f>
        <v/>
      </c>
      <c r="B492" s="7" t="inlineStr">
        <is>
          <t>演講</t>
        </is>
      </c>
      <c r="C492" s="7" t="n"/>
      <c r="D492" s="14" t="n">
        <v>45645</v>
      </c>
      <c r="E492" s="7" t="inlineStr">
        <is>
          <t>Colloquium_20241224_Developing a Superconducting Quantum Computer</t>
        </is>
      </c>
      <c r="F492" s="7" t="inlineStr">
        <is>
          <t>Colloquium_20241224下載</t>
        </is>
      </c>
      <c r="G492" s="7" t="inlineStr">
        <is>
          <t>Colloquium_20241224</t>
        </is>
      </c>
      <c r="H492" s="7" t="inlineStr">
        <is>
          <t>https://www.phy.ncu.edu.tw/wp-content/uploads/2024/12/Colloquium_20241224.pdf</t>
        </is>
      </c>
      <c r="I492" s="7" t="inlineStr">
        <is>
          <t>下載</t>
        </is>
      </c>
      <c r="J492" s="7" t="inlineStr">
        <is>
          <t>https://www.phy.ncu.edu.tw/wp-content/uploads/2024/12/Colloquium_20241224.pdf</t>
        </is>
      </c>
      <c r="K492" s="7" t="n"/>
      <c r="L492" s="7" t="n"/>
      <c r="M492" s="7" t="inlineStr">
        <is>
          <t>https://www.phy.ncu.edu.tw/news/colloquium_20241224_developing-a-superconducting-quantum-computer/</t>
        </is>
      </c>
      <c r="N492" s="7" t="inlineStr">
        <is>
          <t>許慧君</t>
        </is>
      </c>
    </row>
    <row r="493" ht="170" customHeight="1">
      <c r="A493" s="7">
        <f>TRUE()</f>
        <v/>
      </c>
      <c r="B493" s="7" t="inlineStr">
        <is>
          <t>其他</t>
        </is>
      </c>
      <c r="C493" s="7" t="n"/>
      <c r="D493" s="14" t="n">
        <v>45645</v>
      </c>
      <c r="E493" s="7" t="inlineStr">
        <is>
          <t>【施工公告】113年12月18日至114年1月17日 人行步道改善工程及科三館後方平台拆除工程 施工公告</t>
        </is>
      </c>
      <c r="F493" s="9" t="inlineStr">
        <is>
          <t>發布單位 : 營繕組2024-12-18
施工公告
一、工程名稱：人行步道改善工程及科三館後方平台拆除工程
二、施工期間：113年12月18日至114年1月17日
三、施工地點：國鼎圖書館至志希館前、科三館後方
四、說    明：
 (一) 施工期間有粉塵、噪音現象。
 (二) 室外工程倘遇雨無法施工，則工期順延，不另公告。
 (三) 施工期間造成不便之處，敬請 見諒!!
施工廠商︰福安土木包工業
負 責 人：簡先生
電話：0928-873115
總務處  營繕組 敬啟</t>
        </is>
      </c>
      <c r="G493" s="7" t="n"/>
      <c r="H493" s="7" t="n"/>
      <c r="I493" s="7" t="n"/>
      <c r="J493" s="7" t="n"/>
      <c r="K493" s="7" t="n"/>
      <c r="L493" s="7" t="n"/>
      <c r="M493" s="7" t="inlineStr">
        <is>
          <t>https://www.phy.ncu.edu.tw/news/%e3%80%90%e6%96%bd%e5%b7%a5%e5%85%ac%e5%91%8a%e3%80%91113%e5%b9%b412%e6%9c%8818%e6%97%a5%e8%87%b3114%e5%b9%b41%e6%9c%8817%e6%97%a5-%e4%ba%ba%e8%a1%8c%e6%ad%a5%e9%81%93%e6%94%b9%e5%96%84%e5%b7%a5/</t>
        </is>
      </c>
      <c r="N493" s="7" t="inlineStr">
        <is>
          <t>許慧君</t>
        </is>
      </c>
    </row>
    <row r="494" ht="183" customHeight="1">
      <c r="A494" s="7">
        <f>TRUE()</f>
        <v/>
      </c>
      <c r="B494" s="7" t="inlineStr">
        <is>
          <t>其他</t>
        </is>
      </c>
      <c r="C494" s="7" t="n"/>
      <c r="D494" s="14" t="n">
        <v>45645</v>
      </c>
      <c r="E494" s="7" t="inlineStr">
        <is>
          <t>【施工公告】113年12月18日至113年12月23日 科四館旁木棧道換修工程 施工公告</t>
        </is>
      </c>
      <c r="F494" s="9" t="inlineStr">
        <is>
          <t>發布單位 : 營繕組2024-12-18
施工公告
工程名稱：科四館旁木棧道換修工程
施工期間：113年12月18日開工，預定113年12月23日完工
施工時間：8:00-17:00
施工範圍：科四館旁東側木棧道
注意事項：
(一)施工期間科四館旁東側木棧道封閉禁止進入。
(二)施工期間會有噪音、粉塵作業之情況。
施工期間造成不便之處，敬請  見諒!!!
承攬廠商：泰盛企業社
工地負責人: 詹先生0932-368009
承辦單位：總務處營繕組 TEL：03-4227151轉57326
總務處營繕組 敬啟</t>
        </is>
      </c>
      <c r="G494" s="7" t="n"/>
      <c r="H494" s="7" t="n"/>
      <c r="I494" s="7" t="n"/>
      <c r="J494" s="7" t="n"/>
      <c r="K494" s="7" t="n"/>
      <c r="L494" s="7" t="n"/>
      <c r="M494" s="7" t="inlineStr">
        <is>
          <t>https://www.phy.ncu.edu.tw/news/%e3%80%90%e6%96%bd%e5%b7%a5%e5%85%ac%e5%91%8a%e3%80%91113%e5%b9%b412%e6%9c%8818%e6%97%a5%e8%87%b3113%e5%b9%b412%e6%9c%8823%e6%97%a5-%e7%a7%91%e5%9b%9b%e9%a4%a8%e6%97%81%e6%9c%a8%e6%a3%a7%e9%81%93/</t>
        </is>
      </c>
      <c r="N494" s="7" t="inlineStr">
        <is>
          <t>許慧君</t>
        </is>
      </c>
    </row>
    <row r="495" ht="273" customHeight="1">
      <c r="A495" s="7">
        <f>TRUE()</f>
        <v/>
      </c>
      <c r="B495" s="7" t="inlineStr">
        <is>
          <t>其他</t>
        </is>
      </c>
      <c r="C495" s="7" t="n"/>
      <c r="D495" s="14" t="n">
        <v>45645</v>
      </c>
      <c r="E495" s="7" t="inlineStr">
        <is>
          <t>招募114學年度碩士班考試監試人員</t>
        </is>
      </c>
      <c r="F495" s="9" t="inlineStr">
        <is>
          <t>一、 旨揭考試訂於114年2月14日、15日(星期五、六)舉行，考場設於本校、中大壢中、育達高中及復旦高中，共4個分區。
二、 欲擔任旨揭考試之監試人員，請務必依各身分別，詳閱隨文所附「教職員版」 、 「博士生版」 報名注意事項後，再
按下列說明上網報名：
(一)報名對象：
１、 本校教職員(監試時仍須在職)。
２、 本校博士生，有經驗者優先，惟仍需視監試人員缺額人數排入。
(二)報名期間： 113年12月20日(星期五)上午9時至12月25日(星期三)下午5時前。
(三)報名路徑：登入中大Portal/便捷窗口/活動報名系統2.0報名端/本校招募114學年度碩士班考試監試人力。
(四)錄取者務必出席114年2月5日(星期三)上午10時之監試講習會(採視訊方式進行)。
(五)本次考試，涉及上班及假日調移， 報名前請先洽得單位主管同意，或妥善安排課程規劃。
(六)獲聘之教職員，需自行至人事系統辦理請「監考公假」事宜。 若為非排(輪)班人員於114年2月15日(星期六)支援工作者，可申請調移，如有問題請洽人事室差勤承辦人：
|１、 公務人員及契僱人員，請洽古小姐(分機57767)。
２、 納入本校差勤系統管理之專任人員，請洽敖小姐(分機57781) 。
三、 本次開放自由報名，如報名人數不足，仍將洽請各單位依人數比例協助推薦。
教職員版114碩考監試人員報名注意事項下載
博士生版114碩考監試人員報名注意事項下載</t>
        </is>
      </c>
      <c r="G495" s="7" t="inlineStr">
        <is>
          <t>教職員版114碩考監試人員報名注意事項</t>
        </is>
      </c>
      <c r="H495" s="7" t="inlineStr">
        <is>
          <t>https://www.phy.ncu.edu.tw/wp-content/uploads/2024/12/教職員版114碩考監試人員報名注意事項.pdf</t>
        </is>
      </c>
      <c r="I495" s="7" t="inlineStr">
        <is>
          <t>下載</t>
        </is>
      </c>
      <c r="J495" s="7" t="inlineStr">
        <is>
          <t>https://www.phy.ncu.edu.tw/wp-content/uploads/2024/12/教職員版114碩考監試人員報名注意事項.pdf</t>
        </is>
      </c>
      <c r="K495" s="7" t="inlineStr">
        <is>
          <t>博士生版114碩考監試人員報名注意事項</t>
        </is>
      </c>
      <c r="L495" s="7" t="inlineStr">
        <is>
          <t>https://www.phy.ncu.edu.tw/wp-content/uploads/2024/12/博士生版114碩考監試人員報名注意事項.pdf</t>
        </is>
      </c>
      <c r="M495" s="7" t="inlineStr">
        <is>
          <t>https://www.phy.ncu.edu.tw/news/%e6%8b%9b%e5%8b%9f114%e5%ad%b8%e5%b9%b4%e5%ba%a6%e7%a2%a9%e5%a3%ab%e7%8f%ad%e8%80%83%e8%a9%a6%e7%9b%a3%e8%a9%a6%e4%ba%ba%e5%93%a1/</t>
        </is>
      </c>
      <c r="N495" s="7" t="inlineStr">
        <is>
          <t>劉怡貞</t>
        </is>
      </c>
    </row>
    <row r="496" ht="53" customHeight="1">
      <c r="A496" s="7">
        <f>TRUE()</f>
        <v/>
      </c>
      <c r="B496" s="7" t="inlineStr">
        <is>
          <t>其他</t>
        </is>
      </c>
      <c r="C496" s="7" t="n"/>
      <c r="D496" s="14" t="n">
        <v>45644</v>
      </c>
      <c r="E496" s="7" t="inlineStr">
        <is>
          <t>114年度(113學年度)中大講座及學術研究傑出獎獲獎名單</t>
        </is>
      </c>
      <c r="F496" s="9" t="inlineStr">
        <is>
          <t>國鼎講座 (114.01.01-114.12.31) : 劉全生教授
特聘教授 (114.01.01-116.12.31) : 陳宣毅教授
研究傑出 (114.01.01-114.12.31) : 陳江梅教授、田溶根教授、江祖永副教授、林孟凱助理教授</t>
        </is>
      </c>
      <c r="G496" s="7" t="n"/>
      <c r="H496" s="7" t="n"/>
      <c r="I496" s="7" t="n"/>
      <c r="J496" s="7" t="n"/>
      <c r="K496" s="7" t="n"/>
      <c r="L496" s="7" t="n"/>
      <c r="M496" s="7" t="inlineStr">
        <is>
          <t>https://www.phy.ncu.edu.tw/news/114%e5%b9%b4%e5%ba%a6113%e5%ad%b8%e5%b9%b4%e5%ba%a6%e4%b8%ad%e5%a4%a7%e8%ac%9b%e5%ba%a7%e5%8f%8a%e5%ad%b8%e8%a1%93%e7%a0%94%e7%a9%b6%e5%82%91%e5%87%ba%e7%8d%8e%e7%8d%b2%e7%8d%8e%e5%90%8d%e5%96%ae/</t>
        </is>
      </c>
      <c r="N496" s="7" t="inlineStr">
        <is>
          <t>許慧君</t>
        </is>
      </c>
    </row>
    <row r="497">
      <c r="A497" s="7">
        <f>TRUE()</f>
        <v/>
      </c>
      <c r="B497" s="7" t="inlineStr">
        <is>
          <t>演講</t>
        </is>
      </c>
      <c r="C497" s="7" t="n"/>
      <c r="D497" s="14" t="n">
        <v>45643</v>
      </c>
      <c r="E497" s="7" t="inlineStr">
        <is>
          <t>Special talk(Online)12/23_Aspects of composite fermion and Quantum Hall effect</t>
        </is>
      </c>
      <c r="F497" s="7" t="n"/>
      <c r="G497" s="7" t="n"/>
      <c r="H497" s="7" t="n"/>
      <c r="I497" s="7" t="n"/>
      <c r="J497" s="7" t="n"/>
      <c r="K497" s="7" t="n"/>
      <c r="L497" s="7" t="n"/>
      <c r="M497" s="7" t="inlineStr">
        <is>
          <t>https://www.phy.ncu.edu.tw/news/special-talkonline12-23_aspects-of-composite-fermion-and-quantum-hall-effect/</t>
        </is>
      </c>
      <c r="N497" s="7" t="inlineStr">
        <is>
          <t>劉怡貞</t>
        </is>
      </c>
    </row>
    <row r="498" ht="196" customHeight="1">
      <c r="A498" s="7">
        <f>TRUE()</f>
        <v/>
      </c>
      <c r="B498" s="7" t="inlineStr">
        <is>
          <t>其他</t>
        </is>
      </c>
      <c r="C498" s="7" t="n"/>
      <c r="D498" s="14" t="n">
        <v>45642</v>
      </c>
      <c r="E498" s="7" t="inlineStr">
        <is>
          <t>113學年度第2學期課程教學助教志願調查1131216</t>
        </is>
      </c>
      <c r="F498" s="9" t="inlineStr">
        <is>
          <t>中央大學物理系公告-113學年度第2學期課程教學助教志願調查
NCU Physics Departmental Notice-2024/2025 Second Semester Teaching Assistant Application Form
物理系研究生欲申請擔任課程教學助教者，請於113年12月20日前填寫『課程教學助教志願表』(https://forms.gle/ZbTYtMT5guR3wpvVA)。
Physics Department graduate students who wish to serve as teaching assistants (TA), please fill in the TA Application Form before Dec 20, 2024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113-2助教TA下載
國立中央大學物理系研究生獎助學金辦法20210708系務會議通過下載</t>
        </is>
      </c>
      <c r="G498" s="7" t="inlineStr">
        <is>
          <t>https://forms.gle/ZbTYtMT5guR3wpvVA</t>
        </is>
      </c>
      <c r="H498" s="7" t="inlineStr">
        <is>
          <t>https://forms.gle/ZbTYtMT5guR3wpvVA</t>
        </is>
      </c>
      <c r="I498" s="7" t="inlineStr">
        <is>
          <t>https://forms.gle/ZbTYtMT5guR3wpvVA</t>
        </is>
      </c>
      <c r="J498" s="7" t="inlineStr">
        <is>
          <t>https://forms.gle/QHUKdYqc5P3r1cNm9</t>
        </is>
      </c>
      <c r="K498" s="7" t="inlineStr">
        <is>
          <t>113-2助教TA</t>
        </is>
      </c>
      <c r="L498" s="7" t="inlineStr">
        <is>
          <t>https://www.phy.ncu.edu.tw/wp-content/uploads/2024/12/113-2助教TA-1.pdf</t>
        </is>
      </c>
      <c r="M498" s="7" t="inlineStr">
        <is>
          <t>https://www.phy.ncu.edu.tw/news/113%e5%ad%b8%e5%b9%b4%e5%ba%a6%e7%ac%ac2%e5%ad%b8%e6%9c%9f%e8%aa%b2%e7%a8%8b%e6%95%99%e5%ad%b8%e5%8a%a9%e6%95%99%e5%bf%97%e9%a1%98%e8%aa%bf%e6%9f%a51131216/</t>
        </is>
      </c>
      <c r="N498" s="7" t="inlineStr">
        <is>
          <t>許慧君</t>
        </is>
      </c>
    </row>
    <row r="499">
      <c r="A499" s="7">
        <f>TRUE()</f>
        <v/>
      </c>
      <c r="B499" s="7" t="inlineStr">
        <is>
          <t>演講</t>
        </is>
      </c>
      <c r="C499" s="7" t="n"/>
      <c r="D499" s="14" t="n">
        <v>45639</v>
      </c>
      <c r="E499" s="7" t="inlineStr">
        <is>
          <t>S4-717 暫停開放 1131216</t>
        </is>
      </c>
      <c r="F499" s="7" t="n"/>
      <c r="G499" s="7" t="n"/>
      <c r="H499" s="7" t="n"/>
      <c r="I499" s="7" t="n"/>
      <c r="J499" s="7" t="n"/>
      <c r="K499" s="7" t="n"/>
      <c r="L499" s="7" t="n"/>
      <c r="M499" s="7" t="inlineStr">
        <is>
          <t>https://www.phy.ncu.edu.tw/news/s4-717-%e6%9a%ab%e5%81%9c%e9%96%8b%e6%94%be-1131216/</t>
        </is>
      </c>
      <c r="N499" s="7" t="inlineStr">
        <is>
          <t>劉怡貞</t>
        </is>
      </c>
    </row>
    <row r="500" ht="53" customHeight="1">
      <c r="A500" s="7">
        <f>TRUE()</f>
        <v/>
      </c>
      <c r="B500" s="7" t="inlineStr">
        <is>
          <t>考試</t>
        </is>
      </c>
      <c r="C500" s="7" t="inlineStr">
        <is>
          <t>演講</t>
        </is>
      </c>
      <c r="D500" s="14" t="n">
        <v>45639</v>
      </c>
      <c r="E500" s="7" t="inlineStr">
        <is>
          <t>博士生學位考試公告(陳可翰)</t>
        </is>
      </c>
      <c r="F500" s="9" t="inlineStr">
        <is>
          <t>口試時間: 2025年1月8日(三)  下午2點~5點
借用口試地點: 健雄館 二樓數學與理論物理中心
論文題目: A Proposal and Demonstration on Setting up Laser Power Standard via Atom System (透過原子系統建立雷射功率標準的提案與演示)</t>
        </is>
      </c>
      <c r="G500" s="7" t="n"/>
      <c r="H500" s="7" t="n"/>
      <c r="I500" s="7" t="n"/>
      <c r="J500" s="7" t="n"/>
      <c r="K500" s="7" t="n"/>
      <c r="L500" s="7" t="n"/>
      <c r="M500" s="7" t="inlineStr">
        <is>
          <t>https://www.phy.ncu.edu.tw/news/%e5%8d%9a%e5%a3%ab%e7%94%9f%e5%ad%b8%e4%bd%8d%e8%80%83%e8%a9%a6%e5%85%ac%e5%91%8a%e9%99%b3%e5%8f%af%e7%bf%b0/</t>
        </is>
      </c>
      <c r="N500" s="7" t="inlineStr">
        <is>
          <t>許慧君</t>
        </is>
      </c>
    </row>
    <row r="501">
      <c r="A501" s="7">
        <f>TRUE()</f>
        <v/>
      </c>
      <c r="B501" s="7" t="inlineStr">
        <is>
          <t>其他</t>
        </is>
      </c>
      <c r="C501" s="7" t="n"/>
      <c r="D501" s="14" t="n">
        <v>45639</v>
      </c>
      <c r="E501" s="7" t="inlineStr">
        <is>
          <t>Accepted List for the Spring 2025 Semester</t>
        </is>
      </c>
      <c r="F501" s="7" t="inlineStr">
        <is>
          <t>https://cis.ncu.edu.tw/admissions/content/view/sn/72</t>
        </is>
      </c>
      <c r="G501" s="7" t="inlineStr">
        <is>
          <t>https://cis.ncu.edu.tw/admissions/content/view/sn/72</t>
        </is>
      </c>
      <c r="H501" s="7" t="inlineStr">
        <is>
          <t>https://cis.ncu.edu.tw/admissions/content/view/sn/72</t>
        </is>
      </c>
      <c r="I501" s="7" t="n"/>
      <c r="J501" s="7" t="n"/>
      <c r="K501" s="7" t="n"/>
      <c r="L501" s="7" t="n"/>
      <c r="M501" s="7" t="inlineStr">
        <is>
          <t>https://www.phy.ncu.edu.tw/news/accepted-list-for-the-spring-2025-semester/</t>
        </is>
      </c>
      <c r="N501" s="7" t="inlineStr">
        <is>
          <t>許慧君</t>
        </is>
      </c>
    </row>
    <row r="502" ht="27" customHeight="1">
      <c r="A502" s="7">
        <f>TRUE()</f>
        <v/>
      </c>
      <c r="B502" s="7" t="inlineStr">
        <is>
          <t>獎學金</t>
        </is>
      </c>
      <c r="C502" s="7" t="n"/>
      <c r="D502" s="14" t="n">
        <v>45638</v>
      </c>
      <c r="E502" s="7" t="inlineStr">
        <is>
          <t>財團法人臺北市健鼎關懷教育基金會大學特定科系獎學金申請辦法(1140130前)</t>
        </is>
      </c>
      <c r="F502" s="9" t="inlineStr">
        <is>
          <t>健鼎基金會大學特定科系申請辦法(1131106更新)下載
健鼎基金會大學特定科系申請辦法(1131106更新)下載</t>
        </is>
      </c>
      <c r="G502" s="7" t="inlineStr">
        <is>
          <t>健鼎基金會大學特定科系申請辦法(1131106更新)</t>
        </is>
      </c>
      <c r="H502" s="7" t="inlineStr">
        <is>
          <t>https://www.phy.ncu.edu.tw/wp-content/uploads/2024/12/健鼎基金會大學特定科系申請辦法1131106更新.pdf</t>
        </is>
      </c>
      <c r="I502" s="7" t="inlineStr">
        <is>
          <t>下載</t>
        </is>
      </c>
      <c r="J502" s="7" t="inlineStr">
        <is>
          <t>https://www.phy.ncu.edu.tw/wp-content/uploads/2024/12/健鼎基金會大學特定科系申請辦法1131106更新.pdf</t>
        </is>
      </c>
      <c r="K502" s="7" t="inlineStr">
        <is>
          <t>健鼎基金會大學特定科系申請辦法(1131106更新)</t>
        </is>
      </c>
      <c r="L502" s="7" t="inlineStr">
        <is>
          <t>https://www.phy.ncu.edu.tw/wp-content/uploads/2024/12/健鼎基金會大學特定科系申請辦法1131106更新.doc</t>
        </is>
      </c>
      <c r="M502" s="7" t="inlineStr">
        <is>
          <t>https://www.phy.ncu.edu.tw/news/%e8%b2%a1%e5%9c%98%e6%b3%95%e4%ba%ba%e8%87%ba%e5%8c%97%e5%b8%82%e5%81%a5%e9%bc%8e%e9%97%9c%e6%87%b7%e6%95%99%e8%82%b2%e5%9f%ba%e9%87%91%e6%9c%83%e5%a4%a7%e5%ad%b8%e7%89%b9%e5%ae%9a%e7%a7%91%e7%b3%bb/</t>
        </is>
      </c>
      <c r="N502" s="7" t="inlineStr">
        <is>
          <t>許慧君</t>
        </is>
      </c>
    </row>
    <row r="503">
      <c r="A503" s="7">
        <f>TRUE()</f>
        <v/>
      </c>
      <c r="B503" s="7" t="inlineStr">
        <is>
          <t>其他</t>
        </is>
      </c>
      <c r="C503" s="7" t="n"/>
      <c r="D503" s="14" t="n">
        <v>45638</v>
      </c>
      <c r="E503" s="7" t="inlineStr">
        <is>
          <t>1131211陳滌清何崇媺教授夫婦紀念書房開幕典禮</t>
        </is>
      </c>
      <c r="F503" s="7" t="inlineStr">
        <is>
          <t>https://photos.app.goo.gl/ECAtaDtmzQq7WqJq6</t>
        </is>
      </c>
      <c r="G503" s="7" t="inlineStr">
        <is>
          <t>https://photos.app.goo.gl/ECAtaDtmzQq7WqJq6</t>
        </is>
      </c>
      <c r="H503" s="7" t="inlineStr">
        <is>
          <t>https://photos.app.goo.gl/ECAtaDtmzQq7WqJq6</t>
        </is>
      </c>
      <c r="I503" s="7" t="n"/>
      <c r="J503" s="7" t="n"/>
      <c r="K503" s="7" t="n"/>
      <c r="L503" s="7" t="n"/>
      <c r="M503" s="7" t="inlineStr">
        <is>
          <t>https://www.phy.ncu.edu.tw/news/1131211%e9%99%b3%e6%bb%8c%e6%b8%85%e4%bd%95%e5%b4%87%e5%aa%ba%e6%95%99%e6%8e%88%e5%a4%ab%e5%a9%a6%e7%b4%80%e5%bf%b5%e6%9b%b8%e6%88%bf%e9%96%8b%e5%b9%95%e5%85%b8%e7%a6%ae/</t>
        </is>
      </c>
      <c r="N503" s="7" t="inlineStr">
        <is>
          <t>許慧君</t>
        </is>
      </c>
    </row>
    <row r="504">
      <c r="A504" s="7">
        <f>TRUE()</f>
        <v/>
      </c>
      <c r="B504" s="7" t="inlineStr">
        <is>
          <t>演講</t>
        </is>
      </c>
      <c r="C504" s="7" t="n"/>
      <c r="D504" s="14" t="n">
        <v>45637</v>
      </c>
      <c r="E504" s="7" t="inlineStr">
        <is>
          <t>Special talk12/27_From extreme rotational Doppler effect in acoustics to High-NA EUV Lithography</t>
        </is>
      </c>
      <c r="F504" s="7" t="n"/>
      <c r="G504" s="7" t="n"/>
      <c r="H504" s="7" t="n"/>
      <c r="I504" s="7" t="n"/>
      <c r="J504" s="7" t="n"/>
      <c r="K504" s="7" t="n"/>
      <c r="L504" s="7" t="n"/>
      <c r="M504" s="7" t="inlineStr">
        <is>
          <t>https://www.phy.ncu.edu.tw/news/special-talk12-27_from-extreme-rotational-doppler-effect-in-acoustics-to-high-na-euv-lithography/</t>
        </is>
      </c>
      <c r="N504" s="7" t="inlineStr">
        <is>
          <t>劉怡貞</t>
        </is>
      </c>
    </row>
    <row r="505">
      <c r="A505" s="7">
        <f>TRUE()</f>
        <v/>
      </c>
      <c r="B505" s="7" t="inlineStr">
        <is>
          <t>演講</t>
        </is>
      </c>
      <c r="C505" s="7" t="n"/>
      <c r="D505" s="14" t="n">
        <v>45636</v>
      </c>
      <c r="E505" s="7" t="inlineStr">
        <is>
          <t>Special talk12/27_Testing the Kerr black hole hypothesis</t>
        </is>
      </c>
      <c r="F505" s="7" t="inlineStr">
        <is>
          <t>Special talk 2024-12-27-Che-Yu Chen(陳哲佑)下載</t>
        </is>
      </c>
      <c r="G505" s="7" t="inlineStr">
        <is>
          <t>Special talk 2024-12-27-Che-Yu Chen(陳哲佑)</t>
        </is>
      </c>
      <c r="H505" s="7" t="inlineStr">
        <is>
          <t>https://www.phy.ncu.edu.tw/wp-content/uploads/2024/12/Special-talk-2024-12-27-Che-Yu-Chen陳哲佑-1.pdf</t>
        </is>
      </c>
      <c r="I505" s="7" t="inlineStr">
        <is>
          <t>下載</t>
        </is>
      </c>
      <c r="J505" s="7" t="inlineStr">
        <is>
          <t>https://www.phy.ncu.edu.tw/wp-content/uploads/2024/12/Special-talk-2024-12-27-Che-Yu-Chen陳哲佑-1.pdf</t>
        </is>
      </c>
      <c r="K505" s="7" t="n"/>
      <c r="L505" s="7" t="n"/>
      <c r="M505" s="7" t="inlineStr">
        <is>
          <t>https://www.phy.ncu.edu.tw/news/special-talk12-27_testing-the-kerr-black-hole-hypothesis/</t>
        </is>
      </c>
      <c r="N505" s="7" t="inlineStr">
        <is>
          <t>許慧君</t>
        </is>
      </c>
    </row>
    <row r="506">
      <c r="A506" s="7">
        <f>TRUE()</f>
        <v/>
      </c>
      <c r="B506" s="7" t="inlineStr">
        <is>
          <t>演講</t>
        </is>
      </c>
      <c r="C506" s="7" t="n"/>
      <c r="D506" s="14" t="n">
        <v>45636</v>
      </c>
      <c r="E506" s="7" t="inlineStr">
        <is>
          <t>Special talk(Online)12/20_Manipulating elementary excitations in functional quantum materials using resonant X-ray techniques</t>
        </is>
      </c>
      <c r="F506" s="7" t="inlineStr">
        <is>
          <t>Special talk 2024-12-20-Yi Tseng(曾奕)下載</t>
        </is>
      </c>
      <c r="G506" s="7" t="inlineStr">
        <is>
          <t>Special talk 2024-12-20-Yi Tseng(曾奕)</t>
        </is>
      </c>
      <c r="H506" s="7" t="inlineStr">
        <is>
          <t>https://www.phy.ncu.edu.tw/wp-content/uploads/2024/12/Special-talk-2024-12-20-Yi-Tseng曾奕.pdf</t>
        </is>
      </c>
      <c r="I506" s="7" t="inlineStr">
        <is>
          <t>下載</t>
        </is>
      </c>
      <c r="J506" s="7" t="inlineStr">
        <is>
          <t>https://www.phy.ncu.edu.tw/wp-content/uploads/2024/12/Special-talk-2024-12-20-Yi-Tseng曾奕.pdf</t>
        </is>
      </c>
      <c r="K506" s="7" t="n"/>
      <c r="L506" s="7" t="n"/>
      <c r="M506" s="7" t="inlineStr">
        <is>
          <t>https://www.phy.ncu.edu.tw/news/special-talkonline12-20_manipulating-elementary-excitations-in-functional-quantum-materials-using-resonant-x-ray-techniques/</t>
        </is>
      </c>
      <c r="N506" s="7" t="inlineStr">
        <is>
          <t>許慧君</t>
        </is>
      </c>
    </row>
    <row r="507">
      <c r="A507" s="7">
        <f>TRUE()</f>
        <v/>
      </c>
      <c r="B507" s="7" t="inlineStr">
        <is>
          <t>演講</t>
        </is>
      </c>
      <c r="C507" s="7" t="n"/>
      <c r="D507" s="14" t="n">
        <v>45636</v>
      </c>
      <c r="E507" s="7" t="inlineStr">
        <is>
          <t>Special talk12/17_Perspectives on New Physics Discoveries at Multi-Terawatt Laser Facilities</t>
        </is>
      </c>
      <c r="F507" s="7" t="inlineStr">
        <is>
          <t>Special talk 2024-12-17-Chen-Kang Huang(黃振崗)下載</t>
        </is>
      </c>
      <c r="G507" s="7" t="inlineStr">
        <is>
          <t>Special talk 2024-12-17-Chen-Kang Huang(黃振崗)</t>
        </is>
      </c>
      <c r="H507" s="7" t="inlineStr">
        <is>
          <t>https://www.phy.ncu.edu.tw/wp-content/uploads/2024/12/Special-talk-2024-12-17-Chen-Kang-Huang黃振崗.pdf</t>
        </is>
      </c>
      <c r="I507" s="7" t="inlineStr">
        <is>
          <t>下載</t>
        </is>
      </c>
      <c r="J507" s="7" t="inlineStr">
        <is>
          <t>https://www.phy.ncu.edu.tw/wp-content/uploads/2024/12/Special-talk-2024-12-17-Chen-Kang-Huang黃振崗.pdf</t>
        </is>
      </c>
      <c r="K507" s="7" t="n"/>
      <c r="L507" s="7" t="n"/>
      <c r="M507" s="7" t="inlineStr">
        <is>
          <t>https://www.phy.ncu.edu.tw/news/special-talk12-17_perspectives-on-new-physics-discoveries-at-multi-terawatt-laser-facilities/</t>
        </is>
      </c>
      <c r="N507" s="7" t="inlineStr">
        <is>
          <t>許慧君</t>
        </is>
      </c>
    </row>
    <row r="508">
      <c r="A508" s="7">
        <f>TRUE()</f>
        <v/>
      </c>
      <c r="B508" s="7" t="inlineStr">
        <is>
          <t>演講</t>
        </is>
      </c>
      <c r="C508" s="7" t="n"/>
      <c r="D508" s="14" t="n">
        <v>45636</v>
      </c>
      <c r="E508" s="7" t="inlineStr">
        <is>
          <t>Special talk12/16_Scaling up quantum computing and its verification on photonic systems</t>
        </is>
      </c>
      <c r="F508" s="7" t="inlineStr">
        <is>
          <t>Special talk 2024-12-16-Jun-Yi Wu(吳俊毅)下載</t>
        </is>
      </c>
      <c r="G508" s="7" t="inlineStr">
        <is>
          <t>Special talk 2024-12-16-Jun-Yi Wu(吳俊毅)</t>
        </is>
      </c>
      <c r="H508" s="7" t="inlineStr">
        <is>
          <t>https://www.phy.ncu.edu.tw/wp-content/uploads/2024/12/Special-talk-2024-12-16-Jun-Yi-Wu吳俊毅.pdf</t>
        </is>
      </c>
      <c r="I508" s="7" t="inlineStr">
        <is>
          <t>下載</t>
        </is>
      </c>
      <c r="J508" s="7" t="inlineStr">
        <is>
          <t>https://www.phy.ncu.edu.tw/wp-content/uploads/2024/12/Special-talk-2024-12-16-Jun-Yi-Wu吳俊毅.pdf</t>
        </is>
      </c>
      <c r="K508" s="7" t="n"/>
      <c r="L508" s="7" t="n"/>
      <c r="M508" s="7" t="inlineStr">
        <is>
          <t>https://www.phy.ncu.edu.tw/news/special-talk12-16_scaling-up-quantum-computing-and-its-verification-on-photonic-systems/</t>
        </is>
      </c>
      <c r="N508" s="7" t="inlineStr">
        <is>
          <t>許慧君</t>
        </is>
      </c>
    </row>
    <row r="509">
      <c r="A509" s="7">
        <f>TRUE()</f>
        <v/>
      </c>
      <c r="B509" s="7" t="inlineStr">
        <is>
          <t>演講</t>
        </is>
      </c>
      <c r="C509" s="7" t="n"/>
      <c r="D509" s="14" t="n">
        <v>45636</v>
      </c>
      <c r="E509" s="7" t="inlineStr">
        <is>
          <t>Special talk(Online)12/13_Exploring Visible &amp;amp; Invisible Universe with Cosmic Lenses</t>
        </is>
      </c>
      <c r="F509" s="7" t="inlineStr">
        <is>
          <t>Special talk 2024-12-13Chan^J James Hung-Hsu(詹弘旭)下載</t>
        </is>
      </c>
      <c r="G509" s="7" t="inlineStr">
        <is>
          <t>Special talk 2024-12-13Chan^J James Hung-Hsu(詹弘旭)</t>
        </is>
      </c>
      <c r="H509" s="7" t="inlineStr">
        <is>
          <t>https://www.phy.ncu.edu.tw/wp-content/uploads/2024/12/Special-talk-2024-12-13Chan^J-James-Hung-Hsu詹弘旭.pdf</t>
        </is>
      </c>
      <c r="I509" s="7" t="inlineStr">
        <is>
          <t>下載</t>
        </is>
      </c>
      <c r="J509" s="7" t="inlineStr">
        <is>
          <t>https://www.phy.ncu.edu.tw/wp-content/uploads/2024/12/Special-talk-2024-12-13Chan^J-James-Hung-Hsu詹弘旭.pdf</t>
        </is>
      </c>
      <c r="K509" s="7" t="n"/>
      <c r="L509" s="7" t="n"/>
      <c r="M509" s="7" t="inlineStr">
        <is>
          <t>https://www.phy.ncu.edu.tw/news/special-talkonline12-13_exploring-visible-invisible-universe-with-cosmic-lenses/</t>
        </is>
      </c>
      <c r="N509" s="7" t="inlineStr">
        <is>
          <t>許慧君</t>
        </is>
      </c>
    </row>
    <row r="510" ht="222" customHeight="1">
      <c r="A510" s="7">
        <f>TRUE()</f>
        <v/>
      </c>
      <c r="B510" s="7" t="inlineStr">
        <is>
          <t>其他</t>
        </is>
      </c>
      <c r="C510" s="7" t="n"/>
      <c r="D510" s="14" t="n">
        <v>45636</v>
      </c>
      <c r="E510" s="7" t="inlineStr">
        <is>
          <t>113-1跨域自主學習聯展線上成果搶先看，歡迎踴躍投票選出您心中最佳學生團隊~</t>
        </is>
      </c>
      <c r="F510" s="9" t="inlineStr">
        <is>
          <t>教務處為鼓勵學生自主學習、規劃跨域自主學習聯展，其中包含跨域數位科技應用人才為主軸「微學程」、以及學生自主打造課程內容「微課程」、具有跨域學習創新的「社群團隊」及通識中心創新學分學程之「AI、創意、社會參與學程」，學生團隊成果多元創新，非常值得關注，敬邀全校師生共同參與。
邀請您一起來參與投票，請選出您心目中最佳課程，每人三票。歡迎大家分享，踴躍投票
投票時間:12月9日(一)~12月18(三)23:59分
👉成果展網站:https://sites.google.com/view/113-1outcome
👉點我投票去:https://docs.google.com/forms/d/e/1FAIpQLScqxDPVvwP7UvM25Zst4RT74h1gdJyca0OuQxvYgL-SjqPlxQ/viewform
(前200名投票者將贈送一份精美小禮物，將透過電子郵件聯絡您)
實體成果展時間:12/19(四)晚上17:00~20:30，有39組學生攤位闖關集點兌換小禮物活動，歡迎大家一起共同參與。
今年也特別與高教深耕成果展聯合舉辦開幕儀式，敬邀全校師生一同前來共襄盛舉，今年必看展覽，一定要來嚕。
👉手刀報名去:https://docs.google.com/forms/d/e/1FAIpQLSdoKr555e-aGJmDPGkageYIGapC-m9BbPZWv14NoGuYChVa1Q/viewform</t>
        </is>
      </c>
      <c r="G510" s="7" t="inlineStr">
        <is>
          <t>https://sites.google.com/view/113-1outcome</t>
        </is>
      </c>
      <c r="H510" s="7" t="inlineStr">
        <is>
          <t>https://sites.google.com/view/113-1outcome</t>
        </is>
      </c>
      <c r="I510" s="7" t="inlineStr">
        <is>
          <t>https://docs.google.com/forms/d/e/1FAIpQLScqxDPVvwP7UvM25Zst</t>
        </is>
      </c>
      <c r="J510" s="7" t="inlineStr">
        <is>
          <t>https://docs.google.com/forms/d/e/1FAIpQLScqxDPVvwP7UvM25Zst4RT74h1gdJyca0OuQxvYgL-SjqPlxQ/viewform</t>
        </is>
      </c>
      <c r="K510" s="7" t="inlineStr">
        <is>
          <t>https://docs.google.com/forms/d/e/1FAIpQLSdoKr555e-aGJmDPGka</t>
        </is>
      </c>
      <c r="L510" s="7" t="inlineStr">
        <is>
          <t>https://docs.google.com/forms/d/e/1FAIpQLSdoKr555e-aGJmDPGkageYIGapC-m9BbPZWv14NoGuYChVa1Q/viewform</t>
        </is>
      </c>
      <c r="M510" s="7" t="inlineStr">
        <is>
          <t>https://www.phy.ncu.edu.tw/news/113-1%e8%b7%a8%e5%9f%9f%e8%87%aa%e4%b8%bb%e5%ad%b8%e7%bf%92%e8%81%af%e5%b1%95%e7%b7%9a%e4%b8%8a%e6%88%90%e6%9e%9c%e6%90%b6%e5%85%88%e7%9c%8b%ef%bc%8c%e6%ad%a1%e8%bf%8e%e8%b8%b4%e8%ba%8d%e6%8a%95/</t>
        </is>
      </c>
      <c r="N510" s="7" t="inlineStr">
        <is>
          <t>許慧君</t>
        </is>
      </c>
    </row>
    <row r="511">
      <c r="A511" s="7">
        <f>TRUE()</f>
        <v/>
      </c>
      <c r="B511" s="7" t="inlineStr">
        <is>
          <t>其他</t>
        </is>
      </c>
      <c r="C511" s="7" t="n"/>
      <c r="D511" s="14" t="n">
        <v>45635</v>
      </c>
      <c r="E511" s="7" t="inlineStr">
        <is>
          <t>113-2 理學院日文專班開班囉！</t>
        </is>
      </c>
      <c r="F511" s="7" t="n"/>
      <c r="G511" s="7" t="n"/>
      <c r="H511" s="7" t="n"/>
      <c r="I511" s="7" t="n"/>
      <c r="J511" s="7" t="n"/>
      <c r="K511" s="7" t="n"/>
      <c r="L511" s="7" t="n"/>
      <c r="M511" s="7" t="inlineStr">
        <is>
          <t>https://www.phy.ncu.edu.tw/news/113-2-%e7%90%86%e5%ad%b8%e9%99%a2%e6%97%a5%e6%96%87%e5%b0%88%e7%8f%ad%e9%96%8b%e7%8f%ad%e5%9b%89%ef%bc%81/</t>
        </is>
      </c>
      <c r="N511" s="7" t="inlineStr">
        <is>
          <t>許慧君</t>
        </is>
      </c>
    </row>
    <row r="512" ht="79" customHeight="1">
      <c r="A512" s="7">
        <f>TRUE()</f>
        <v/>
      </c>
      <c r="B512" s="7" t="inlineStr">
        <is>
          <t>其他</t>
        </is>
      </c>
      <c r="C512" s="7" t="n"/>
      <c r="D512" s="14" t="n">
        <v>45635</v>
      </c>
      <c r="E512" s="7" t="inlineStr">
        <is>
          <t>S4-717暫停開放公告</t>
        </is>
      </c>
      <c r="F512" s="9" t="inlineStr">
        <is>
          <t>S4-717暫停開放公告
113.12.10(二)09:00-15:00理學院EMI活動
113.12.11(三)
08:00-16:00系友活動
16:00-22:00實驗物理課
活動期間暫停開放，造成不便敬請見諒~</t>
        </is>
      </c>
      <c r="G512" s="7" t="n"/>
      <c r="H512" s="7" t="n"/>
      <c r="I512" s="7" t="n"/>
      <c r="J512" s="7" t="n"/>
      <c r="K512" s="7" t="n"/>
      <c r="L512" s="7" t="n"/>
      <c r="M512" s="7" t="inlineStr">
        <is>
          <t>https://www.phy.ncu.edu.tw/news/s4-717%e6%9a%ab%e5%81%9c%e9%96%8b%e6%94%be%e5%85%ac%e5%91%8a-4/</t>
        </is>
      </c>
      <c r="N512" s="7" t="inlineStr">
        <is>
          <t>許慧君</t>
        </is>
      </c>
    </row>
    <row r="513">
      <c r="A513" s="7">
        <f>TRUE()</f>
        <v/>
      </c>
      <c r="B513" s="7" t="inlineStr">
        <is>
          <t>演講</t>
        </is>
      </c>
      <c r="C513" s="7" t="n"/>
      <c r="D513" s="14" t="n">
        <v>45635</v>
      </c>
      <c r="E513" s="7" t="inlineStr">
        <is>
          <t>Evolution of Helicity Property of Relic Neutrinos and Implications on Their Detection</t>
        </is>
      </c>
      <c r="F513" s="7" t="inlineStr">
        <is>
          <t>1227下載</t>
        </is>
      </c>
      <c r="G513" s="7" t="inlineStr">
        <is>
          <t>1227</t>
        </is>
      </c>
      <c r="H513" s="7" t="inlineStr">
        <is>
          <t>https://www.phy.ncu.edu.tw/wp-content/uploads/2024/12/1227.pdf</t>
        </is>
      </c>
      <c r="I513" s="7" t="inlineStr">
        <is>
          <t>下載</t>
        </is>
      </c>
      <c r="J513" s="7" t="inlineStr">
        <is>
          <t>https://www.phy.ncu.edu.tw/wp-content/uploads/2024/12/1227.pdf</t>
        </is>
      </c>
      <c r="K513" s="7" t="n"/>
      <c r="L513" s="7" t="n"/>
      <c r="M513" s="7" t="inlineStr">
        <is>
          <t>https://www.phy.ncu.edu.tw/news/evolution-of-helicity-property-of-relic-neutrinos-and-implications-on-their-detection/</t>
        </is>
      </c>
      <c r="N513" s="7" t="inlineStr">
        <is>
          <t>許慧君</t>
        </is>
      </c>
    </row>
    <row r="514" ht="196" customHeight="1">
      <c r="A514" s="7">
        <f>TRUE()</f>
        <v/>
      </c>
      <c r="B514" s="7" t="inlineStr">
        <is>
          <t>其他</t>
        </is>
      </c>
      <c r="C514" s="7" t="n"/>
      <c r="D514" s="14" t="n">
        <v>45635</v>
      </c>
      <c r="E514" s="7" t="inlineStr">
        <is>
          <t>113學年度第2學期課程教學助教志願調查1131209</t>
        </is>
      </c>
      <c r="F514" s="9" t="inlineStr">
        <is>
          <t>中央大學物理系公告-113學年度第2學期課程教學助教志願調查
NCU Physics Departmental Notice-2024/2025 Second Semester Teaching Assistant Application Form
物理系研究生欲申請擔任課程教學助教者，請於113年12月13日前填寫『課程教學助教志願表』(https://forms.gle/ZbTYtMT5guR3wpvVA)。
Physics Department graduate students who wish to serve as teaching assistants (TA), please fill in the TA Application Form before Dec 13, 2024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113-2助教TA下載
國立中央大學物理系研究生獎助學金辦法20210708系務會議通過下載</t>
        </is>
      </c>
      <c r="G514" s="7" t="inlineStr">
        <is>
          <t>https://forms.gle/ZbTYtMT5guR3wpvVA</t>
        </is>
      </c>
      <c r="H514" s="7" t="inlineStr">
        <is>
          <t>https://forms.gle/ZbTYtMT5guR3wpvVA</t>
        </is>
      </c>
      <c r="I514" s="7" t="inlineStr">
        <is>
          <t>https://forms.gle/ZbTYtMT5guR3wpvVA</t>
        </is>
      </c>
      <c r="J514" s="7" t="inlineStr">
        <is>
          <t>https://forms.gle/QHUKdYqc5P3r1cNm9</t>
        </is>
      </c>
      <c r="K514" s="7" t="inlineStr">
        <is>
          <t>113-2助教TA</t>
        </is>
      </c>
      <c r="L514" s="7" t="inlineStr">
        <is>
          <t>https://www.phy.ncu.edu.tw/wp-content/uploads/2024/12/113-2助教TA.pdf</t>
        </is>
      </c>
      <c r="M514" s="7" t="inlineStr">
        <is>
          <t>https://www.phy.ncu.edu.tw/news/113%e5%ad%b8%e5%b9%b4%e5%ba%a6%e7%ac%ac2%e5%ad%b8%e6%9c%9f%e8%aa%b2%e7%a8%8b%e6%95%99%e5%ad%b8%e5%8a%a9%e6%95%99%e5%bf%97%e9%a1%98%e8%aa%bf%e6%9f%a51131209/</t>
        </is>
      </c>
      <c r="N514" s="7" t="inlineStr">
        <is>
          <t>許慧君</t>
        </is>
      </c>
    </row>
    <row r="515">
      <c r="A515" s="7">
        <f>TRUE()</f>
        <v/>
      </c>
      <c r="B515" s="7" t="inlineStr">
        <is>
          <t>演講</t>
        </is>
      </c>
      <c r="C515" s="7" t="n"/>
      <c r="D515" s="14" t="n">
        <v>45635</v>
      </c>
      <c r="E515" s="7" t="inlineStr">
        <is>
          <t>Complex System and Biophysics Seminar_20241212</t>
        </is>
      </c>
      <c r="F515" s="7" t="inlineStr">
        <is>
          <t>Complex System and Biophysics Seminar_20241212下載</t>
        </is>
      </c>
      <c r="G515" s="7" t="inlineStr">
        <is>
          <t>Complex System and Biophysics Seminar_20241212</t>
        </is>
      </c>
      <c r="H515" s="7" t="inlineStr">
        <is>
          <t>https://www.phy.ncu.edu.tw/wp-content/uploads/2024/12/Complex-System-and-Biophysics-Seminar_20241212.pdf</t>
        </is>
      </c>
      <c r="I515" s="7" t="inlineStr">
        <is>
          <t>下載</t>
        </is>
      </c>
      <c r="J515" s="7" t="inlineStr">
        <is>
          <t>https://www.phy.ncu.edu.tw/wp-content/uploads/2024/12/Complex-System-and-Biophysics-Seminar_20241212.pdf</t>
        </is>
      </c>
      <c r="K515" s="7" t="n"/>
      <c r="L515" s="7" t="n"/>
      <c r="M515" s="7" t="inlineStr">
        <is>
          <t>https://www.phy.ncu.edu.tw/news/complex-system-and-biophysics-seminar_20241212/</t>
        </is>
      </c>
      <c r="N515" s="7" t="inlineStr">
        <is>
          <t>許慧君</t>
        </is>
      </c>
    </row>
    <row r="516" ht="131" customHeight="1">
      <c r="A516" s="7">
        <f>TRUE()</f>
        <v/>
      </c>
      <c r="B516" s="7" t="inlineStr">
        <is>
          <t>演講</t>
        </is>
      </c>
      <c r="C516" s="7" t="n"/>
      <c r="D516" s="14" t="n">
        <v>45631</v>
      </c>
      <c r="E516" s="7" t="inlineStr">
        <is>
          <t>[快速上手Turnitin] 論文比對系統線上QA課程，歡迎即將畢業的碩博士生踴躍報名參加！！</t>
        </is>
      </c>
      <c r="F516" s="9" t="inlineStr">
        <is>
          <t>配合本校碩博士生口試時程，圖書館特舉辦Turnitin論文比對系統線上QA課程，課程資訊如下
上課時間：2024/12/11（三）12：00-12：20
報名網址：https://cis.ncu.edu.tw/iNCU/messageNotice/activityManagement/activity/758
講座為線上授課，上課網址：https://ncu-edu.webex.com/ncu-edu/j.php?MTID=mda900749ac1eb14233ebab533fc9cdef
Turnitin 操作教學、常見問題、教學影片：https://rapid.lib.ncu.edu.tw/libweek/guide/04-1.html
如有其他問題，歡迎聯絡圖書館推廣服務組，E-mail：ncu57407@ncu.edu.tw；電話：03-4227151轉分機57407。（服務時間：週一至週五8：30-17：30）</t>
        </is>
      </c>
      <c r="G516" s="7" t="inlineStr">
        <is>
          <t>https://cis.ncu.edu.tw/iNCU/messageNotice/activityManagement</t>
        </is>
      </c>
      <c r="H516" s="7" t="inlineStr">
        <is>
          <t>https://cis.ncu.edu.tw/iNCU/messageNotice/activityManagement/activity/758</t>
        </is>
      </c>
      <c r="I516" s="7" t="inlineStr">
        <is>
          <t>https://ncu-edu.webex.com/ncu-edu/j.php?MTID=mda900749ac1eb1</t>
        </is>
      </c>
      <c r="J516" s="7" t="inlineStr">
        <is>
          <t>https://ncu-edu.webex.com/ncu-edu/j.php?MTID=mda900749ac1eb14233ebab533fc9cdef</t>
        </is>
      </c>
      <c r="K516" s="7" t="inlineStr">
        <is>
          <t>https://rapid.lib.ncu.edu.tw/libweek/guide/04-1.html</t>
        </is>
      </c>
      <c r="L516" s="7" t="inlineStr">
        <is>
          <t>https://rapid.lib.ncu.edu.tw/libweek/guide/04-1.html</t>
        </is>
      </c>
      <c r="M516" s="7" t="inlineStr">
        <is>
          <t>https://www.phy.ncu.edu.tw/news/%e5%bf%ab%e9%80%9f%e4%b8%8a%e6%89%8bturnitin-%e8%ab%96%e6%96%87%e6%af%94%e5%b0%8d%e7%b3%bb%e7%b5%b1%e7%b7%9a%e4%b8%8aqa%e8%aa%b2%e7%a8%8b%ef%bc%8c%e6%ad%a1%e8%bf%8e%e5%8d%b3%e5%b0%87%e7%95%a2/</t>
        </is>
      </c>
      <c r="N516" s="7" t="inlineStr">
        <is>
          <t>許慧君</t>
        </is>
      </c>
    </row>
    <row r="517">
      <c r="A517" s="7">
        <f>TRUE()</f>
        <v/>
      </c>
      <c r="B517" s="7" t="inlineStr">
        <is>
          <t>其他</t>
        </is>
      </c>
      <c r="C517" s="7" t="n"/>
      <c r="D517" s="14" t="n">
        <v>45629</v>
      </c>
      <c r="E517" s="7" t="inlineStr">
        <is>
          <t>Notification of School Enrollment for the Second Semester of Academic Year 2024-2025 for Current International Students</t>
        </is>
      </c>
      <c r="F517" s="7" t="inlineStr">
        <is>
          <t>附件三-1132境外生(舊生)註冊通知下載</t>
        </is>
      </c>
      <c r="G517" s="7" t="inlineStr">
        <is>
          <t>附件三-1132境外生(舊生)註冊通知</t>
        </is>
      </c>
      <c r="H517" s="7" t="inlineStr">
        <is>
          <t>https://www.phy.ncu.edu.tw/wp-content/uploads/2024/12/附件三-1132境外生舊生註冊通知.pdf</t>
        </is>
      </c>
      <c r="I517" s="7" t="inlineStr">
        <is>
          <t>下載</t>
        </is>
      </c>
      <c r="J517" s="7" t="inlineStr">
        <is>
          <t>https://www.phy.ncu.edu.tw/wp-content/uploads/2024/12/附件三-1132境外生舊生註冊通知.pdf</t>
        </is>
      </c>
      <c r="K517" s="7" t="n"/>
      <c r="L517" s="7" t="n"/>
      <c r="M517" s="7" t="inlineStr">
        <is>
          <t>https://www.phy.ncu.edu.tw/news/56174/</t>
        </is>
      </c>
      <c r="N517" s="7" t="inlineStr">
        <is>
          <t>許慧君</t>
        </is>
      </c>
    </row>
    <row r="518">
      <c r="A518" s="7">
        <f>TRUE()</f>
        <v/>
      </c>
      <c r="B518" s="7" t="inlineStr">
        <is>
          <t>其他</t>
        </is>
      </c>
      <c r="C518" s="7" t="n"/>
      <c r="D518" s="14" t="n">
        <v>45629</v>
      </c>
      <c r="E518" s="7" t="inlineStr">
        <is>
          <t>113(二)課務日程表及選課相關資訊</t>
        </is>
      </c>
      <c r="F518" s="7" t="inlineStr">
        <is>
          <t>https://pdc.adm.ncu.edu.tw/news_detail.asp?no=5061</t>
        </is>
      </c>
      <c r="G518" s="7" t="inlineStr">
        <is>
          <t>https://pdc.adm.ncu.edu.tw/news_detail.asp?no=5061</t>
        </is>
      </c>
      <c r="H518" s="7" t="inlineStr">
        <is>
          <t>https://pdc.adm.ncu.edu.tw/news_detail.asp?no=5061</t>
        </is>
      </c>
      <c r="I518" s="7" t="n"/>
      <c r="J518" s="7" t="n"/>
      <c r="K518" s="7" t="n"/>
      <c r="L518" s="7" t="n"/>
      <c r="M518" s="7" t="inlineStr">
        <is>
          <t>https://www.phy.ncu.edu.tw/news/113%e4%ba%8c%e8%aa%b2%e5%8b%99%e6%97%a5%e7%a8%8b%e8%a1%a8%e5%8f%8a%e9%81%b8%e8%aa%b2%e7%9b%b8%e9%97%9c%e8%b3%87%e8%a8%8a/</t>
        </is>
      </c>
      <c r="N518" s="7" t="inlineStr">
        <is>
          <t>許慧君</t>
        </is>
      </c>
    </row>
    <row r="519">
      <c r="A519" s="7">
        <f>TRUE()</f>
        <v/>
      </c>
      <c r="B519" s="7" t="inlineStr">
        <is>
          <t>其他</t>
        </is>
      </c>
      <c r="C519" s="7" t="n"/>
      <c r="D519" s="14" t="n">
        <v>45629</v>
      </c>
      <c r="E519" s="7" t="inlineStr">
        <is>
          <t>國立中央大學113學年度第2學期舊生註冊通知</t>
        </is>
      </c>
      <c r="F519" s="7" t="inlineStr">
        <is>
          <t>https://pdc.adm.ncu.edu.tw/postM/post/reg/1131202_1.pdf</t>
        </is>
      </c>
      <c r="G519" s="7" t="inlineStr">
        <is>
          <t>https://pdc.adm.ncu.edu.tw/postM/post/reg/1131202_1.pdf</t>
        </is>
      </c>
      <c r="H519" s="7" t="inlineStr">
        <is>
          <t>https://pdc.adm.ncu.edu.tw/postM/post/reg/1131202_1.pdf</t>
        </is>
      </c>
      <c r="I519" s="7" t="n"/>
      <c r="J519" s="7" t="n"/>
      <c r="K519" s="7" t="n"/>
      <c r="L519" s="7" t="n"/>
      <c r="M519" s="7" t="inlineStr">
        <is>
          <t>https://www.phy.ncu.edu.tw/news/%e5%9c%8b%e7%ab%8b%e4%b8%ad%e5%a4%ae%e5%a4%a7%e5%ad%b8113%e5%ad%b8%e5%b9%b4%e5%ba%a6%e7%ac%ac2%e5%ad%b8%e6%9c%9f%e8%88%8a%e7%94%9f%e8%a8%bb%e5%86%8a%e9%80%9a%e7%9f%a5/</t>
        </is>
      </c>
      <c r="N519" s="7" t="inlineStr">
        <is>
          <t>許慧君</t>
        </is>
      </c>
    </row>
    <row r="520">
      <c r="A520" s="7">
        <f>TRUE()</f>
        <v/>
      </c>
      <c r="B520" s="7" t="inlineStr">
        <is>
          <t>其他</t>
        </is>
      </c>
      <c r="C520" s="7" t="n"/>
      <c r="D520" s="14" t="n">
        <v>45629</v>
      </c>
      <c r="E520" s="7" t="inlineStr">
        <is>
          <t>113學年度中央大學物理系研究生畢業服租借</t>
        </is>
      </c>
      <c r="F520" s="7" t="inlineStr">
        <is>
          <t>113學年度中央大學物理系研究生畢業服租借下載</t>
        </is>
      </c>
      <c r="G520" s="7" t="inlineStr">
        <is>
          <t>113學年度中央大學物理系研究生畢業服租借</t>
        </is>
      </c>
      <c r="H520" s="7" t="inlineStr">
        <is>
          <t>https://www.phy.ncu.edu.tw/wp-content/uploads/2024/12/113學年度中央大學物理系研究生畢業服租借-1.pdf</t>
        </is>
      </c>
      <c r="I520" s="7" t="inlineStr">
        <is>
          <t>下載</t>
        </is>
      </c>
      <c r="J520" s="7" t="inlineStr">
        <is>
          <t>https://www.phy.ncu.edu.tw/wp-content/uploads/2024/12/113學年度中央大學物理系研究生畢業服租借-1.pdf</t>
        </is>
      </c>
      <c r="K520" s="7" t="n"/>
      <c r="L520" s="7" t="n"/>
      <c r="M520" s="7" t="inlineStr">
        <is>
          <t>https://www.phy.ncu.edu.tw/news/113%e5%ad%b8%e5%b9%b4%e5%ba%a6%e4%b8%ad%e5%a4%ae%e5%a4%a7%e5%ad%b8%e7%89%a9%e7%90%86%e7%b3%bb%e7%a0%94%e7%a9%b6%e7%94%9f%e7%95%a2%e6%a5%ad%e6%9c%8d%e7%a7%9f%e5%80%9f/</t>
        </is>
      </c>
      <c r="N520" s="7" t="inlineStr">
        <is>
          <t>許慧君</t>
        </is>
      </c>
    </row>
    <row r="521" ht="40" customHeight="1">
      <c r="A521" s="7">
        <f>TRUE()</f>
        <v/>
      </c>
      <c r="B521" s="7" t="inlineStr">
        <is>
          <t>獎學金</t>
        </is>
      </c>
      <c r="C521" s="7" t="n"/>
      <c r="D521" s="14" t="n">
        <v>45629</v>
      </c>
      <c r="E521" s="7" t="inlineStr">
        <is>
          <t>「國家科學及技術委員會博士生研究獎學金試辦方案」113年國科會甄選類缺額，自113年12月1日（週日）起至114年1月10日（週五）中午12時止開放線上申請，逾時恕不受理</t>
        </is>
      </c>
      <c r="F521" s="9" t="inlineStr">
        <is>
          <t>113OB02777下載
113AE04119_113u0p020794_att_di下載
113AE04119_113u0p020794_113d2037217-01下載</t>
        </is>
      </c>
      <c r="G521" s="7" t="inlineStr">
        <is>
          <t>113OB02777</t>
        </is>
      </c>
      <c r="H521" s="7" t="inlineStr">
        <is>
          <t>https://www.phy.ncu.edu.tw/wp-content/uploads/2024/12/113OB02777.pdf</t>
        </is>
      </c>
      <c r="I521" s="7" t="inlineStr">
        <is>
          <t>下載</t>
        </is>
      </c>
      <c r="J521" s="7" t="inlineStr">
        <is>
          <t>https://www.phy.ncu.edu.tw/wp-content/uploads/2024/12/113OB02777.pdf</t>
        </is>
      </c>
      <c r="K521" s="7" t="inlineStr">
        <is>
          <t>113AE04119_113u0p020794_att_di</t>
        </is>
      </c>
      <c r="L521" s="7" t="inlineStr">
        <is>
          <t>https://www.phy.ncu.edu.tw/wp-content/uploads/2024/12/113AE04119_113u0p020794_att_di.pdf</t>
        </is>
      </c>
      <c r="M521" s="7" t="inlineStr">
        <is>
          <t>https://www.phy.ncu.edu.tw/news/%e3%80%8c%e5%9c%8b%e5%ae%b6%e7%a7%91%e5%ad%b8%e5%8f%8a%e6%8a%80%e8%a1%93%e5%a7%94%e5%93%a1%e6%9c%83%e5%8d%9a%e5%a3%ab%e7%94%9f%e7%a0%94%e7%a9%b6%e7%8d%8e%e5%ad%b8%e9%87%91%e8%a9%a6%e8%be%a6%e6%96%b9/</t>
        </is>
      </c>
      <c r="N521" s="7" t="inlineStr">
        <is>
          <t>許慧君</t>
        </is>
      </c>
    </row>
    <row r="522">
      <c r="A522" s="7">
        <f>TRUE()</f>
        <v/>
      </c>
      <c r="B522" s="7" t="inlineStr">
        <is>
          <t>其他</t>
        </is>
      </c>
      <c r="C522" s="7" t="n"/>
      <c r="D522" s="14" t="n">
        <v>45628</v>
      </c>
      <c r="E522" s="7" t="inlineStr">
        <is>
          <t>中央大學資安政策宣導</t>
        </is>
      </c>
      <c r="F522" s="7" t="inlineStr">
        <is>
          <t>https://www.cc.ncu.edu.tw/p/412-1000-157.php</t>
        </is>
      </c>
      <c r="G522" s="7" t="inlineStr">
        <is>
          <t>https://www.cc.ncu.edu.tw/p/412-1000-157.php</t>
        </is>
      </c>
      <c r="H522" s="7" t="inlineStr">
        <is>
          <t>https://www.cc.ncu.edu.tw/p/412-1000-157.php</t>
        </is>
      </c>
      <c r="I522" s="7" t="n"/>
      <c r="J522" s="7" t="n"/>
      <c r="K522" s="7" t="n"/>
      <c r="L522" s="7" t="n"/>
      <c r="M522" s="7" t="inlineStr">
        <is>
          <t>https://www.phy.ncu.edu.tw/news/%e4%b8%ad%e5%a4%ae%e5%a4%a7%e5%ad%b8%e8%b3%87%e5%ae%89%e6%94%bf%e7%ad%96%e5%ae%a3%e5%b0%8e/</t>
        </is>
      </c>
      <c r="N522" s="7" t="inlineStr">
        <is>
          <t>許慧君</t>
        </is>
      </c>
    </row>
    <row r="523" ht="157" customHeight="1">
      <c r="A523" s="7">
        <f>TRUE()</f>
        <v/>
      </c>
      <c r="B523" s="7" t="inlineStr">
        <is>
          <t>其他</t>
        </is>
      </c>
      <c r="C523" s="7" t="n"/>
      <c r="D523" s="14" t="n">
        <v>45628</v>
      </c>
      <c r="E523" s="7" t="inlineStr">
        <is>
          <t>12/9（一）清洗健雄館1-10樓窗台</t>
        </is>
      </c>
      <c r="F523" s="9" t="inlineStr">
        <is>
          <t>健雄館一樓靠中大湖安全門(電梯旁)暫停開放!
請靠近窗台之房間使用者，當天請務必關上窗戶，以免汙水潑入室內，不便之處請見諒。
一樓104技佐辦公室
二樓206物理系學會
三樓306實驗物理實驗室
四樓406離子佈植實驗室
五樓506-1低溫物理實驗室
六樓624複雜液體研究室
七樓724研討室
八樓822.824
九樓914
十樓1012</t>
        </is>
      </c>
      <c r="G523" s="7" t="n"/>
      <c r="H523" s="7" t="n"/>
      <c r="I523" s="7" t="n"/>
      <c r="J523" s="7" t="n"/>
      <c r="K523" s="7" t="n"/>
      <c r="L523" s="7" t="n"/>
      <c r="M523" s="7" t="inlineStr">
        <is>
          <t>https://www.phy.ncu.edu.tw/news/12-9%ef%bc%88%e4%b8%80%ef%bc%89%e6%b8%85%e6%b4%97%e5%81%a5%e9%9b%84%e9%a4%a81-10%e6%a8%93%e7%aa%97%e5%8f%b0/</t>
        </is>
      </c>
      <c r="N523" s="7" t="inlineStr">
        <is>
          <t>許慧君</t>
        </is>
      </c>
    </row>
    <row r="524" ht="27" customHeight="1">
      <c r="A524" s="7">
        <f>TRUE()</f>
        <v/>
      </c>
      <c r="B524" s="7" t="inlineStr">
        <is>
          <t>其他</t>
        </is>
      </c>
      <c r="C524" s="7" t="n"/>
      <c r="D524" s="14" t="n">
        <v>45628</v>
      </c>
      <c r="E524" s="7" t="inlineStr">
        <is>
          <t>失物招領(113.12.01)</t>
        </is>
      </c>
      <c r="F524" s="9" t="inlineStr">
        <is>
          <t>有遺失下列物品者，請儘速至物理系辦(S4-629)認領! 未領取物品將於113.12.31清除。
11312失物下載</t>
        </is>
      </c>
      <c r="G524" s="7" t="inlineStr">
        <is>
          <t>11312失物</t>
        </is>
      </c>
      <c r="H524" s="7" t="inlineStr">
        <is>
          <t>https://www.phy.ncu.edu.tw/wp-content/uploads/2024/12/11312失物.pdf</t>
        </is>
      </c>
      <c r="I524" s="7" t="inlineStr">
        <is>
          <t>下載</t>
        </is>
      </c>
      <c r="J524" s="7" t="inlineStr">
        <is>
          <t>https://www.phy.ncu.edu.tw/wp-content/uploads/2024/12/11312失物.pdf</t>
        </is>
      </c>
      <c r="K524" s="7" t="n"/>
      <c r="L524" s="7" t="n"/>
      <c r="M524" s="7" t="inlineStr">
        <is>
          <t>https://www.phy.ncu.edu.tw/news/%e5%a4%b1%e7%89%a9%e6%8b%9b%e9%a0%98113-12-01/</t>
        </is>
      </c>
      <c r="N524" s="7" t="inlineStr">
        <is>
          <t>許慧君</t>
        </is>
      </c>
    </row>
    <row r="525">
      <c r="A525" s="7">
        <f>TRUE()</f>
        <v/>
      </c>
      <c r="B525" s="7" t="inlineStr">
        <is>
          <t>研討會</t>
        </is>
      </c>
      <c r="C525" s="7" t="n"/>
      <c r="D525" s="14" t="n">
        <v>45628</v>
      </c>
      <c r="E525" s="7" t="inlineStr">
        <is>
          <t>2024 NCU MINI-WORKSHOP ON RECENT ADVANCES IN GRAVITATION</t>
        </is>
      </c>
      <c r="F525" s="7" t="n"/>
      <c r="G525" s="7" t="n"/>
      <c r="H525" s="7" t="n"/>
      <c r="I525" s="7" t="n"/>
      <c r="J525" s="7" t="n"/>
      <c r="K525" s="7" t="n"/>
      <c r="L525" s="7" t="n"/>
      <c r="M525" s="7" t="inlineStr">
        <is>
          <t>https://www.phy.ncu.edu.tw/news/2024-ncu-mini-workshop-on-recent-advances-in-gravitation/</t>
        </is>
      </c>
      <c r="N525" s="7" t="inlineStr">
        <is>
          <t>許慧君</t>
        </is>
      </c>
    </row>
    <row r="526">
      <c r="A526" s="7">
        <f>TRUE()</f>
        <v/>
      </c>
      <c r="B526" s="7" t="inlineStr">
        <is>
          <t>演講</t>
        </is>
      </c>
      <c r="C526" s="7" t="n"/>
      <c r="D526" s="14" t="n">
        <v>45628</v>
      </c>
      <c r="E526" s="7" t="inlineStr">
        <is>
          <t>Colloquium_20241203_Role of calibration in coming era of gravitational wave science</t>
        </is>
      </c>
      <c r="F526" s="7" t="inlineStr">
        <is>
          <t>Colloquium_20241203下載</t>
        </is>
      </c>
      <c r="G526" s="7" t="inlineStr">
        <is>
          <t>Colloquium_20241203</t>
        </is>
      </c>
      <c r="H526" s="7" t="inlineStr">
        <is>
          <t>https://www.phy.ncu.edu.tw/wp-content/uploads/2024/12/Colloquium_20241203.pdf</t>
        </is>
      </c>
      <c r="I526" s="7" t="inlineStr">
        <is>
          <t>下載</t>
        </is>
      </c>
      <c r="J526" s="7" t="inlineStr">
        <is>
          <t>https://www.phy.ncu.edu.tw/wp-content/uploads/2024/12/Colloquium_20241203.pdf</t>
        </is>
      </c>
      <c r="K526" s="7" t="n"/>
      <c r="L526" s="7" t="n"/>
      <c r="M526" s="7" t="inlineStr">
        <is>
          <t>https://www.phy.ncu.edu.tw/news/colloquium_20241203_role-of-calibration-in-coming-era-of-gravitational-wave-science/</t>
        </is>
      </c>
      <c r="N526" s="7" t="inlineStr">
        <is>
          <t>許慧君</t>
        </is>
      </c>
    </row>
    <row r="527" ht="27" customHeight="1">
      <c r="A527" s="7">
        <f>TRUE()</f>
        <v/>
      </c>
      <c r="B527" s="7" t="inlineStr">
        <is>
          <t>招生</t>
        </is>
      </c>
      <c r="C527" s="7" t="n"/>
      <c r="D527" s="14" t="n">
        <v>45622</v>
      </c>
      <c r="E527" s="7" t="inlineStr">
        <is>
          <t>114學年度碩士班甄試入學招生正備取生報到情形查詢</t>
        </is>
      </c>
      <c r="F527" s="9" t="inlineStr">
        <is>
          <t>https://cis.ncu.edu.tw/ExamRegister/checkin?activityNo=173
https://cis.ncu.edu.tw/ExamRegister/checkin_detail?code=173I999I1I2202I0&amp;d=10302376</t>
        </is>
      </c>
      <c r="G527" s="7" t="inlineStr">
        <is>
          <t>https://cis.ncu.edu.tw/ExamRegister/checkin?activityNo=173</t>
        </is>
      </c>
      <c r="H527" s="7" t="inlineStr">
        <is>
          <t>https://cis.ncu.edu.tw/ExamRegister/checkin?activityNo=173</t>
        </is>
      </c>
      <c r="I527" s="7" t="inlineStr">
        <is>
          <t>https://cis.ncu.edu.tw/ExamRegister/checkin_detail?code=173I</t>
        </is>
      </c>
      <c r="J527" s="7" t="inlineStr">
        <is>
          <t>https://cis.ncu.edu.tw/ExamRegister/checkin_detail?code=173I999I1I2202I0&amp;d=10302376</t>
        </is>
      </c>
      <c r="K527" s="7" t="n"/>
      <c r="L527" s="7" t="n"/>
      <c r="M527" s="7" t="inlineStr">
        <is>
          <t>https://www.phy.ncu.edu.tw/news/114%e5%ad%b8%e5%b9%b4%e5%ba%a6%e7%a2%a9%e5%a3%ab%e7%8f%ad%e7%94%84%e8%a9%a6%e5%85%a5%e5%ad%b8%e6%8b%9b%e7%94%9f%e6%ad%a3%e5%82%99%e5%8f%96%e7%94%9f%e5%a0%b1%e5%88%b0%e6%83%85%e5%bd%a2%e6%9f%a5/</t>
        </is>
      </c>
      <c r="N527" s="7" t="inlineStr">
        <is>
          <t>許慧君</t>
        </is>
      </c>
    </row>
    <row r="528" ht="105" customHeight="1">
      <c r="A528" s="7">
        <f>TRUE()</f>
        <v/>
      </c>
      <c r="B528" s="7" t="inlineStr">
        <is>
          <t>演講</t>
        </is>
      </c>
      <c r="C528" s="7" t="n"/>
      <c r="D528" s="14" t="n">
        <v>45622</v>
      </c>
      <c r="E528" s="7" t="inlineStr">
        <is>
          <t>TA增能講座</t>
        </is>
      </c>
      <c r="F528" s="9" t="inlineStr">
        <is>
          <t>114年度教學實踐研究計畫系列增能活動第三場次
１、 時間:113年11月26(二) 上午10:00-12:00。
２、 地點: 教研大樓四樓中大創意園區。
３、 講題:如何協助教學實踐計畫之教育文獻與成效評估蒐集工作坊
４、 主講人:陽明交通大學校務大數據研究中心張繐礠助理研究員\
５、活動報名網址
https://forms.gle/ZzHRW4LA7nU3M1Ri6
                                           教務處教學發展中心 敬上</t>
        </is>
      </c>
      <c r="G528" s="7" t="inlineStr">
        <is>
          <t>https://forms.gle/ZzHRW4LA7nU3M1Ri6</t>
        </is>
      </c>
      <c r="H528" s="7" t="inlineStr">
        <is>
          <t>https://forms.gle/ZzHRW4LA7nU3M1Ri6</t>
        </is>
      </c>
      <c r="I528" s="7" t="n"/>
      <c r="J528" s="7" t="n"/>
      <c r="K528" s="7" t="n"/>
      <c r="L528" s="7" t="n"/>
      <c r="M528" s="7" t="inlineStr">
        <is>
          <t>https://www.phy.ncu.edu.tw/news/ta%e5%a2%9e%e8%83%bd%e8%ac%9b%e5%ba%a7/</t>
        </is>
      </c>
      <c r="N528" s="7" t="inlineStr">
        <is>
          <t>許慧君</t>
        </is>
      </c>
    </row>
    <row r="529" ht="105" customHeight="1">
      <c r="A529" s="7">
        <f>TRUE()</f>
        <v/>
      </c>
      <c r="B529" s="7" t="inlineStr">
        <is>
          <t>其他</t>
        </is>
      </c>
      <c r="C529" s="7" t="n"/>
      <c r="D529" s="14" t="n">
        <v>45621</v>
      </c>
      <c r="E529" s="7" t="inlineStr">
        <is>
          <t>恭喜本系蕭晨妤、龎逸傑同學榮獲亞太物理學會聯合會電漿物理學部(AAPPS-DPP) 2024會議 海報競賽獎</t>
        </is>
      </c>
      <c r="F529" s="9" t="inlineStr">
        <is>
          <t>Poster ID: BP-13
Presenter: Chen-Yu Siao
Presentation Title:Self-excited vortical waves in two-dimensional Yukawa solids
Poster ID: BP-14
Presenter: Yi-Jie Pang
Presentation Title:Lattice constant mismatch induced superlattices in tightly confined Yukawa solids
https://www.aappsdpp.org/DPP2024/index.html</t>
        </is>
      </c>
      <c r="G529" s="7" t="n"/>
      <c r="H529" s="7" t="n"/>
      <c r="I529" s="7" t="n"/>
      <c r="J529" s="7" t="n"/>
      <c r="K529" s="7" t="n"/>
      <c r="L529" s="7" t="n"/>
      <c r="M529" s="7" t="inlineStr">
        <is>
          <t>https://www.phy.ncu.edu.tw/news/%e6%81%ad%e5%96%9c%e6%9c%ac%e7%b3%bb%e8%95%ad%e6%99%a8%e5%a6%a4%e3%80%81%e9%be%8e%e9%80%b8%e5%82%91%e5%90%8c%e5%ad%b8%e6%a6%ae%e7%8d%b2%e4%ba%9e%e5%a4%aa%e7%89%a9%e7%90%86%e5%ad%b8%e6%9c%83%e8%81%af/</t>
        </is>
      </c>
      <c r="N529" s="7" t="inlineStr">
        <is>
          <t>許慧君</t>
        </is>
      </c>
    </row>
    <row r="530" ht="131" customHeight="1">
      <c r="A530" s="7">
        <f>TRUE()</f>
        <v/>
      </c>
      <c r="B530" s="7" t="inlineStr">
        <is>
          <t>其他</t>
        </is>
      </c>
      <c r="C530" s="7" t="n"/>
      <c r="D530" s="14" t="n">
        <v>45619</v>
      </c>
      <c r="E530" s="7" t="inlineStr">
        <is>
          <t>狂賀本系於113學年度全校運動會獲獎</t>
        </is>
      </c>
      <c r="F530" s="9" t="inlineStr">
        <is>
          <t>總錦標成績榮獲[進步獎]
男生團體游泳 50公尺自由式 第四名 吳彥震、廖顯頡
男生個人徑賽 5000公尺 第六名 吳彥震
女生個人徑賽 100公尺 第六名 章佳煦
女生個人徑賽 200公尺 第二名 章佳煦
女生個人徑賽 200公尺 第三名 邱媛婕
女生個人徑賽 800公尺 第三名 邱媛婕
女生團體徑賽 200公尺 第一名 章佳煦、邱媛婕
恭喜以上獲獎同學
感謝不畏風雨參與本次運動會教職員及同學們</t>
        </is>
      </c>
      <c r="G530" s="7" t="n"/>
      <c r="H530" s="7" t="n"/>
      <c r="I530" s="7" t="n"/>
      <c r="J530" s="7" t="n"/>
      <c r="K530" s="7" t="n"/>
      <c r="L530" s="7" t="n"/>
      <c r="M530" s="7" t="inlineStr">
        <is>
          <t>https://www.phy.ncu.edu.tw/news/%e7%8b%82%e8%b3%80%e6%9c%ac%e7%b3%bb%e6%96%bc113%e5%ad%b8%e5%b9%b4%e5%ba%a6%e5%85%a8%e6%a0%a1%e9%81%8b%e5%8b%95%e6%9c%83%e7%8d%b2%e7%8d%8e/</t>
        </is>
      </c>
      <c r="N530" s="7" t="inlineStr">
        <is>
          <t>許慧君</t>
        </is>
      </c>
    </row>
    <row r="531" ht="53" customHeight="1">
      <c r="A531" s="7">
        <f>TRUE()</f>
        <v/>
      </c>
      <c r="B531" s="7" t="inlineStr">
        <is>
          <t>計畫</t>
        </is>
      </c>
      <c r="C531" s="7" t="n"/>
      <c r="D531" s="14" t="n">
        <v>45617</v>
      </c>
      <c r="E531" s="7" t="inlineStr">
        <is>
          <t>114年度「教育部大專校院教學實踐研究計畫」徵件及系列活動公告</t>
        </is>
      </c>
      <c r="F531" s="9" t="inlineStr">
        <is>
          <t>113OB02702下載
教育部來文下載
計畫審查評分項目表下載
徵件計畫說明書下載</t>
        </is>
      </c>
      <c r="G531" s="7" t="inlineStr">
        <is>
          <t>113OB02702</t>
        </is>
      </c>
      <c r="H531" s="7" t="inlineStr">
        <is>
          <t>https://www.phy.ncu.edu.tw/wp-content/uploads/2024/11/113OB02702.pdf</t>
        </is>
      </c>
      <c r="I531" s="7" t="inlineStr">
        <is>
          <t>下載</t>
        </is>
      </c>
      <c r="J531" s="7" t="inlineStr">
        <is>
          <t>https://www.phy.ncu.edu.tw/wp-content/uploads/2024/11/113OB02702.pdf</t>
        </is>
      </c>
      <c r="K531" s="7" t="inlineStr">
        <is>
          <t>教育部來文</t>
        </is>
      </c>
      <c r="L531" s="7" t="inlineStr">
        <is>
          <t>https://www.phy.ncu.edu.tw/wp-content/uploads/2024/11/教育部來文.pdf</t>
        </is>
      </c>
      <c r="M531" s="7" t="inlineStr">
        <is>
          <t>https://www.phy.ncu.edu.tw/news/114%e5%b9%b4%e5%ba%a6%e3%80%8c%e6%95%99%e8%82%b2%e9%83%a8%e5%a4%a7%e5%b0%88%e6%a0%a1%e9%99%a2%e6%95%99%e5%ad%b8%e5%af%a6%e8%b8%90%e7%a0%94%e7%a9%b6%e8%a8%88%e7%95%ab%e3%80%8d%e5%be%b5%e4%bb%b6/</t>
        </is>
      </c>
      <c r="N531" s="7" t="inlineStr">
        <is>
          <t>許慧君</t>
        </is>
      </c>
    </row>
    <row r="532" ht="248" customHeight="1">
      <c r="A532" s="7">
        <f>TRUE()</f>
        <v/>
      </c>
      <c r="B532" s="7" t="inlineStr">
        <is>
          <t>其他</t>
        </is>
      </c>
      <c r="C532" s="7" t="n"/>
      <c r="D532" s="14" t="n">
        <v>45617</v>
      </c>
      <c r="E532" s="7" t="inlineStr">
        <is>
          <t>招募114學年度「學科能力測驗」中壢考區監試人員</t>
        </is>
      </c>
      <c r="F532" s="9" t="inlineStr">
        <is>
          <t>(以下本校人事室通知)
一、 旨揭測驗訂於114年1月18、19、20日（星期六、日、一）
舉行，本校負責中壢考區之監試工作，考場設於中大壢中、 育達高中、 復旦高中、 平鎮高中、 大園高中，共5個分區。
二、 欲擔任旨揭測驗之監試人員，請務必依各身分別，詳閱隨文所附「教職員版」 、 「博士生版」 報名注意事項後，再
按下列說明上網報名：
(一)報名對象：
１、 本校教職員(監試時仍須在職)。
２、 本校博士生，有經驗者優先，惟仍需視監試人員缺額人數排入。
(二)報名期間： 113年11月25日(星期一)上午9時至12月3日(星期二)下午5時前。
(三)報名路徑：登入中大Portal/便捷窗口/活動報名系統2.0報名端/大考中心招募114學年度「學科能力測驗」中壢考區監試人力。
(四)錄取者務必出席114年1月14日(星期二)上午10時之監試講習會(採視訊方式進行)。
(五)本次考試期間含上班、上課日，報名前請「務必」先洽得主管同意，或妥善安排課程規劃；獲聘之教職員，需自行至人事系統辦理請「監考公假」 事宜。
三、 本次開放自由報名，如報名人數不足，仍將洽請各單位依人數比例協助推薦。
教職員版報名注意事項下載
博士生版報名注意事項下載</t>
        </is>
      </c>
      <c r="G532" s="7" t="inlineStr">
        <is>
          <t>教職員版報名注意事項</t>
        </is>
      </c>
      <c r="H532" s="7" t="inlineStr">
        <is>
          <t>https://www.phy.ncu.edu.tw/wp-content/uploads/2024/11/教職員版報名注意事項.pdf</t>
        </is>
      </c>
      <c r="I532" s="7" t="inlineStr">
        <is>
          <t>下載</t>
        </is>
      </c>
      <c r="J532" s="7" t="inlineStr">
        <is>
          <t>https://www.phy.ncu.edu.tw/wp-content/uploads/2024/11/教職員版報名注意事項.pdf</t>
        </is>
      </c>
      <c r="K532" s="7" t="inlineStr">
        <is>
          <t>博士生版報名注意事項</t>
        </is>
      </c>
      <c r="L532" s="7" t="inlineStr">
        <is>
          <t>https://www.phy.ncu.edu.tw/wp-content/uploads/2024/11/博士生版報名注意事項.pdf</t>
        </is>
      </c>
      <c r="M532" s="7" t="inlineStr">
        <is>
          <t>https://www.phy.ncu.edu.tw/news/%e6%8b%9b%e5%8b%9f114%e5%ad%b8%e5%b9%b4%e5%ba%a6%e3%80%8c%e5%ad%b8%e7%a7%91%e8%83%bd%e5%8a%9b%e6%b8%ac%e9%a9%97%e3%80%8d%e4%b8%ad%e5%a3%a2%e8%80%83%e5%8d%80%e7%9b%a3%e8%a9%a6%e4%ba%ba%e5%93%a1/</t>
        </is>
      </c>
      <c r="N532" s="7" t="inlineStr">
        <is>
          <t>劉怡貞</t>
        </is>
      </c>
    </row>
    <row r="533" ht="409.6" customHeight="1">
      <c r="A533" s="7">
        <f>TRUE()</f>
        <v/>
      </c>
      <c r="B533" s="7" t="inlineStr">
        <is>
          <t>其他</t>
        </is>
      </c>
      <c r="C533" s="7" t="n"/>
      <c r="D533" s="14" t="n">
        <v>45616</v>
      </c>
      <c r="E533" s="7" t="inlineStr">
        <is>
          <t>113-1 Colloquium</t>
        </is>
      </c>
      <c r="F533" s="9" t="inlineStr">
        <is>
          <t>週演講日期(Schedule)演講人(Speaker)單位(Affiliation)演講題目(Title)
12024/9/10Prof. Pik Yin Lai
(黎璧賢)Dept. of Physics, National Central UniversityHow to win over the Second Law of Thermodynamics
22024/9/17中秋節
32024/9/24張文菘 教授中央警察大學交通安全宣講-肇事重建與當事人權益
42024/10/1Prof. Bo-Kai Liao
(廖柏凱)Department of Aquaculture, NTOU
國立臺灣海洋大學 水產養殖學系How Do Cells Decide Their Fates? Stochastic Patterning of Zebrafish Ionocytes as an Example
52024/10/8先進曝光設備技術部 AETT
吳雪鴻 部經理 蘇彥碩 技術副理(102級系友)
極紫外光微影部EUVL 張俊霖 技術副理TSMC 奈米製像技術發展處 (NPTD)Extreme UltraViolet : Light up the Bright Future of the World
62024/10/15Dr. Matsushita, Satoki 松下聰樹Research Fellow, Institute of Astronomy and Astrophysics, Academia SinicaGreenland Telescope (GLT): Imaging the Black Hole Shadow and the Photon Ring
72024/10/22Dr. Sheng S.-H. Chen 陳昇宏
Assistant Research Fellow, Laboratory for Cell
Dynamics, Institute of Molecular Biology,
Academia SinicaBistability paves the way for cell death propagation as trigger waves
82024/10/29Dr. Henry T. Wong 王子敬Research Fellow, Institute of Physics,
Academia SinicaThe TEXONO Program on Neutrinos, Dark Matter, and Gravitation Wave Research.
92024/11/5Dr. Yu-tin Huang 黃宇廷Professor, Department of physics, NTUWhen color meets gravity
102024/11/12暫停一次
112024/11/19Dr. Chun-Chia, Chen (陳俊嘉)Assistant Research Fellow, Institute of
Atomic and Molecular Sciences,
Academia SinicaTick Tock: Pushing Boundaries in Atomic Clocks and Quantum Sensing
122024/11/26Dr. Hsiang-Ying Chen(陳香穎)Postdoctoral researcher, Dept. of Physics, NCUCellular mounds formation on defect topography
132024/12/3Dr. Avani PatelPostdoctoral researcher, Dept. of Physics, NCURole of calibration in coming era of gravitational wave science
142024/12/10暫停一次
152024/12/17黃振崗 博士
Dr. Chen-Kang HuangDepartment of Physics, National Central
UniversityPerspectives on New Physics Discoveries at Multi-Terawatt Laser Facilities
162024/12/24Dr. Chen, Chii Dong (陳啟東)Distinguished Research Fellow
Institute of Physics, Academia SinicaDeveloping a Superconducting Quantum Computer
172024/12/31暫停一次
182025/1/7Prof. Sang Pyo KimKunsan National University &amp; APCTP &amp; CoReLS-IBSExtreme Astrophysics and Laboratory Astrophysics</t>
        </is>
      </c>
      <c r="G533" s="7" t="n"/>
      <c r="H533" s="7" t="n"/>
      <c r="I533" s="7" t="n"/>
      <c r="J533" s="7" t="n"/>
      <c r="K533" s="7" t="n"/>
      <c r="L533" s="7" t="n"/>
      <c r="M533" s="7" t="inlineStr">
        <is>
          <t>https://www.phy.ncu.edu.tw/news/113-1-colloquium-2/</t>
        </is>
      </c>
      <c r="N533" s="7" t="inlineStr">
        <is>
          <t>許慧君</t>
        </is>
      </c>
    </row>
    <row r="534">
      <c r="A534" s="7">
        <f>TRUE()</f>
        <v/>
      </c>
      <c r="B534" s="7" t="inlineStr">
        <is>
          <t>演講</t>
        </is>
      </c>
      <c r="C534" s="7" t="n"/>
      <c r="D534" s="14" t="n">
        <v>45616</v>
      </c>
      <c r="E534" s="7" t="inlineStr">
        <is>
          <t>Special talk 2024-11-26 -Riddles of the sphinx tilings: chirality, entropy, and thermodynamics</t>
        </is>
      </c>
      <c r="F534" s="7" t="inlineStr">
        <is>
          <t>Special talk 2024-11-26下載</t>
        </is>
      </c>
      <c r="G534" s="7" t="inlineStr">
        <is>
          <t>Special talk 2024-11-26</t>
        </is>
      </c>
      <c r="H534" s="7" t="inlineStr">
        <is>
          <t>https://www.phy.ncu.edu.tw/wp-content/uploads/2024/11/Special-talk-2024-11-26.pdf</t>
        </is>
      </c>
      <c r="I534" s="7" t="inlineStr">
        <is>
          <t>下載</t>
        </is>
      </c>
      <c r="J534" s="7" t="inlineStr">
        <is>
          <t>https://www.phy.ncu.edu.tw/wp-content/uploads/2024/11/Special-talk-2024-11-26.pdf</t>
        </is>
      </c>
      <c r="K534" s="7" t="n"/>
      <c r="L534" s="7" t="n"/>
      <c r="M534" s="7" t="inlineStr">
        <is>
          <t>https://www.phy.ncu.edu.tw/news/special-talk-2024-11-26-riddles-of-the-sphinx-tilings-chirality-entropy-and-thermodynamics/</t>
        </is>
      </c>
      <c r="N534" s="7" t="inlineStr">
        <is>
          <t>許慧君</t>
        </is>
      </c>
    </row>
    <row r="535">
      <c r="A535" s="7">
        <f>TRUE()</f>
        <v/>
      </c>
      <c r="B535" s="7" t="inlineStr">
        <is>
          <t>演講</t>
        </is>
      </c>
      <c r="C535" s="7" t="n"/>
      <c r="D535" s="14" t="n">
        <v>45615</v>
      </c>
      <c r="E535" s="7" t="inlineStr">
        <is>
          <t>Colloquium_20241126_Cellular mounds formation on defect topography</t>
        </is>
      </c>
      <c r="F535" s="7" t="inlineStr">
        <is>
          <t>Colloquium_20241126下載</t>
        </is>
      </c>
      <c r="G535" s="7" t="inlineStr">
        <is>
          <t>Colloquium_20241126</t>
        </is>
      </c>
      <c r="H535" s="7" t="inlineStr">
        <is>
          <t>https://www.phy.ncu.edu.tw/wp-content/uploads/2024/11/Colloquium_20241126.pdf</t>
        </is>
      </c>
      <c r="I535" s="7" t="inlineStr">
        <is>
          <t>下載</t>
        </is>
      </c>
      <c r="J535" s="7" t="inlineStr">
        <is>
          <t>https://www.phy.ncu.edu.tw/wp-content/uploads/2024/11/Colloquium_20241126.pdf</t>
        </is>
      </c>
      <c r="K535" s="7" t="n"/>
      <c r="L535" s="7" t="n"/>
      <c r="M535" s="7" t="inlineStr">
        <is>
          <t>https://www.phy.ncu.edu.tw/news/colloquium_20241126_cellular-mounds-formation-on-defect-topography/</t>
        </is>
      </c>
      <c r="N535" s="7" t="inlineStr">
        <is>
          <t>許慧君</t>
        </is>
      </c>
    </row>
    <row r="536" ht="66" customHeight="1">
      <c r="A536" s="7">
        <f>TRUE()</f>
        <v/>
      </c>
      <c r="B536" s="7" t="inlineStr">
        <is>
          <t>招生</t>
        </is>
      </c>
      <c r="C536" s="7" t="inlineStr">
        <is>
          <t>高中生</t>
        </is>
      </c>
      <c r="D536" s="14" t="n">
        <v>45615</v>
      </c>
      <c r="E536" s="7" t="inlineStr">
        <is>
          <t>114學年度學士班特殊選才錄取名單已公告</t>
        </is>
      </c>
      <c r="F536" s="9" t="inlineStr">
        <is>
          <t>114學年度學士班特殊選才錄取名單已公告，請至本校招生資訊網查詢，連結如下：
https://admission.ncu.edu.tw/zh-TW/article/2024-11-19%2010:21:16/8
成績單及正取生錄取通知於113/11/19寄出，掛號郵件查詢請洽教務處招生組。
正取生報到日期為:113/12/8前（郵戳為憑）
備取考生請等候通知並留意電話或電子郵件資訊。</t>
        </is>
      </c>
      <c r="G536" s="7" t="inlineStr">
        <is>
          <t>https://admission.ncu.edu.tw/zh-TW/article/2024-11-19%2010:2</t>
        </is>
      </c>
      <c r="H536" s="7" t="inlineStr">
        <is>
          <t>https://admission.ncu.edu.tw/zh-TW/article/2024-11-19%2010:21:16/8</t>
        </is>
      </c>
      <c r="I536" s="7" t="n"/>
      <c r="J536" s="7" t="n"/>
      <c r="K536" s="7" t="n"/>
      <c r="L536" s="7" t="n"/>
      <c r="M536" s="7" t="inlineStr">
        <is>
          <t>https://www.phy.ncu.edu.tw/news/114%e5%b9%b4%e5%ad%b8%e5%a3%ab%e7%8f%ad%e7%89%b9%e6%ae%8a%e9%81%b8%e6%89%8d%e9%8c%84%e5%8f%96%e5%90%8d%e5%96%ae%e5%b7%b2%e5%85%ac%e5%91%8a/</t>
        </is>
      </c>
      <c r="N536" s="7" t="inlineStr">
        <is>
          <t>吳菁穗</t>
        </is>
      </c>
    </row>
    <row r="537" ht="118" customHeight="1">
      <c r="A537" s="7">
        <f>TRUE()</f>
        <v/>
      </c>
      <c r="B537" s="7" t="inlineStr">
        <is>
          <t>其他</t>
        </is>
      </c>
      <c r="C537" s="7" t="n"/>
      <c r="D537" s="14" t="n">
        <v>45614</v>
      </c>
      <c r="E537" s="7" t="inlineStr">
        <is>
          <t>物理系冷氣清洗公告11/21(四)</t>
        </is>
      </c>
      <c r="F537" s="9" t="inlineStr">
        <is>
          <t>物理系冷氣清洗公告
時間：11/21(四)
地點：健雄館
三樓308.310.313
六樓604.612
七樓717學生活動空間.721讀書室
冷氣清洗期間略有噪音，並會使用到該樓層男廁及貨梯旁陽台區域作為清洗場地，不便之處請多諒解。
教室與研討室部分，除表訂課程與特殊事由已先與系辦登記借用空間外，一律暫停使用。</t>
        </is>
      </c>
      <c r="G537" s="7" t="n"/>
      <c r="H537" s="7" t="n"/>
      <c r="I537" s="7" t="n"/>
      <c r="J537" s="7" t="n"/>
      <c r="K537" s="7" t="n"/>
      <c r="L537" s="7" t="n"/>
      <c r="M537" s="7" t="inlineStr">
        <is>
          <t>https://www.phy.ncu.edu.tw/news/%e7%89%a9%e7%90%86%e7%b3%bb%e5%86%b7%e6%b0%a3%e6%b8%85%e6%b4%97%e5%85%ac%e5%91%8a11-21%e5%9b%9b/</t>
        </is>
      </c>
      <c r="N537" s="7" t="inlineStr">
        <is>
          <t>許慧君</t>
        </is>
      </c>
    </row>
    <row r="538" ht="40" customHeight="1">
      <c r="A538" s="7">
        <f>TRUE()</f>
        <v/>
      </c>
      <c r="B538" s="7" t="inlineStr">
        <is>
          <t>招生</t>
        </is>
      </c>
      <c r="C538" s="7" t="n"/>
      <c r="D538" s="14" t="n">
        <v>45611</v>
      </c>
      <c r="E538" s="7" t="inlineStr">
        <is>
          <t>114學年度碩士班甄試入學第二梯次錄取名單</t>
        </is>
      </c>
      <c r="F538" s="9" t="inlineStr">
        <is>
          <t>https://admission.ncu.edu.tw/zh-TW/article/2024-11-15%2010:14:07/9
複試正取者:複試成績單、錄取通知書、報到通知，於11/15郵寄至通訊地址。
複試備取者、未錄取者:成績單，於11/15郵寄至通訊地址。</t>
        </is>
      </c>
      <c r="G538" s="7" t="inlineStr">
        <is>
          <t>https://admission.ncu.edu.tw/zh-TW/article/2024-11-15%2010:1</t>
        </is>
      </c>
      <c r="H538" s="7" t="inlineStr">
        <is>
          <t>https://admission.ncu.edu.tw/zh-TW/article/2024-11-15%2010:14:07/9</t>
        </is>
      </c>
      <c r="I538" s="7" t="n"/>
      <c r="J538" s="7" t="n"/>
      <c r="K538" s="7" t="n"/>
      <c r="L538" s="7" t="n"/>
      <c r="M538" s="7" t="inlineStr">
        <is>
          <t>https://www.phy.ncu.edu.tw/news/114%e5%ad%b8%e5%b9%b4%e5%ba%a6%e7%a2%a9%e5%a3%ab%e7%8f%ad%e7%94%84%e8%a9%a6%e5%85%a5%e5%ad%b8%e7%ac%ac%e4%ba%8c%e6%a2%af%e6%ac%a1%e9%8c%84%e5%8f%96%e5%90%8d%e5%96%ae/</t>
        </is>
      </c>
      <c r="N538" s="7" t="inlineStr">
        <is>
          <t>許慧君</t>
        </is>
      </c>
    </row>
    <row r="539">
      <c r="A539" s="7">
        <f>TRUE()</f>
        <v/>
      </c>
      <c r="B539" s="7" t="inlineStr">
        <is>
          <t>演講</t>
        </is>
      </c>
      <c r="C539" s="7" t="n"/>
      <c r="D539" s="14" t="n">
        <v>45610</v>
      </c>
      <c r="E539" s="7" t="inlineStr">
        <is>
          <t>Special talk_20241120_Black Hole as a Gravity Condensate from Entropy Maximization</t>
        </is>
      </c>
      <c r="F539" s="7" t="n"/>
      <c r="G539" s="7" t="n"/>
      <c r="H539" s="7" t="n"/>
      <c r="I539" s="7" t="n"/>
      <c r="J539" s="7" t="n"/>
      <c r="K539" s="7" t="n"/>
      <c r="L539" s="7" t="n"/>
      <c r="M539" s="7" t="inlineStr">
        <is>
          <t>https://www.phy.ncu.edu.tw/news/special-talk_20241120_black-hole-as-a-gravity-condensate-from-entropy-maximization/</t>
        </is>
      </c>
      <c r="N539" s="7" t="inlineStr">
        <is>
          <t>許慧君</t>
        </is>
      </c>
    </row>
    <row r="540">
      <c r="A540" s="7">
        <f>TRUE()</f>
        <v/>
      </c>
      <c r="B540" s="7" t="inlineStr">
        <is>
          <t>演講</t>
        </is>
      </c>
      <c r="C540" s="7" t="n"/>
      <c r="D540" s="14" t="n">
        <v>45609</v>
      </c>
      <c r="E540" s="7" t="inlineStr">
        <is>
          <t>Colloquium_20241119_Tick Tock: Pushing Boundaries in Atomic Clocks and Quantum Sensing</t>
        </is>
      </c>
      <c r="F540" s="7" t="inlineStr">
        <is>
          <t>Colloquium_20241119下載</t>
        </is>
      </c>
      <c r="G540" s="7" t="inlineStr">
        <is>
          <t>Colloquium_20241119</t>
        </is>
      </c>
      <c r="H540" s="7" t="inlineStr">
        <is>
          <t>https://www.phy.ncu.edu.tw/wp-content/uploads/2024/11/Colloquium_20241119.pdf</t>
        </is>
      </c>
      <c r="I540" s="7" t="inlineStr">
        <is>
          <t>下載</t>
        </is>
      </c>
      <c r="J540" s="7" t="inlineStr">
        <is>
          <t>https://www.phy.ncu.edu.tw/wp-content/uploads/2024/11/Colloquium_20241119.pdf</t>
        </is>
      </c>
      <c r="K540" s="7" t="n"/>
      <c r="L540" s="7" t="n"/>
      <c r="M540" s="7" t="inlineStr">
        <is>
          <t>https://www.phy.ncu.edu.tw/news/colloquium_20241119_tick-tock-pushing-boundaries-in-atomic-clocks-and-quantum-sensing/</t>
        </is>
      </c>
      <c r="N540" s="7" t="inlineStr">
        <is>
          <t>許慧君</t>
        </is>
      </c>
    </row>
    <row r="541" ht="196" customHeight="1">
      <c r="A541" s="7">
        <f>TRUE()</f>
        <v/>
      </c>
      <c r="B541" s="7" t="inlineStr">
        <is>
          <t>獎學金</t>
        </is>
      </c>
      <c r="C541" s="7" t="n"/>
      <c r="D541" s="14" t="n">
        <v>45607</v>
      </c>
      <c r="E541" s="7" t="inlineStr">
        <is>
          <t>113學年度「教育部博士生獎學金補助計畫」獎學金，自113年11月12日起至113年11月25日中午12點止受理申請，逾期恕不受理</t>
        </is>
      </c>
      <c r="F541" s="9" t="inlineStr">
        <is>
          <t>獎勵資格：
獎勵資格：本國籍非在職博士班一至三年級在學研究生，並已獲本校(含院、系所、指導教授等)或企業提供獎助合
計每月至少2萬元者。申請本獎學金之博士生不得重複支領「國家科學及技術委員會博士生研究獎學金試辦方案」
之獎學金。
獎勵金額：每人每月新臺幣2萬元整，本校(含院、系所、指導教授等)或企業須相對提供獎助2萬元以上。
獎勵期間：113學年度獎勵期間為113年8月1日至114年7月31日，博士班三年級學生於獎勵期間畢業者，獎勵至畢業
當月止。
欲申請者請備妥申請書及相關文件，於113年11月25日中午12點前繳交書面資料至物理系辦公室
國立中央大學教育部博士生獎學金申請書下載
2-國立中央大學辦理教育部博士生獎學金補助計畫實施辦法下載</t>
        </is>
      </c>
      <c r="G541" s="7" t="inlineStr">
        <is>
          <t>國立中央大學教育部博士生獎學金申請書</t>
        </is>
      </c>
      <c r="H541" s="7" t="inlineStr">
        <is>
          <t>https://www.phy.ncu.edu.tw/wp-content/uploads/2024/11/3-國立中央大學教育部博士生獎學金申請書.docx</t>
        </is>
      </c>
      <c r="I541" s="7" t="inlineStr">
        <is>
          <t>下載</t>
        </is>
      </c>
      <c r="J541" s="7" t="inlineStr">
        <is>
          <t>https://www.phy.ncu.edu.tw/wp-content/uploads/2024/11/3-國立中央大學教育部博士生獎學金申請書.docx</t>
        </is>
      </c>
      <c r="K541" s="7" t="inlineStr">
        <is>
          <t>2-國立中央大學辦理教育部博士生獎學金補助計畫實施辦法</t>
        </is>
      </c>
      <c r="L541" s="7" t="inlineStr">
        <is>
          <t>https://www.phy.ncu.edu.tw/wp-content/uploads/2024/11/2-國立中央大學辦理教育部博士生獎學金補助計畫實施辦法.pdf</t>
        </is>
      </c>
      <c r="M541" s="7" t="inlineStr">
        <is>
          <t>https://www.phy.ncu.edu.tw/news/113%e5%ad%b8%e5%b9%b4%e5%ba%a6%e3%80%8c%e6%95%99%e8%82%b2%e9%83%a8%e5%8d%9a%e5%a3%ab%e7%94%9f%e7%8d%8e%e5%ad%b8%e9%87%91%e8%a3%9c%e5%8a%a9%e8%a8%88%e7%95%ab%e3%80%8d%e7%8d%8e%e5%ad%b8%e9%87%91/</t>
        </is>
      </c>
      <c r="N541" s="7" t="inlineStr">
        <is>
          <t>許慧君</t>
        </is>
      </c>
    </row>
    <row r="542">
      <c r="A542" s="7">
        <f>TRUE()</f>
        <v/>
      </c>
      <c r="B542" s="7" t="inlineStr">
        <is>
          <t>其他</t>
        </is>
      </c>
      <c r="C542" s="7" t="n"/>
      <c r="D542" s="14" t="n">
        <v>45603</v>
      </c>
      <c r="E542" s="7" t="inlineStr">
        <is>
          <t>本校「補助清寒學生出國研修獎學金」</t>
        </is>
      </c>
      <c r="F542" s="7" t="inlineStr">
        <is>
          <t>國立中央大學補助清寒學生出國研修獎學金辦法下載</t>
        </is>
      </c>
      <c r="G542" s="7" t="inlineStr">
        <is>
          <t>國立中央大學補助清寒學生出國研修獎學金辦法</t>
        </is>
      </c>
      <c r="H542" s="7" t="inlineStr">
        <is>
          <t>https://www.phy.ncu.edu.tw/wp-content/uploads/2024/11/國立中央大學補助清寒學生出國研修獎學金辦法.pdf</t>
        </is>
      </c>
      <c r="I542" s="7" t="inlineStr">
        <is>
          <t>下載</t>
        </is>
      </c>
      <c r="J542" s="7" t="inlineStr">
        <is>
          <t>https://www.phy.ncu.edu.tw/wp-content/uploads/2024/11/國立中央大學補助清寒學生出國研修獎學金辦法.pdf</t>
        </is>
      </c>
      <c r="K542" s="7" t="n"/>
      <c r="L542" s="7" t="n"/>
      <c r="M542" s="7" t="inlineStr">
        <is>
          <t>https://www.phy.ncu.edu.tw/news/%e6%9c%ac%e6%a0%a1%e3%80%8c%e8%a3%9c%e5%8a%a9%e6%b8%85%e5%af%92%e5%ad%b8%e7%94%9f%e5%87%ba%e5%9c%8b%e7%a0%94%e4%bf%ae%e7%8d%8e%e5%ad%b8%e9%87%91%e3%80%8d/</t>
        </is>
      </c>
      <c r="N542" s="7" t="inlineStr">
        <is>
          <t>劉怡貞</t>
        </is>
      </c>
    </row>
    <row r="543">
      <c r="A543" s="7">
        <f>TRUE()</f>
        <v/>
      </c>
      <c r="B543" s="7" t="inlineStr">
        <is>
          <t>演講</t>
        </is>
      </c>
      <c r="C543" s="7" t="n"/>
      <c r="D543" s="14" t="n">
        <v>45601</v>
      </c>
      <c r="E543" s="7" t="inlineStr">
        <is>
          <t>Special talk 2024-11-22 -Emergent multiscale mechanics of living cells</t>
        </is>
      </c>
      <c r="F543" s="7" t="inlineStr">
        <is>
          <t>Special talk 2024-11-22下載</t>
        </is>
      </c>
      <c r="G543" s="7" t="inlineStr">
        <is>
          <t>Special talk 2024-11-22</t>
        </is>
      </c>
      <c r="H543" s="7" t="inlineStr">
        <is>
          <t>https://www.phy.ncu.edu.tw/wp-content/uploads/2024/11/Special-talk-2024-11-22.pdf</t>
        </is>
      </c>
      <c r="I543" s="7" t="inlineStr">
        <is>
          <t>下載</t>
        </is>
      </c>
      <c r="J543" s="7" t="inlineStr">
        <is>
          <t>https://www.phy.ncu.edu.tw/wp-content/uploads/2024/11/Special-talk-2024-11-22.pdf</t>
        </is>
      </c>
      <c r="K543" s="7" t="n"/>
      <c r="L543" s="7" t="n"/>
      <c r="M543" s="7" t="inlineStr">
        <is>
          <t>https://www.phy.ncu.edu.tw/news/special-talk-2024-11-22-emergent-multiscale-mechanics-of-living-cells/</t>
        </is>
      </c>
      <c r="N543" s="7" t="inlineStr">
        <is>
          <t>許慧君</t>
        </is>
      </c>
    </row>
    <row r="544" ht="248" customHeight="1">
      <c r="A544" s="7">
        <f>TRUE()</f>
        <v/>
      </c>
      <c r="B544" s="7" t="inlineStr">
        <is>
          <t>其他</t>
        </is>
      </c>
      <c r="C544" s="7" t="n"/>
      <c r="D544" s="14" t="n">
        <v>45601</v>
      </c>
      <c r="E544" s="7" t="inlineStr">
        <is>
          <t>招募114學年度高中英語聽力測驗(第二次考試)中壢考區監試人員</t>
        </is>
      </c>
      <c r="F544" s="9" t="inlineStr">
        <is>
          <t>(以下本校人事室通知)
一、 旨揭測驗訂於113年12月14日(星期六)舉行，本校負責中壢考區之監試工作，考場設於中大壢中(桃園市中壢區三光路115號 )。
二、 欲擔任旨揭測驗之監試人員，請務必依各身分別，詳閱隨文所附「教職員版」、「博士生版」報名注意事項後，再按下列說明上網報：
(一)報名對象：
１、 本校教職員(監試時仍須在職)。
２、 本校博士生，有經驗者優先，惟仍需視監試人員缺額人數排入。
(二)報名期間：113年11月12日(星期二)上午9時至11月14日(星期四)下午5時前。
(三)報名路徑：登入中大Portal/便捷窗口/活動報名系統2.0報名端/大考中心招募114學年度高中英語聽力測(第二次考試)中壢考區監試人力。
(四)錄取者務必出席113年12月10日(星期二)上午10時之監試講習會(採視訊方式進行)及12月11日(星期三)MP3設備操作說明會(設備操作說明會確切時間地點另行通知)
(五)本次考試報名前請先洽得主管同意，或妥善安排課程規劃。獲聘之教職員，需自行至人事系統辦理請「監考公假」事宜。
附件1_教職員114學年度高中英語聽力測驗_第二次考試中壢考區監試人員報名注意事項下載
附件2_博士生114學年度高中英語聽力測驗_第二次考試中壢考區監試人員報名注意事項下載</t>
        </is>
      </c>
      <c r="G544" s="7" t="inlineStr">
        <is>
          <t>附件1_教職員114學年度高中英語聽力測驗_第二次考試中壢考區監試人員報名注意事項</t>
        </is>
      </c>
      <c r="H544" s="7" t="inlineStr">
        <is>
          <t>https://www.phy.ncu.edu.tw/wp-content/uploads/2024/11/附件1_教職員114學年度高中英語聽力測驗_第二次考試中壢考區監試人員報名注意事項.pdf</t>
        </is>
      </c>
      <c r="I544" s="7" t="inlineStr">
        <is>
          <t>下載</t>
        </is>
      </c>
      <c r="J544" s="7" t="inlineStr">
        <is>
          <t>https://www.phy.ncu.edu.tw/wp-content/uploads/2024/11/附件1_教職員114學年度高中英語聽力測驗_第二次考試中壢考區監試人員報名注意事項.pdf</t>
        </is>
      </c>
      <c r="K544" s="7" t="inlineStr">
        <is>
          <t>附件2_博士生114學年度高中英語聽力測驗_第二次考試中壢考區監試人員報名注意事項</t>
        </is>
      </c>
      <c r="L544" s="7" t="inlineStr">
        <is>
          <t>https://www.phy.ncu.edu.tw/wp-content/uploads/2024/11/附件2_博士生114學年度高中英語聽力測驗_第二次考試中壢考區監試人員報名注意事項.pdf</t>
        </is>
      </c>
      <c r="M544" s="7" t="inlineStr">
        <is>
          <t>https://www.phy.ncu.edu.tw/news/%e6%8b%9b%e5%8b%9f114%e5%ad%b8%e5%b9%b4%e5%ba%a6%e9%ab%98%e4%b8%ad%e8%8b%b1%e8%aa%9e%e8%81%bd%e5%8a%9b%e6%b8%ac%e9%a9%97%e7%ac%ac%e4%ba%8c%e6%ac%a1%e8%80%83%e8%a9%a6%e4%b8%ad%e5%a3%a2%e8%80%83/</t>
        </is>
      </c>
      <c r="N544" s="7" t="inlineStr">
        <is>
          <t>劉怡貞</t>
        </is>
      </c>
    </row>
    <row r="545" ht="131" customHeight="1">
      <c r="A545" s="7">
        <f>TRUE()</f>
        <v/>
      </c>
      <c r="B545" s="7" t="inlineStr">
        <is>
          <t>其他</t>
        </is>
      </c>
      <c r="C545" s="7" t="n"/>
      <c r="D545" s="14" t="n">
        <v>45601</v>
      </c>
      <c r="E545" s="7" t="inlineStr">
        <is>
          <t>理學院第一屆學生EMI英文演說比賽(物理系學生有參加獎金)</t>
        </is>
      </c>
      <c r="F545" s="9" t="inlineStr">
        <is>
          <t>---------------(11/8更新：為提高同學參賽意願，同學們可自訂演說主題唷！)-------------
愛分享的人有福了！用英文說出你在EMI課程學到的知識或心得，或說出你希望在EMI課程中獲得的知識，即有機會贏得多項豐厚獎學金與無數的掌聲！
冠軍獎學金高達5,000元！快來報名，挑戰自己，抱回豐厚的獎學金！
(報名參賽的物理系學生可獲得1000元的參加獎金，請踴躍報名! )
時間：113年12月10日(二)  上午9:50報到
地點：科二館S1-203會議室
參賽資格：理學院大學部在學學生
報名期限：即日起至11/30(六)止
報名連結：https://forms.gle/RToJBoN3u49npu9T9</t>
        </is>
      </c>
      <c r="G545" s="7" t="inlineStr">
        <is>
          <t>https://forms.gle/RToJBoN3u49npu9T9</t>
        </is>
      </c>
      <c r="H545" s="7" t="inlineStr">
        <is>
          <t>https://forms.gle/RToJBoN3u49npu9T9</t>
        </is>
      </c>
      <c r="I545" s="7" t="n"/>
      <c r="J545" s="7" t="n"/>
      <c r="K545" s="7" t="n"/>
      <c r="L545" s="7" t="n"/>
      <c r="M545" s="7" t="inlineStr">
        <is>
          <t>https://www.phy.ncu.edu.tw/news/%e7%90%86%e5%ad%b8%e9%99%a2%e7%ac%ac%e4%b8%80%e5%b1%86%e5%ad%b8%e7%94%9femi%e8%8b%b1%e6%96%87%e6%bc%94%e8%aa%aa%e6%af%94%e8%b3%bd/</t>
        </is>
      </c>
      <c r="N545" s="7" t="inlineStr">
        <is>
          <t>許慧君</t>
        </is>
      </c>
    </row>
    <row r="546" ht="196" customHeight="1">
      <c r="A546" s="7">
        <f>TRUE()</f>
        <v/>
      </c>
      <c r="B546" s="7" t="inlineStr">
        <is>
          <t>演講</t>
        </is>
      </c>
      <c r="C546" s="7" t="n"/>
      <c r="D546" s="14" t="n">
        <v>45601</v>
      </c>
      <c r="E546" s="7" t="inlineStr">
        <is>
          <t>理學院EMI修課學生交流會</t>
        </is>
      </c>
      <c r="F546" s="9" t="inlineStr">
        <is>
          <t>【理學院EMI修課學生交流會】College of Science EMI Course Student Meet-Up
時間：113年11月18日(一)  12:00-13:00
Date: Monday, November 18, 2024, 12:00 - 1:00 PM
地點：健雄館S4-625室
Venue: Room S4-625 R, Science Building 4
報名連結：https://cis.ncu.edu.tw/iNCU/messageNotice/activityManagement/activity/709  
歡迎理學院113-1修英文課的同學透過餐會輕鬆聊聊，一起來分享心得、吐吐苦水～
Students enrolled in English-taught courses in the College of Science for the 113-1 semester are invited to join us for an exchange of experiences and a chance to voice your thoughts!
本次活動特別歡迎外籍生參加唷！
International students are especially welcome!
- 備有精緻午餐
-Tasty food will be provided.
- 全程參加者可獲1小時國際視野時數
-Participants will receive 1 hour of international perspective credit.</t>
        </is>
      </c>
      <c r="G546" s="7" t="inlineStr">
        <is>
          <t>https://cis.ncu.edu.tw/iNCU/messageNotice/activityManagement</t>
        </is>
      </c>
      <c r="H546" s="7" t="inlineStr">
        <is>
          <t>https://cis.ncu.edu.tw/iNCU/messageNotice/activityManagement/activity/709</t>
        </is>
      </c>
      <c r="I546" s="7" t="n"/>
      <c r="J546" s="7" t="n"/>
      <c r="K546" s="7" t="n"/>
      <c r="L546" s="7" t="n"/>
      <c r="M546" s="7" t="inlineStr">
        <is>
          <t>https://www.phy.ncu.edu.tw/news/%e7%90%86%e5%ad%b8%e9%99%a2emi%e4%bf%ae%e8%aa%b2%e5%ad%b8%e7%94%9f%e4%ba%a4%e6%b5%81%e6%9c%83/</t>
        </is>
      </c>
      <c r="N546" s="7" t="inlineStr">
        <is>
          <t>許慧君</t>
        </is>
      </c>
    </row>
    <row r="547">
      <c r="A547" s="7">
        <f>TRUE()</f>
        <v/>
      </c>
      <c r="B547" s="7" t="inlineStr">
        <is>
          <t>研討會</t>
        </is>
      </c>
      <c r="C547" s="7" t="n"/>
      <c r="D547" s="14" t="n">
        <v>45601</v>
      </c>
      <c r="E547" s="7" t="inlineStr">
        <is>
          <t>2025物理年會</t>
        </is>
      </c>
      <c r="F547" s="7" t="inlineStr">
        <is>
          <t>https://tps2025.conf.tw</t>
        </is>
      </c>
      <c r="G547" s="7" t="inlineStr">
        <is>
          <t>https://tps2025.conf.tw</t>
        </is>
      </c>
      <c r="H547" s="7" t="inlineStr">
        <is>
          <t>https://tps2025.conf.tw</t>
        </is>
      </c>
      <c r="I547" s="7" t="n"/>
      <c r="J547" s="7" t="n"/>
      <c r="K547" s="7" t="n"/>
      <c r="L547" s="7" t="n"/>
      <c r="M547" s="7" t="inlineStr">
        <is>
          <t>https://www.phy.ncu.edu.tw/news/2025%e7%89%a9%e7%90%86%e5%b9%b4%e6%9c%83/</t>
        </is>
      </c>
      <c r="N547" s="7" t="inlineStr">
        <is>
          <t>許慧君</t>
        </is>
      </c>
    </row>
    <row r="548" ht="66" customHeight="1">
      <c r="A548" s="7">
        <f>TRUE()</f>
        <v/>
      </c>
      <c r="B548" s="7" t="inlineStr">
        <is>
          <t>其他</t>
        </is>
      </c>
      <c r="C548" s="7" t="n"/>
      <c r="D548" s="14" t="n">
        <v>45600</v>
      </c>
      <c r="E548" s="7" t="inlineStr">
        <is>
          <t>卓越研究促進方案 - 113年論文貢獻獎及產學貢獻獎 獲獎名單</t>
        </is>
      </c>
      <c r="F548" s="9" t="inlineStr">
        <is>
          <t>論文貢獻獎-優良論文貢獻獎-井上優貴、田溶根、江祖永、林宗泰、郭家銘、陳仕宏、陳永富、陳俞融、黎璧賢、羅健榮、羅夢凡
產學貢獻獎-傑出產學貢獻獎-陳永富
產學貢獻獎-優良產學貢獻獎-白植豪、陳仕宏
國立中央大學論文及產學貢獻獎勵要點下載</t>
        </is>
      </c>
      <c r="G548" s="7" t="inlineStr">
        <is>
          <t>國立中央大學論文及產學貢獻獎勵要點</t>
        </is>
      </c>
      <c r="H548" s="7" t="inlineStr">
        <is>
          <t>https://www.phy.ncu.edu.tw/wp-content/uploads/2024/11/國立中央大學論文及產學貢獻獎勵要點.pdf</t>
        </is>
      </c>
      <c r="I548" s="7" t="inlineStr">
        <is>
          <t>下載</t>
        </is>
      </c>
      <c r="J548" s="7" t="inlineStr">
        <is>
          <t>https://www.phy.ncu.edu.tw/wp-content/uploads/2024/11/國立中央大學論文及產學貢獻獎勵要點.pdf</t>
        </is>
      </c>
      <c r="K548" s="7" t="n"/>
      <c r="L548" s="7" t="n"/>
      <c r="M548" s="7" t="inlineStr">
        <is>
          <t>https://www.phy.ncu.edu.tw/news/%e5%8d%93%e8%b6%8a%e7%a0%94%e7%a9%b6%e4%bf%83%e9%80%b2%e6%96%b9%e6%a1%88-113%e5%b9%b4%e8%ab%96%e6%96%87%e8%b2%a2%e7%8d%bb%e7%8d%8e%e5%8f%8a%e7%94%a2%e5%ad%b8%e8%b2%a2%e7%8d%bb%e7%8d%8e/</t>
        </is>
      </c>
      <c r="N548" s="7" t="inlineStr">
        <is>
          <t>許慧君</t>
        </is>
      </c>
    </row>
    <row r="549">
      <c r="A549" s="7">
        <f>TRUE()</f>
        <v/>
      </c>
      <c r="B549" s="7" t="inlineStr">
        <is>
          <t>演講</t>
        </is>
      </c>
      <c r="C549" s="7" t="n"/>
      <c r="D549" s="14" t="n">
        <v>45600</v>
      </c>
      <c r="E549" s="7" t="inlineStr">
        <is>
          <t>Complex System and Biophysics Seminar_20241107</t>
        </is>
      </c>
      <c r="F549" s="7" t="inlineStr">
        <is>
          <t>Complex System and Biophysics Seminar_20241107下載</t>
        </is>
      </c>
      <c r="G549" s="7" t="inlineStr">
        <is>
          <t>Complex System and Biophysics Seminar_20241107</t>
        </is>
      </c>
      <c r="H549" s="7" t="inlineStr">
        <is>
          <t>https://www.phy.ncu.edu.tw/wp-content/uploads/2024/11/Complex-System-and-Biophysics-Seminar_20241107.pdf</t>
        </is>
      </c>
      <c r="I549" s="7" t="inlineStr">
        <is>
          <t>下載</t>
        </is>
      </c>
      <c r="J549" s="7" t="inlineStr">
        <is>
          <t>https://www.phy.ncu.edu.tw/wp-content/uploads/2024/11/Complex-System-and-Biophysics-Seminar_20241107.pdf</t>
        </is>
      </c>
      <c r="K549" s="7" t="n"/>
      <c r="L549" s="7" t="n"/>
      <c r="M549" s="7" t="inlineStr">
        <is>
          <t>https://www.phy.ncu.edu.tw/news/complex-system-and-biophysics-seminar_20241107/</t>
        </is>
      </c>
      <c r="N549" s="7" t="inlineStr">
        <is>
          <t>許慧君</t>
        </is>
      </c>
    </row>
    <row r="550">
      <c r="A550" s="7">
        <f>TRUE()</f>
        <v/>
      </c>
      <c r="B550" s="7" t="inlineStr">
        <is>
          <t>其他</t>
        </is>
      </c>
      <c r="C550" s="7" t="n"/>
      <c r="D550" s="14" t="n">
        <v>45597</v>
      </c>
      <c r="E550" s="7" t="inlineStr">
        <is>
          <t>物理系分機通訊錄1131101</t>
        </is>
      </c>
      <c r="F550" s="7" t="inlineStr">
        <is>
          <t>物理系通訊錄下載</t>
        </is>
      </c>
      <c r="G550" s="7" t="inlineStr">
        <is>
          <t>物理系通訊錄</t>
        </is>
      </c>
      <c r="H550" s="7" t="inlineStr">
        <is>
          <t>https://www.phy.ncu.edu.tw/wp-content/uploads/2024/11/物理系通訊錄.pdf</t>
        </is>
      </c>
      <c r="I550" s="7" t="inlineStr">
        <is>
          <t>下載</t>
        </is>
      </c>
      <c r="J550" s="7" t="inlineStr">
        <is>
          <t>https://www.phy.ncu.edu.tw/wp-content/uploads/2024/11/物理系通訊錄.pdf</t>
        </is>
      </c>
      <c r="K550" s="7" t="n"/>
      <c r="L550" s="7" t="n"/>
      <c r="M550" s="7" t="inlineStr">
        <is>
          <t>https://www.phy.ncu.edu.tw/news/%e7%89%a9%e7%90%86%e7%b3%bb%e5%88%86%e6%a9%9f%e9%80%9a%e8%a8%8a%e9%8c%841131101/</t>
        </is>
      </c>
      <c r="N550" s="7" t="inlineStr">
        <is>
          <t>許慧君</t>
        </is>
      </c>
    </row>
    <row r="551">
      <c r="A551" s="7">
        <f>TRUE()</f>
        <v/>
      </c>
      <c r="B551" s="7" t="inlineStr">
        <is>
          <t>招生</t>
        </is>
      </c>
      <c r="C551" s="7" t="n"/>
      <c r="D551" s="14" t="n">
        <v>45597</v>
      </c>
      <c r="E551" s="7" t="inlineStr">
        <is>
          <t>114學年度碩士班甄試入學第一梯次錄取名單(僅初試直接錄取)</t>
        </is>
      </c>
      <c r="F551" s="7" t="inlineStr">
        <is>
          <t>https://admission.ncu.edu.tw/zh-TW/article/2024-11-01%2012:58:53</t>
        </is>
      </c>
      <c r="G551" s="7" t="inlineStr">
        <is>
          <t>https://admission.ncu.edu.tw/zh-TW/article/2024-11-01%2012:5</t>
        </is>
      </c>
      <c r="H551" s="7" t="inlineStr">
        <is>
          <t>https://admission.ncu.edu.tw/zh-TW/article/2024-11-01%2012:58:53</t>
        </is>
      </c>
      <c r="I551" s="7" t="n"/>
      <c r="J551" s="7" t="n"/>
      <c r="K551" s="7" t="n"/>
      <c r="L551" s="7" t="n"/>
      <c r="M551" s="7" t="inlineStr">
        <is>
          <t>https://www.phy.ncu.edu.tw/news/114%e5%ad%b8%e5%b9%b4%e5%ba%a6%e7%a2%a9%e5%a3%ab%e7%8f%ad%e7%94%84%e8%a9%a6%e5%85%a5%e5%ad%b8%e7%ac%ac%e4%b8%80%e6%a2%af%e6%ac%a1%e9%8c%84%e5%8f%96%e5%90%8d%e5%96%ae%e5%83%85%e5%88%9d%e8%a9%a6/</t>
        </is>
      </c>
      <c r="N551" s="7" t="inlineStr">
        <is>
          <t>許慧君</t>
        </is>
      </c>
    </row>
    <row r="552">
      <c r="A552" s="7">
        <f>TRUE()</f>
        <v/>
      </c>
      <c r="B552" s="7" t="inlineStr">
        <is>
          <t>演講</t>
        </is>
      </c>
      <c r="C552" s="7" t="n"/>
      <c r="D552" s="14" t="n">
        <v>45597</v>
      </c>
      <c r="E552" s="7" t="inlineStr">
        <is>
          <t>Colloquium_20241105_When color meets gravity</t>
        </is>
      </c>
      <c r="F552" s="7" t="inlineStr">
        <is>
          <t>Colloquium_20241105下載</t>
        </is>
      </c>
      <c r="G552" s="7" t="inlineStr">
        <is>
          <t>Colloquium_20241105</t>
        </is>
      </c>
      <c r="H552" s="7" t="inlineStr">
        <is>
          <t>https://www.phy.ncu.edu.tw/wp-content/uploads/2024/11/Colloquium_20241105.pdf</t>
        </is>
      </c>
      <c r="I552" s="7" t="inlineStr">
        <is>
          <t>下載</t>
        </is>
      </c>
      <c r="J552" s="7" t="inlineStr">
        <is>
          <t>https://www.phy.ncu.edu.tw/wp-content/uploads/2024/11/Colloquium_20241105.pdf</t>
        </is>
      </c>
      <c r="K552" s="7" t="n"/>
      <c r="L552" s="7" t="n"/>
      <c r="M552" s="7" t="inlineStr">
        <is>
          <t>https://www.phy.ncu.edu.tw/news/colloquium_20241105_when-color-meets-gravity/</t>
        </is>
      </c>
      <c r="N552" s="7" t="inlineStr">
        <is>
          <t>許慧君</t>
        </is>
      </c>
    </row>
    <row r="553">
      <c r="A553" s="7">
        <f>TRUE()</f>
        <v/>
      </c>
      <c r="B553" s="7" t="inlineStr">
        <is>
          <t>其他</t>
        </is>
      </c>
      <c r="C553" s="7" t="n"/>
      <c r="D553" s="14" t="n">
        <v>45597</v>
      </c>
      <c r="E553" s="7" t="inlineStr">
        <is>
          <t>失物招領(113.11.01)</t>
        </is>
      </c>
      <c r="F553" s="7" t="inlineStr">
        <is>
          <t>有遺失下列物品者，請儘速至物理系辦(S4-629)認領! 未領取物品將於113.11.30清除。</t>
        </is>
      </c>
      <c r="G553" s="7" t="n"/>
      <c r="H553" s="7" t="n"/>
      <c r="I553" s="7" t="n"/>
      <c r="J553" s="7" t="n"/>
      <c r="K553" s="7" t="n"/>
      <c r="L553" s="7" t="n"/>
      <c r="M553" s="7" t="inlineStr">
        <is>
          <t>https://www.phy.ncu.edu.tw/news/%e5%a4%b1%e7%89%a9%e6%8b%9b%e9%a0%98113-11-01/</t>
        </is>
      </c>
      <c r="N553" s="7" t="inlineStr">
        <is>
          <t>許慧君</t>
        </is>
      </c>
    </row>
    <row r="554" ht="92" customHeight="1">
      <c r="A554" s="7">
        <f>TRUE()</f>
        <v/>
      </c>
      <c r="B554" s="7" t="inlineStr">
        <is>
          <t>招生</t>
        </is>
      </c>
      <c r="C554" s="7" t="n"/>
      <c r="D554" s="14" t="n">
        <v>45596</v>
      </c>
      <c r="E554" s="7" t="inlineStr">
        <is>
          <t>114學年度碩士班甄試口試日期颱風因應措施(延期至11/3)</t>
        </is>
      </c>
      <c r="F554" s="9" t="inlineStr">
        <is>
          <t>https://admission.ncu.edu.tw/zh-TW/article/2024-10-30%2009:58:53/9
如遇政府公告全臺任一縣市停班停課，則口試日期將順延為異動後口試日期辦理。
※全臺任一縣市停班停課係指以縣市(含離島)為單位，不含各縣市內僅部份鄉鎮山區停班停課。
連江縣11/1停班停課，故本次考試延期到11/3(日)辦理
https://www.dgpa.gov.tw/typh/daily/nds.html
謝謝</t>
        </is>
      </c>
      <c r="G554" s="7" t="inlineStr">
        <is>
          <t>https://admission.ncu.edu.tw/zh-TW/article/2024-10-30%2009:5</t>
        </is>
      </c>
      <c r="H554" s="7" t="inlineStr">
        <is>
          <t>https://admission.ncu.edu.tw/zh-TW/article/2024-10-30%2009:58:53/9</t>
        </is>
      </c>
      <c r="I554" s="7" t="inlineStr">
        <is>
          <t>https://www.dgpa.gov.tw/typh/daily/nds.html</t>
        </is>
      </c>
      <c r="J554" s="7" t="inlineStr">
        <is>
          <t>https://www.dgpa.gov.tw/typh/daily/nds.html</t>
        </is>
      </c>
      <c r="K554" s="7" t="n"/>
      <c r="L554" s="7" t="n"/>
      <c r="M554" s="7" t="inlineStr">
        <is>
          <t>https://www.phy.ncu.edu.tw/news/114%e5%ad%b8%e5%b9%b4%e5%ba%a6%e7%a2%a9%e3%80%81%e5%8d%9a%e5%a3%ab%e7%8f%ad%e7%94%84%e8%a9%a6%e9%83%a8%e5%88%86%e7%b3%bb%e6%89%80%e5%8f%a3%e8%a9%a6%e6%97%a5%e6%9c%9f%e9%a2%b1%e9%a2%a8%e5%9b%a0-2/</t>
        </is>
      </c>
      <c r="N554" s="7" t="inlineStr">
        <is>
          <t>許慧君</t>
        </is>
      </c>
    </row>
    <row r="555">
      <c r="A555" s="7">
        <f>TRUE()</f>
        <v/>
      </c>
      <c r="B555" s="7" t="inlineStr">
        <is>
          <t>獎學金</t>
        </is>
      </c>
      <c r="C555" s="7" t="n"/>
      <c r="D555" s="14" t="n">
        <v>45595</v>
      </c>
      <c r="E555" s="7" t="inlineStr">
        <is>
          <t>國立中央大學物理系獎學金專屬網頁</t>
        </is>
      </c>
      <c r="F555" s="7" t="inlineStr">
        <is>
          <t>https://sites.google.com/view/ncuphy-scholarship</t>
        </is>
      </c>
      <c r="G555" s="7" t="inlineStr">
        <is>
          <t>https://sites.google.com/view/ncuphy-scholarship</t>
        </is>
      </c>
      <c r="H555" s="7" t="inlineStr">
        <is>
          <t>https://sites.google.com/view/ncuphy-scholarship</t>
        </is>
      </c>
      <c r="I555" s="7" t="n"/>
      <c r="J555" s="7" t="n"/>
      <c r="K555" s="7" t="n"/>
      <c r="L555" s="7" t="n"/>
      <c r="M555" s="7" t="inlineStr">
        <is>
          <t>https://www.phy.ncu.edu.tw/news/%e4%b8%ad%e5%a4%ae%e5%a4%a7%e5%ad%b8%e7%89%a9%e7%90%86%e7%b3%bb%e7%8d%8e%e5%ad%b8%e9%87%91/</t>
        </is>
      </c>
      <c r="N555" s="7" t="inlineStr">
        <is>
          <t>許慧君</t>
        </is>
      </c>
    </row>
    <row r="556">
      <c r="A556" s="7">
        <f>TRUE()</f>
        <v/>
      </c>
      <c r="B556" s="7" t="inlineStr">
        <is>
          <t>招生</t>
        </is>
      </c>
      <c r="C556" s="7" t="n"/>
      <c r="D556" s="14" t="n">
        <v>45595</v>
      </c>
      <c r="E556" s="7" t="inlineStr">
        <is>
          <t>114學年度碩、博士班甄試部分系所口試日期颱風因應措施</t>
        </is>
      </c>
      <c r="F556" s="7" t="inlineStr">
        <is>
          <t>https://admission.ncu.edu.tw/zh-TW/article/2024-10-30%2009:58:53/9</t>
        </is>
      </c>
      <c r="G556" s="7" t="inlineStr">
        <is>
          <t>https://admission.ncu.edu.tw/zh-TW/article/2024-10-30%2009:5</t>
        </is>
      </c>
      <c r="H556" s="7" t="inlineStr">
        <is>
          <t>https://admission.ncu.edu.tw/zh-TW/article/2024-10-30%2009:58:53/9</t>
        </is>
      </c>
      <c r="I556" s="7" t="n"/>
      <c r="J556" s="7" t="n"/>
      <c r="K556" s="7" t="n"/>
      <c r="L556" s="7" t="n"/>
      <c r="M556" s="7" t="inlineStr">
        <is>
          <t>https://www.phy.ncu.edu.tw/news/114%e5%ad%b8%e5%b9%b4%e5%ba%a6%e7%a2%a9%e3%80%81%e5%8d%9a%e5%a3%ab%e7%8f%ad%e7%94%84%e8%a9%a6%e9%83%a8%e5%88%86%e7%b3%bb%e6%89%80%e5%8f%a3%e8%a9%a6%e6%97%a5%e6%9c%9f%e9%a2%b1%e9%a2%a8%e5%9b%a0/</t>
        </is>
      </c>
      <c r="N556" s="7" t="inlineStr">
        <is>
          <t>許慧君</t>
        </is>
      </c>
    </row>
    <row r="557">
      <c r="A557" s="7">
        <f>TRUE()</f>
        <v/>
      </c>
      <c r="B557" s="7" t="inlineStr">
        <is>
          <t>招生</t>
        </is>
      </c>
      <c r="C557" s="7" t="n"/>
      <c r="D557" s="14" t="n">
        <v>45594</v>
      </c>
      <c r="E557" s="7" t="inlineStr">
        <is>
          <t>公告114學年度研究所甄試錄取生申請提前入學注意事項</t>
        </is>
      </c>
      <c r="F557" s="7" t="inlineStr">
        <is>
          <t>https://pdc.adm.ncu.edu.tw/postM/post/reg/1131024_1.pdf</t>
        </is>
      </c>
      <c r="G557" s="7" t="inlineStr">
        <is>
          <t>https://pdc.adm.ncu.edu.tw/postM/post/reg/1131024_1.pdf</t>
        </is>
      </c>
      <c r="H557" s="7" t="inlineStr">
        <is>
          <t>https://pdc.adm.ncu.edu.tw/postM/post/reg/1131024_1.pdf</t>
        </is>
      </c>
      <c r="I557" s="7" t="n"/>
      <c r="J557" s="7" t="n"/>
      <c r="K557" s="7" t="n"/>
      <c r="L557" s="7" t="n"/>
      <c r="M557" s="7" t="inlineStr">
        <is>
          <t>https://www.phy.ncu.edu.tw/news/%e5%85%ac%e5%91%8a114%e5%ad%b8%e5%b9%b4%e5%ba%a6%e7%a0%94%e7%a9%b6%e6%89%80%e7%94%84%e8%a9%a6%e9%8c%84%e5%8f%96%e7%94%9f%e7%94%b3%e8%ab%8b%e6%8f%90%e5%89%8d%e5%85%a5%e5%ad%b8%e6%b3%a8%e6%84%8f/</t>
        </is>
      </c>
      <c r="N557" s="7" t="inlineStr">
        <is>
          <t>許慧君</t>
        </is>
      </c>
    </row>
    <row r="558" ht="66" customHeight="1">
      <c r="A558" s="7">
        <f>TRUE()</f>
        <v/>
      </c>
      <c r="B558" s="7" t="inlineStr">
        <is>
          <t>考試</t>
        </is>
      </c>
      <c r="C558" s="7" t="inlineStr">
        <is>
          <t>演講</t>
        </is>
      </c>
      <c r="D558" s="14" t="n">
        <v>45594</v>
      </c>
      <c r="E558" s="7" t="inlineStr">
        <is>
          <t>碩士生學位考試公告(梁銓軒)</t>
        </is>
      </c>
      <c r="F558" s="9" t="inlineStr">
        <is>
          <t>姓名: 梁銓軒
口試日期及時間: 2024.11.7 早上9:00
口試地點: 2F 數學與理論物理中心
論文題目: A Structural Study of Copper Oxide Grown on Cu(110) under Near Ambient Pressure Conditions</t>
        </is>
      </c>
      <c r="G558" s="7" t="n"/>
      <c r="H558" s="7" t="n"/>
      <c r="I558" s="7" t="n"/>
      <c r="J558" s="7" t="n"/>
      <c r="K558" s="7" t="n"/>
      <c r="L558" s="7" t="n"/>
      <c r="M558" s="7" t="inlineStr">
        <is>
          <t>https://www.phy.ncu.edu.tw/news/%e7%a2%a9%e5%a3%ab%e7%94%9f%e5%ad%b8%e4%bd%8d%e8%80%83%e8%a9%a6%e5%85%ac%e5%91%8a%e6%a2%81%e9%8a%93%e8%bb%92/</t>
        </is>
      </c>
      <c r="N558" s="7" t="inlineStr">
        <is>
          <t>許慧君</t>
        </is>
      </c>
    </row>
    <row r="559" ht="66" customHeight="1">
      <c r="A559" s="7">
        <f>TRUE()</f>
        <v/>
      </c>
      <c r="B559" s="7" t="inlineStr">
        <is>
          <t>考試</t>
        </is>
      </c>
      <c r="C559" s="7" t="inlineStr">
        <is>
          <t>演講</t>
        </is>
      </c>
      <c r="D559" s="14" t="n">
        <v>45593</v>
      </c>
      <c r="E559" s="7" t="inlineStr">
        <is>
          <t>碩士生學位考試公告(施奕辰)</t>
        </is>
      </c>
      <c r="F559" s="9" t="inlineStr">
        <is>
          <t>姓名: 施奕辰
口試日期及時間: 2024.11.7 早上9:00
口試地點: 2F 數學與理論物理中心
論文題目: Activation and Oxidation of CD3OD on Iridium Oxide Prepared under Ambient Pressure</t>
        </is>
      </c>
      <c r="G559" s="7" t="n"/>
      <c r="H559" s="7" t="n"/>
      <c r="I559" s="7" t="n"/>
      <c r="J559" s="7" t="n"/>
      <c r="K559" s="7" t="n"/>
      <c r="L559" s="7" t="n"/>
      <c r="M559" s="7" t="inlineStr">
        <is>
          <t>https://www.phy.ncu.edu.tw/news/%e7%a2%a9%e5%a3%ab%e7%94%9f%e5%ad%b8%e4%bd%8d%e8%80%83%e8%a9%a6%e5%85%ac%e5%91%8a%e6%96%bd%e5%a5%95%e8%be%b0/</t>
        </is>
      </c>
      <c r="N559" s="7" t="inlineStr">
        <is>
          <t>許慧君</t>
        </is>
      </c>
    </row>
    <row r="560" ht="409.6" customHeight="1">
      <c r="A560" s="7">
        <f>TRUE()</f>
        <v/>
      </c>
      <c r="B560" s="7" t="inlineStr">
        <is>
          <t>招生</t>
        </is>
      </c>
      <c r="C560" s="7" t="inlineStr">
        <is>
          <t>高中生</t>
        </is>
      </c>
      <c r="D560" s="14" t="n">
        <v>45593</v>
      </c>
      <c r="E560" s="7" t="inlineStr">
        <is>
          <t>114學年度大學特殊選才招生物理學系複試通知</t>
        </is>
      </c>
      <c r="F560" s="9" t="inlineStr">
        <is>
          <t>國立中央大學 114 學年度大學特殊選才招生 物理學系 初試通過名單
報名人數 20名，初試通過名單 17 名(依准考證號碼)
605010001、605010002、605010003、605010004、605010006、605010007、605010009、605010010、605010011、605010012、605010013、605010014、605010015、605010016、605010017、605010018、605010019。
國立中央大學 114 學年度大學特殊選才招生 物理學系 複試通知單
初試成績單及複試通知單已於113年10月28日寄出(限時郵件)，敬請注意收件。(如於複試前一天仍未收到，請直接下載列印本網頁通知單即可)
一、複試日期：113年11月04日（星期一）
報到時間：請依表列報到時間辦理報到。考生須親自辦理報到，逾時未報到者，視為自動放棄應試資格。
報到地點：健雄館七樓S4-717。
應攜帶物品：①複試通知單②附照片之有效身分證件。
考生候考區：健雄館S4-717。考生報到後，請依規定於候考區等候，勿隨意離場，三次唱名未到，視同自動放棄應試資格。如遇缺考者，則由現場已報到考生依序遞補進行。
考試時間：預計13:00起依『考試序號』進行口試，每位考生分四階段，前三階段各8分鐘，共24分鐘；第四階段為共同對談，時間為15:45~17:00，請勿缺席。
報到時間考試序號准考證號姓名
12:451605010001林O安
12:452605010002陳O言
12:453605010003林O瑜
13:054605010004鄭O云
13:055605010006楊O誠
13:056605010007謝O臣
13:307605010009劉O安
13:308605010010羅O均
13:309605010011陳謝O澤
14:0510605010012張O睿
14:0511605010013柳O一
14:0512605010014賴O如
14:3013605010015葉O淇
14:3014605010016許O鈞
14:3015605010017李O叡
14:5016605010018黎O均
14:5017605010019丁O銓
二、注意事項：
1.報到時請繳驗複試通知單及身分證件正本，驗畢歸還。
2.機車禁止入校。家長開車之考生可憑本複試通知單免收停車費：入校時以車牌辨識直接通行；離校前請勿至自動繳費機繳費，離校時請走人工車道並出示本通知單即可放行。 
如對於本項考試有任何問題，歡迎洽詢 (03) 422-7151 轉分機65300。
114特殊選才複試通知單(網路版)下載</t>
        </is>
      </c>
      <c r="G560" s="7" t="inlineStr">
        <is>
          <t>114特殊選才複試通知單(網路版)</t>
        </is>
      </c>
      <c r="H560" s="7" t="inlineStr">
        <is>
          <t>https://www.phy.ncu.edu.tw/wp-content/uploads/2024/10/114特殊選才複試通知單網路版.pdf</t>
        </is>
      </c>
      <c r="I560" s="7" t="inlineStr">
        <is>
          <t>下載</t>
        </is>
      </c>
      <c r="J560" s="7" t="inlineStr">
        <is>
          <t>https://www.phy.ncu.edu.tw/wp-content/uploads/2024/10/114特殊選才複試通知單網路版.pdf</t>
        </is>
      </c>
      <c r="K560" s="7" t="n"/>
      <c r="L560" s="7" t="n"/>
      <c r="M560" s="7" t="inlineStr">
        <is>
          <t>https://www.phy.ncu.edu.tw/news/114%e5%ad%b8%e5%b9%b4%e5%ba%a6%e5%a4%a7%e5%ad%b8%e7%89%b9%e6%ae%8a%e9%81%b8%e6%89%8d%e6%8b%9b%e7%94%9f%e7%89%a9%e7%90%86%e5%ad%b8%e7%b3%bb%e8%a4%87%e8%a9%a6%e9%80%9a%e7%9f%a5/</t>
        </is>
      </c>
      <c r="N560" s="7" t="inlineStr">
        <is>
          <t>吳菁穗</t>
        </is>
      </c>
    </row>
    <row r="561">
      <c r="A561" s="7">
        <f>TRUE()</f>
        <v/>
      </c>
      <c r="B561" s="7" t="inlineStr">
        <is>
          <t>演講</t>
        </is>
      </c>
      <c r="C561" s="7" t="n"/>
      <c r="D561" s="14" t="n">
        <v>45593</v>
      </c>
      <c r="E561" s="7" t="inlineStr">
        <is>
          <t>Complex System and Biophysics Seminar_20241031</t>
        </is>
      </c>
      <c r="F561" s="7" t="inlineStr">
        <is>
          <t>Complex System and Biophysics Seminar_20241031下載</t>
        </is>
      </c>
      <c r="G561" s="7" t="inlineStr">
        <is>
          <t>Complex System and Biophysics Seminar_20241031</t>
        </is>
      </c>
      <c r="H561" s="7" t="inlineStr">
        <is>
          <t>https://www.phy.ncu.edu.tw/wp-content/uploads/2024/10/Complex-System-and-Biophysics-Seminar_20241031.pdf</t>
        </is>
      </c>
      <c r="I561" s="7" t="inlineStr">
        <is>
          <t>下載</t>
        </is>
      </c>
      <c r="J561" s="7" t="inlineStr">
        <is>
          <t>https://www.phy.ncu.edu.tw/wp-content/uploads/2024/10/Complex-System-and-Biophysics-Seminar_20241031.pdf</t>
        </is>
      </c>
      <c r="K561" s="7" t="n"/>
      <c r="L561" s="7" t="n"/>
      <c r="M561" s="7" t="inlineStr">
        <is>
          <t>https://www.phy.ncu.edu.tw/news/complex-system-and-biophysics-seminar_20241031/</t>
        </is>
      </c>
      <c r="N561" s="7" t="inlineStr">
        <is>
          <t>許慧君</t>
        </is>
      </c>
    </row>
    <row r="562" ht="170" customHeight="1">
      <c r="A562" s="7">
        <f>TRUE()</f>
        <v/>
      </c>
      <c r="B562" s="7" t="inlineStr">
        <is>
          <t>招生</t>
        </is>
      </c>
      <c r="C562" s="7" t="n"/>
      <c r="D562" s="14" t="n">
        <v>45590</v>
      </c>
      <c r="E562" s="7" t="inlineStr">
        <is>
          <t>114學年度研究所甄試-物理系碩士班初試審查結果</t>
        </is>
      </c>
      <c r="F562" s="9" t="inlineStr">
        <is>
          <t>初試直接錄取名單將於11/01本校招生組統一放榜公告 https://admission.ncu.edu.tw/zh-TW/content/82/13
初試審查結果文件
*初試直接錄取者 收到文件:初試成績單、報到通知(11/01本校統一放榜後以掛號郵寄至通訊地址)
*可參加11/01複試者 收到文件:初試成績單、複試通知函、複試報到時間表、交通資訊(10/25以掛號郵寄至通訊地址)
*初試未通過者 收到文件:初試成績單(10/25以掛號郵寄至通訊地址)
可參加複試名單
簡報資料請先於113年10月30日(星期三)12: 00前Email電子檔至corona@ncu.edu.tw，檔名：【准考證號-姓名】，當日亦請務必攜帶簡報電子檔以備用。
考生可憑複試通知(蓋有單位戳章紙本)入校免費停車。
114甄試初審通知-物理系碩士班-初審通過NEW下載</t>
        </is>
      </c>
      <c r="G562" s="7" t="inlineStr">
        <is>
          <t>https://admission.ncu.edu.tw/zh-TW/content/82/13</t>
        </is>
      </c>
      <c r="H562" s="7" t="inlineStr">
        <is>
          <t>https://admission.ncu.edu.tw/zh-TW/content/82/13</t>
        </is>
      </c>
      <c r="I562" s="7" t="inlineStr">
        <is>
          <t>114甄試初審通知-物理系碩士班-初審通過NEW</t>
        </is>
      </c>
      <c r="J562" s="7" t="inlineStr">
        <is>
          <t>https://www.phy.ncu.edu.tw/wp-content/uploads/2024/10/114甄試初審通知-物理系碩士班-初審通過NEW.pdf</t>
        </is>
      </c>
      <c r="K562" s="7" t="inlineStr">
        <is>
          <t>下載</t>
        </is>
      </c>
      <c r="L562" s="7" t="inlineStr">
        <is>
          <t>https://www.phy.ncu.edu.tw/wp-content/uploads/2024/10/114甄試初審通知-物理系碩士班-初審通過NEW.pdf</t>
        </is>
      </c>
      <c r="M562" s="7" t="inlineStr">
        <is>
          <t>https://www.phy.ncu.edu.tw/news/114%e5%ad%b8%e5%b9%b4%e5%ba%a6%e7%a0%94%e7%a9%b6%e6%89%80%e7%94%84%e8%a9%a6-%e7%89%a9%e7%90%86%e7%b3%bb%e7%a2%a9%e5%a3%ab%e7%8f%ad%e5%88%9d%e8%a9%a6%e5%af%a9%e6%9f%a5%e7%b5%90%e6%9e%9c/</t>
        </is>
      </c>
      <c r="N562" s="7" t="inlineStr">
        <is>
          <t>許慧君</t>
        </is>
      </c>
    </row>
    <row r="563" ht="157" customHeight="1">
      <c r="A563" s="7">
        <f>TRUE()</f>
        <v/>
      </c>
      <c r="B563" s="7" t="inlineStr">
        <is>
          <t>其他</t>
        </is>
      </c>
      <c r="C563" s="7" t="n"/>
      <c r="D563" s="14" t="n">
        <v>45588</v>
      </c>
      <c r="E563" s="7" t="inlineStr">
        <is>
          <t>2025 TSIA台灣半導體產業協會-半導體獎，11/22(五)截止收件</t>
        </is>
      </c>
      <c r="F563" s="9" t="inlineStr">
        <is>
          <t>TSIA為獎勵國內博士學位之新進研究人員積極從事半導體之學術研究、發明或致力投入產業合作活動並有具體貢獻者，設立之。
TSIA半導體獎:具博士學位之新進研究人員
申請資格:本校新進研究人員含教師、研究人員、博士後 取得博士學位後5年內，在台灣學校從事研發及教學滿2年，以申請截止日為基準。
相關申請辦法、申請表、推薦函等文件請參考附件。
有意申請者，請於113/11/22(五)前，繳交紙本申請文件至系辦劉小姐。
(TSIA半導體獎:博士研究生，另由學務處公告受理)
研發處公告下載
具博士學位之新進研究人員申請辦法下載
附件一__半導體獎具博士學位之新進研究人員申請表下載
附件二__半導體獎具博士學位之新進研究人員推薦函下載</t>
        </is>
      </c>
      <c r="G563" s="7" t="inlineStr">
        <is>
          <t>研發處公告</t>
        </is>
      </c>
      <c r="H563" s="7" t="inlineStr">
        <is>
          <t>https://www.phy.ncu.edu.tw/wp-content/uploads/2024/10/研發處公告.pdf</t>
        </is>
      </c>
      <c r="I563" s="7" t="inlineStr">
        <is>
          <t>下載</t>
        </is>
      </c>
      <c r="J563" s="7" t="inlineStr">
        <is>
          <t>https://www.phy.ncu.edu.tw/wp-content/uploads/2024/10/研發處公告.pdf</t>
        </is>
      </c>
      <c r="K563" s="7" t="inlineStr">
        <is>
          <t>具博士學位之新進研究人員申請辦法</t>
        </is>
      </c>
      <c r="L563" s="7" t="inlineStr">
        <is>
          <t>https://www.phy.ncu.edu.tw/wp-content/uploads/2024/10/具博士學位之新進研究人員申請辦法.pdf</t>
        </is>
      </c>
      <c r="M563" s="7" t="inlineStr">
        <is>
          <t>https://www.phy.ncu.edu.tw/news/2025-tsia%e5%8f%b0%e7%81%a3%e5%8d%8a%e5%b0%8e%e9%ab%94%e7%94%a2%e6%a5%ad%e5%8d%94%e6%9c%83-%e5%8d%8a%e5%b0%8e%e9%ab%94%e7%8d%8e%ef%bc%8c11-22%e4%ba%94%e6%88%aa%e6%ad%a2%e6%94%b6%e4%bb%b6/</t>
        </is>
      </c>
      <c r="N563" s="7" t="inlineStr">
        <is>
          <t>劉怡貞</t>
        </is>
      </c>
    </row>
    <row r="564" ht="92" customHeight="1">
      <c r="A564" s="7">
        <f>TRUE()</f>
        <v/>
      </c>
      <c r="B564" s="7" t="inlineStr">
        <is>
          <t>獎學金</t>
        </is>
      </c>
      <c r="C564" s="7" t="n"/>
      <c r="D564" s="14" t="n">
        <v>45588</v>
      </c>
      <c r="E564" s="7" t="inlineStr">
        <is>
          <t>113學年度「國立中央大學培育優秀博士生獎學金」獲獎博士生名單</t>
        </is>
      </c>
      <c r="F564" s="9" t="inlineStr">
        <is>
          <t>113年「 國科會博士生研究獎學金」- 核配類別(新申請) : 邱雁、周禹璇、張容誌
113年「國科會博士生研究獎學金」- 徵選類別(9月份入學) : 李俊逸、羅振宇
113年「國科會博士生研究獎學金」- 徵選類別(2月份入學) : 艾宗瀚
112 年度大學校院培育優秀博士生獎學金(續申請) : 蕭晨妤
111 年度大學校院培育優秀博士生獎學金(續申請) : 陳俊諺
附件二 國立中央大學培育優秀博士生獎學金辦法下載
附件一 113年國科會博士生研究獎學金試辦方案下載</t>
        </is>
      </c>
      <c r="G564" s="7" t="inlineStr">
        <is>
          <t>附件二 國立中央大學培育優秀博士生獎學金辦法</t>
        </is>
      </c>
      <c r="H564" s="7" t="inlineStr">
        <is>
          <t>https://www.phy.ncu.edu.tw/wp-content/uploads/2024/10/附件二-國立中央大學培育優秀博士生獎學金辦法.pdf</t>
        </is>
      </c>
      <c r="I564" s="7" t="inlineStr">
        <is>
          <t>下載</t>
        </is>
      </c>
      <c r="J564" s="7" t="inlineStr">
        <is>
          <t>https://www.phy.ncu.edu.tw/wp-content/uploads/2024/10/附件二-國立中央大學培育優秀博士生獎學金辦法.pdf</t>
        </is>
      </c>
      <c r="K564" s="7" t="inlineStr">
        <is>
          <t>附件一 113年國科會博士生研究獎學金試辦方案</t>
        </is>
      </c>
      <c r="L564" s="7" t="inlineStr">
        <is>
          <t>https://www.phy.ncu.edu.tw/wp-content/uploads/2024/10/附件一-113年國科會博士生研究獎學金試辦方案.pdf</t>
        </is>
      </c>
      <c r="M564" s="7" t="inlineStr">
        <is>
          <t>https://www.phy.ncu.edu.tw/news/113%e5%ad%b8%e5%b9%b4%e5%ba%a6%e3%80%8c%e5%9c%8b%e7%ab%8b%e4%b8%ad%e5%a4%ae%e5%a4%a7%e5%ad%b8%e5%9f%b9%e8%82%b2%e5%84%aa%e7%a7%80%e5%8d%9a%e5%a3%ab%e7%94%9f%e7%8d%8e%e5%ad%b8%e9%87%91%e3%80%8d/</t>
        </is>
      </c>
      <c r="N564" s="7" t="inlineStr">
        <is>
          <t>許慧君</t>
        </is>
      </c>
    </row>
    <row r="565" ht="53" customHeight="1">
      <c r="A565" s="7">
        <f>TRUE()</f>
        <v/>
      </c>
      <c r="B565" s="7" t="inlineStr">
        <is>
          <t>獎學金</t>
        </is>
      </c>
      <c r="C565" s="7" t="n"/>
      <c r="D565" s="14" t="n">
        <v>45588</v>
      </c>
      <c r="E565" s="7" t="inlineStr">
        <is>
          <t>國科會「博士生研究獎學金試辦方案」114年國科會甄選類受理申請延長至113年11月15日截止</t>
        </is>
      </c>
      <c r="F565" s="9" t="inlineStr">
        <is>
          <t>113OB02402下載
113AE03600_113u0p018305_att_di下載
113AE03600_113u0p018305_113d2031896-01下載
113AE03600_113u0p018305_113d2031895-01下載</t>
        </is>
      </c>
      <c r="G565" s="7" t="inlineStr">
        <is>
          <t>113OB02402</t>
        </is>
      </c>
      <c r="H565" s="7" t="inlineStr">
        <is>
          <t>https://www.phy.ncu.edu.tw/wp-content/uploads/2024/10/113OB02402.pdf</t>
        </is>
      </c>
      <c r="I565" s="7" t="inlineStr">
        <is>
          <t>下載</t>
        </is>
      </c>
      <c r="J565" s="7" t="inlineStr">
        <is>
          <t>https://www.phy.ncu.edu.tw/wp-content/uploads/2024/10/113OB02402.pdf</t>
        </is>
      </c>
      <c r="K565" s="7" t="inlineStr">
        <is>
          <t>113AE03600_113u0p018305_att_di</t>
        </is>
      </c>
      <c r="L565" s="7" t="inlineStr">
        <is>
          <t>https://www.phy.ncu.edu.tw/wp-content/uploads/2024/10/113AE03600_113u0p018305_att_di.pdf</t>
        </is>
      </c>
      <c r="M565" s="7" t="inlineStr">
        <is>
          <t>https://www.phy.ncu.edu.tw/news/%e5%9c%8b%e7%a7%91%e6%9c%83%e3%80%8c%e5%8d%9a%e5%a3%ab%e7%94%9f%e7%a0%94%e7%a9%b6%e7%8d%8e%e5%ad%b8%e9%87%91%e8%a9%a6%e8%be%a6%e6%96%b9%e6%a1%88%e3%80%8d114%e5%b9%b4%e5%9c%8b%e7%a7%91%e6%9c%83-2/</t>
        </is>
      </c>
      <c r="N565" s="7" t="inlineStr">
        <is>
          <t>許慧君</t>
        </is>
      </c>
    </row>
    <row r="566" ht="105" customHeight="1">
      <c r="A566" s="7">
        <f>TRUE()</f>
        <v/>
      </c>
      <c r="B566" s="7" t="inlineStr">
        <is>
          <t>演講</t>
        </is>
      </c>
      <c r="C566" s="7" t="n"/>
      <c r="D566" s="14" t="n">
        <v>45588</v>
      </c>
      <c r="E566" s="7" t="inlineStr">
        <is>
          <t>圖書館將舉辦一系列資料庫利用講習，歡迎大家踴躍報名參加！！</t>
        </is>
      </c>
      <c r="F566" s="9" t="inlineStr">
        <is>
          <t>為鼓勵全校師生善用圖書館資源，本館特舉辦一系列豐富講習課程，內容包含資料庫利用、書目管理軟體及論文比對等主題。資訊如下：
1.      Turnitin User Guide (Taught in English)：2024-10-23（三）14:00-15:00
2.      指標期刊、論文查詢工具 (SCIE/SSCI) + JCR：2024-10-25（五）14:00-16:00
3.      Scopus論文查詢工具：2024-10-29（二）14:00-15:00
4.      EndNote書目管理軟體：2024-11-4（一）14:00-16:00
報名網址：https://cis.ncu.edu.tw/iNCU/messageNotice/activityManagement/activity/672
所有講座皆為線上授課，授課網址已公告於報名網頁</t>
        </is>
      </c>
      <c r="G566" s="7" t="inlineStr">
        <is>
          <t>https://cis.ncu.edu.tw/iNCU/messageNotice/activityManagement</t>
        </is>
      </c>
      <c r="H566" s="7" t="inlineStr">
        <is>
          <t>https://cis.ncu.edu.tw/iNCU/messageNotice/activityManagement/activity/672</t>
        </is>
      </c>
      <c r="I566" s="7" t="n"/>
      <c r="J566" s="7" t="n"/>
      <c r="K566" s="7" t="n"/>
      <c r="L566" s="7" t="n"/>
      <c r="M566" s="7" t="inlineStr">
        <is>
          <t>https://www.phy.ncu.edu.tw/news/%e5%9c%96%e6%9b%b8%e9%a4%a8%e5%b0%87%e8%88%89%e8%be%a6%e4%b8%80%e7%b3%bb%e5%88%97%e8%b3%87%e6%96%99%e5%ba%ab%e5%88%a9%e7%94%a8%e8%ac%9b%e7%bf%92%ef%bc%8c%e6%ad%a1%e8%bf%8e%e5%a4%a7%e5%ae%b6%e8%b8%b4/</t>
        </is>
      </c>
      <c r="N566" s="7" t="inlineStr">
        <is>
          <t>許慧君</t>
        </is>
      </c>
    </row>
    <row r="567">
      <c r="A567" s="7">
        <f>TRUE()</f>
        <v/>
      </c>
      <c r="B567" s="7" t="inlineStr">
        <is>
          <t>演講</t>
        </is>
      </c>
      <c r="C567" s="7" t="n"/>
      <c r="D567" s="14" t="n">
        <v>45587</v>
      </c>
      <c r="E567" s="7" t="inlineStr">
        <is>
          <t>Colloquium_20241029_The TEXONO Program on Neutrinos, Dark Matter, and Gravitation Wave Research.</t>
        </is>
      </c>
      <c r="F567" s="7" t="inlineStr">
        <is>
          <t>Colloquium_20241029下載</t>
        </is>
      </c>
      <c r="G567" s="7" t="inlineStr">
        <is>
          <t>Colloquium_20241029</t>
        </is>
      </c>
      <c r="H567" s="7" t="inlineStr">
        <is>
          <t>https://www.phy.ncu.edu.tw/wp-content/uploads/2024/10/Colloquium_20241029.pdf</t>
        </is>
      </c>
      <c r="I567" s="7" t="inlineStr">
        <is>
          <t>下載</t>
        </is>
      </c>
      <c r="J567" s="7" t="inlineStr">
        <is>
          <t>https://www.phy.ncu.edu.tw/wp-content/uploads/2024/10/Colloquium_20241029.pdf</t>
        </is>
      </c>
      <c r="K567" s="7" t="n"/>
      <c r="L567" s="7" t="n"/>
      <c r="M567" s="7" t="inlineStr">
        <is>
          <t>https://www.phy.ncu.edu.tw/news/colloquium_20241029_the-texono-program-on-neutrinos-dark-matter-and-gravitation-wave-research/</t>
        </is>
      </c>
      <c r="N567" s="7" t="inlineStr">
        <is>
          <t>許慧君</t>
        </is>
      </c>
    </row>
    <row r="568" ht="196" customHeight="1">
      <c r="A568" s="7">
        <f>TRUE()</f>
        <v/>
      </c>
      <c r="B568" s="7" t="inlineStr">
        <is>
          <t>其他</t>
        </is>
      </c>
      <c r="C568" s="7" t="n"/>
      <c r="D568" s="14" t="n">
        <v>45587</v>
      </c>
      <c r="E568" s="7" t="inlineStr">
        <is>
          <t>誠摯邀請參與教學自評校級問卷調查，優化「校級共同評鑑項目與效標」之設計發展，敬請師長、同學與同仁於11月3日(日)前踴躍上網填寫。</t>
        </is>
      </c>
      <c r="F568" s="9" t="inlineStr">
        <is>
          <t>親愛的 師長、同學及各位同仁們：
大家好！
為持續確保教學、研究及辦學成效品質，學校教學單位定期進行自我評鑑作業。我們將於114-115年進行新一期自我評鑑作業，誠摯地邀請您撥冗填寫該份校級問卷，您的回應將作為學校對評鑑內容的規劃與改善之重要依據。
問卷連結：https://forms.gle/ovCZjwj1LUdZivJe7 (問卷截止於113年11月3日)。
注意事項：
1. 為確保您對學校各評鑑項目與指標有清楚的了解，我們建議您逐步閱覽相關說明再進行填答，這將幫助您更具體有效的作答，並進一步促進問卷結果的準確性與可靠性。
2. 問卷計有24題(23題為李氏五點量表、1題為開放式簡答)，敬請協助提供完整作答。
3. 教務處亦受理紙本回覆方式，請洽教務處索取或逕行印出附件填寫後，擲交至教研大樓4樓教務長室。
透過您的寶貴意見，學校將能推動教學自評作業持續進步，並能夠幫助教學單位更好地回應師生的需求，再次感謝您撥冗參與本調查，以及對評鑑工作的支持與投入。
教務處 誠摯感謝您</t>
        </is>
      </c>
      <c r="G568" s="7" t="inlineStr">
        <is>
          <t>https://forms.gle/ovCZjwj1LUdZivJe7</t>
        </is>
      </c>
      <c r="H568" s="7" t="inlineStr">
        <is>
          <t>https://forms.gle/ovCZjwj1LUdZivJe7</t>
        </is>
      </c>
      <c r="I568" s="7" t="n"/>
      <c r="J568" s="7" t="n"/>
      <c r="K568" s="7" t="n"/>
      <c r="L568" s="7" t="n"/>
      <c r="M568" s="7" t="inlineStr">
        <is>
          <t>https://www.phy.ncu.edu.tw/news/%e8%aa%a0%e6%91%af%e9%82%80%e8%ab%8b%e5%8f%83%e8%88%87%e6%95%99%e5%ad%b8%e8%87%aa%e8%a9%95%e6%a0%a1%e7%b4%9a%e5%95%8f%e5%8d%b7%e8%aa%bf%e6%9f%a5%ef%bc%8c%e5%84%aa%e5%8c%96%e3%80%8c%e6%a0%a1%e7%b4%9a/</t>
        </is>
      </c>
      <c r="N568" s="7" t="inlineStr">
        <is>
          <t>許慧君</t>
        </is>
      </c>
    </row>
    <row r="569">
      <c r="A569" s="7">
        <f>TRUE()</f>
        <v/>
      </c>
      <c r="B569" s="7" t="inlineStr">
        <is>
          <t>演講</t>
        </is>
      </c>
      <c r="C569" s="7" t="n"/>
      <c r="D569" s="14" t="n">
        <v>45587</v>
      </c>
      <c r="E569" s="7" t="inlineStr">
        <is>
          <t>Complex System and Biophysics Seminar_20241024</t>
        </is>
      </c>
      <c r="F569" s="7" t="inlineStr">
        <is>
          <t>Complex System and Biophysics Seminar_20241024下載</t>
        </is>
      </c>
      <c r="G569" s="7" t="inlineStr">
        <is>
          <t>Complex System and Biophysics Seminar_20241024</t>
        </is>
      </c>
      <c r="H569" s="7" t="inlineStr">
        <is>
          <t>https://www.phy.ncu.edu.tw/wp-content/uploads/2024/10/Complex-System-and-Biophysics-Seminar_20241024.pdf</t>
        </is>
      </c>
      <c r="I569" s="7" t="inlineStr">
        <is>
          <t>下載</t>
        </is>
      </c>
      <c r="J569" s="7" t="inlineStr">
        <is>
          <t>https://www.phy.ncu.edu.tw/wp-content/uploads/2024/10/Complex-System-and-Biophysics-Seminar_20241024.pdf</t>
        </is>
      </c>
      <c r="K569" s="7" t="n"/>
      <c r="L569" s="7" t="n"/>
      <c r="M569" s="7" t="inlineStr">
        <is>
          <t>https://www.phy.ncu.edu.tw/news/complex-system-and-biophysics-seminar_20241024/</t>
        </is>
      </c>
      <c r="N569" s="7" t="inlineStr">
        <is>
          <t>許慧君</t>
        </is>
      </c>
    </row>
    <row r="570">
      <c r="A570" s="7">
        <f>TRUE()</f>
        <v/>
      </c>
      <c r="B570" s="7" t="inlineStr">
        <is>
          <t>演講</t>
        </is>
      </c>
      <c r="C570" s="7" t="n"/>
      <c r="D570" s="14" t="n">
        <v>45583</v>
      </c>
      <c r="E570" s="7" t="inlineStr">
        <is>
          <t>Colloquium_20241022_Bistability paves the way for cell death propagation as trigger waves</t>
        </is>
      </c>
      <c r="F570" s="7" t="inlineStr">
        <is>
          <t>Colloquium_20241022下載</t>
        </is>
      </c>
      <c r="G570" s="7" t="inlineStr">
        <is>
          <t>Colloquium_20241022</t>
        </is>
      </c>
      <c r="H570" s="7" t="inlineStr">
        <is>
          <t>https://www.phy.ncu.edu.tw/wp-content/uploads/2024/10/Colloquium_20241022.pdf</t>
        </is>
      </c>
      <c r="I570" s="7" t="inlineStr">
        <is>
          <t>下載</t>
        </is>
      </c>
      <c r="J570" s="7" t="inlineStr">
        <is>
          <t>https://www.phy.ncu.edu.tw/wp-content/uploads/2024/10/Colloquium_20241022.pdf</t>
        </is>
      </c>
      <c r="K570" s="7" t="n"/>
      <c r="L570" s="7" t="n"/>
      <c r="M570" s="7" t="inlineStr">
        <is>
          <t>https://www.phy.ncu.edu.tw/news/colloquium_20241022_bistability-paves-the-way-for-cell-death-propagation-as-trigger-waves/</t>
        </is>
      </c>
      <c r="N570" s="7" t="inlineStr">
        <is>
          <t>許慧君</t>
        </is>
      </c>
    </row>
    <row r="571" ht="53" customHeight="1">
      <c r="A571" s="7">
        <f>TRUE()</f>
        <v/>
      </c>
      <c r="B571" s="7" t="inlineStr">
        <is>
          <t>其他</t>
        </is>
      </c>
      <c r="C571" s="7" t="n"/>
      <c r="D571" s="14" t="n">
        <v>45583</v>
      </c>
      <c r="E571" s="7" t="inlineStr">
        <is>
          <t>請落實實驗室用電設備及電氣線路檢驗及汰換事宜</t>
        </is>
      </c>
      <c r="F571" s="9" t="inlineStr">
        <is>
          <t>113OB02374下載
113AH00393_a09000000e_1132703853_senddoc1_di下載
E1機電安全及危害防止基本概念下載
E3電氣下載</t>
        </is>
      </c>
      <c r="G571" s="7" t="inlineStr">
        <is>
          <t>113OB02374</t>
        </is>
      </c>
      <c r="H571" s="7" t="inlineStr">
        <is>
          <t>https://www.phy.ncu.edu.tw/wp-content/uploads/2024/10/113OB02374.pdf</t>
        </is>
      </c>
      <c r="I571" s="7" t="inlineStr">
        <is>
          <t>下載</t>
        </is>
      </c>
      <c r="J571" s="7" t="inlineStr">
        <is>
          <t>https://www.phy.ncu.edu.tw/wp-content/uploads/2024/10/113OB02374.pdf</t>
        </is>
      </c>
      <c r="K571" s="7" t="inlineStr">
        <is>
          <t>113AH00393_a09000000e_1132703853_senddoc1_di</t>
        </is>
      </c>
      <c r="L571" s="7" t="inlineStr">
        <is>
          <t>https://www.phy.ncu.edu.tw/wp-content/uploads/2024/10/113AH00393_a09000000e_1132703853_senddoc1_di.pdf</t>
        </is>
      </c>
      <c r="M571" s="7" t="inlineStr">
        <is>
          <t>https://www.phy.ncu.edu.tw/news/%e8%ab%8b%e8%90%bd%e5%af%a6%e5%af%a6%e9%a9%97%e5%ae%a4%e7%94%a8%e9%9b%bb%e8%a8%ad%e5%82%99%e5%8f%8a%e9%9b%bb%e6%b0%a3%e7%b7%9a%e8%b7%af%e6%aa%a2%e9%a9%97%e5%8f%8a%e6%b1%b0%e6%8f%9b%e4%ba%8b%e5%ae%9c/</t>
        </is>
      </c>
      <c r="N571" s="7" t="inlineStr">
        <is>
          <t>許慧君</t>
        </is>
      </c>
    </row>
    <row r="572" ht="40" customHeight="1">
      <c r="A572" s="7">
        <f>TRUE()</f>
        <v/>
      </c>
      <c r="B572" s="7" t="inlineStr">
        <is>
          <t>其他</t>
        </is>
      </c>
      <c r="C572" s="7" t="n"/>
      <c r="D572" s="14" t="n">
        <v>45583</v>
      </c>
      <c r="E572" s="7" t="inlineStr">
        <is>
          <t>恭喜本系碩士生陳志勳同學榮獲「113年大專生公部門見習計畫」全國見習歷程分享競賽第三名</t>
        </is>
      </c>
      <c r="F572" s="9" t="inlineStr">
        <is>
          <t>大專生公部門見習計畫
https://rich.yda.gov.tw/rich/#/project/Pro
a09020000e_1132105030_doc2_attach1下載</t>
        </is>
      </c>
      <c r="G572" s="7" t="inlineStr">
        <is>
          <t>https://rich.yda.gov.tw/rich/#/project/Pro</t>
        </is>
      </c>
      <c r="H572" s="7" t="inlineStr">
        <is>
          <t>https://rich.yda.gov.tw/rich/#/project/Pro</t>
        </is>
      </c>
      <c r="I572" s="7" t="inlineStr">
        <is>
          <t>a09020000e_1132105030_doc2_attach1</t>
        </is>
      </c>
      <c r="J572" s="7" t="inlineStr">
        <is>
          <t>https://www.phy.ncu.edu.tw/wp-content/uploads/2024/10/a09020000e_1132105030_doc2_attach1.pdf</t>
        </is>
      </c>
      <c r="K572" s="7" t="inlineStr">
        <is>
          <t>下載</t>
        </is>
      </c>
      <c r="L572" s="7" t="inlineStr">
        <is>
          <t>https://www.phy.ncu.edu.tw/wp-content/uploads/2024/10/a09020000e_1132105030_doc2_attach1.pdf</t>
        </is>
      </c>
      <c r="M572" s="7" t="inlineStr">
        <is>
          <t>https://www.phy.ncu.edu.tw/news/%e6%81%ad%e5%96%9c%e6%9c%ac%e7%b3%bb%e7%a2%a9%e5%a3%ab%e7%94%9f%e9%99%b3%e5%bf%97%e5%8b%b3%e5%90%8c%e5%ad%b8%e6%a6%ae%e7%8d%b2%e3%80%8c113%e5%b9%b4%e5%a4%a7%e5%b0%88%e7%94%9f%e5%85%ac%e9%83%a8/</t>
        </is>
      </c>
      <c r="N572" s="7" t="inlineStr">
        <is>
          <t>許慧君</t>
        </is>
      </c>
    </row>
    <row r="573">
      <c r="A573" s="7">
        <f>TRUE()</f>
        <v/>
      </c>
      <c r="B573" s="7" t="inlineStr">
        <is>
          <t>演講</t>
        </is>
      </c>
      <c r="C573" s="7" t="n"/>
      <c r="D573" s="14" t="n">
        <v>45580</v>
      </c>
      <c r="E573" s="7" t="inlineStr">
        <is>
          <t>Special talk 2024-10-25 -Status and Future of the ADMX axion dark matter search</t>
        </is>
      </c>
      <c r="F573" s="7" t="inlineStr">
        <is>
          <t>Special talk 2024-10-25下載</t>
        </is>
      </c>
      <c r="G573" s="7" t="inlineStr">
        <is>
          <t>Special talk 2024-10-25</t>
        </is>
      </c>
      <c r="H573" s="7" t="inlineStr">
        <is>
          <t>https://www.phy.ncu.edu.tw/wp-content/uploads/2024/10/Special-talk-2024-10-25.pdf</t>
        </is>
      </c>
      <c r="I573" s="7" t="inlineStr">
        <is>
          <t>下載</t>
        </is>
      </c>
      <c r="J573" s="7" t="inlineStr">
        <is>
          <t>https://www.phy.ncu.edu.tw/wp-content/uploads/2024/10/Special-talk-2024-10-25.pdf</t>
        </is>
      </c>
      <c r="K573" s="7" t="n"/>
      <c r="L573" s="7" t="n"/>
      <c r="M573" s="7" t="inlineStr">
        <is>
          <t>https://www.phy.ncu.edu.tw/news/special-talk-2024-10-25-status-and-future-of-the-admx-axion-dark-matter-search/</t>
        </is>
      </c>
      <c r="N573" s="7" t="inlineStr">
        <is>
          <t>許慧君</t>
        </is>
      </c>
    </row>
    <row r="574" ht="66" customHeight="1">
      <c r="A574" s="7">
        <f>TRUE()</f>
        <v/>
      </c>
      <c r="B574" s="7" t="inlineStr">
        <is>
          <t>演講</t>
        </is>
      </c>
      <c r="C574" s="7" t="n"/>
      <c r="D574" s="14" t="n">
        <v>45580</v>
      </c>
      <c r="E574" s="7" t="inlineStr">
        <is>
          <t>11/1「EMI教學助理培訓」</t>
        </is>
      </c>
      <c r="F574" s="9" t="inlineStr">
        <is>
          <t>時間：113年11月1日(五)  12:00-13:00
地點：健雄館S4-717室(在中大湖畔旁)
講題：EMI TA交流會
報名連結：https://cis.ncu.edu.tw/iNCU/messageNotice/activityManagement/activity/612
歡迎各系所EMI助教們來交流，透過餐會輕鬆分享一下擔任「EMI TA」遇到的各種狀況～</t>
        </is>
      </c>
      <c r="G574" s="7" t="inlineStr">
        <is>
          <t>https://cis.ncu.edu.tw/iNCU/messageNotice/activityManagement</t>
        </is>
      </c>
      <c r="H574" s="7" t="inlineStr">
        <is>
          <t>https://cis.ncu.edu.tw/iNCU/messageNotice/activityManagement/activity/612</t>
        </is>
      </c>
      <c r="I574" s="7" t="n"/>
      <c r="J574" s="7" t="n"/>
      <c r="K574" s="7" t="n"/>
      <c r="L574" s="7" t="n"/>
      <c r="M574" s="7" t="inlineStr">
        <is>
          <t>https://www.phy.ncu.edu.tw/news/11-1%e3%80%8cemi%e6%95%99%e5%ad%b8%e5%8a%a9%e7%90%86%e5%9f%b9%e8%a8%93%e3%80%8d/</t>
        </is>
      </c>
      <c r="N574" s="7" t="inlineStr">
        <is>
          <t>許慧君</t>
        </is>
      </c>
    </row>
    <row r="575" ht="66" customHeight="1">
      <c r="A575" s="7">
        <f>TRUE()</f>
        <v/>
      </c>
      <c r="B575" s="7" t="inlineStr">
        <is>
          <t>其他</t>
        </is>
      </c>
      <c r="C575" s="7" t="n"/>
      <c r="D575" s="14" t="n">
        <v>45579</v>
      </c>
      <c r="E575" s="7" t="inlineStr">
        <is>
          <t>公共空間清潔公告113.10.16(三) 08-12</t>
        </is>
      </c>
      <c r="F575" s="9" t="inlineStr">
        <is>
          <t>公共空間清潔公告
113.10.16(三) 08-12
健雄館1F~7F
電梯牆面清潔
清潔期間略有噪音粉塵及異味，不便之處請多諒解。</t>
        </is>
      </c>
      <c r="G575" s="7" t="n"/>
      <c r="H575" s="7" t="n"/>
      <c r="I575" s="7" t="n"/>
      <c r="J575" s="7" t="n"/>
      <c r="K575" s="7" t="n"/>
      <c r="L575" s="7" t="n"/>
      <c r="M575" s="7" t="inlineStr">
        <is>
          <t>https://www.phy.ncu.edu.tw/news/%e5%85%ac%e5%85%b1%e7%a9%ba%e9%96%93%e6%b8%85%e6%bd%94%e5%85%ac%e5%91%8a113-10-16%e4%b8%89-08-12/</t>
        </is>
      </c>
      <c r="N575" s="7" t="inlineStr">
        <is>
          <t>許慧君</t>
        </is>
      </c>
    </row>
    <row r="576">
      <c r="A576" s="7">
        <f>TRUE()</f>
        <v/>
      </c>
      <c r="B576" s="7" t="inlineStr">
        <is>
          <t>演講</t>
        </is>
      </c>
      <c r="C576" s="7" t="n"/>
      <c r="D576" s="14" t="n">
        <v>45577</v>
      </c>
      <c r="E576" s="7" t="inlineStr">
        <is>
          <t>Colloquium_20241015_Greenland Telescope (GLT): Imaging the Black Hole Shadow and the Photon Ring</t>
        </is>
      </c>
      <c r="F576" s="7" t="inlineStr">
        <is>
          <t>Colloquium_20241015下載</t>
        </is>
      </c>
      <c r="G576" s="7" t="inlineStr">
        <is>
          <t>Colloquium_20241015</t>
        </is>
      </c>
      <c r="H576" s="7" t="inlineStr">
        <is>
          <t>https://www.phy.ncu.edu.tw/wp-content/uploads/2024/10/Colloquium_20241015.pdf</t>
        </is>
      </c>
      <c r="I576" s="7" t="inlineStr">
        <is>
          <t>下載</t>
        </is>
      </c>
      <c r="J576" s="7" t="inlineStr">
        <is>
          <t>https://www.phy.ncu.edu.tw/wp-content/uploads/2024/10/Colloquium_20241015.pdf</t>
        </is>
      </c>
      <c r="K576" s="7" t="n"/>
      <c r="L576" s="7" t="n"/>
      <c r="M576" s="7" t="inlineStr">
        <is>
          <t>https://www.phy.ncu.edu.tw/news/colloquium_20241015_greenland-telescope-glt-imaging-the-black-hole-shadow-and-the-photon-ring/</t>
        </is>
      </c>
      <c r="N576" s="7" t="inlineStr">
        <is>
          <t>許慧君</t>
        </is>
      </c>
    </row>
    <row r="577" ht="273" customHeight="1">
      <c r="A577" s="7">
        <f>TRUE()</f>
        <v/>
      </c>
      <c r="B577" s="7" t="inlineStr">
        <is>
          <t>計畫</t>
        </is>
      </c>
      <c r="C577" s="7" t="n"/>
      <c r="D577" s="14" t="n">
        <v>45576</v>
      </c>
      <c r="E577" s="7" t="inlineStr">
        <is>
          <t>114年度教育部教學實踐研究計畫起跑了-歡迎參加徵件線上說明會</t>
        </is>
      </c>
      <c r="F577" s="9" t="inlineStr">
        <is>
          <t>教育部訂於113年10月25日（星期五）下午3時辦 理「114年度教育部教學實踐研究計畫徵件說明會(線上)」，提供以下說明，歡迎有興趣之教師踴躍參與，如有任何需要協助之處，歡迎與我們聯繫。 
1.計畫緣起:
教育部補助大專校院教學實踐研究計畫(以下簡稱本計畫)自107年度推動以來，持續提升教師教學品質及落實學校辦學任務，將資源確實投注於教學現場，鼓勵教師個人研究與學生學習培育連結，落實教學現場之改變，以教師個人教學研究計畫為補助，申請件數逐年增加，爰將賡續推展本計畫協助提供教學資源支持教師研究。
2.本年度新增項目:
現因應增加「情緒健康與福祉」專案實務情況或為使計畫執行更為順利，爰召開徵件說明會說明計畫推動內容及徵件流程。
3.徵件說明會資訊:
(1)會議方式：線上會議/Cisco Webex（會議連結將於報名後另行提供）。
(2)報名網址：https://www.surveycake.com/s/vNDde。
(3)報名期間：自113年10月4日（星期五）起至113年10月11日（星期五）止。
(3)活動時間:113年10月25日(五)下午三點
4.、場次說明:
(1)上半場(教師)：提供申請人有關本計畫的原則性說明。
(2)下半場(行政同仁)：提供學校承辦人行政細節內容，並針對教師支持措施進行介紹，提供學校承辦人更全盤的計畫說明。
5、檢附議程1份。本案如有疑義，請洽教務處教學發展中心，分機57133，李小姐。</t>
        </is>
      </c>
      <c r="G577" s="7" t="inlineStr">
        <is>
          <t>https://www.surveycake.com/s/vNDde</t>
        </is>
      </c>
      <c r="H577" s="7" t="inlineStr">
        <is>
          <t>https://www.surveycake.com/s/vNDde</t>
        </is>
      </c>
      <c r="I577" s="7" t="n"/>
      <c r="J577" s="7" t="n"/>
      <c r="K577" s="7" t="n"/>
      <c r="L577" s="7" t="n"/>
      <c r="M577" s="7" t="inlineStr">
        <is>
          <t>https://www.phy.ncu.edu.tw/news/114%e5%b9%b4%e5%ba%a6%e6%95%99%e8%82%b2%e9%83%a8%e6%95%99%e5%ad%b8%e5%af%a6%e8%b8%90%e7%a0%94%e7%a9%b6%e8%a8%88%e7%95%ab%e8%b5%b7%e8%b7%91%e4%ba%86-%e6%ad%a1%e8%bf%8e%e5%8f%83%e5%8a%a0%e5%be%b5/</t>
        </is>
      </c>
      <c r="N577" s="7" t="inlineStr">
        <is>
          <t>許慧君</t>
        </is>
      </c>
    </row>
    <row r="578">
      <c r="A578" s="7">
        <f>TRUE()</f>
        <v/>
      </c>
      <c r="B578" s="7" t="inlineStr">
        <is>
          <t>演講</t>
        </is>
      </c>
      <c r="C578" s="7" t="n"/>
      <c r="D578" s="14" t="n">
        <v>45573</v>
      </c>
      <c r="E578" s="7" t="inlineStr">
        <is>
          <t>Special talk 2024-10-14 - CLT simulation study of neoclassical tearing mode instability in Tokamak</t>
        </is>
      </c>
      <c r="F578" s="7" t="inlineStr">
        <is>
          <t>Special talk 2024-10-14下載</t>
        </is>
      </c>
      <c r="G578" s="7" t="inlineStr">
        <is>
          <t>Special talk 2024-10-14</t>
        </is>
      </c>
      <c r="H578" s="7" t="inlineStr">
        <is>
          <t>https://www.phy.ncu.edu.tw/wp-content/uploads/2024/10/Special-talk-2024-10-14.pdf</t>
        </is>
      </c>
      <c r="I578" s="7" t="inlineStr">
        <is>
          <t>下載</t>
        </is>
      </c>
      <c r="J578" s="7" t="inlineStr">
        <is>
          <t>https://www.phy.ncu.edu.tw/wp-content/uploads/2024/10/Special-talk-2024-10-14.pdf</t>
        </is>
      </c>
      <c r="K578" s="7" t="n"/>
      <c r="L578" s="7" t="n"/>
      <c r="M578" s="7" t="inlineStr">
        <is>
          <t>https://www.phy.ncu.edu.tw/news/special-talk-2024-10-14-clt-simulation-study-of-neoclassical-tearing-mode-instability-in-tokamak/</t>
        </is>
      </c>
      <c r="N578" s="7" t="inlineStr">
        <is>
          <t>許慧君</t>
        </is>
      </c>
    </row>
    <row r="579" ht="79" customHeight="1">
      <c r="A579" s="7">
        <f>TRUE()</f>
        <v/>
      </c>
      <c r="B579" s="7" t="inlineStr">
        <is>
          <t>考試</t>
        </is>
      </c>
      <c r="C579" s="7" t="inlineStr">
        <is>
          <t>演講</t>
        </is>
      </c>
      <c r="D579" s="14" t="n">
        <v>45573</v>
      </c>
      <c r="E579" s="7" t="inlineStr">
        <is>
          <t>碩士生學位考試公告(趙建銘)</t>
        </is>
      </c>
      <c r="F579" s="9" t="inlineStr">
        <is>
          <t>姓名: 趙建銘
學號: 110222024
口試日期及時間: 2024.10.28 下午3:00
地點: 2F 數學與理論物理中心
論文題目: Design of a Near-Ambient-Pressure Reaction Cell and Study of the Reactivity on Layered VSe2</t>
        </is>
      </c>
      <c r="G579" s="7" t="n"/>
      <c r="H579" s="7" t="n"/>
      <c r="I579" s="7" t="n"/>
      <c r="J579" s="7" t="n"/>
      <c r="K579" s="7" t="n"/>
      <c r="L579" s="7" t="n"/>
      <c r="M579" s="7" t="inlineStr">
        <is>
          <t>https://www.phy.ncu.edu.tw/news/%e7%a2%a9%e5%a3%ab%e7%94%9f%e5%ad%b8%e4%bd%8d%e8%80%83%e8%a9%a6%e5%85%ac%e5%91%8a%e8%b6%99%e5%bb%ba%e9%8a%98/</t>
        </is>
      </c>
      <c r="N579" s="7" t="inlineStr">
        <is>
          <t>許慧君</t>
        </is>
      </c>
    </row>
    <row r="580" ht="196" customHeight="1">
      <c r="A580" s="7">
        <f>TRUE()</f>
        <v/>
      </c>
      <c r="B580" s="7" t="inlineStr">
        <is>
          <t>其他</t>
        </is>
      </c>
      <c r="C580" s="7" t="n"/>
      <c r="D580" s="14" t="n">
        <v>45573</v>
      </c>
      <c r="E580" s="7" t="inlineStr">
        <is>
          <t>理學院113年度消防演練</t>
        </is>
      </c>
      <c r="F580" s="9" t="inlineStr">
        <is>
          <t>物理系同學請於113年11月5日(週二)10:45~10:50健雄館大廳集合，謝謝!
請先上系統報名
https://cis.ncu.edu.tw/iNCU/messageNotice/activityManagement/activity/706
通         知
主旨：理學院辦理113年度消防演練，請各單位配合相關事宜，如說明，請參照辦理。
說明：
一、本院於113年11月5日(週二)上午十一時至十二時實施消防演練(單位當日另有活動請三日內回覆以利調整)。
二、演練集合地點：科三館前。
三、演練對象：本院物理系、光電系、化學系研究生及新生，其餘各單位有需求亦可報名。
四、演練課目：滅火器使用、消防水管噴水練習及緩降操作說明。
五、各單位活動請以手機掃碼簽到為主(無法手機掃碼請另下載學生學習護照認證專用簽到單使用)，活動結束後三日內將簽到單交院統一彙整送學務處登錄。
六、活動承辦人：理學院  周瑞星  分機65005    手機0920671764</t>
        </is>
      </c>
      <c r="G580" s="7" t="inlineStr">
        <is>
          <t>https://cis.ncu.edu.tw/iNCU/messageNotice/activityManagement</t>
        </is>
      </c>
      <c r="H580" s="7" t="inlineStr">
        <is>
          <t>https://cis.ncu.edu.tw/iNCU/messageNotice/activityManagement/activity/706</t>
        </is>
      </c>
      <c r="I580" s="7" t="n"/>
      <c r="J580" s="7" t="n"/>
      <c r="K580" s="7" t="n"/>
      <c r="L580" s="7" t="n"/>
      <c r="M580" s="7" t="inlineStr">
        <is>
          <t>https://www.phy.ncu.edu.tw/news/%e7%90%86%e5%ad%b8%e9%99%a2113%e5%b9%b4%e5%ba%a6%e6%b6%88%e9%98%b2%e6%bc%94%e7%b7%b4/</t>
        </is>
      </c>
      <c r="N580" s="7" t="inlineStr">
        <is>
          <t>許慧君</t>
        </is>
      </c>
    </row>
    <row r="581" ht="222" customHeight="1">
      <c r="A581" s="7">
        <f>TRUE()</f>
        <v/>
      </c>
      <c r="B581" s="7" t="inlineStr">
        <is>
          <t>獎學金</t>
        </is>
      </c>
      <c r="C581" s="7" t="n"/>
      <c r="D581" s="14" t="n">
        <v>45573</v>
      </c>
      <c r="E581" s="7" t="inlineStr">
        <is>
          <t>【獎學金】2024群創光電研發菁英人才獎學金 秋季加碼開放申請囉，獎學金最高125萬!</t>
        </is>
      </c>
      <c r="F581" s="9" t="inlineStr">
        <is>
          <t>為培育前瞻科技技術人才，特設立獎學金，以鼓勵大專院校理工相關領域之優秀學子勤奮學習，
歡迎對顯示、醫療、車用、半導體產業有興趣的你，申請報名，一同邁向精彩職涯~
1.獎學金：碩士40萬元，博士100萬元 ★畢業後加碼到職獎金25萬元
2.申請日期：即日起至2024/10/31日止
3.申請對象：各大專院校電機、電子、光電、物理、材料、機械、資工、AI大數據等理工相關在學優秀碩士生或博士生
4.申請流程：2步驟完成
●填寫線上基本資料，連結：https://reurl.cc/514Lqy
●將履歷、成績單、教授推薦函、研究計劃、優秀證明、身分證及學生證等相關佐證文件寄至聯絡窗口信箱
*來信請註明信件主旨：2024群創光電碩博士生獎學金申請_姓名
5. 獎學金詳細辦法，請按右上方檔案下載參閱，如報名過程有任何疑問，請聯繫群創光電獎學金作業小組。
聯絡窗口：周先生
電話分機：06-5051888-47232
電子郵箱：hr.tn@innolux.com</t>
        </is>
      </c>
      <c r="G581" s="7" t="inlineStr">
        <is>
          <t>https://reurl.cc/514Lqy</t>
        </is>
      </c>
      <c r="H581" s="7" t="inlineStr">
        <is>
          <t>https://reurl.cc/514Lqy</t>
        </is>
      </c>
      <c r="I581" s="7" t="inlineStr">
        <is>
          <t>檔案</t>
        </is>
      </c>
      <c r="J581" s="7" t="inlineStr">
        <is>
          <t>http://www.engineer.nchu.edu.tw/Pic/Announcement/17104123961260(2).pdf</t>
        </is>
      </c>
      <c r="K581" s="7" t="inlineStr">
        <is>
          <t>hr.tn@innolux.com</t>
        </is>
      </c>
      <c r="L581" s="7" t="inlineStr">
        <is>
          <t>mailto:hr.tn@innolux.com</t>
        </is>
      </c>
      <c r="M581" s="7" t="inlineStr">
        <is>
          <t>https://www.phy.ncu.edu.tw/news/%e3%80%90%e7%8d%8e%e5%ad%b8%e9%87%91%e3%80%912024%e7%be%a4%e5%89%b5%e5%85%89%e9%9b%bb%e7%a0%94%e7%99%bc%e8%8f%81%e8%8b%b1%e4%ba%ba%e6%89%8d%e7%8d%8e%e5%ad%b8%e9%87%91-%e7%a7%8b%e5%ad%a3%e5%8a%a0/</t>
        </is>
      </c>
      <c r="N581" s="7" t="inlineStr">
        <is>
          <t>許慧君</t>
        </is>
      </c>
    </row>
    <row r="582" ht="79" customHeight="1">
      <c r="A582" s="7">
        <f>TRUE()</f>
        <v/>
      </c>
      <c r="B582" s="7" t="inlineStr">
        <is>
          <t>其他</t>
        </is>
      </c>
      <c r="C582" s="7" t="n"/>
      <c r="D582" s="14" t="n">
        <v>45567</v>
      </c>
      <c r="E582" s="7" t="inlineStr">
        <is>
          <t>公共空間清潔公告113.10.02(三)~113.10.04(五)</t>
        </is>
      </c>
      <c r="F582" s="9" t="inlineStr">
        <is>
          <t>健雄館1F~7F
茶水間：牆壁、地板、櫃子清洗清潔。
廁 所：牆壁、地板、馬桶、小便斗、洗手台等清洗清潔。
垃圾間：牆壁、地板
茶水間如有堆放私人物品，請務必清空。
分層施作期間該樓層清潔區域暫停開放，請改至其他樓層使用，不便之處請多諒解。</t>
        </is>
      </c>
      <c r="G582" s="7" t="n"/>
      <c r="H582" s="7" t="n"/>
      <c r="I582" s="7" t="n"/>
      <c r="J582" s="7" t="n"/>
      <c r="K582" s="7" t="n"/>
      <c r="L582" s="7" t="n"/>
      <c r="M582" s="7" t="inlineStr">
        <is>
          <t>https://www.phy.ncu.edu.tw/news/%e5%85%ac%e5%85%b1%e7%a9%ba%e9%96%93%e6%b8%85%e6%bd%94%e5%85%ac%e5%91%8a113-10-02%e4%b8%89113-10-04%e4%ba%94/</t>
        </is>
      </c>
      <c r="N582" s="7" t="inlineStr">
        <is>
          <t>許慧君</t>
        </is>
      </c>
    </row>
    <row r="583">
      <c r="A583" s="7">
        <f>TRUE()</f>
        <v/>
      </c>
      <c r="B583" s="7" t="inlineStr">
        <is>
          <t>演講</t>
        </is>
      </c>
      <c r="C583" s="7" t="n"/>
      <c r="D583" s="14" t="n">
        <v>45566</v>
      </c>
      <c r="E583" s="7" t="inlineStr">
        <is>
          <t>Colloquium_20241008_Extreme Ultraviolet:Light up the Bright Future of the World</t>
        </is>
      </c>
      <c r="F583" s="7" t="inlineStr">
        <is>
          <t>Colloquium_20241008下載</t>
        </is>
      </c>
      <c r="G583" s="7" t="inlineStr">
        <is>
          <t>Colloquium_20241008</t>
        </is>
      </c>
      <c r="H583" s="7" t="inlineStr">
        <is>
          <t>https://www.phy.ncu.edu.tw/wp-content/uploads/2024/10/Colloquium_20241008.pdf</t>
        </is>
      </c>
      <c r="I583" s="7" t="inlineStr">
        <is>
          <t>下載</t>
        </is>
      </c>
      <c r="J583" s="7" t="inlineStr">
        <is>
          <t>https://www.phy.ncu.edu.tw/wp-content/uploads/2024/10/Colloquium_20241008.pdf</t>
        </is>
      </c>
      <c r="K583" s="7" t="n"/>
      <c r="L583" s="7" t="n"/>
      <c r="M583" s="7" t="inlineStr">
        <is>
          <t>https://www.phy.ncu.edu.tw/news/colloquium_20241008_extreme-ultravioletlight-up-the-bright-future-of-the-world/</t>
        </is>
      </c>
      <c r="N583" s="7" t="inlineStr">
        <is>
          <t>許慧君</t>
        </is>
      </c>
    </row>
    <row r="584">
      <c r="A584" s="7">
        <f>TRUE()</f>
        <v/>
      </c>
      <c r="B584" s="7" t="inlineStr">
        <is>
          <t>演講</t>
        </is>
      </c>
      <c r="C584" s="7" t="n"/>
      <c r="D584" s="14" t="n">
        <v>45566</v>
      </c>
      <c r="E584" s="7" t="inlineStr">
        <is>
          <t>Complex System and Biophysics Seminar_20241003</t>
        </is>
      </c>
      <c r="F584" s="7" t="inlineStr">
        <is>
          <t>Complex System and Biophysics Seminar_20241003下載</t>
        </is>
      </c>
      <c r="G584" s="7" t="inlineStr">
        <is>
          <t>Complex System and Biophysics Seminar_20241003</t>
        </is>
      </c>
      <c r="H584" s="7" t="inlineStr">
        <is>
          <t>https://www.phy.ncu.edu.tw/wp-content/uploads/2024/10/Complex-System-and-Biophysics-Seminar_20241003.pdf</t>
        </is>
      </c>
      <c r="I584" s="7" t="inlineStr">
        <is>
          <t>下載</t>
        </is>
      </c>
      <c r="J584" s="7" t="inlineStr">
        <is>
          <t>https://www.phy.ncu.edu.tw/wp-content/uploads/2024/10/Complex-System-and-Biophysics-Seminar_20241003.pdf</t>
        </is>
      </c>
      <c r="K584" s="7" t="n"/>
      <c r="L584" s="7" t="n"/>
      <c r="M584" s="7" t="inlineStr">
        <is>
          <t>https://www.phy.ncu.edu.tw/news/complex-system-and-biophysics-seminar_20241003/</t>
        </is>
      </c>
      <c r="N584" s="7" t="inlineStr">
        <is>
          <t>許慧君</t>
        </is>
      </c>
    </row>
    <row r="585" ht="40" customHeight="1">
      <c r="A585" s="7">
        <f>TRUE()</f>
        <v/>
      </c>
      <c r="B585" s="7" t="inlineStr">
        <is>
          <t>獎學金</t>
        </is>
      </c>
      <c r="C585" s="7" t="n"/>
      <c r="D585" s="14" t="n">
        <v>45566</v>
      </c>
      <c r="E585" s="7" t="inlineStr">
        <is>
          <t>國際崇她桃園社113年度獎助學金</t>
        </is>
      </c>
      <c r="F585" s="9" t="inlineStr">
        <is>
          <t>” 崇她獎” 獎學金發給對象為就讀桃園市或設籍桃園市就讀外縣巿之大專（含碩、博士）或高中\職校女性學生
1130925 獎助學金申請公告(14013)下載</t>
        </is>
      </c>
      <c r="G585" s="7" t="inlineStr">
        <is>
          <t>1130925  獎助學金申請公告(14013)</t>
        </is>
      </c>
      <c r="H585" s="7" t="inlineStr">
        <is>
          <t>https://www.phy.ncu.edu.tw/wp-content/uploads/2024/10/1130925-獎助學金申請公告14013.pdf</t>
        </is>
      </c>
      <c r="I585" s="7" t="inlineStr">
        <is>
          <t>下載</t>
        </is>
      </c>
      <c r="J585" s="7" t="inlineStr">
        <is>
          <t>https://www.phy.ncu.edu.tw/wp-content/uploads/2024/10/1130925-獎助學金申請公告14013.pdf</t>
        </is>
      </c>
      <c r="K585" s="7" t="n"/>
      <c r="L585" s="7" t="n"/>
      <c r="M585" s="7" t="inlineStr">
        <is>
          <t>https://www.phy.ncu.edu.tw/news/%e5%9c%8b%e9%9a%9b%e5%b4%87%e5%a5%b9%e6%a1%83%e5%9c%92%e7%a4%be113%e5%b9%b4%e5%ba%a6%e7%8d%8e%e5%8a%a9%e5%ad%b8%e9%87%91/</t>
        </is>
      </c>
      <c r="N585" s="7" t="inlineStr">
        <is>
          <t>許慧君</t>
        </is>
      </c>
    </row>
    <row r="586">
      <c r="A586" s="7">
        <f>TRUE()</f>
        <v/>
      </c>
      <c r="B586" s="7" t="inlineStr">
        <is>
          <t>其他</t>
        </is>
      </c>
      <c r="C586" s="7" t="n"/>
      <c r="D586" s="14" t="n">
        <v>45566</v>
      </c>
      <c r="E586" s="7" t="inlineStr">
        <is>
          <t>失物招領(113.10.01)</t>
        </is>
      </c>
      <c r="F586" s="7" t="inlineStr">
        <is>
          <t>有遺失下列物品者，請儘速至物理系辦(S4-629)認領! 未領取物品將於113.10.31清除。</t>
        </is>
      </c>
      <c r="G586" s="7" t="n"/>
      <c r="H586" s="7" t="n"/>
      <c r="I586" s="7" t="n"/>
      <c r="J586" s="7" t="n"/>
      <c r="K586" s="7" t="n"/>
      <c r="L586" s="7" t="n"/>
      <c r="M586" s="7" t="inlineStr">
        <is>
          <t>https://www.phy.ncu.edu.tw/news/%e5%a4%b1%e7%89%a9%e6%8b%9b%e9%a0%98113-10-01/</t>
        </is>
      </c>
      <c r="N586" s="7" t="inlineStr">
        <is>
          <t>許慧君</t>
        </is>
      </c>
    </row>
    <row r="587">
      <c r="A587" s="7">
        <f>TRUE()</f>
        <v/>
      </c>
      <c r="B587" s="7" t="inlineStr">
        <is>
          <t>其他</t>
        </is>
      </c>
      <c r="C587" s="7" t="n"/>
      <c r="D587" s="14" t="n">
        <v>45566</v>
      </c>
      <c r="E587" s="7" t="inlineStr">
        <is>
          <t>物理系分機通訊錄1131001</t>
        </is>
      </c>
      <c r="F587" s="7" t="inlineStr">
        <is>
          <t>物理系通訊錄下載</t>
        </is>
      </c>
      <c r="G587" s="7" t="inlineStr">
        <is>
          <t>物理系通訊錄</t>
        </is>
      </c>
      <c r="H587" s="7" t="inlineStr">
        <is>
          <t>https://www.phy.ncu.edu.tw/wp-content/uploads/2024/10/物理系通訊錄-1.pdf</t>
        </is>
      </c>
      <c r="I587" s="7" t="inlineStr">
        <is>
          <t>下載</t>
        </is>
      </c>
      <c r="J587" s="7" t="inlineStr">
        <is>
          <t>https://www.phy.ncu.edu.tw/wp-content/uploads/2024/10/物理系通訊錄-1.pdf</t>
        </is>
      </c>
      <c r="K587" s="7" t="n"/>
      <c r="L587" s="7" t="n"/>
      <c r="M587" s="7" t="inlineStr">
        <is>
          <t>https://www.phy.ncu.edu.tw/news/%e7%89%a9%e7%90%86%e7%b3%bb%e5%88%86%e6%a9%9f%e9%80%9a%e8%a8%8a%e9%8c%841131001/</t>
        </is>
      </c>
      <c r="N587" s="7" t="inlineStr">
        <is>
          <t>許慧君</t>
        </is>
      </c>
    </row>
    <row r="588">
      <c r="A588" s="7">
        <f>TRUE()</f>
        <v/>
      </c>
      <c r="B588" s="7" t="inlineStr">
        <is>
          <t>獎學金</t>
        </is>
      </c>
      <c r="C588" s="7" t="n"/>
      <c r="D588" s="14" t="n">
        <v>45565</v>
      </c>
      <c r="E588" s="7" t="inlineStr">
        <is>
          <t>國科會「博士生研究獎學金試辦方案」114年甄選類徵件說明會</t>
        </is>
      </c>
      <c r="F588" s="7" t="inlineStr">
        <is>
          <t>113AE03240_113u0p016775_113d2029541-01下載</t>
        </is>
      </c>
      <c r="G588" s="7" t="inlineStr">
        <is>
          <t>113AE03240_113u0p016775_113d2029541-01</t>
        </is>
      </c>
      <c r="H588" s="7" t="inlineStr">
        <is>
          <t>https://www.phy.ncu.edu.tw/wp-content/uploads/2024/09/113AE03240_113u0p016775_113d2029541-01.pdf</t>
        </is>
      </c>
      <c r="I588" s="7" t="inlineStr">
        <is>
          <t>下載</t>
        </is>
      </c>
      <c r="J588" s="7" t="inlineStr">
        <is>
          <t>https://www.phy.ncu.edu.tw/wp-content/uploads/2024/09/113AE03240_113u0p016775_113d2029541-01.pdf</t>
        </is>
      </c>
      <c r="K588" s="7" t="n"/>
      <c r="L588" s="7" t="n"/>
      <c r="M588" s="7" t="inlineStr">
        <is>
          <t>https://www.phy.ncu.edu.tw/news/%e5%9c%8b%e7%a7%91%e6%9c%83%e3%80%8c%e5%8d%9a%e5%a3%ab%e7%94%9f%e7%a0%94%e7%a9%b6%e7%8d%8e%e5%ad%b8%e9%87%91%e8%a9%a6%e8%be%a6%e6%96%b9%e6%a1%88%e3%80%8d114%e5%b9%b4%e7%94%84%e9%81%b8%e9%a1%9e/</t>
        </is>
      </c>
      <c r="N588" s="7" t="inlineStr">
        <is>
          <t>許慧君</t>
        </is>
      </c>
    </row>
    <row r="589" ht="144" customHeight="1">
      <c r="A589" s="7">
        <f>TRUE()</f>
        <v/>
      </c>
      <c r="B589" s="7" t="inlineStr">
        <is>
          <t>獎學金</t>
        </is>
      </c>
      <c r="C589" s="7" t="n"/>
      <c r="D589" s="14" t="n">
        <v>45565</v>
      </c>
      <c r="E589" s="7" t="inlineStr">
        <is>
          <t>113-1物理學系系友捐款補助學生出席國際會議獎學金得獎名單</t>
        </is>
      </c>
      <c r="F589" s="9" t="inlineStr">
        <is>
          <t>恭喜以下同學獲獎!
請獲獎同學到系辦領取通知，並請留意email相關領獎注意事項。
108222016 陳彥茹
110282005 鄧善友
112222016 張辰彬
113282004 羅振宇
112222003 李侑儒
112222032 蘇泓碩
110202505 黃歆瑜
G0系友捐款獎學金-國立中央大學物理系系友捐款補助學生出席國際會議獎學金(1121205系務會議通過)下載</t>
        </is>
      </c>
      <c r="G589" s="7" t="inlineStr">
        <is>
          <t>G0系友捐款獎學金-國立中央大學物理系系友捐款補助學生出席國際會議獎學金(1121205系務會議通過)</t>
        </is>
      </c>
      <c r="H589" s="7" t="inlineStr">
        <is>
          <t>https://www.phy.ncu.edu.tw/wp-content/uploads/2024/09/G0系友捐款獎學金-國立中央大學物理系系友捐款補助學生出席國際會議獎學金1121205系務會議通過.pdf</t>
        </is>
      </c>
      <c r="I589" s="7" t="inlineStr">
        <is>
          <t>下載</t>
        </is>
      </c>
      <c r="J589" s="7" t="inlineStr">
        <is>
          <t>https://www.phy.ncu.edu.tw/wp-content/uploads/2024/09/G0系友捐款獎學金-國立中央大學物理系系友捐款補助學生出席國際會議獎學金1121205系務會議通過.pdf</t>
        </is>
      </c>
      <c r="K589" s="7" t="n"/>
      <c r="L589" s="7" t="n"/>
      <c r="M589" s="7" t="inlineStr">
        <is>
          <t>https://www.phy.ncu.edu.tw/news/113-1%e7%89%a9%e7%90%86%e5%ad%b8%e7%b3%bb%e7%b3%bb%e5%8f%8b%e6%8d%90%e6%ac%be%e8%a3%9c%e5%8a%a9%e5%ad%b8%e7%94%9f%e5%87%ba%e5%b8%ad%e5%9c%8b%e9%9a%9b%e6%9c%83%e8%ad%b0%e7%8d%8e%e5%ad%b8%e9%87%91-2/</t>
        </is>
      </c>
      <c r="N589" s="7" t="inlineStr">
        <is>
          <t>許慧君</t>
        </is>
      </c>
    </row>
    <row r="590" ht="183" customHeight="1">
      <c r="A590" s="7">
        <f>TRUE()</f>
        <v/>
      </c>
      <c r="B590" s="7" t="inlineStr">
        <is>
          <t>獎學金</t>
        </is>
      </c>
      <c r="C590" s="7" t="n"/>
      <c r="D590" s="14" t="n">
        <v>45565</v>
      </c>
      <c r="E590" s="7" t="inlineStr">
        <is>
          <t>113-1物理學系上詮光纖獎學金得獎名單</t>
        </is>
      </c>
      <c r="F590" s="9" t="inlineStr">
        <is>
          <t>恭喜以下同學獲獎!
請獲獎同學到系辦領取通知，並請留意email相關領獎注意事項。
出國交流 110202016 林東誼
出國交流 113282003 李俊逸
出國交流 112222033 胡廷韋
出國交流 113222020 邱譯萱
出席國際會議 110282005 鄧善友
出席國際會議 112282002 吳俊擇
出席國際會議 113222027 王睿宇
出席國際會議 113222029 蔡瀚威
出席國際會議 113222030 龐逸傑
出席國際會議 113222034 汪師緯
H0上詮光纖獎學金-國立中央大學物理學系上詮光纖獎學金辦法(FOCI Scholarship Application Procedure)1120321系務會議通過下載</t>
        </is>
      </c>
      <c r="G590" s="7" t="inlineStr">
        <is>
          <t>H0上詮光纖獎學金-國立中央大學物理學系上詮光纖獎學金辦法(FOCI Scholarship Application P</t>
        </is>
      </c>
      <c r="H590" s="7" t="inlineStr">
        <is>
          <t>https://www.phy.ncu.edu.tw/wp-content/uploads/2024/09/H0上詮光纖獎學金-國立中央大學物理學系上詮光纖獎學金辦法FOCI-Scholarship-Application-Procedure1120321系務會議通過-1.pdf</t>
        </is>
      </c>
      <c r="I590" s="7" t="inlineStr">
        <is>
          <t>下載</t>
        </is>
      </c>
      <c r="J590" s="7" t="inlineStr">
        <is>
          <t>https://www.phy.ncu.edu.tw/wp-content/uploads/2024/09/H0上詮光纖獎學金-國立中央大學物理學系上詮光纖獎學金辦法FOCI-Scholarship-Application-Procedure1120321系務會議通過-1.pdf</t>
        </is>
      </c>
      <c r="K590" s="7" t="n"/>
      <c r="L590" s="7" t="n"/>
      <c r="M590" s="7" t="inlineStr">
        <is>
          <t>https://www.phy.ncu.edu.tw/news/113-1%e7%89%a9%e7%90%86%e5%ad%b8%e7%b3%bb%e4%b8%8a%e8%a9%ae%e5%85%89%e7%ba%96%e7%8d%8e%e5%ad%b8%e9%87%91%e5%be%97%e7%8d%8e%e5%90%8d%e5%96%ae/</t>
        </is>
      </c>
      <c r="N590" s="7" t="inlineStr">
        <is>
          <t>許慧君</t>
        </is>
      </c>
    </row>
    <row r="591" ht="79" customHeight="1">
      <c r="A591" s="7">
        <f>TRUE()</f>
        <v/>
      </c>
      <c r="B591" s="7" t="inlineStr">
        <is>
          <t>獎學金</t>
        </is>
      </c>
      <c r="C591" s="7" t="n"/>
      <c r="D591" s="14" t="n">
        <v>45565</v>
      </c>
      <c r="E591" s="7" t="inlineStr">
        <is>
          <t>113學年度王立文女士獎學金得獎名單</t>
        </is>
      </c>
      <c r="F591" s="9" t="inlineStr">
        <is>
          <t>張誠真 111202507、劉斯羽 111202501
恭喜以上兩位同學獲獎!
獲獎通知及公共服務相關事項以email個別通知
中央大學物理學系王立文女士獎學金辦法
學士班獎學金：成績優異(前一學年學業總平均70 分以上，各科成績均及格)，以女性學生優先。每學年每名5 萬元整(分兩學期發放)，領有其他獎助學金者不得重覆領取。</t>
        </is>
      </c>
      <c r="G591" s="7" t="inlineStr">
        <is>
          <t>中央大學物理學系王立文女士獎學金辦法</t>
        </is>
      </c>
      <c r="H591" s="7" t="inlineStr">
        <is>
          <t>https://www.phy.ncu.edu.tw/wp-content/uploads/2021/10/%E5%9C%8B%E7%AB%8B%E4%B8%AD%E5%A4%AE%E5%A4%A7%E5%AD%B8%E7%89%A9%E7%90%86%E5%AD%B8%E7%B3%BB%E7%8E%8B%E7%AB%8B%E6%96%87%E5%A5%B3%E5%A3%AB%E7%8D%8E%E5%AD%B8%E9%87%91%E8%BE%A6%E6%B3%951091215%E7%B3%BB%E5%8B%99%E6%9C%83%E8%AD%B0%E9%80%9A%E9%81%8E-1.pdf</t>
        </is>
      </c>
      <c r="I591" s="7" t="n"/>
      <c r="J591" s="7" t="n"/>
      <c r="K591" s="7" t="n"/>
      <c r="L591" s="7" t="n"/>
      <c r="M591" s="7" t="inlineStr">
        <is>
          <t>https://www.phy.ncu.edu.tw/news/113%e5%ad%b8%e5%b9%b4%e5%ba%a6%e7%8e%8b%e7%ab%8b%e6%96%87%e5%a5%b3%e5%a3%ab%e7%8d%8e%e5%ad%b8%e9%87%91%e5%be%97%e7%8d%8e%e5%90%8d%e5%96%ae/</t>
        </is>
      </c>
      <c r="N591" s="7" t="inlineStr">
        <is>
          <t>許慧君</t>
        </is>
      </c>
    </row>
    <row r="592" ht="66" customHeight="1">
      <c r="A592" s="7">
        <f>TRUE()</f>
        <v/>
      </c>
      <c r="B592" s="7" t="inlineStr">
        <is>
          <t>其他</t>
        </is>
      </c>
      <c r="C592" s="7" t="n"/>
      <c r="D592" s="14" t="n">
        <v>45563</v>
      </c>
      <c r="E592" s="7" t="inlineStr">
        <is>
          <t>恭賀110級系友胡皓為博士榮獲亞太物理學會聯合會電漿物理學部(AAPPS-DPP) 2024 U30傑出研究獎</t>
        </is>
      </c>
      <c r="F592" s="9" t="inlineStr">
        <is>
          <t>胡皓為系友(106級學士、107級碩士、110級博士)
指導教授:伊林教授(中研院院士/國鼎講座教授)
https://www.aappsdpp.org/DPP2024
AAPPS-DPP U30 Doctoral Scientist / Student Award
pressrelease_U30_U40_2024下載</t>
        </is>
      </c>
      <c r="G592" s="7" t="inlineStr">
        <is>
          <t>https://www.aappsdpp.org/DPP2024</t>
        </is>
      </c>
      <c r="H592" s="7" t="inlineStr">
        <is>
          <t>https://www.aappsdpp.org/DPP2024</t>
        </is>
      </c>
      <c r="I592" s="7" t="inlineStr">
        <is>
          <t>pressrelease_U30_U40_2024</t>
        </is>
      </c>
      <c r="J592" s="7" t="inlineStr">
        <is>
          <t>https://www.phy.ncu.edu.tw/wp-content/uploads/2024/09/pressrelease_U30_U40_2024-1.pdf</t>
        </is>
      </c>
      <c r="K592" s="7" t="inlineStr">
        <is>
          <t>下載</t>
        </is>
      </c>
      <c r="L592" s="7" t="inlineStr">
        <is>
          <t>https://www.phy.ncu.edu.tw/wp-content/uploads/2024/09/pressrelease_U30_U40_2024-1.pdf</t>
        </is>
      </c>
      <c r="M592" s="7" t="inlineStr">
        <is>
          <t>https://www.phy.ncu.edu.tw/news/%e6%81%ad%e8%b3%80110%e7%b4%9a%e7%b3%bb%e5%8f%8b%e8%83%a1%e7%9a%93%e7%82%ba%e5%8d%9a%e5%a3%ab%e6%a6%ae%e7%8d%b2%e4%ba%9e%e5%a4%aa%e9%9b%bb%e6%bc%bf%e7%89%a9%e7%90%86%e5%ad%b8%e6%9c%83u30%e5%82%91/</t>
        </is>
      </c>
      <c r="N592" s="7" t="inlineStr">
        <is>
          <t>許慧君</t>
        </is>
      </c>
    </row>
    <row r="593" ht="261" customHeight="1">
      <c r="A593" s="7">
        <f>TRUE()</f>
        <v/>
      </c>
      <c r="B593" s="7" t="inlineStr">
        <is>
          <t>其他</t>
        </is>
      </c>
      <c r="C593" s="7" t="n"/>
      <c r="D593" s="14" t="n">
        <v>45562</v>
      </c>
      <c r="E593" s="7" t="inlineStr">
        <is>
          <t>[物理中心-IOP Publishing活動] 以小見大，解讀物理密碼</t>
        </is>
      </c>
      <c r="F593" s="9" t="inlineStr">
        <is>
          <t>以小見大，解讀物理密碼
活動對象：現有 IOPscience extra 訂戶
活動時間：10/1-11/30
活動網址： https://tinyurl.com/2ckkou9y
活動辦法：
活動一【論文達人獎】：活動期間內，每位使用者下載論文滿 10 篇，其中包含台灣作者撰寫的論文至少 5 篇，即可獲得【論文達人獎】抽獎機會。每下載 10 篇就有一次抽獎機會，下載越多，中獎機會越高。 前往活動一表單： https://forms.gle/LaRN51Mpo2GuFenL7
活動二【學術探索獎】：活動期間內，查詢並推薦至少 3 本對您研究有助益或是您感興趣的 IOP 電子書，即可獲得【學術探索獎】抽獎機會。推薦越多本，中獎機會越高。前往活動二表單： https://forms.gle/m7imA3sZCrTpDmH3A
各機構保障參加獎三名，每名可得【300 元】7-11禮券；【論文達人獎】、【學術探索獎】則從所有參賽者中各抽一名得獎者。
活動贈品：
1. 各機構保障參加獎三名，每名可得【300 元】7-11禮券
2.【論文達人獎】: 從所有參賽者中抽一名，金額上限 NT$15,000 (贈品自己挑，可開立發票的電商皆可)
3.【學術探索獎】: 從所有參賽者中抽一名，金額上限 NT$12,000 (贈品自己挑，可開立發票的電商皆可)</t>
        </is>
      </c>
      <c r="G593" s="7" t="inlineStr">
        <is>
          <t>https://tinyurl.com/2ckkou9y</t>
        </is>
      </c>
      <c r="H593" s="7" t="inlineStr">
        <is>
          <t>https://tinyurl.com/2ckkou9y</t>
        </is>
      </c>
      <c r="I593" s="7" t="inlineStr">
        <is>
          <t>https://forms.gle/LaRN51Mpo2GuFenL7</t>
        </is>
      </c>
      <c r="J593" s="7" t="inlineStr">
        <is>
          <t>https://forms.gle/LaRN51Mpo2GuFenL7</t>
        </is>
      </c>
      <c r="K593" s="7" t="inlineStr">
        <is>
          <t>https://forms.gle/m7imA3sZCrTpDmH3A</t>
        </is>
      </c>
      <c r="L593" s="7" t="inlineStr">
        <is>
          <t>https://forms.gle/m7imA3sZCrTpDmH3A</t>
        </is>
      </c>
      <c r="M593" s="7" t="inlineStr">
        <is>
          <t>https://www.phy.ncu.edu.tw/news/%e7%89%a9%e7%90%86%e4%b8%ad%e5%bf%83-iop-publishing%e6%b4%bb%e5%8b%95-%e4%bb%a5%e5%b0%8f%e8%a6%8b%e5%a4%a7%ef%bc%8c%e8%a7%a3%e8%ae%80%e7%89%a9%e7%90%86%e5%af%86%e7%a2%bc/</t>
        </is>
      </c>
      <c r="N593" s="7" t="inlineStr">
        <is>
          <t>許慧君</t>
        </is>
      </c>
    </row>
    <row r="594">
      <c r="A594" s="7">
        <f>TRUE()</f>
        <v/>
      </c>
      <c r="B594" s="7" t="inlineStr">
        <is>
          <t>演講</t>
        </is>
      </c>
      <c r="C594" s="7" t="n"/>
      <c r="D594" s="14" t="n">
        <v>45562</v>
      </c>
      <c r="E594" s="7" t="inlineStr">
        <is>
          <t>【出國說明會】10/29(二) 10:00-114學年度雙聯學位計畫申請說明會@大講堂多媒體教室</t>
        </is>
      </c>
      <c r="F594" s="7" t="n"/>
      <c r="G594" s="7" t="n"/>
      <c r="H594" s="7" t="n"/>
      <c r="I594" s="7" t="n"/>
      <c r="J594" s="7" t="n"/>
      <c r="K594" s="7" t="n"/>
      <c r="L594" s="7" t="n"/>
      <c r="M594" s="7" t="inlineStr">
        <is>
          <t>https://www.phy.ncu.edu.tw/news/%e3%80%90%e5%87%ba%e5%9c%8b%e8%aa%aa%e6%98%8e%e6%9c%83%e3%80%9110-29%e4%ba%8c-1000-114%e5%ad%b8%e5%b9%b4%e5%ba%a6%e9%9b%99%e8%81%af%e5%ad%b8%e4%bd%8d%e8%a8%88%e7%95%ab%e7%94%b3%e8%ab%8b%e8%aa%aa/</t>
        </is>
      </c>
      <c r="N594" s="7" t="inlineStr">
        <is>
          <t>許慧君</t>
        </is>
      </c>
    </row>
    <row r="595" ht="381" customHeight="1">
      <c r="A595" s="7">
        <f>TRUE()</f>
        <v/>
      </c>
      <c r="B595" s="7" t="inlineStr">
        <is>
          <t>其他</t>
        </is>
      </c>
      <c r="C595" s="7" t="n"/>
      <c r="D595" s="14" t="n">
        <v>45562</v>
      </c>
      <c r="E595" s="7" t="inlineStr">
        <is>
          <t>113學年度第1學期【學分費】及【貸款差額】繳費單下載時間公告</t>
        </is>
      </c>
      <c r="F595" s="9" t="inlineStr">
        <is>
          <t>一、繳費期間：113年10月03日（四）至113年10月16日（三）止
＊使用信用卡刷卡需3~4個工作天才能入帳（不含假日），超商繳交需5~7個工作天才能入帳（不含假日）請提早授權或繳納，以免逾期。學分費之逾期後續問題請洽課務組。
二、113.10.03開放網路下載繳費單：
(1)學校首頁的Portal入口下載列印繳費單 (學生服務→生活助學服務→學雜費繳費單)
(2)第一銀行第e學雜費入口網：https://eschool.firstbank.com.tw(依畫面選項選擇學校名稱，依序輸入學號及身分證後6碼)
三、繳費方式：
(1)臨櫃繳款：第一銀行國內分行
第一銀行於每週二、四、五上午10:00~12:00會配合到校服務 / 行政大樓一樓
(2)ATM轉帳繳費：轉入行庫代碼007（第一銀行）→存戶編號(16碼)→轉入金額→確認
(3)語音信用卡繳費：02-27608818
(4)網路信用卡繳費：https://www.27608818.com
                                     ：https://eschool.firstbank.com.tw (依畫面選項選擇學校名稱，  依序輸入學號及身分證後6碼)
(5)超商繳款：須自付手續費10元。
(6)台灣pay繳費(晶片金融卡)：須自付手續費10元。
(7)銀聯卡：https://eschool.firstbank.com.tw，信用卡手續費由持卡人負擔。
＊請同學多利用自動化設備繳款，使用信用卡刷卡需3~4個工作天才能入帳（不含假日），超商繳交需5~7個工作天才能入帳（不含假日）請提早授權或繳納，以免逾期。
四、若對繳費單內容有任何疑問，住宿問題請洽宿舍服務組（分機57282、57290），減免及學貸問題請洽生輔組（分機57222），其他問題請洽出納組（分機57346）。
五、未繳交學分費者，依選課辦法第三條規定，依規定需繳交學分費者，請於期限內繳交完畢，否則視同未完成選課手續，所修習需繳交學分費之課程，均予自動退選。請注意，以免權益受損。
六、繳費單若有更改，需於更改後隔日再行繳費。
七、學分費收費對象：碩博士生（97學年度以後入學之博士生除外）、大學延畢生、修教育學分者、就學貸款不足額者。
下載
113學年度第1學期【學分費】及【貸款差額】繳費單下載時間公告 PDF</t>
        </is>
      </c>
      <c r="G595" s="7" t="inlineStr">
        <is>
          <t>https://www.27608818.com</t>
        </is>
      </c>
      <c r="H595" s="7" t="inlineStr">
        <is>
          <t>https://www.27608818.com/</t>
        </is>
      </c>
      <c r="I595" s="7" t="inlineStr">
        <is>
          <t>https://eschool.firstbank.com.tw</t>
        </is>
      </c>
      <c r="J595" s="7" t="inlineStr">
        <is>
          <t>https://eschool.firstbank.com.tw/</t>
        </is>
      </c>
      <c r="K595" s="7" t="inlineStr">
        <is>
          <t>PDF</t>
        </is>
      </c>
      <c r="L595" s="7" t="inlineStr">
        <is>
          <t>https://www.oga.ncu.edu.tw/resource/attachment/1226274367.pdf</t>
        </is>
      </c>
      <c r="M595" s="7" t="inlineStr">
        <is>
          <t>https://www.phy.ncu.edu.tw/news/113%e5%ad%b8%e5%b9%b4%e5%ba%a6%e7%ac%ac1%e5%ad%b8%e6%9c%9f%e3%80%90%e5%ad%b8%e5%88%86%e8%b2%bb%e3%80%91%e5%8f%8a%e3%80%90%e8%b2%b8%e6%ac%be%e5%b7%ae%e9%a1%8d%e3%80%91%e7%b9%b3%e8%b2%bb%e5%96%ae/</t>
        </is>
      </c>
      <c r="N595" s="7" t="inlineStr">
        <is>
          <t>許慧君</t>
        </is>
      </c>
    </row>
    <row r="596" ht="66" customHeight="1">
      <c r="A596" s="7">
        <f>TRUE()</f>
        <v/>
      </c>
      <c r="B596" s="7" t="inlineStr">
        <is>
          <t>其他</t>
        </is>
      </c>
      <c r="C596" s="7" t="n"/>
      <c r="D596" s="14" t="n">
        <v>45561</v>
      </c>
      <c r="E596" s="7" t="inlineStr">
        <is>
          <t>健雄館六七樓女廁施工公告9/28(六)</t>
        </is>
      </c>
      <c r="F596" s="9" t="inlineStr">
        <is>
          <t>健雄館六七樓女廁施工公告
時間:9/28(六)08-17
地點:健雄館六樓&amp;七樓女廁
施工期間略有噪音、粉塵，男女廁所短暫停水。
造成不便敬請見諒。</t>
        </is>
      </c>
      <c r="G596" s="7" t="n"/>
      <c r="H596" s="7" t="n"/>
      <c r="I596" s="7" t="n"/>
      <c r="J596" s="7" t="n"/>
      <c r="K596" s="7" t="n"/>
      <c r="L596" s="7" t="n"/>
      <c r="M596" s="7" t="inlineStr">
        <is>
          <t>https://www.phy.ncu.edu.tw/news/%e5%81%a5%e9%9b%84%e9%a4%a8%e5%85%ad%e4%b8%83%e6%a8%93%e5%a5%b3%e5%bb%81%e6%96%bd%e5%b7%a5%e5%85%ac%e5%91%8a9-28%e5%85%ad/</t>
        </is>
      </c>
      <c r="N596" s="7" t="inlineStr">
        <is>
          <t>許慧君</t>
        </is>
      </c>
    </row>
    <row r="597" ht="248" customHeight="1">
      <c r="A597" s="7">
        <f>TRUE()</f>
        <v/>
      </c>
      <c r="B597" s="7" t="inlineStr">
        <is>
          <t>其他</t>
        </is>
      </c>
      <c r="C597" s="7" t="n"/>
      <c r="D597" s="14" t="n">
        <v>45561</v>
      </c>
      <c r="E597" s="7" t="inlineStr">
        <is>
          <t>國際講座：如何看見隱形的基本粒子-探索自然的基本法則</t>
        </is>
      </c>
      <c r="F597" s="9" t="inlineStr">
        <is>
          <t>還缺校外服務學習時數嗎？
你知道明年是國際量子科技年(IYQ)嗎？
快來參加10/05(六)台灣物理學會在國立台灣科學館舉辦的IYQ活動。
此次的活動除了邀請到Prof. Young-Kee Kim (美國物理學會理事長 / 芝加哥大學物理系教授)給予精彩的國際講座演講之外，參與活動的你們將參與物理系楊仲準教授開發的量子教具「量子井字棋」的推廣活動，獲得校外服務學習時數。
詳細的活動流程請詳活動宣傳海報，需要校外服學時數以及需要搭車的同學請至下方連結填寫資料報名。（請在10/01 17:00前完成報名）。
https://forms.gle/3YjJnznUEvv1ko4o8
活動流程
14:00-15:00 美國物理學會理事長國際講座演講
15:00-15:30 Q&amp;A
15:30-16:00 量子井字棋體驗活動1(學生與高中生互動)
16:00-16:30 量子井字棋體驗活動2(帶著現場民眾體驗量子井字棋)
＊欲參與的同學，需在活動前至下列網址觀看量子井字棋的遊戲規則，因為牽涉到校外服務學習時數，須要參與推廣量子井字棋的活動(15:30-16:30)
   量子井字棋教學說明
更多訊息請參考國立台灣科學教育館公告 https://www.ntsec.gov.tw/article/detail.aspx?a=5522</t>
        </is>
      </c>
      <c r="G597" s="7" t="inlineStr">
        <is>
          <t>https://forms.gle/3YjJnznUEvv1ko4o8</t>
        </is>
      </c>
      <c r="H597" s="7" t="inlineStr">
        <is>
          <t>https://forms.gle/3YjJnznUEvv1ko4o8</t>
        </is>
      </c>
      <c r="I597" s="7" t="inlineStr">
        <is>
          <t>量子井字棋教學說明</t>
        </is>
      </c>
      <c r="J597" s="7" t="inlineStr">
        <is>
          <t>https://sites.google.com/view/ncuphy-service-learning-2024/首頁</t>
        </is>
      </c>
      <c r="K597" s="7" t="n"/>
      <c r="L597" s="7" t="n"/>
      <c r="M597" s="7" t="inlineStr">
        <is>
          <t>https://www.phy.ncu.edu.tw/news/%e5%9c%8b%e9%9a%9b%e8%ac%9b%e5%ba%a7%ef%bc%9a%e5%a6%82%e4%bd%95%e7%9c%8b%e8%a6%8b%e9%9a%b1%e5%bd%a2%e7%9a%84%e5%9f%ba%e6%9c%ac%e7%b2%92%e5%ad%90-%e6%8e%a2%e7%b4%a2%e8%87%aa%e7%84%b6%e7%9a%84%e5%9f%ba/</t>
        </is>
      </c>
      <c r="N597" s="7" t="inlineStr">
        <is>
          <t>吳菁穗</t>
        </is>
      </c>
    </row>
    <row r="598">
      <c r="A598" s="7">
        <f>TRUE()</f>
        <v/>
      </c>
      <c r="B598" s="7" t="inlineStr">
        <is>
          <t>演講</t>
        </is>
      </c>
      <c r="C598" s="7" t="n"/>
      <c r="D598" s="14" t="n">
        <v>45561</v>
      </c>
      <c r="E598" s="7" t="inlineStr">
        <is>
          <t>Colloquium_20241001_How Do Cells Decide Their Fates? Stochastic Patterning of Zebrafish Ionocytes as an Example</t>
        </is>
      </c>
      <c r="F598" s="7" t="inlineStr">
        <is>
          <t>Colloquium_20241001下載</t>
        </is>
      </c>
      <c r="G598" s="7" t="inlineStr">
        <is>
          <t>Colloquium_20241001</t>
        </is>
      </c>
      <c r="H598" s="7" t="inlineStr">
        <is>
          <t>https://www.phy.ncu.edu.tw/wp-content/uploads/2024/09/Colloquium_20241001.pdf</t>
        </is>
      </c>
      <c r="I598" s="7" t="inlineStr">
        <is>
          <t>下載</t>
        </is>
      </c>
      <c r="J598" s="7" t="inlineStr">
        <is>
          <t>https://www.phy.ncu.edu.tw/wp-content/uploads/2024/09/Colloquium_20241001.pdf</t>
        </is>
      </c>
      <c r="K598" s="7" t="n"/>
      <c r="L598" s="7" t="n"/>
      <c r="M598" s="7" t="inlineStr">
        <is>
          <t>https://www.phy.ncu.edu.tw/news/colloquium_20241001_how-do-cells-decide-their-fates-stochastic-patterning-of-zebrafish-ionocytes-as-an-example/</t>
        </is>
      </c>
      <c r="N598" s="7" t="inlineStr">
        <is>
          <t>許慧君</t>
        </is>
      </c>
    </row>
    <row r="599">
      <c r="A599" s="7">
        <f>TRUE()</f>
        <v/>
      </c>
      <c r="B599" s="7" t="inlineStr">
        <is>
          <t>演講</t>
        </is>
      </c>
      <c r="C599" s="7" t="n"/>
      <c r="D599" s="14" t="n">
        <v>45560</v>
      </c>
      <c r="E599" s="7" t="inlineStr">
        <is>
          <t>113-1學期EMI教師及教學助理增能系列工作坊</t>
        </is>
      </c>
      <c r="F599" s="7" t="n"/>
      <c r="G599" s="7" t="n"/>
      <c r="H599" s="7" t="n"/>
      <c r="I599" s="7" t="n"/>
      <c r="J599" s="7" t="n"/>
      <c r="K599" s="7" t="n"/>
      <c r="L599" s="7" t="n"/>
      <c r="M599" s="7" t="inlineStr">
        <is>
          <t>https://www.phy.ncu.edu.tw/news/113-1%e5%ad%b8%e6%9c%9femi%e6%95%99%e5%b8%ab%e5%8f%8a%e6%95%99%e5%ad%b8%e5%8a%a9%e7%90%86%e5%a2%9e%e8%83%bd%e7%b3%bb%e5%88%97%e5%b7%a5%e4%bd%9c%e5%9d%8a/</t>
        </is>
      </c>
      <c r="N599" s="7" t="inlineStr">
        <is>
          <t>許慧君</t>
        </is>
      </c>
    </row>
    <row r="600" ht="131" customHeight="1">
      <c r="A600" s="7">
        <f>TRUE()</f>
        <v/>
      </c>
      <c r="B600" s="7" t="inlineStr">
        <is>
          <t>演講</t>
        </is>
      </c>
      <c r="C600" s="7" t="n"/>
      <c r="D600" s="14" t="n">
        <v>45560</v>
      </c>
      <c r="E600" s="7" t="inlineStr">
        <is>
          <t>圖書館資料庫利用講習</t>
        </is>
      </c>
      <c r="F600" s="9" t="inlineStr">
        <is>
          <t>為鼓勵全校師生善用圖書館資源，本館特舉辦一系列豐富講習課程，內容包含資料庫利用、書目管理軟體及論文比對等主題。資訊如下：
1. Turnitin論文原創性比對系統：2024-10-2（三）14:00-15:00
2. EndNote書目管理軟體：2024-10-8（二）14:00-16:00
3. Turnitin User Guide (Taught in English)：2024-10-23（三）14:00-15:00
4. 指標期刊、論文查詢工具 (SCIE/SSCI) + JCR：2024-10-25（五）14:00-16:00
5. Scopus論文查詢工具：2024-10-29（二）14:00-15:00
6. EndNote書目管理軟體：2024-11-4（一）14:00-16:00
報名網址：https://cis.ncu.edu.tw/....../activityMan....../activity/672
所有講座皆為線上授課，授課網址已公告於報名網頁</t>
        </is>
      </c>
      <c r="G600" s="7" t="inlineStr">
        <is>
          <t>https://cis.ncu.edu.tw/....../activityMan....../activity/672</t>
        </is>
      </c>
      <c r="H600" s="7" t="inlineStr">
        <is>
          <t>https://cis.ncu.edu.tw/iNCU/messageNotice/activityManagement/activity/672?fbclid=IwZXh0bgNhZW0CMTAAAR3i04llhHV6nXHwbSneQwMtM76tuMLYTPl5yva65AOJEcqJ2ql3PTewCQU_aem_U6cN5XBONHYq6T1of6xuhg</t>
        </is>
      </c>
      <c r="I600" s="7" t="n"/>
      <c r="J600" s="7" t="n"/>
      <c r="K600" s="7" t="n"/>
      <c r="L600" s="7" t="n"/>
      <c r="M600" s="7" t="inlineStr">
        <is>
          <t>https://www.phy.ncu.edu.tw/news/%e5%9c%96%e6%9b%b8%e9%a4%a8%e8%b3%87%e6%96%99%e5%ba%ab%e5%88%a9%e7%94%a8%e8%ac%9b%e7%bf%92/</t>
        </is>
      </c>
      <c r="N600" s="7" t="inlineStr">
        <is>
          <t>許慧君</t>
        </is>
      </c>
    </row>
    <row r="601">
      <c r="A601" s="7">
        <f>TRUE()</f>
        <v/>
      </c>
      <c r="B601" s="7" t="inlineStr">
        <is>
          <t>其他</t>
        </is>
      </c>
      <c r="C601" s="7" t="n"/>
      <c r="D601" s="14" t="n">
        <v>45559</v>
      </c>
      <c r="E601" s="7" t="inlineStr">
        <is>
          <t>9/25早上10點起開放甄試成績排名證明書</t>
        </is>
      </c>
      <c r="F601" s="7" t="inlineStr">
        <is>
          <t>https://pdc.adm.ncu.edu.tw/postM/post/reg/1130923_1.pdf</t>
        </is>
      </c>
      <c r="G601" s="7" t="inlineStr">
        <is>
          <t>https://pdc.adm.ncu.edu.tw/postM/post/reg/1130923_1.pdf</t>
        </is>
      </c>
      <c r="H601" s="7" t="inlineStr">
        <is>
          <t>https://pdc.adm.ncu.edu.tw/postM/post/reg/1130923_1.pdf</t>
        </is>
      </c>
      <c r="I601" s="7" t="n"/>
      <c r="J601" s="7" t="n"/>
      <c r="K601" s="7" t="n"/>
      <c r="L601" s="7" t="n"/>
      <c r="M601" s="7" t="inlineStr">
        <is>
          <t>https://www.phy.ncu.edu.tw/news/9-25%e6%97%a9%e4%b8%8a10%e9%bb%9e%e8%b5%b7%e9%96%8b%e6%94%be%e7%94%84%e8%a9%a6%e6%88%90%e7%b8%be%e6%8e%92%e5%90%8d%e8%ad%89%e6%98%8e%e6%9b%b8/</t>
        </is>
      </c>
      <c r="N601" s="7" t="inlineStr">
        <is>
          <t>許慧君</t>
        </is>
      </c>
    </row>
    <row r="602" ht="66" customHeight="1">
      <c r="A602" s="7">
        <f>TRUE()</f>
        <v/>
      </c>
      <c r="B602" s="7" t="inlineStr">
        <is>
          <t>其他</t>
        </is>
      </c>
      <c r="C602" s="7" t="n"/>
      <c r="D602" s="14" t="n">
        <v>45559</v>
      </c>
      <c r="E602" s="7" t="inlineStr">
        <is>
          <t>113-1 Graduate Students’ Graduation Procedure of the Physics Department</t>
        </is>
      </c>
      <c r="F602" s="9" t="inlineStr">
        <is>
          <t>物理系研究生畢業離校手續Graduate Students’ Graduation Procedure of the Physics Department下載
物理系離校系所同意書Graduation Form of the Physics Department of National Central University下載
1130910公告1131頒發學位證書注意事項下載</t>
        </is>
      </c>
      <c r="G602" s="7" t="inlineStr">
        <is>
          <t>物理系研究生畢業離校手續Graduate Students’ Graduation Procedure of the P</t>
        </is>
      </c>
      <c r="H602" s="7" t="inlineStr">
        <is>
          <t>https://www.phy.ncu.edu.tw/wp-content/uploads/2024/09/物理系研究生畢業離校手續Graduate-Students-Graduation-Procedure-of-the-Physics-Department-1.pdf</t>
        </is>
      </c>
      <c r="I602" s="7" t="inlineStr">
        <is>
          <t>下載</t>
        </is>
      </c>
      <c r="J602" s="7" t="inlineStr">
        <is>
          <t>https://www.phy.ncu.edu.tw/wp-content/uploads/2024/09/物理系研究生畢業離校手續Graduate-Students-Graduation-Procedure-of-the-Physics-Department-1.pdf</t>
        </is>
      </c>
      <c r="K602" s="7" t="inlineStr">
        <is>
          <t>物理系離校系所同意書Graduation Form of the Physics Department of Natio</t>
        </is>
      </c>
      <c r="L602" s="7" t="inlineStr">
        <is>
          <t>https://www.phy.ncu.edu.tw/wp-content/uploads/2024/09/物理系離校系所同意書Graduation-Form-of-the-Physics-Department-of-National-Central-University-1-1.pdf</t>
        </is>
      </c>
      <c r="M602" s="7" t="inlineStr">
        <is>
          <t>https://www.phy.ncu.edu.tw/news/113-1-graduate-students-graduation-procedure-of-the-physics-department/</t>
        </is>
      </c>
      <c r="N602" s="7" t="inlineStr">
        <is>
          <t>許慧君</t>
        </is>
      </c>
    </row>
    <row r="603">
      <c r="A603" s="7">
        <f>TRUE()</f>
        <v/>
      </c>
      <c r="B603" s="7" t="inlineStr">
        <is>
          <t>其他</t>
        </is>
      </c>
      <c r="C603" s="7" t="n"/>
      <c r="D603" s="14" t="n">
        <v>45559</v>
      </c>
      <c r="E603" s="7" t="inlineStr">
        <is>
          <t>113-1 Physics Department PHD&amp;amp;MA Thesis Defense Notification</t>
        </is>
      </c>
      <c r="F603" s="7" t="inlineStr">
        <is>
          <t>物理系博碩士班學位考試注意事項Physics Department PHD&amp;MA Thesis Defense Notification下載</t>
        </is>
      </c>
      <c r="G603" s="7" t="inlineStr">
        <is>
          <t>物理系博碩士班學位考試注意事項Physics Department PHD&amp;MA Thesis Defense Noti</t>
        </is>
      </c>
      <c r="H603" s="7" t="inlineStr">
        <is>
          <t>https://www.phy.ncu.edu.tw/wp-content/uploads/2024/09/物理系博碩士班學位考試注意事項Physics-Department-PHDMA-Thesis-Defense-Notification.pdf</t>
        </is>
      </c>
      <c r="I603" s="7" t="inlineStr">
        <is>
          <t>下載</t>
        </is>
      </c>
      <c r="J603" s="7" t="inlineStr">
        <is>
          <t>https://www.phy.ncu.edu.tw/wp-content/uploads/2024/09/物理系博碩士班學位考試注意事項Physics-Department-PHDMA-Thesis-Defense-Notification.pdf</t>
        </is>
      </c>
      <c r="K603" s="7" t="n"/>
      <c r="L603" s="7" t="n"/>
      <c r="M603" s="7" t="inlineStr">
        <is>
          <t>https://www.phy.ncu.edu.tw/news/113-1-physics-department-phdma-thesis-defense-notification/</t>
        </is>
      </c>
      <c r="N603" s="7" t="inlineStr">
        <is>
          <t>許慧君</t>
        </is>
      </c>
    </row>
    <row r="604" ht="105" customHeight="1">
      <c r="A604" s="7">
        <f>TRUE()</f>
        <v/>
      </c>
      <c r="B604" s="7" t="inlineStr">
        <is>
          <t>其他</t>
        </is>
      </c>
      <c r="C604" s="7" t="n"/>
      <c r="D604" s="14" t="n">
        <v>45558</v>
      </c>
      <c r="E604" s="7" t="inlineStr">
        <is>
          <t>公共空間清潔公告113.10.02(三)~113.10.04(五)</t>
        </is>
      </c>
      <c r="F604" s="9" t="inlineStr">
        <is>
          <t>公共空間清潔公告
113.10.02(三)~113.10.04(五) 
健雄館1F~7F
茶水間：牆壁、地板、櫃子清洗清潔。
廁  所：牆壁、地板、馬桶、小便斗、洗手台等清洗清潔。
垃圾間：牆壁、地板
茶水間如有堆放私人物品，請務必清空。
分層施作期間該樓層清潔區域暫停開放，請改至其他樓層使用，不便之處請多諒解。</t>
        </is>
      </c>
      <c r="G604" s="7" t="n"/>
      <c r="H604" s="7" t="n"/>
      <c r="I604" s="7" t="n"/>
      <c r="J604" s="7" t="n"/>
      <c r="K604" s="7" t="n"/>
      <c r="L604" s="7" t="n"/>
      <c r="M604" s="7" t="inlineStr">
        <is>
          <t>https://www.phy.ncu.edu.tw/news/%e5%85%ac%e5%85%b1%e7%a9%ba%e9%96%93%e6%b8%85%e6%bd%94%e5%85%ac%e5%91%8a113-10-04%e4%ba%94-08-17/</t>
        </is>
      </c>
      <c r="N604" s="7" t="inlineStr">
        <is>
          <t>許慧君</t>
        </is>
      </c>
    </row>
    <row r="605" ht="248" customHeight="1">
      <c r="A605" s="7">
        <f>TRUE()</f>
        <v/>
      </c>
      <c r="B605" s="7" t="inlineStr">
        <is>
          <t>其他</t>
        </is>
      </c>
      <c r="C605" s="7" t="n"/>
      <c r="D605" s="14" t="n">
        <v>45554</v>
      </c>
      <c r="E605" s="7" t="inlineStr">
        <is>
          <t>招募114學年度高中英語聽力測驗(第一次考試)中壢考區監試人員</t>
        </is>
      </c>
      <c r="F605" s="9" t="inlineStr">
        <is>
          <t>(以下本校人事室通知)
一、旨揭測驗訂於113年10月19日(星期六)舉行，本校負責中壢考區之監試工作，考場設於中大壢中(桃園市中壢區三光 路 1 1 5 號 ) 及 平 鎮 高 中 ( 桃 園 市 平 鎮 區 環 南 路 三 段1 0 0 號 ) 。
二、欲擔任旨揭測驗之監試人員，請務必依各身分別，詳閱隨文所附「教職員版」、「博士生版」報名注意事項後，再按下列說明上網報名：
(一)報名對象：
 １、 本校教職員(監試時仍須在職)。
 ２、 本校博士生，有經驗者優先，惟仍需視監試人員缺額人數排入。
(二)報名期間：113年9月24日(星期二)上午9時至9月26日(星期四)下午5時前。
(三)報名路徑：登入中大Portal/便捷窗口/活動報名系統2.0報名端/大考中心招募114學年度高中英語聽力測驗(第一次考試)中壢考區監試人力。
(四)錄取者務必出席113年10月15日(星期二)上午10時之監試講習會(採視訊方式進行)及10月16日或10月17日擇一時段(星期三、星期四)之MP3設備操作說明會(設備操作說明會確切時間地點另行通知)。
(五)本次考試報名前請先洽得主管同意，或妥善安排課程規劃。
三、本次開放自由報名，如報名人數不足，仍將洽請各單位依人數比例協助推薦。
博士生版-114學年度高中英語聽力測驗第一次考試中壢考區監試人員報名注意事項下載
職員版-114學年度高中英語聽力測驗第一次考試中壢考區監試人員報名注意事項下載</t>
        </is>
      </c>
      <c r="G605" s="7" t="inlineStr">
        <is>
          <t>博士生版-114學年度高中英語聽力測驗第一次考試中壢考區監試人員報名注意事項</t>
        </is>
      </c>
      <c r="H605" s="7" t="inlineStr">
        <is>
          <t>https://www.phy.ncu.edu.tw/wp-content/uploads/2024/09/博士生版-114學年度高中英語聽力測驗第一次考試中壢考區監試人員報名注意事項-1.pdf</t>
        </is>
      </c>
      <c r="I605" s="7" t="inlineStr">
        <is>
          <t>下載</t>
        </is>
      </c>
      <c r="J605" s="7" t="inlineStr">
        <is>
          <t>https://www.phy.ncu.edu.tw/wp-content/uploads/2024/09/博士生版-114學年度高中英語聽力測驗第一次考試中壢考區監試人員報名注意事項-1.pdf</t>
        </is>
      </c>
      <c r="K605" s="7" t="inlineStr">
        <is>
          <t>職員版-114學年度高中英語聽力測驗第一次考試中壢考區監試人員報名注意事項</t>
        </is>
      </c>
      <c r="L605" s="7" t="inlineStr">
        <is>
          <t>https://www.phy.ncu.edu.tw/wp-content/uploads/2024/09/職員版-114學年度高中英語聽力測驗第一次考試中壢考區監試人員報名注意事項.pdf</t>
        </is>
      </c>
      <c r="M605" s="7" t="inlineStr">
        <is>
          <t>https://www.phy.ncu.edu.tw/news/%e6%8b%9b%e5%8b%9f114%e5%ad%b8%e5%b9%b4%e5%ba%a6%e9%ab%98%e4%b8%ad%e8%8b%b1%e8%aa%9e%e8%81%bd%e5%8a%9b%e6%b8%ac%e9%a9%97%e7%ac%ac%e4%b8%80%e6%ac%a1%e8%80%83%e8%a9%a6%e4%b8%ad%e5%a3%a2%e8%80%83/</t>
        </is>
      </c>
      <c r="N605" s="7" t="inlineStr">
        <is>
          <t>劉怡貞</t>
        </is>
      </c>
    </row>
    <row r="606" ht="144" customHeight="1">
      <c r="A606" s="7">
        <f>TRUE()</f>
        <v/>
      </c>
      <c r="B606" s="7" t="inlineStr">
        <is>
          <t>其他</t>
        </is>
      </c>
      <c r="C606" s="7" t="n"/>
      <c r="D606" s="14" t="n">
        <v>45554</v>
      </c>
      <c r="E606" s="7" t="inlineStr">
        <is>
          <t>【課輔】免費一對一課業輔導申請至9/25截止，請把握機會申請唷！</t>
        </is>
      </c>
      <c r="F606" s="9" t="inlineStr">
        <is>
          <t>學科成績不盡理想嗎？沒關係，有教務處「一對一課業輔導制度」陪伴您～
免費的一對一課業輔導，專為加強您的學科成績而設，歡迎踴躍申請或推薦給身邊需要的同學唷！讓我們的成績都可以順利All Pass！
請留意申請截止日期為09/25(星期三)，欲申請者請把握機會唷！
============
🔹 申請輔導科目以本學期必修、必選修為主，前次修課不及格或停修者優先考慮。
🔹 請至教學發展中心官網下載相關表格(https://pdc.adm.ncu.edu.tw/student.asp)，或至本中心索取紙本，填妥後交由承辦人，截止日期為09/25(星期三)。 獲補助名單將於9/30前通知，請教學單位協助學生申請，加快後續處理程序。
🔹 欲成為課輔小老師者，請務必參加10/05(星期六)的TA培訓活動，請至下方連結報名：https://forms.gle/W67spGwBE7WoQwGw5</t>
        </is>
      </c>
      <c r="G606" s="7" t="inlineStr">
        <is>
          <t>https://pdc.adm.ncu.edu.tw/student.asp</t>
        </is>
      </c>
      <c r="H606" s="7" t="inlineStr">
        <is>
          <t>https://pdc.adm.ncu.edu.tw/student.asp</t>
        </is>
      </c>
      <c r="I606" s="7" t="inlineStr">
        <is>
          <t>https://forms.gle/W67spGwBE7WoQwGw5</t>
        </is>
      </c>
      <c r="J606" s="7" t="inlineStr">
        <is>
          <t>https://forms.gle/W67spGwBE7WoQwGw5</t>
        </is>
      </c>
      <c r="K606" s="7" t="n"/>
      <c r="L606" s="7" t="n"/>
      <c r="M606" s="7" t="inlineStr">
        <is>
          <t>https://www.phy.ncu.edu.tw/news/%e3%80%90%e8%aa%b2%e8%bc%94%e3%80%91%e5%85%8d%e8%b2%bb%e4%b8%80%e5%b0%8d%e4%b8%80%e8%aa%b2%e6%a5%ad%e8%bc%94%e5%b0%8e%e7%94%b3%e8%ab%8b%e8%87%b39-25%e6%88%aa%e6%ad%a2%ef%bc%8c%e8%ab%8b%e6%8a%8a/</t>
        </is>
      </c>
      <c r="N606" s="7" t="inlineStr">
        <is>
          <t>許慧君</t>
        </is>
      </c>
    </row>
    <row r="607" ht="53" customHeight="1">
      <c r="A607" s="7">
        <f>TRUE()</f>
        <v/>
      </c>
      <c r="B607" s="7" t="inlineStr">
        <is>
          <t>考試</t>
        </is>
      </c>
      <c r="C607" s="7" t="inlineStr">
        <is>
          <t>演講</t>
        </is>
      </c>
      <c r="D607" s="14" t="n">
        <v>45553</v>
      </c>
      <c r="E607" s="7" t="inlineStr">
        <is>
          <t>碩士生學位考試公告(黃崧瑋)</t>
        </is>
      </c>
      <c r="F607" s="9" t="inlineStr">
        <is>
          <t>姓名:黃崧瑋
口試日期及時間:2024/09/19 (四)14:00-16:00
口試地點: S4-625
論文題目:破壞雷射電漿尾場加速之衝擊波前沿注⼊電⼦束之對稱性以產⽣線偏振X光源</t>
        </is>
      </c>
      <c r="G607" s="7" t="n"/>
      <c r="H607" s="7" t="n"/>
      <c r="I607" s="7" t="n"/>
      <c r="J607" s="7" t="n"/>
      <c r="K607" s="7" t="n"/>
      <c r="L607" s="7" t="n"/>
      <c r="M607" s="7" t="inlineStr">
        <is>
          <t>https://www.phy.ncu.edu.tw/news/%e7%a2%a9%e5%a3%ab%e7%94%9f%e5%ad%b8%e4%bd%8d%e8%80%83%e8%a9%a6%e5%85%ac%e5%91%8a%e9%bb%83%e5%b4%a7%e7%91%8b/</t>
        </is>
      </c>
      <c r="N607" s="7" t="inlineStr">
        <is>
          <t>許慧君</t>
        </is>
      </c>
    </row>
    <row r="608">
      <c r="A608" s="7">
        <f>TRUE()</f>
        <v/>
      </c>
      <c r="B608" s="7" t="inlineStr">
        <is>
          <t>演講</t>
        </is>
      </c>
      <c r="C608" s="7" t="n"/>
      <c r="D608" s="14" t="n">
        <v>45551</v>
      </c>
      <c r="E608" s="7" t="inlineStr">
        <is>
          <t>Complex System and Biophysics Seminar_20240919</t>
        </is>
      </c>
      <c r="F608" s="7" t="inlineStr">
        <is>
          <t>Complex System and Biophysics Seminar_20240919下載</t>
        </is>
      </c>
      <c r="G608" s="7" t="inlineStr">
        <is>
          <t>Complex System and Biophysics Seminar_20240919</t>
        </is>
      </c>
      <c r="H608" s="7" t="inlineStr">
        <is>
          <t>https://www.phy.ncu.edu.tw/wp-content/uploads/2024/09/Complex-System-and-Biophysics-Seminar_20240919.pdf</t>
        </is>
      </c>
      <c r="I608" s="7" t="inlineStr">
        <is>
          <t>下載</t>
        </is>
      </c>
      <c r="J608" s="7" t="inlineStr">
        <is>
          <t>https://www.phy.ncu.edu.tw/wp-content/uploads/2024/09/Complex-System-and-Biophysics-Seminar_20240919.pdf</t>
        </is>
      </c>
      <c r="K608" s="7" t="n"/>
      <c r="L608" s="7" t="n"/>
      <c r="M608" s="7" t="inlineStr">
        <is>
          <t>https://www.phy.ncu.edu.tw/news/complex-system-and-biophysics-seminar_20240919/</t>
        </is>
      </c>
      <c r="N608" s="7" t="inlineStr">
        <is>
          <t>許慧君</t>
        </is>
      </c>
    </row>
    <row r="609">
      <c r="A609" s="7">
        <f>TRUE()</f>
        <v/>
      </c>
      <c r="B609" s="7" t="inlineStr">
        <is>
          <t>演講</t>
        </is>
      </c>
      <c r="C609" s="7" t="n"/>
      <c r="D609" s="14" t="n">
        <v>45548</v>
      </c>
      <c r="E609" s="7" t="inlineStr">
        <is>
          <t>2024年下半年職涯講座</t>
        </is>
      </c>
      <c r="F609" s="7" t="inlineStr">
        <is>
          <t>https://www.ncu.edu.tw/tw/events/show.php?num=18516</t>
        </is>
      </c>
      <c r="G609" s="7" t="inlineStr">
        <is>
          <t>https://www.ncu.edu.tw/tw/events/show.php?num=18516</t>
        </is>
      </c>
      <c r="H609" s="7" t="inlineStr">
        <is>
          <t>https://www.ncu.edu.tw/tw/events/show.php?num=18516</t>
        </is>
      </c>
      <c r="I609" s="7" t="n"/>
      <c r="J609" s="7" t="n"/>
      <c r="K609" s="7" t="n"/>
      <c r="L609" s="7" t="n"/>
      <c r="M609" s="7" t="inlineStr">
        <is>
          <t>https://www.phy.ncu.edu.tw/news/2024%e5%b9%b4%e4%b8%8b%e5%8d%8a%e5%b9%b4%e8%81%b7%e6%b6%af%e8%ac%9b%e5%ba%a7/</t>
        </is>
      </c>
      <c r="N609" s="7" t="inlineStr">
        <is>
          <t>許慧君</t>
        </is>
      </c>
    </row>
    <row r="610" ht="170" customHeight="1">
      <c r="A610" s="7">
        <f>TRUE()</f>
        <v/>
      </c>
      <c r="B610" s="7" t="inlineStr">
        <is>
          <t>演講</t>
        </is>
      </c>
      <c r="C610" s="7" t="n"/>
      <c r="D610" s="14" t="n">
        <v>45547</v>
      </c>
      <c r="E610" s="7" t="inlineStr">
        <is>
          <t>【培訓】助教小秘訣：輕鬆溝通與輔導技巧</t>
        </is>
      </c>
      <c r="F610" s="9" t="inlineStr">
        <is>
          <t>不論是課堂助教、課輔小老師，或是團隊領導者、組員，良好的溝通技巧不僅能凝聚彼此的需求與想法，培養默契與認同感，更能在合作互動中實踐共同的目標！
游家瑋老師將帶領大家從問題釐清與分析技巧、高效溝通四步驟，帶你學會快速拉近關係的小祕訣。歡迎各位同學踴躍參加～
🌱活動時間：113年10月05日(星期六)10:00-12:00
📍活動地點：教學研究大樓4樓ideaNCU創意空間
🎁活動獎勵：生活知能時數2小時
📌報名連結：https://forms.gle/W67spGwBE7WoQwGw5
==================
※主辦單位：國立中央大學教務處教學發展中心
※聯絡窗口：莊先生 (03)4227151 分機：57189
※信箱：tony57189@ncu.edu.tw
連結：https://forms.gle/W67spGwBE7WoQwGw5</t>
        </is>
      </c>
      <c r="G610" s="7" t="inlineStr">
        <is>
          <t>https://forms.gle/W67spGwBE7WoQwGw5</t>
        </is>
      </c>
      <c r="H610" s="7" t="inlineStr">
        <is>
          <t>https://forms.gle/W67spGwBE7WoQwGw5</t>
        </is>
      </c>
      <c r="I610" s="7" t="n"/>
      <c r="J610" s="7" t="n"/>
      <c r="K610" s="7" t="n"/>
      <c r="L610" s="7" t="n"/>
      <c r="M610" s="7" t="inlineStr">
        <is>
          <t>https://www.phy.ncu.edu.tw/news/%e3%80%90%e5%9f%b9%e8%a8%93%e3%80%91%e5%8a%a9%e6%95%99%e5%b0%8f%e7%a7%98%e8%a8%a3%ef%bc%9a%e8%bc%95%e9%ac%86%e6%ba%9d%e9%80%9a%e8%88%87%e8%bc%94%e5%b0%8e%e6%8a%80%e5%b7%a7/</t>
        </is>
      </c>
      <c r="N610" s="7" t="inlineStr">
        <is>
          <t>許慧君</t>
        </is>
      </c>
    </row>
    <row r="611">
      <c r="A611" s="7">
        <f>TRUE()</f>
        <v/>
      </c>
      <c r="B611" s="7" t="inlineStr">
        <is>
          <t>招生</t>
        </is>
      </c>
      <c r="C611" s="7" t="n"/>
      <c r="D611" s="14" t="n">
        <v>45547</v>
      </c>
      <c r="E611" s="7" t="inlineStr">
        <is>
          <t>114學年度碩士班考試入學招生簡章</t>
        </is>
      </c>
      <c r="F611" s="7" t="inlineStr">
        <is>
          <t>https://admission.ncu.edu.tw/zh-TW/content/78/13</t>
        </is>
      </c>
      <c r="G611" s="7" t="inlineStr">
        <is>
          <t>https://admission.ncu.edu.tw/zh-TW/content/78/13</t>
        </is>
      </c>
      <c r="H611" s="7" t="inlineStr">
        <is>
          <t>https://admission.ncu.edu.tw/zh-TW/content/78/13</t>
        </is>
      </c>
      <c r="I611" s="7" t="n"/>
      <c r="J611" s="7" t="n"/>
      <c r="K611" s="7" t="n"/>
      <c r="L611" s="7" t="n"/>
      <c r="M611" s="7" t="inlineStr">
        <is>
          <t>https://www.phy.ncu.edu.tw/news/114%e5%ad%b8%e5%b9%b4%e5%ba%a6%e7%a2%a9%e5%a3%ab%e7%8f%ad%e8%80%83%e8%a9%a6%e5%85%a5%e5%ad%b8%e6%8b%9b%e7%94%9f%e7%b0%a1%e7%ab%a0/</t>
        </is>
      </c>
      <c r="N611" s="7" t="inlineStr">
        <is>
          <t>許慧君</t>
        </is>
      </c>
    </row>
    <row r="612">
      <c r="A612" s="7">
        <f>TRUE()</f>
        <v/>
      </c>
      <c r="B612" s="7" t="inlineStr">
        <is>
          <t>演講</t>
        </is>
      </c>
      <c r="C612" s="7" t="n"/>
      <c r="D612" s="14" t="n">
        <v>45547</v>
      </c>
      <c r="E612" s="7" t="inlineStr">
        <is>
          <t>Colloquium_20240924_研究生交通安全宣講肇事重建與當事人權益</t>
        </is>
      </c>
      <c r="F612" s="7" t="inlineStr">
        <is>
          <t>Colloquium_20240924下載</t>
        </is>
      </c>
      <c r="G612" s="7" t="inlineStr">
        <is>
          <t>Colloquium_20240924</t>
        </is>
      </c>
      <c r="H612" s="7" t="inlineStr">
        <is>
          <t>https://www.phy.ncu.edu.tw/wp-content/uploads/2024/09/Colloquium_20240924.pdf</t>
        </is>
      </c>
      <c r="I612" s="7" t="inlineStr">
        <is>
          <t>下載</t>
        </is>
      </c>
      <c r="J612" s="7" t="inlineStr">
        <is>
          <t>https://www.phy.ncu.edu.tw/wp-content/uploads/2024/09/Colloquium_20240924.pdf</t>
        </is>
      </c>
      <c r="K612" s="7" t="n"/>
      <c r="L612" s="7" t="n"/>
      <c r="M612" s="7" t="inlineStr">
        <is>
          <t>https://www.phy.ncu.edu.tw/news/colloquium_20240924_%e7%a0%94%e7%a9%b6%e7%94%9f%e4%ba%a4%e9%80%9a%e5%ae%89%e5%85%a8%e5%ae%a3%e8%ac%9b%e8%82%87%e4%ba%8b%e9%87%8d%e5%bb%ba%e8%88%87%e7%95%b6%e4%ba%8b%e4%ba%ba%e6%ac%8a%e7%9b%8a/</t>
        </is>
      </c>
      <c r="N612" s="7" t="inlineStr">
        <is>
          <t>許慧君</t>
        </is>
      </c>
    </row>
    <row r="613" ht="409.6" customHeight="1">
      <c r="A613" s="7">
        <f>TRUE()</f>
        <v/>
      </c>
      <c r="B613" s="7" t="inlineStr">
        <is>
          <t>演講</t>
        </is>
      </c>
      <c r="C613" s="7" t="n"/>
      <c r="D613" s="14" t="n">
        <v>45547</v>
      </c>
      <c r="E613" s="7" t="inlineStr">
        <is>
          <t>113-1 Colloquium</t>
        </is>
      </c>
      <c r="F613" s="9" t="inlineStr">
        <is>
          <t>週演講日期(Schedule)演講人(Speaker)單位(Affiliation)演講題目(Title)
12024/9/10Prof. Pik Yin Lai 
(黎璧賢)Dept. of Physics, National Central UniversityHow to win over the Second Law of Thermodynamics
22024/9/17中秋節
32024/9/24張文菘 教授中央警察大學交通安全宣講-肇事重建與當事人權益
42024/10/1Prof. Bo-Kai Liao 
(廖柏凱)Department of Aquaculture, NTOU
國立臺灣海洋大學 水產養殖學系How Do Cells Decide Their Fates? Stochastic Patterning of Zebrafish Ionocytes as an Example
52024/10/8先進曝光設備技術部 AETT
吳雪鴻 部經理 蘇彥碩 技術副理(102級系友)
極紫外光微影部EUVL 張俊霖 技術副理
TSMC 奈米製像技術發展處 (NPTD)Extreme UltraViolet : Light up the Bright Future of the World
62024/10/15Dr. Matsushita, Satoki 松下聰樹Research Fellow, Institute of Astronomy and Astrophysics, Academia SinicaGreenland Telescope (GLT): Imaging the Black Hole Shadow and the Photon Ring
72024/10/22Dr. Sheng S.-H. Chen 陳昇宏
Assistant Research Fellow, Laboratory for Cell
Dynamics, Institute of Molecular Biology,
Academia SinicaBistability paves the way for cell death propagation as trigger waves
82024/10/29Dr. Henry T. Wong 王子敬Research Fellow, Institute of Physics,
Academia SinicaThe TEXONO Program on Neutrinos, Dark Matter, and Gravitation Wave Research.
92024/11/5Dr. Yu-tin Huang 黃宇廷Professor, Department of physics, NTUWhen color meets gravity
102024/11/12
112024/11/19Dr. Chun-Chia, Chen (陳俊嘉)Assistant Research Fellow, Institute of
Atomic and Molecular Sciences,
Academia SinicaTick Tock: Pushing Boundaries in Atomic Clocks and Quantum Sensing
122024/11/26Dr. Hsiang-Ying Chen(陳香穎)Postdoctoral researcher, Dept. of Physics, NCUCellular mounds formation on defect topography
132024/12/3Dr. Avani PatelPostdoctoral researcher, Dept. of Physics, NCURole of calibration in coming era of gravitational wave science
142024/12/10
152024/12/17Dr. Chen-Kang Huang(黃振崗)Department of Physics, National Central
UniversityPerspectives on New Physics Discoveries at MultiTerawatt Laser Facilities
162024/12/24
172024/12/31
182024/1/7</t>
        </is>
      </c>
      <c r="G613" s="7" t="n"/>
      <c r="H613" s="7" t="n"/>
      <c r="I613" s="7" t="n"/>
      <c r="J613" s="7" t="n"/>
      <c r="K613" s="7" t="n"/>
      <c r="L613" s="7" t="n"/>
      <c r="M613" s="7" t="inlineStr">
        <is>
          <t>https://www.phy.ncu.edu.tw/news/113-1-colloquium/</t>
        </is>
      </c>
      <c r="N613" s="7" t="inlineStr">
        <is>
          <t>許慧君</t>
        </is>
      </c>
    </row>
    <row r="614" ht="53" customHeight="1">
      <c r="A614" s="7">
        <f>TRUE()</f>
        <v/>
      </c>
      <c r="B614" s="7" t="inlineStr">
        <is>
          <t>其他</t>
        </is>
      </c>
      <c r="C614" s="7" t="n"/>
      <c r="D614" s="14" t="n">
        <v>45546</v>
      </c>
      <c r="E614" s="7" t="inlineStr">
        <is>
          <t>S4-717暫停開放</t>
        </is>
      </c>
      <c r="F614" s="9" t="inlineStr">
        <is>
          <t>名稱:科思創公司研討會
時間:113.9.27(五)10-17
活動期間暫停開放
造成不便敬請見諒~</t>
        </is>
      </c>
      <c r="G614" s="7" t="n"/>
      <c r="H614" s="7" t="n"/>
      <c r="I614" s="7" t="n"/>
      <c r="J614" s="7" t="n"/>
      <c r="K614" s="7" t="n"/>
      <c r="L614" s="7" t="n"/>
      <c r="M614" s="7" t="inlineStr">
        <is>
          <t>https://www.phy.ncu.edu.tw/news/s4-717%e6%9a%ab%e5%81%9c%e9%96%8b%e6%94%be/</t>
        </is>
      </c>
      <c r="N614" s="7" t="inlineStr">
        <is>
          <t>許慧君</t>
        </is>
      </c>
    </row>
    <row r="615" ht="393" customHeight="1">
      <c r="A615" s="7">
        <f>TRUE()</f>
        <v/>
      </c>
      <c r="B615" s="7" t="inlineStr">
        <is>
          <t>獎學金</t>
        </is>
      </c>
      <c r="C615" s="7" t="n"/>
      <c r="D615" s="14" t="n">
        <v>45545</v>
      </c>
      <c r="E615" s="7" t="inlineStr">
        <is>
          <t>台電公司113學年度大學及研究所獎學金甄選線上說明會預約報名表單</t>
        </is>
      </c>
      <c r="F615" s="9" t="inlineStr">
        <is>
          <t>線上說明會時間：113年9月11日(三) 17:00~18:00
(以Google Meet視訊會議方式辦理，會議代碼jyo-qpfe-cbq)
🌟預約表單： https://docs.google.com/forms/d/1gffKuycoYS-LP5NjcrflfV9cblEu_hyo0R8TB1p_Wws/edit🌟
(填寫僅需1分鐘，快來填寫預約！！)
說明會流程：
台電公司簡介
保/放組工作簡介
電力組工作簡介
新興類科組工作簡介
學長姐經驗分享及Q&amp;A
👉甄選程序：筆試報名➜參加筆試➜資格審查➜面試
👉錄取後每學期核給獎學金！畢業後直接到台電上班！😊
👉大學部每學期新台幣6萬元、研究所每學期新台幣10萬元、博士生每學期新台幣 14 萬元，最高可領取金額分別為24萬元、40萬元及112萬元
👉共18個甄選類科:「保健物理」、「放射化學」、「電網規劃分析與控制運轉」、「電驛」、「電力物聯網及大數據分析」、「生物多樣性」、「電力、資訊與用戶資料應用」、「能源與環境經濟」、「科技管理」、「氫能電化學與輸儲應用」、「變壓器化學診斷與壽命評估應用」、「先進氣機及混氫發電應用」、「電力電子」、「人工智慧技術應用」、「電網資訊安全」、「高壓工程(碩士)」、「高壓工程(博士)」、「先進氣機及混氫合金材料應用」、「綠能氣象與再生能源預測」
👉唸以下系所的在校生可踴躍報名唷：原子科學院、工學院、機電學院、電機資訊學院、理學院、醫學院、經濟、商管、生農學院、地球科學院、化工、環境工程、資訊工程、管理學院、商學院、機械工程或航太工程等院、人工智慧或數據統計分析等相關系所
本次甄選海報及重要時程摘要(如下所列)
台電公司113學年度大學及研究所獎學金甄選重要時程：
報名期間：113年9月20日至9月30日
筆試日期：113年10月26日
面試日期：預定113年12月中旬
甄選網站：https://service.taipower.com.tw/scholarship/ (筆試科目、資格條件及相關規定等請參考台電獎學金簡章)</t>
        </is>
      </c>
      <c r="G615" s="7" t="inlineStr">
        <is>
          <t>https://docs.google.com/forms/d/1gffKuycoYS-LP5NjcrflfV9cblE</t>
        </is>
      </c>
      <c r="H615" s="7" t="inlineStr">
        <is>
          <t>https://docs.google.com/forms/d/1gffKuycoYS-LP5NjcrflfV9cblEu_hyo0R8TB1p_Wws/edit</t>
        </is>
      </c>
      <c r="I615" s="7" t="inlineStr">
        <is>
          <t>https://service.taipower.com.tw/scholarship/</t>
        </is>
      </c>
      <c r="J615" s="7" t="inlineStr">
        <is>
          <t>https://service.taipower.com.tw/scholarship/</t>
        </is>
      </c>
      <c r="K615" s="7" t="n"/>
      <c r="L615" s="7" t="n"/>
      <c r="M615" s="7" t="inlineStr">
        <is>
          <t>https://www.phy.ncu.edu.tw/news/%e5%8f%b0%e9%9b%bb%e5%85%ac%e5%8f%b8113%e5%ad%b8%e5%b9%b4%e5%ba%a6%e5%a4%a7%e5%ad%b8%e5%8f%8a%e7%a0%94%e7%a9%b6%e6%89%80%e7%8d%8e%e5%ad%b8%e9%87%91%e7%94%84%e9%81%b8%e7%b7%9a%e4%b8%8a%e8%aa%aa/</t>
        </is>
      </c>
      <c r="N615" s="7" t="inlineStr">
        <is>
          <t>許慧君</t>
        </is>
      </c>
    </row>
    <row r="616" ht="66" customHeight="1">
      <c r="A616" s="7">
        <f>TRUE()</f>
        <v/>
      </c>
      <c r="B616" s="7" t="inlineStr">
        <is>
          <t>其他</t>
        </is>
      </c>
      <c r="C616" s="7" t="n"/>
      <c r="D616" s="14" t="n">
        <v>45545</v>
      </c>
      <c r="E616" s="7" t="inlineStr">
        <is>
          <t>113-1物理系研究生畢業離校手續Graduate Students’ Graduation Procedure of the Physics Department</t>
        </is>
      </c>
      <c r="F616" s="9" t="inlineStr">
        <is>
          <t>物理系研究生畢業離校手續Graduate Students’ Graduation Procedure of the Physics Department下載
物理系離校系所同意書Graduation Form of the Physics Department of National Central University下載
1130910公告1131頒發學位證書注意事項下載</t>
        </is>
      </c>
      <c r="G616" s="7" t="inlineStr">
        <is>
          <t>物理系研究生畢業離校手續Graduate Students’ Graduation Procedure of the P</t>
        </is>
      </c>
      <c r="H616" s="7" t="inlineStr">
        <is>
          <t>https://www.phy.ncu.edu.tw/wp-content/uploads/2024/09/物理系研究生畢業離校手續Graduate-Students-Graduation-Procedure-of-the-Physics-Department.pdf</t>
        </is>
      </c>
      <c r="I616" s="7" t="inlineStr">
        <is>
          <t>下載</t>
        </is>
      </c>
      <c r="J616" s="7" t="inlineStr">
        <is>
          <t>https://www.phy.ncu.edu.tw/wp-content/uploads/2024/09/物理系研究生畢業離校手續Graduate-Students-Graduation-Procedure-of-the-Physics-Department.pdf</t>
        </is>
      </c>
      <c r="K616" s="7" t="inlineStr">
        <is>
          <t>物理系離校系所同意書Graduation Form of the Physics Department of Natio</t>
        </is>
      </c>
      <c r="L616" s="7" t="inlineStr">
        <is>
          <t>https://www.phy.ncu.edu.tw/wp-content/uploads/2024/09/物理系離校系所同意書Graduation-Form-of-the-Physics-Department-of-National-Central-University-.pdf</t>
        </is>
      </c>
      <c r="M616" s="7" t="inlineStr">
        <is>
          <t>https://www.phy.ncu.edu.tw/news/112-2%e7%89%a9%e7%90%86%e7%b3%bb%e7%a0%94%e7%a9%b6%e7%94%9f%e7%95%a2%e6%a5%ad%e9%9b%a2%e6%a0%a1%e6%89%8b%e7%ba%8cgraduate-students-graduation-procedure-of-the-physics-department-2/</t>
        </is>
      </c>
      <c r="N616" s="7" t="inlineStr">
        <is>
          <t>許慧君</t>
        </is>
      </c>
    </row>
    <row r="617">
      <c r="A617" s="7">
        <f>TRUE()</f>
        <v/>
      </c>
      <c r="B617" s="7" t="inlineStr">
        <is>
          <t>演講</t>
        </is>
      </c>
      <c r="C617" s="7" t="n"/>
      <c r="D617" s="14" t="n">
        <v>45545</v>
      </c>
      <c r="E617" s="7" t="inlineStr">
        <is>
          <t>Colloquium_20240910_How to win over the Second Law of Thermodynamics</t>
        </is>
      </c>
      <c r="F617" s="7" t="inlineStr">
        <is>
          <t>Colloquium_20240910下載</t>
        </is>
      </c>
      <c r="G617" s="7" t="inlineStr">
        <is>
          <t>Colloquium_20240910</t>
        </is>
      </c>
      <c r="H617" s="7" t="inlineStr">
        <is>
          <t>https://www.phy.ncu.edu.tw/wp-content/uploads/2024/09/Colloquium_20240910.pdf</t>
        </is>
      </c>
      <c r="I617" s="7" t="inlineStr">
        <is>
          <t>下載</t>
        </is>
      </c>
      <c r="J617" s="7" t="inlineStr">
        <is>
          <t>https://www.phy.ncu.edu.tw/wp-content/uploads/2024/09/Colloquium_20240910.pdf</t>
        </is>
      </c>
      <c r="K617" s="7" t="n"/>
      <c r="L617" s="7" t="n"/>
      <c r="M617" s="7" t="inlineStr">
        <is>
          <t>https://www.phy.ncu.edu.tw/news/colloquium_20240910_how-to-win-over-the-second-law-of-thermodynamics/</t>
        </is>
      </c>
      <c r="N617" s="7" t="inlineStr">
        <is>
          <t>許慧君</t>
        </is>
      </c>
    </row>
    <row r="618" ht="40" customHeight="1">
      <c r="A618" s="7">
        <f>TRUE()</f>
        <v/>
      </c>
      <c r="B618" s="7" t="inlineStr">
        <is>
          <t>獎學金</t>
        </is>
      </c>
      <c r="C618" s="7" t="n"/>
      <c r="D618" s="14" t="n">
        <v>45544</v>
      </c>
      <c r="E618" s="7" t="inlineStr">
        <is>
          <t>國科會「博士生研究獎學金試辦方案」114年國科會「甄選類別」</t>
        </is>
      </c>
      <c r="F618" s="9" t="inlineStr">
        <is>
          <t>113OB02021下載
113AE02970_113u0p015837_att_di下載
113AE02970_113u0p015837_113d2027514-01下載</t>
        </is>
      </c>
      <c r="G618" s="7" t="inlineStr">
        <is>
          <t>113OB02021</t>
        </is>
      </c>
      <c r="H618" s="7" t="inlineStr">
        <is>
          <t>https://www.phy.ncu.edu.tw/wp-content/uploads/2024/09/113OB02021.pdf</t>
        </is>
      </c>
      <c r="I618" s="7" t="inlineStr">
        <is>
          <t>下載</t>
        </is>
      </c>
      <c r="J618" s="7" t="inlineStr">
        <is>
          <t>https://www.phy.ncu.edu.tw/wp-content/uploads/2024/09/113OB02021.pdf</t>
        </is>
      </c>
      <c r="K618" s="7" t="inlineStr">
        <is>
          <t>113AE02970_113u0p015837_att_di</t>
        </is>
      </c>
      <c r="L618" s="7" t="inlineStr">
        <is>
          <t>https://www.phy.ncu.edu.tw/wp-content/uploads/2024/09/113AE02970_113u0p015837_att_di.pdf</t>
        </is>
      </c>
      <c r="M618" s="7" t="inlineStr">
        <is>
          <t>https://www.phy.ncu.edu.tw/news/%e5%9c%8b%e7%a7%91%e6%9c%83%e3%80%8c%e5%8d%9a%e5%a3%ab%e7%94%9f%e7%a0%94%e7%a9%b6%e7%8d%8e%e5%ad%b8%e9%87%91%e8%a9%a6%e8%be%a6%e6%96%b9%e6%a1%88%e3%80%8d114%e5%b9%b4%e5%9c%8b%e7%a7%91%e6%9c%83/</t>
        </is>
      </c>
      <c r="N618" s="7" t="inlineStr">
        <is>
          <t>許慧君</t>
        </is>
      </c>
    </row>
    <row r="619">
      <c r="A619" s="7">
        <f>TRUE()</f>
        <v/>
      </c>
      <c r="B619" s="7" t="inlineStr">
        <is>
          <t>其他</t>
        </is>
      </c>
      <c r="C619" s="7" t="n"/>
      <c r="D619" s="14" t="n">
        <v>45541</v>
      </c>
      <c r="E619" s="7" t="inlineStr">
        <is>
          <t>9/24(二)10:00-12:00 EMI講座暨學生出國說明會</t>
        </is>
      </c>
      <c r="F619" s="7" t="n"/>
      <c r="G619" s="7" t="n"/>
      <c r="H619" s="7" t="n"/>
      <c r="I619" s="7" t="n"/>
      <c r="J619" s="7" t="n"/>
      <c r="K619" s="7" t="n"/>
      <c r="L619" s="7" t="n"/>
      <c r="M619" s="7" t="inlineStr">
        <is>
          <t>https://www.phy.ncu.edu.tw/news/9-24%e4%ba%8c1000-1200-emi%e8%ac%9b%e5%ba%a7%e6%9a%a8%e5%ad%b8%e7%94%9f%e5%87%ba%e5%9c%8b%e8%aa%aa%e6%98%8e%e6%9c%83/</t>
        </is>
      </c>
      <c r="N619" s="7" t="inlineStr">
        <is>
          <t>許慧君</t>
        </is>
      </c>
    </row>
    <row r="620">
      <c r="A620" s="7">
        <f>TRUE()</f>
        <v/>
      </c>
      <c r="B620" s="7" t="inlineStr">
        <is>
          <t>招生</t>
        </is>
      </c>
      <c r="C620" s="7" t="n"/>
      <c r="D620" s="14" t="n">
        <v>45541</v>
      </c>
      <c r="E620" s="7" t="inlineStr">
        <is>
          <t>114學年度碩士班甄試入學招生簡章</t>
        </is>
      </c>
      <c r="F620" s="7" t="inlineStr">
        <is>
          <t>https://admission.ncu.edu.tw/zh-TW/content/82/13</t>
        </is>
      </c>
      <c r="G620" s="7" t="inlineStr">
        <is>
          <t>https://admission.ncu.edu.tw/zh-TW/content/82/13</t>
        </is>
      </c>
      <c r="H620" s="7" t="inlineStr">
        <is>
          <t>https://admission.ncu.edu.tw/zh-TW/content/82/13</t>
        </is>
      </c>
      <c r="I620" s="7" t="n"/>
      <c r="J620" s="7" t="n"/>
      <c r="K620" s="7" t="n"/>
      <c r="L620" s="7" t="n"/>
      <c r="M620" s="7" t="inlineStr">
        <is>
          <t>https://www.phy.ncu.edu.tw/news/114%e5%ad%b8%e5%b9%b4%e5%ba%a6%e7%a2%a9%e5%a3%ab%e7%8f%ad%e7%94%84%e8%a9%a6%e5%85%a5%e5%ad%b8%e6%8b%9b%e7%94%9f%e7%b0%a1%e7%ab%a0/</t>
        </is>
      </c>
      <c r="N620" s="7" t="inlineStr">
        <is>
          <t>許慧君</t>
        </is>
      </c>
    </row>
    <row r="621" ht="27" customHeight="1">
      <c r="A621" s="7">
        <f>TRUE()</f>
        <v/>
      </c>
      <c r="B621" s="7" t="inlineStr">
        <is>
          <t>獎學金</t>
        </is>
      </c>
      <c r="C621" s="7" t="n"/>
      <c r="D621" s="14" t="n">
        <v>45541</v>
      </c>
      <c r="E621" s="7" t="inlineStr">
        <is>
          <t>2024宜特科技人才培育獎學金</t>
        </is>
      </c>
      <c r="F621" s="9" t="inlineStr">
        <is>
          <t>宜特科技113年度【人才培育獎學金】作業辦法下載
(附件)宜特科技【人才培育獎學金】申請表下載</t>
        </is>
      </c>
      <c r="G621" s="7" t="inlineStr">
        <is>
          <t>宜特科技113年度【人才培育獎學金】作業辦法</t>
        </is>
      </c>
      <c r="H621" s="7" t="inlineStr">
        <is>
          <t>https://www.phy.ncu.edu.tw/wp-content/uploads/2024/09/宜特科技113年度【人才培育獎學金】作業辦法.pdf</t>
        </is>
      </c>
      <c r="I621" s="7" t="inlineStr">
        <is>
          <t>下載</t>
        </is>
      </c>
      <c r="J621" s="7" t="inlineStr">
        <is>
          <t>https://www.phy.ncu.edu.tw/wp-content/uploads/2024/09/宜特科技113年度【人才培育獎學金】作業辦法.pdf</t>
        </is>
      </c>
      <c r="K621" s="7" t="inlineStr">
        <is>
          <t>(附件)宜特科技【人才培育獎學金】申請表</t>
        </is>
      </c>
      <c r="L621" s="7" t="inlineStr">
        <is>
          <t>https://www.phy.ncu.edu.tw/wp-content/uploads/2024/09/附件宜特科技【人才培育獎學金】申請表.docx</t>
        </is>
      </c>
      <c r="M621" s="7" t="inlineStr">
        <is>
          <t>https://www.phy.ncu.edu.tw/news/2024%e5%ae%9c%e7%89%b9%e7%a7%91%e6%8a%80%e4%ba%ba%e6%89%8d%e5%9f%b9%e8%82%b2%e7%8d%8e%e5%ad%b8%e9%87%91/</t>
        </is>
      </c>
      <c r="N621" s="7" t="inlineStr">
        <is>
          <t>許慧君</t>
        </is>
      </c>
    </row>
    <row r="622">
      <c r="A622" s="7">
        <f>TRUE()</f>
        <v/>
      </c>
      <c r="B622" s="7" t="inlineStr">
        <is>
          <t>其他</t>
        </is>
      </c>
      <c r="C622" s="7" t="n"/>
      <c r="D622" s="14" t="n">
        <v>45540</v>
      </c>
      <c r="E622" s="7" t="inlineStr">
        <is>
          <t>全校自來水用水113年09月07日停水施工</t>
        </is>
      </c>
      <c r="F622" s="7" t="inlineStr">
        <is>
          <t>自來水停水公告0907下載</t>
        </is>
      </c>
      <c r="G622" s="7" t="inlineStr">
        <is>
          <t>自來水停水公告0907</t>
        </is>
      </c>
      <c r="H622" s="7" t="inlineStr">
        <is>
          <t>https://www.phy.ncu.edu.tw/wp-content/uploads/2024/09/自來水停水公告0907.pdf</t>
        </is>
      </c>
      <c r="I622" s="7" t="inlineStr">
        <is>
          <t>下載</t>
        </is>
      </c>
      <c r="J622" s="7" t="inlineStr">
        <is>
          <t>https://www.phy.ncu.edu.tw/wp-content/uploads/2024/09/自來水停水公告0907.pdf</t>
        </is>
      </c>
      <c r="K622" s="7" t="n"/>
      <c r="L622" s="7" t="n"/>
      <c r="M622" s="7" t="inlineStr">
        <is>
          <t>https://www.phy.ncu.edu.tw/news/%e5%85%a8%e6%a0%a1%e8%87%aa%e4%be%86%e6%b0%b4%e7%94%a8%e6%b0%b4113%e5%b9%b409%e6%9c%8807%e6%97%a5%e5%81%9c%e6%b0%b4%e6%96%bd%e5%b7%a5/</t>
        </is>
      </c>
      <c r="N622" s="7" t="inlineStr">
        <is>
          <t>許慧君</t>
        </is>
      </c>
    </row>
    <row r="623" ht="79" customHeight="1">
      <c r="A623" s="7">
        <f>TRUE()</f>
        <v/>
      </c>
      <c r="B623" s="7" t="inlineStr">
        <is>
          <t>其他</t>
        </is>
      </c>
      <c r="C623" s="7" t="n"/>
      <c r="D623" s="14" t="n">
        <v>45540</v>
      </c>
      <c r="E623" s="7" t="inlineStr">
        <is>
          <t>大學部學生修習"未列入應修科目表之跨領域課程"登記&amp;申請</t>
        </is>
      </c>
      <c r="F623" s="9" t="inlineStr">
        <is>
          <t>有關大學部學生修習"未列入應修科目表之跨領域課程"：請點選參考
歷年申請未列入應修科目表之跨領域課程一覽表(已通過及未通過)
如欲修習歷年已申請通過之課程，請於畢業當學期加退選結束前到系辦登記即可。
如欲修習歷年未曾申請過之課程，請填寫申請表、連同課綱一併送交物理系辦公室、由本系課程委員會審核，申請截止日：每學期開學第一週週五。
申請表：物理學系修習未列入應修科目表之跨領域課程申請表</t>
        </is>
      </c>
      <c r="G623" s="7" t="inlineStr">
        <is>
          <t>歷年申請未列入應修科目表之跨領域課程一覽表</t>
        </is>
      </c>
      <c r="H623" s="7" t="inlineStr">
        <is>
          <t>https://www.phy.ncu.edu.tw/wp-content/uploads/2024/03/歷年申請未列入應修科目表之跨領域課程一覽表1130227.pdf</t>
        </is>
      </c>
      <c r="I623" s="7" t="inlineStr">
        <is>
          <t>物理學系修習未列入應修科目表之跨領域課程申請表</t>
        </is>
      </c>
      <c r="J623" s="7" t="inlineStr">
        <is>
          <t>https://www.phy.ncu.edu.tw/wp-content/uploads/2023/09/物理系學生修習未列入應修科目表之跨領域課程申請表.pdf</t>
        </is>
      </c>
      <c r="K623" s="7" t="n"/>
      <c r="L623" s="7" t="n"/>
      <c r="M623" s="7" t="inlineStr">
        <is>
          <t>https://www.phy.ncu.edu.tw/news/%e5%a4%a7%e5%ad%b8%e9%83%a8%e5%ad%b8%e7%94%9f%e4%bf%ae%e7%bf%92%e6%9c%aa%e5%88%97%e5%85%a5%e6%87%89%e4%bf%ae%e7%a7%91%e7%9b%ae%e8%a1%a8%e4%b9%8b%e8%b7%a8%e9%a0%98%e5%9f%9f%e8%aa%b2%e7%a8%8b/</t>
        </is>
      </c>
      <c r="N623" s="7" t="inlineStr">
        <is>
          <t>吳菁穗</t>
        </is>
      </c>
    </row>
    <row r="624" ht="92" customHeight="1">
      <c r="A624" s="7">
        <f>TRUE()</f>
        <v/>
      </c>
      <c r="B624" s="7" t="inlineStr">
        <is>
          <t>其他</t>
        </is>
      </c>
      <c r="C624" s="7" t="n"/>
      <c r="D624" s="14" t="n">
        <v>45532</v>
      </c>
      <c r="E624" s="7" t="inlineStr">
        <is>
          <t>健雄館一樓入口及廣場清洗工程113.09.02</t>
        </is>
      </c>
      <c r="F624" s="9" t="inlineStr">
        <is>
          <t>健雄館施工公告
日期 : 113.09.02(一)08:00-16:00
地點 : 健雄館一樓入口及廣場
內容 : 地面清洗工程
施工期間暫停通行，請改由健雄館兩側安全門進出館舍。
施作期間略有噪音、粉塵及異味，造成不便敬請見諒！
為了您的安全，請避免靠近施工區域，以免發生危險！</t>
        </is>
      </c>
      <c r="G624" s="7" t="n"/>
      <c r="H624" s="7" t="n"/>
      <c r="I624" s="7" t="n"/>
      <c r="J624" s="7" t="n"/>
      <c r="K624" s="7" t="n"/>
      <c r="L624" s="7" t="n"/>
      <c r="M624" s="7" t="inlineStr">
        <is>
          <t>https://www.phy.ncu.edu.tw/news/%e5%81%a5%e9%9b%84%e9%a4%a8%e4%b8%80%e6%a8%93%e5%85%a5%e5%8f%a3%e5%8f%8a%e5%bb%a3%e5%a0%b4%e6%b8%85%e6%b4%97%e5%b7%a5%e7%a8%8b113-09-02/</t>
        </is>
      </c>
      <c r="N624" s="7" t="inlineStr">
        <is>
          <t>許慧君</t>
        </is>
      </c>
    </row>
    <row r="625" ht="118" customHeight="1">
      <c r="A625" s="7">
        <f>TRUE()</f>
        <v/>
      </c>
      <c r="B625" s="7" t="inlineStr">
        <is>
          <t>其他</t>
        </is>
      </c>
      <c r="C625" s="7" t="n"/>
      <c r="D625" s="14" t="n">
        <v>45532</v>
      </c>
      <c r="E625" s="7" t="inlineStr">
        <is>
          <t>公共空間清潔公告113.09.04(三)</t>
        </is>
      </c>
      <c r="F625" s="9" t="inlineStr">
        <is>
          <t>公共空間清潔公告
113.09.04(三)
健雄館
全館各樓層走道地板、地下室中庭地板及樓梯清洗。
全館走廊側邊扶手玻璃、一~二樓玻璃帷幕玻璃。
館舍四周排水溝清理。
各樓層走廊如有堆放物品，請盡量清空。
施作期間略有噪音，不便之處請多諒解。
謝謝</t>
        </is>
      </c>
      <c r="G625" s="7" t="n"/>
      <c r="H625" s="7" t="n"/>
      <c r="I625" s="7" t="n"/>
      <c r="J625" s="7" t="n"/>
      <c r="K625" s="7" t="n"/>
      <c r="L625" s="7" t="n"/>
      <c r="M625" s="7" t="inlineStr">
        <is>
          <t>https://www.phy.ncu.edu.tw/news/%e5%85%ac%e5%85%b1%e7%a9%ba%e9%96%93%e6%b8%85%e6%bd%94%e5%85%ac%e5%91%8a113-09-04%e4%b8%89/</t>
        </is>
      </c>
      <c r="N625" s="7" t="inlineStr">
        <is>
          <t>許慧君</t>
        </is>
      </c>
    </row>
    <row r="626">
      <c r="A626" s="7">
        <f>TRUE()</f>
        <v/>
      </c>
      <c r="B626" s="7" t="inlineStr">
        <is>
          <t>其他</t>
        </is>
      </c>
      <c r="C626" s="7" t="n"/>
      <c r="D626" s="14" t="n">
        <v>45531</v>
      </c>
      <c r="E626" s="7" t="inlineStr">
        <is>
          <t>113教務章則彙編</t>
        </is>
      </c>
      <c r="F626" s="7" t="inlineStr">
        <is>
          <t>https://pdc.adm.ncu.edu.tw/rule_note1.asp</t>
        </is>
      </c>
      <c r="G626" s="7" t="inlineStr">
        <is>
          <t>https://pdc.adm.ncu.edu.tw/rule_note1.asp</t>
        </is>
      </c>
      <c r="H626" s="7" t="inlineStr">
        <is>
          <t>https://pdc.adm.ncu.edu.tw/rule_note1.asp</t>
        </is>
      </c>
      <c r="I626" s="7" t="n"/>
      <c r="J626" s="7" t="n"/>
      <c r="K626" s="7" t="n"/>
      <c r="L626" s="7" t="n"/>
      <c r="M626" s="7" t="inlineStr">
        <is>
          <t>https://www.phy.ncu.edu.tw/news/113%e6%95%99%e5%8b%99%e7%ab%a0%e5%89%87%e5%bd%99%e7%b7%a8/</t>
        </is>
      </c>
      <c r="N626" s="7" t="inlineStr">
        <is>
          <t>許慧君</t>
        </is>
      </c>
    </row>
    <row r="627">
      <c r="A627" s="7">
        <f>TRUE()</f>
        <v/>
      </c>
      <c r="B627" s="7" t="inlineStr">
        <is>
          <t>獎學金</t>
        </is>
      </c>
      <c r="C627" s="7" t="n"/>
      <c r="D627" s="14" t="n">
        <v>45528</v>
      </c>
      <c r="E627" s="7" t="inlineStr">
        <is>
          <t>113學年度第1學期各項獎學金一覽表</t>
        </is>
      </c>
      <c r="F627" s="7" t="inlineStr">
        <is>
          <t>113學年度第1學期各項獎學金一覽表240820下載</t>
        </is>
      </c>
      <c r="G627" s="7" t="inlineStr">
        <is>
          <t>113學年度第1學期各項獎學金一覽表240820</t>
        </is>
      </c>
      <c r="H627" s="7" t="inlineStr">
        <is>
          <t>https://www.phy.ncu.edu.tw/wp-content/uploads/2024/08/113學年度第1學期各項獎學金一覽表240820.pdf</t>
        </is>
      </c>
      <c r="I627" s="7" t="inlineStr">
        <is>
          <t>下載</t>
        </is>
      </c>
      <c r="J627" s="7" t="inlineStr">
        <is>
          <t>https://www.phy.ncu.edu.tw/wp-content/uploads/2024/08/113學年度第1學期各項獎學金一覽表240820.pdf</t>
        </is>
      </c>
      <c r="K627" s="7" t="n"/>
      <c r="L627" s="7" t="n"/>
      <c r="M627" s="7" t="inlineStr">
        <is>
          <t>https://www.phy.ncu.edu.tw/news/113%e5%ad%b8%e5%b9%b4%e5%ba%a6%e7%ac%ac1%e5%ad%b8%e6%9c%9f%e5%90%84%e9%a0%85%e7%8d%8e%e5%ad%b8%e9%87%91%e4%b8%80%e8%a6%bd%e8%a1%a8/</t>
        </is>
      </c>
      <c r="N627" s="7" t="inlineStr">
        <is>
          <t>許慧君</t>
        </is>
      </c>
    </row>
    <row r="628">
      <c r="A628" s="7">
        <f>TRUE()</f>
        <v/>
      </c>
      <c r="B628" s="7" t="inlineStr">
        <is>
          <t>演講</t>
        </is>
      </c>
      <c r="C628" s="7" t="n"/>
      <c r="D628" s="14" t="n">
        <v>45527</v>
      </c>
      <c r="E628" s="7" t="inlineStr">
        <is>
          <t>Special talk 20240902 - Chiral pattern formation in a migrating multicellular system</t>
        </is>
      </c>
      <c r="F628" s="7" t="inlineStr">
        <is>
          <t>Special-talk-2024-09-02下載</t>
        </is>
      </c>
      <c r="G628" s="7" t="inlineStr">
        <is>
          <t>Special-talk-2024-09-02</t>
        </is>
      </c>
      <c r="H628" s="7" t="inlineStr">
        <is>
          <t>https://www.phy.ncu.edu.tw/wp-content/uploads/2024/08/Special-talk-2024-09-02.pdf</t>
        </is>
      </c>
      <c r="I628" s="7" t="inlineStr">
        <is>
          <t>下載</t>
        </is>
      </c>
      <c r="J628" s="7" t="inlineStr">
        <is>
          <t>https://www.phy.ncu.edu.tw/wp-content/uploads/2024/08/Special-talk-2024-09-02.pdf</t>
        </is>
      </c>
      <c r="K628" s="7" t="n"/>
      <c r="L628" s="7" t="n"/>
      <c r="M628" s="7" t="inlineStr">
        <is>
          <t>https://www.phy.ncu.edu.tw/news/special-talk-20240902-chiral-pattern-formation-in-a-migrating-multicellular-system/</t>
        </is>
      </c>
      <c r="N628" s="7" t="inlineStr">
        <is>
          <t>許慧君</t>
        </is>
      </c>
    </row>
    <row r="629" ht="157" customHeight="1">
      <c r="A629" s="7">
        <f>TRUE()</f>
        <v/>
      </c>
      <c r="B629" s="7" t="inlineStr">
        <is>
          <t>其他</t>
        </is>
      </c>
      <c r="C629" s="7" t="n"/>
      <c r="D629" s="14" t="n">
        <v>45526</v>
      </c>
      <c r="E629" s="7" t="inlineStr">
        <is>
          <t>Faculty Positions in the Department of Physics at National Central University, Taiwan.</t>
        </is>
      </c>
      <c r="F629" s="9" t="inlineStr">
        <is>
          <t>The Department of Physics ( https://www.phy.ncu.edu.tw ) at National Central University in Taoyuan, Taiwan, invites applications for tenure-track positions with the appointment starting on August 1, 2025. Applicants in all areas of physics are welcome. Successful candidates are expected to establish a strong and independent research program, obtain research funding, commit to excellent teaching, and supervise students.
The application materials should be submitted through Academicjobsonline (https://academicjobsonline.org/ajo/jobs/28122). Complete applications should include a cover letter, a full curriculum vitae with a complete publication record, a research statement, and a teaching statement. Candidates should arrange for three confidential letters of reference to be submitted through Academicjobsonline. To ensure full consideration, all application materials should be received before November 30, 2024.  Any queries about the position should be directed to Professor Chun-Chuen Yang ( chunchuenyang@ncu.edu.tw )</t>
        </is>
      </c>
      <c r="G629" s="7" t="inlineStr">
        <is>
          <t>https://www.phy.ncu.edu.tw</t>
        </is>
      </c>
      <c r="H629" s="7" t="inlineStr">
        <is>
          <t>https://www.phy.ncu.edu.tw</t>
        </is>
      </c>
      <c r="I629" s="7" t="inlineStr">
        <is>
          <t>https://academicjobsonline.org/ajo/jobs/28122</t>
        </is>
      </c>
      <c r="J629" s="7" t="inlineStr">
        <is>
          <t>https://academicjobsonline.org/ajo/jobs/28122</t>
        </is>
      </c>
      <c r="K629" s="7" t="inlineStr">
        <is>
          <t>chunchuenyang@ncu.edu.tw</t>
        </is>
      </c>
      <c r="L629" s="7" t="inlineStr">
        <is>
          <t>mailto:chunchuenyang@ncu.edu.tw</t>
        </is>
      </c>
      <c r="M629" s="7" t="inlineStr">
        <is>
          <t>https://www.phy.ncu.edu.tw/news/faculty-positions-in-the-department-of-physics-at-national-central-university-taiwan-3/</t>
        </is>
      </c>
      <c r="N629" s="7" t="inlineStr">
        <is>
          <t>許慧君</t>
        </is>
      </c>
    </row>
    <row r="630" ht="131" customHeight="1">
      <c r="A630" s="7">
        <f>TRUE()</f>
        <v/>
      </c>
      <c r="B630" s="7" t="inlineStr">
        <is>
          <t>其他</t>
        </is>
      </c>
      <c r="C630" s="7" t="n"/>
      <c r="D630" s="14" t="n">
        <v>45526</v>
      </c>
      <c r="E630" s="7" t="inlineStr">
        <is>
          <t>114學年度 物理系求才廣告</t>
        </is>
      </c>
      <c r="F630" s="9" t="inlineStr">
        <is>
          <t>國立中央大學物理系誠徵助理教授(含)以上教師
一、求才內容：國立中央大學物理系徵求助理教授（含）以上職級之教師，從事教學、研究與服務工作。申請人須具備博士學位，申請者請於113年11月30日前將求職說明、履歷、研究與教學規畫、著作目錄、推薦信（至少三封）等文件透過Academicjobsonline (https://academicjobsonline.org/ajo/jobs/28122) 網站上傳申請。
二、起聘時間：民國114年8月1日
三、擬聘領域：無特定限制，歡迎各物理領域申請。
四、聯 絡 人：楊仲準教授(e-mail: chunchuenyang@ncu.edu.tw); 劉怡貞 (e-mail: ncu5300@ncu.edu.tw, TEL: 03-4253749)
五、聯絡地址：桃園市中壢區中大路300號 國立中央大學 物理系辦公室</t>
        </is>
      </c>
      <c r="G630" s="7" t="inlineStr">
        <is>
          <t>https://academicjobsonline.org/ajo/jobs/28122</t>
        </is>
      </c>
      <c r="H630" s="7" t="inlineStr">
        <is>
          <t>https://academicjobsonline.org/ajo/jobs/28122</t>
        </is>
      </c>
      <c r="I630" s="7" t="inlineStr">
        <is>
          <t>chunchuenyang@ncu.edu.tw</t>
        </is>
      </c>
      <c r="J630" s="7" t="inlineStr">
        <is>
          <t>mailto:chunchuenyang@ncu.edu.tw</t>
        </is>
      </c>
      <c r="K630" s="7" t="inlineStr">
        <is>
          <t>ncu5300@ncu.edu.tw</t>
        </is>
      </c>
      <c r="L630" s="7" t="inlineStr">
        <is>
          <t>mailto:ncu5300@ncu.edu.tw</t>
        </is>
      </c>
      <c r="M630" s="7" t="inlineStr">
        <is>
          <t>https://www.phy.ncu.edu.tw/news/114%e5%ad%b8%e5%b9%b4%e5%ba%a6-%e7%89%a9%e7%90%86%e7%b3%bb%e6%b1%82%e6%89%8d%e5%bb%a3%e5%91%8a/</t>
        </is>
      </c>
      <c r="N630" s="7" t="inlineStr">
        <is>
          <t>許慧君</t>
        </is>
      </c>
    </row>
    <row r="631" ht="273" customHeight="1">
      <c r="A631" s="7">
        <f>TRUE()</f>
        <v/>
      </c>
      <c r="B631" s="7" t="inlineStr">
        <is>
          <t>其他</t>
        </is>
      </c>
      <c r="C631" s="7" t="n"/>
      <c r="D631" s="14" t="n">
        <v>45523</v>
      </c>
      <c r="E631" s="7" t="inlineStr">
        <is>
          <t>113-1專題類課程選課暨導師調查表-大學部三、四年級含延修生</t>
        </is>
      </c>
      <c r="F631" s="9" t="inlineStr">
        <is>
          <t>本調查表請於113/09/11(三)中午12點前完成提交。表單網址：https://forms.gle/AMBsTsRb5BRb2jME8
以下請詳細閱讀，以免影響自身權益。
1.專題課選課流程：
(1)即日起至9/11(三)12點：學生填寫本調查表。
(2)9/11(三)下午：系辦公室彙整專題選課名單、送各指導老師確認指導事實及同意修課。
(3)9/16(一)：收齊指導教授同意信函後，由系辦公室登入選課系統進行人工加選。
2.確認專題課是否已加選：
   請於 113/09/18(三)登入選課系統確認所選專題課已加選。若有問題請儘速通知系辦公室。
3.大學部專題指導老師不限本系教師 。更換專題指導教師請主動通知系辦，以免影響學期末成績評分作業。
4.大學部選 乙類 畢業規定：須參加物理小年會壁報展並報告，須完成畢業論文及通過口試。口試成績為當學期「論文研習與撰寫」學期成績。如學期中轉換甲乙類，請主動告知系辦，以免影響畢審作業。
5.大學部導師分配方式說明：
   大三、大四學生之專題指導老師~
   如為本系專任/專案教師，則同時擔任其導師；
   如為本系兼任教師或專案"研究員"或外系教師，請於陳炯豪、温福來兩位老師中擇一位。
未做專題者亦由 陳炯豪、温福來  兩位老師中擇一位。</t>
        </is>
      </c>
      <c r="G631" s="7" t="inlineStr">
        <is>
          <t>https://forms.gle/AMBsTsRb5BRb2jME8</t>
        </is>
      </c>
      <c r="H631" s="7" t="inlineStr">
        <is>
          <t>https://forms.gle/AMBsTsRb5BRb2jME8</t>
        </is>
      </c>
      <c r="I631" s="7" t="n"/>
      <c r="J631" s="7" t="n"/>
      <c r="K631" s="7" t="n"/>
      <c r="L631" s="7" t="n"/>
      <c r="M631" s="7" t="inlineStr">
        <is>
          <t>https://www.phy.ncu.edu.tw/news/113-1%e7%89%a9%e7%90%86%e7%b3%bb%e5%b0%88%e9%a1%8c%e9%a1%9e%e8%aa%b2%e7%a8%8b%e9%81%b8%e8%aa%b2%e6%9a%a8%e5%b0%8e%e5%b8%ab%e8%aa%bf%e6%9f%a5%e8%a1%a8-%e5%a4%a7%e5%ad%b8%e9%83%a8%e4%b8%89%e3%80%81/</t>
        </is>
      </c>
      <c r="N631" s="7" t="inlineStr">
        <is>
          <t>吳菁穗</t>
        </is>
      </c>
    </row>
    <row r="632" ht="248" customHeight="1">
      <c r="A632" s="7">
        <f>TRUE()</f>
        <v/>
      </c>
      <c r="B632" s="7" t="inlineStr">
        <is>
          <t>其他</t>
        </is>
      </c>
      <c r="C632" s="7" t="n"/>
      <c r="D632" s="14" t="n">
        <v>45523</v>
      </c>
      <c r="E632" s="7" t="inlineStr">
        <is>
          <t>113-1專題類課程選課調查表-研究生Questionnaire for Adding Special Topic Courses – for Postgraduate</t>
        </is>
      </c>
      <c r="F632" s="9" t="inlineStr">
        <is>
          <t>本調查表請於113/09/11(三)中午12點前完成提交。Please submit this questionnaire before 12:00 on 113/09/11 (Wednesday).
表單網址：https://forms.gle/nFaT8RA4imcnaZfx5
1. 專題課選課流程：Process of adding special topic courses   
(1)即日起至9/11(三)12點：學生填寫本調查表。Students fill out this questionnaire.
(2)9/11(三)下午：系辦公室彙整專題選課名單、送各指導老師確認指導事實及同意修課。The department office sends the student list to each  advisor  who needs to confirm the instruction fact and  agree students to take courses.
(3) 9/16(一)：收齊指導教授同意信函後，由系辦公室登入選課系統進行人工加選。  The  department office adds courses on line for students on 9/16(Monday).
2.確認專題課是否已加選：Confirm whether the special topic courses have been added
    請於 113/09/18(三)登入選課系統確認所選專題課已加選。若有問題請儘速通知系辦公室。  Please log in to the course selection system on 09/18 (Wed) to confirm that the selected special topic courses have been added. If you have any problems, please notify the department office as soon as possible.
3.研究生如對專題指導老師有疑問，請逕洽系辦許小姐。更換專題指導教師請主動通知系辦，以免影響學期末成績評分作業。If postgraduates have any questions about the subject advisor, please contact Ms. Xu of the department office.  If you change the  advisor during the semester, please also notify the department office.</t>
        </is>
      </c>
      <c r="G632" s="7" t="inlineStr">
        <is>
          <t>https://forms.gle/nFaT8RA4imcnaZfx5</t>
        </is>
      </c>
      <c r="H632" s="7" t="inlineStr">
        <is>
          <t>https://forms.gle/nFaT8RA4imcnaZfx5</t>
        </is>
      </c>
      <c r="I632" s="7" t="n"/>
      <c r="J632" s="7" t="n"/>
      <c r="K632" s="7" t="n"/>
      <c r="L632" s="7" t="n"/>
      <c r="M632" s="7" t="inlineStr">
        <is>
          <t>https://www.phy.ncu.edu.tw/news/113-1%e5%b0%88%e9%a1%8c%e9%a1%9e%e8%aa%b2%e7%a8%8b%e9%81%b8%e8%aa%b2%e8%aa%bf%e6%9f%a5%e8%a1%a8-%e7%a0%94%e7%a9%b6%e7%94%9fquestionnaire-for-adding-special-topic-courses-for-postgraduate/</t>
        </is>
      </c>
      <c r="N632" s="7" t="inlineStr">
        <is>
          <t>吳菁穗</t>
        </is>
      </c>
    </row>
    <row r="633" ht="144" customHeight="1">
      <c r="A633" s="7">
        <f>TRUE()</f>
        <v/>
      </c>
      <c r="B633" s="7" t="inlineStr">
        <is>
          <t>其他</t>
        </is>
      </c>
      <c r="C633" s="7" t="n"/>
      <c r="D633" s="14" t="n">
        <v>45519</v>
      </c>
      <c r="E633" s="7" t="inlineStr">
        <is>
          <t>「EMI培訓」課程</t>
        </is>
      </c>
      <c r="F633" s="9" t="inlineStr">
        <is>
          <t>歡迎EMI TA參加，也歡迎有意成為EMI TA，或想瞭解EMI TA工作內容者，共同參加本次培訓，謝謝！
【第一梯次】
時間：113年9月5日(四) 14:00-15:00 (含Q&amp;A)
地點：光電大樓IL-111教室(在中大湖畔旁)
講者：國立中央大學 電機工程學系 陳聿廣副教授
講題：From Support to Success: TA Strategies for EMI Courses
報名連結：https://cis.ncu.edu.tw/....../activityMan....../activity/612
備註：
(1) 本次培訓有提供小點心～
(2) 完成本年度兩梯次培訓者，可獲EMI TA完訓證書</t>
        </is>
      </c>
      <c r="G633" s="7" t="inlineStr">
        <is>
          <t>https://cis.ncu.edu.tw/....../activityMan....../activity/612</t>
        </is>
      </c>
      <c r="H633" s="7" t="inlineStr">
        <is>
          <t>https://cis.ncu.edu.tw/iNCU/messageNotice/activityManagement/activity/612?fbclid=IwZXh0bgNhZW0CMTAAAR2BqiCJQ7qCu57FQ7F0fqTIK5jfIbBP4lkiVdDcMyQ0sqxVM-cyntDk0lc_aem_KiMN4ftpIxNeKH8aG_0Eiw</t>
        </is>
      </c>
      <c r="I633" s="7" t="n"/>
      <c r="J633" s="7" t="n"/>
      <c r="K633" s="7" t="n"/>
      <c r="L633" s="7" t="n"/>
      <c r="M633" s="7" t="inlineStr">
        <is>
          <t>https://www.phy.ncu.edu.tw/news/%e3%80%8cemi%e5%9f%b9%e8%a8%93%e3%80%8d%e8%aa%b2%e7%a8%8b/</t>
        </is>
      </c>
      <c r="N633" s="7" t="inlineStr">
        <is>
          <t>許慧君</t>
        </is>
      </c>
    </row>
    <row r="634" ht="118" customHeight="1">
      <c r="A634" s="7">
        <f>TRUE()</f>
        <v/>
      </c>
      <c r="B634" s="7" t="inlineStr">
        <is>
          <t>其他</t>
        </is>
      </c>
      <c r="C634" s="7" t="n"/>
      <c r="D634" s="14" t="n">
        <v>45519</v>
      </c>
      <c r="E634" s="7" t="inlineStr">
        <is>
          <t>健雄館病媒蚊防治消毒作業</t>
        </is>
      </c>
      <c r="F634" s="9" t="inlineStr">
        <is>
          <t>一、施作時間：113 年 08 月 31 日(六) 08:00~12:00 時。
二、施作範圍：各樓層走廊、樓梯、電梯及廁所...等公共區域。
三、施作期間請勿進入施工區域，造成不便，敬請見諒。
四、施作廠商：宏潔清潔有限公司
五、連絡人：徐傑暄 0928-888-421
進行消毒作業 2 小時內勿逗留於館舍內，避免發生非必要之危害，造成不便，敬請見諒。
一、 病媒防治業施作：宏潔清潔有限公司 執照字號：環藥病媒字第03-011 號。
二、 藥劑名稱：洛優寧微乳劑 (環署衛字第 1974 號)。
三、施作方式：動力背負式鼓風機空間噴灑。</t>
        </is>
      </c>
      <c r="G634" s="7" t="n"/>
      <c r="H634" s="7" t="n"/>
      <c r="I634" s="7" t="n"/>
      <c r="J634" s="7" t="n"/>
      <c r="K634" s="7" t="n"/>
      <c r="L634" s="7" t="n"/>
      <c r="M634" s="7" t="inlineStr">
        <is>
          <t>https://www.phy.ncu.edu.tw/news/%e5%81%a5%e9%9b%84%e9%a4%a8%e7%97%85%e5%aa%92%e8%9a%8a%e9%98%b2%e6%b2%bb%e6%b6%88%e6%af%92%e4%bd%9c%e6%a5%ad-2/</t>
        </is>
      </c>
      <c r="N634" s="7" t="inlineStr">
        <is>
          <t>許慧君</t>
        </is>
      </c>
    </row>
    <row r="635" ht="209" customHeight="1">
      <c r="A635" s="7">
        <f>TRUE()</f>
        <v/>
      </c>
      <c r="B635" s="7" t="inlineStr">
        <is>
          <t>其他</t>
        </is>
      </c>
      <c r="C635" s="7" t="n"/>
      <c r="D635" s="14" t="n">
        <v>45518</v>
      </c>
      <c r="E635" s="7" t="inlineStr">
        <is>
          <t>113學年度第1學期課程教學助教志願調查1130814</t>
        </is>
      </c>
      <c r="F635" s="9" t="inlineStr">
        <is>
          <t>中央大學物理系公告-113學年度第1學期課程教學助教志願調查
NCU Physics Departmental Notice-2024/2025 First Semester Teaching Assistant Application Form
物理系研究生欲申請擔任課程教學助教者，請於113年08月23日前填寫『課程教學助教志願表』(https://forms.gle/QHUKdYqc5P3r1cNm9 )。
Physics Department graduate students who wish to serve as teaching assistants (TA), please fill in the TA Application Form before Aug 23,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113-1助教報到程序Teaching assistant registration procedure
113-1助教TA下載
國立中央大學物理系研究生獎助學金辦法20210708系務會議通過下載</t>
        </is>
      </c>
      <c r="G635" s="7" t="inlineStr">
        <is>
          <t>https://forms.gle/QHUKdYqc5P3r1cNm9</t>
        </is>
      </c>
      <c r="H635" s="7" t="inlineStr">
        <is>
          <t>https://forms.gle/QHUKdYqc5P3r1cNm9</t>
        </is>
      </c>
      <c r="I635" s="7" t="inlineStr">
        <is>
          <t>https://forms.gle/QHUKdYqc5P3r1cNm9</t>
        </is>
      </c>
      <c r="J635" s="7" t="inlineStr">
        <is>
          <t>https://forms.gle/QHUKdYqc5P3r1cNm9</t>
        </is>
      </c>
      <c r="K635" s="7" t="inlineStr">
        <is>
          <t>113-1助教報到程序Teaching assistant registration procedure</t>
        </is>
      </c>
      <c r="L635" s="7" t="inlineStr">
        <is>
          <t>https://www.phy.ncu.edu.tw/news/113-1%e5%8a%a9%e6%95%99%e5%a0%b1%e5%88%b0%e7%a8%8b%e5%ba%8fteaching-assistant-registration-procedure/</t>
        </is>
      </c>
      <c r="M635" s="7" t="inlineStr">
        <is>
          <t>https://www.phy.ncu.edu.tw/news/113%e5%ad%b8%e5%b9%b4%e5%ba%a6%e7%ac%ac1%e5%ad%b8%e6%9c%9f%e8%aa%b2%e7%a8%8b%e6%95%99%e5%ad%b8%e5%8a%a9%e6%95%99%e5%bf%97%e9%a1%98%e8%aa%bf%e6%9f%a51130814/</t>
        </is>
      </c>
      <c r="N635" s="7" t="inlineStr">
        <is>
          <t>許慧君</t>
        </is>
      </c>
    </row>
    <row r="636">
      <c r="A636" s="7">
        <f>TRUE()</f>
        <v/>
      </c>
      <c r="B636" s="7" t="inlineStr">
        <is>
          <t>其他</t>
        </is>
      </c>
      <c r="C636" s="7" t="n"/>
      <c r="D636" s="14" t="n">
        <v>45517</v>
      </c>
      <c r="E636" s="7" t="inlineStr">
        <is>
          <t>健雄館廁所茶水間天花板施工通知</t>
        </is>
      </c>
      <c r="F636" s="7" t="inlineStr">
        <is>
          <t>健雄館廁所茶水間天花板施工通知下載</t>
        </is>
      </c>
      <c r="G636" s="7" t="inlineStr">
        <is>
          <t>健雄館廁所茶水間天花板施工通知</t>
        </is>
      </c>
      <c r="H636" s="7" t="inlineStr">
        <is>
          <t>https://www.phy.ncu.edu.tw/wp-content/uploads/2024/08/健雄館廁所茶水間天花板施工通知.pdf</t>
        </is>
      </c>
      <c r="I636" s="7" t="inlineStr">
        <is>
          <t>下載</t>
        </is>
      </c>
      <c r="J636" s="7" t="inlineStr">
        <is>
          <t>https://www.phy.ncu.edu.tw/wp-content/uploads/2024/08/健雄館廁所茶水間天花板施工通知.pdf</t>
        </is>
      </c>
      <c r="K636" s="7" t="n"/>
      <c r="L636" s="7" t="n"/>
      <c r="M636" s="7" t="inlineStr">
        <is>
          <t>https://www.phy.ncu.edu.tw/news/%e5%81%a5%e9%9b%84%e9%a4%a8%e5%bb%81%e6%89%80%e8%8c%b6%e6%b0%b4%e9%96%93%e5%a4%a9%e8%8a%b1%e6%9d%bf%e6%96%bd%e5%b7%a5%e9%80%9a%e7%9f%a5/</t>
        </is>
      </c>
      <c r="N636" s="7" t="inlineStr">
        <is>
          <t>許慧君</t>
        </is>
      </c>
    </row>
    <row r="637">
      <c r="A637" s="7">
        <f>TRUE()</f>
        <v/>
      </c>
      <c r="B637" s="7" t="inlineStr">
        <is>
          <t>演講</t>
        </is>
      </c>
      <c r="C637" s="7" t="n"/>
      <c r="D637" s="14" t="n">
        <v>45513</v>
      </c>
      <c r="E637" s="7" t="inlineStr">
        <is>
          <t>Special talk 20240816 - Simulation Insights into Chiral Active Matter</t>
        </is>
      </c>
      <c r="F637" s="7" t="inlineStr">
        <is>
          <t>Special-talk-2024-08-16下載</t>
        </is>
      </c>
      <c r="G637" s="7" t="inlineStr">
        <is>
          <t>Special-talk-2024-08-16</t>
        </is>
      </c>
      <c r="H637" s="7" t="inlineStr">
        <is>
          <t>https://www.phy.ncu.edu.tw/wp-content/uploads/2024/08/Special-talk-2024-08-16.pdf</t>
        </is>
      </c>
      <c r="I637" s="7" t="inlineStr">
        <is>
          <t>下載</t>
        </is>
      </c>
      <c r="J637" s="7" t="inlineStr">
        <is>
          <t>https://www.phy.ncu.edu.tw/wp-content/uploads/2024/08/Special-talk-2024-08-16.pdf</t>
        </is>
      </c>
      <c r="K637" s="7" t="n"/>
      <c r="L637" s="7" t="n"/>
      <c r="M637" s="7" t="inlineStr">
        <is>
          <t>https://www.phy.ncu.edu.tw/news/special-talk-20240816-simulation-insights-into-chiral-active-matter/</t>
        </is>
      </c>
      <c r="N637" s="7" t="inlineStr">
        <is>
          <t>許慧君</t>
        </is>
      </c>
    </row>
    <row r="638">
      <c r="A638" s="7">
        <f>TRUE()</f>
        <v/>
      </c>
      <c r="B638" s="7" t="inlineStr">
        <is>
          <t>其他</t>
        </is>
      </c>
      <c r="C638" s="7" t="n"/>
      <c r="D638" s="14" t="n">
        <v>45513</v>
      </c>
      <c r="E638" s="7" t="inlineStr">
        <is>
          <t>理學院一般職安衛教育訓練</t>
        </is>
      </c>
      <c r="F638" s="7" t="n"/>
      <c r="G638" s="7" t="n"/>
      <c r="H638" s="7" t="n"/>
      <c r="I638" s="7" t="n"/>
      <c r="J638" s="7" t="n"/>
      <c r="K638" s="7" t="n"/>
      <c r="L638" s="7" t="n"/>
      <c r="M638" s="7" t="inlineStr">
        <is>
          <t>https://www.phy.ncu.edu.tw/news/%e7%90%86%e5%ad%b8%e9%99%a2%e4%b8%80%e8%88%ac%e8%81%b7%e5%ae%89%e8%a1%9b%e6%95%99%e8%82%b2%e8%a8%93%e7%b7%b4/</t>
        </is>
      </c>
      <c r="N638" s="7" t="inlineStr">
        <is>
          <t>許慧君</t>
        </is>
      </c>
    </row>
    <row r="639">
      <c r="A639" s="7">
        <f>TRUE()</f>
        <v/>
      </c>
      <c r="B639" s="7" t="inlineStr">
        <is>
          <t>其他</t>
        </is>
      </c>
      <c r="C639" s="7" t="n"/>
      <c r="D639" s="14" t="n">
        <v>45513</v>
      </c>
      <c r="E639" s="7" t="inlineStr">
        <is>
          <t>「一對一課業輔導」即日起至9月25日受理申請</t>
        </is>
      </c>
      <c r="F639" s="7" t="n"/>
      <c r="G639" s="7" t="n"/>
      <c r="H639" s="7" t="n"/>
      <c r="I639" s="7" t="n"/>
      <c r="J639" s="7" t="n"/>
      <c r="K639" s="7" t="n"/>
      <c r="L639" s="7" t="n"/>
      <c r="M639" s="7" t="inlineStr">
        <is>
          <t>https://www.phy.ncu.edu.tw/news/%e3%80%8c%e4%b8%80%e5%b0%8d%e4%b8%80%e8%aa%b2%e6%a5%ad%e8%bc%94%e5%b0%8e%e3%80%8d%e5%8d%b3%e6%97%a5%e8%b5%b7%e8%87%b39%e6%9c%8825%e6%97%a5%e5%8f%97%e7%90%86%e7%94%b3%e8%ab%8b/</t>
        </is>
      </c>
      <c r="N639" s="7" t="inlineStr">
        <is>
          <t>許慧君</t>
        </is>
      </c>
    </row>
    <row r="640" ht="66" customHeight="1">
      <c r="A640" s="7">
        <f>TRUE()</f>
        <v/>
      </c>
      <c r="B640" s="7" t="inlineStr">
        <is>
          <t>其他</t>
        </is>
      </c>
      <c r="C640" s="7" t="n"/>
      <c r="D640" s="14" t="n">
        <v>45512</v>
      </c>
      <c r="E640" s="7" t="inlineStr">
        <is>
          <t>113-1 Teaching assistant registration procedure</t>
        </is>
      </c>
      <c r="F640" s="9" t="inlineStr">
        <is>
          <t>助教報到程序Teaching-assistant-registration-procedure下載
附件1-國立中央大學獎助生暨學生兼任助理學習與勞僱型態同意書下載
附件2-助教同意切結書TA-agreement-affidavit下載
ncu-pims-d-001國立中央大學教職員工生保密同意書v1.3英文_1121116v1下載
下載</t>
        </is>
      </c>
      <c r="G640" s="7" t="inlineStr">
        <is>
          <t>助教報到程序Teaching-assistant-registration-procedure</t>
        </is>
      </c>
      <c r="H640" s="7" t="inlineStr">
        <is>
          <t>https://www.phy.ncu.edu.tw/wp-content/uploads/2024/08/助教報到程序Teaching-assistant-registration-procedure.pdf</t>
        </is>
      </c>
      <c r="I640" s="7" t="inlineStr">
        <is>
          <t>下載</t>
        </is>
      </c>
      <c r="J640" s="7" t="inlineStr">
        <is>
          <t>https://www.phy.ncu.edu.tw/wp-content/uploads/2024/08/助教報到程序Teaching-assistant-registration-procedure.pdf</t>
        </is>
      </c>
      <c r="K640" s="7" t="inlineStr">
        <is>
          <t>附件1-國立中央大學獎助生暨學生兼任助理學習與勞僱型態同意書</t>
        </is>
      </c>
      <c r="L640" s="7" t="inlineStr">
        <is>
          <t>https://www.phy.ncu.edu.tw/wp-content/uploads/2024/08/附件1-國立中央大學獎助生暨學生兼任助理學習與勞僱型態同意書.pdf</t>
        </is>
      </c>
      <c r="M640" s="7" t="inlineStr">
        <is>
          <t>https://www.phy.ncu.edu.tw/news/113-1-teaching-assistant-registration-procedure/</t>
        </is>
      </c>
      <c r="N640" s="7" t="inlineStr">
        <is>
          <t>許慧君</t>
        </is>
      </c>
    </row>
    <row r="641" ht="92" customHeight="1">
      <c r="A641" s="7">
        <f>TRUE()</f>
        <v/>
      </c>
      <c r="B641" s="7" t="inlineStr">
        <is>
          <t>其他</t>
        </is>
      </c>
      <c r="C641" s="7" t="n"/>
      <c r="D641" s="14" t="n">
        <v>45512</v>
      </c>
      <c r="E641" s="7" t="inlineStr">
        <is>
          <t>8、9樓茶水間排水管施工113年8月10日(六)至8月11日(日)</t>
        </is>
      </c>
      <c r="F641" s="9" t="inlineStr">
        <is>
          <t>轉知
【太空科學與工程學系公告】
113年8月10日(六)至8月11日(日)，
將整修健雄館8、9樓茶水間之排水管，
整修期間不開放7、8、9樓女廁及7、8、9樓茶水間使用，
因此次施工會有惡臭情形(管內沼氣)約持續一個禮拜，
造成不便敬請見諒，謝謝。</t>
        </is>
      </c>
      <c r="G641" s="7" t="n"/>
      <c r="H641" s="7" t="n"/>
      <c r="I641" s="7" t="n"/>
      <c r="J641" s="7" t="n"/>
      <c r="K641" s="7" t="n"/>
      <c r="L641" s="7" t="n"/>
      <c r="M641" s="7" t="inlineStr">
        <is>
          <t>https://www.phy.ncu.edu.tw/news/8%e3%80%819%e6%a8%93%e8%8c%b6%e6%b0%b4%e9%96%93%e6%8e%92%e6%b0%b4%e7%ae%a1%e6%96%bd%e5%b7%a5113%e5%b9%b48%e6%9c%8810%e6%97%a5%e5%85%ad%e8%87%b38%e6%9c%8811%e6%97%a5%e6%97%a5/</t>
        </is>
      </c>
      <c r="N641" s="7" t="inlineStr">
        <is>
          <t>許慧君</t>
        </is>
      </c>
    </row>
    <row r="642">
      <c r="A642" s="7">
        <f>TRUE()</f>
        <v/>
      </c>
      <c r="B642" s="7" t="inlineStr">
        <is>
          <t>其他</t>
        </is>
      </c>
      <c r="C642" s="7" t="n"/>
      <c r="D642" s="14" t="n">
        <v>45511</v>
      </c>
      <c r="E642" s="7" t="inlineStr">
        <is>
          <t>工學院113-1學期開設「思辨與表達訓練課程」(課號EG5012)歡迎全校同學選修。</t>
        </is>
      </c>
      <c r="F642" s="7" t="n"/>
      <c r="G642" s="7" t="n"/>
      <c r="H642" s="7" t="n"/>
      <c r="I642" s="7" t="n"/>
      <c r="J642" s="7" t="n"/>
      <c r="K642" s="7" t="n"/>
      <c r="L642" s="7" t="n"/>
      <c r="M642" s="7" t="inlineStr">
        <is>
          <t>https://www.phy.ncu.edu.tw/news/%e5%b7%a5%e5%ad%b8%e9%99%a2113-1%e5%ad%b8%e6%9c%9f%e9%96%8b%e8%a8%ad%e3%80%8c%e6%80%9d%e8%be%a8%e8%88%87%e8%a1%a8%e9%81%94%e8%a8%93%e7%b7%b4%e8%aa%b2%e7%a8%8b%e3%80%8d%e8%aa%b2%e8%99%9feg5012/</t>
        </is>
      </c>
      <c r="N642" s="7" t="inlineStr">
        <is>
          <t>許慧君</t>
        </is>
      </c>
    </row>
    <row r="643" ht="79" customHeight="1">
      <c r="A643" s="7">
        <f>TRUE()</f>
        <v/>
      </c>
      <c r="B643" s="7" t="inlineStr">
        <is>
          <t>其他</t>
        </is>
      </c>
      <c r="C643" s="7" t="n"/>
      <c r="D643" s="14" t="n">
        <v>45510</v>
      </c>
      <c r="E643" s="7" t="inlineStr">
        <is>
          <t>(停水公告) 113年08月31日(星期六)健雄館水塔清洗作業</t>
        </is>
      </c>
      <c r="F643" s="9" t="inlineStr">
        <is>
          <t>健雄館地下室蓄水池及頂樓水塔清洗作業因故改期，敬請配合並轉知!
時間 : 113年08月31日(星期六) 08：30至17：00
本棟自來水及地下水屆時將停止供水，
實驗室儀器設備需用水者請留意，
廁所用水請儲水備用。
物理系技佐 黃榮輝ext. 65324</t>
        </is>
      </c>
      <c r="G643" s="7" t="n"/>
      <c r="H643" s="7" t="n"/>
      <c r="I643" s="7" t="n"/>
      <c r="J643" s="7" t="n"/>
      <c r="K643" s="7" t="n"/>
      <c r="L643" s="7" t="n"/>
      <c r="M643" s="7" t="inlineStr">
        <is>
          <t>https://www.phy.ncu.edu.tw/news/%e5%81%9c%e6%b0%b4%e5%85%ac%e5%91%8a-113%e5%b9%b408%e6%9c%8816%e6%97%a5%e6%98%9f%e6%9c%9f%e4%ba%94%e5%81%a5%e9%9b%84%e9%a4%a8%e6%b0%b4%e5%a1%94%e6%b8%85%e6%b4%97%e4%bd%9c%e6%a5%ad/</t>
        </is>
      </c>
      <c r="N643" s="7" t="inlineStr">
        <is>
          <t>許慧君</t>
        </is>
      </c>
    </row>
    <row r="644">
      <c r="A644" s="7">
        <f>TRUE()</f>
        <v/>
      </c>
      <c r="B644" s="7" t="inlineStr">
        <is>
          <t>其他</t>
        </is>
      </c>
      <c r="C644" s="7" t="n"/>
      <c r="D644" s="14" t="n">
        <v>45510</v>
      </c>
      <c r="E644" s="7" t="inlineStr">
        <is>
          <t>在學證明、名次證明書暨甄試名次證明書申請時程</t>
        </is>
      </c>
      <c r="F644" s="7" t="inlineStr">
        <is>
          <t>1130801_2下載</t>
        </is>
      </c>
      <c r="G644" s="7" t="inlineStr">
        <is>
          <t>1130801_2</t>
        </is>
      </c>
      <c r="H644" s="7" t="inlineStr">
        <is>
          <t>https://www.phy.ncu.edu.tw/wp-content/uploads/2024/08/1130801_2.pdf</t>
        </is>
      </c>
      <c r="I644" s="7" t="inlineStr">
        <is>
          <t>下載</t>
        </is>
      </c>
      <c r="J644" s="7" t="inlineStr">
        <is>
          <t>https://www.phy.ncu.edu.tw/wp-content/uploads/2024/08/1130801_2.pdf</t>
        </is>
      </c>
      <c r="K644" s="7" t="n"/>
      <c r="L644" s="7" t="n"/>
      <c r="M644" s="7" t="inlineStr">
        <is>
          <t>https://www.phy.ncu.edu.tw/news/%e5%9c%a8%e5%ad%b8%e8%ad%89%e6%98%8e%e3%80%81%e5%90%8d%e6%ac%a1%e8%ad%89%e6%98%8e%e6%9b%b8%e6%9a%a8%e7%94%84%e8%a9%a6%e5%90%8d%e6%ac%a1%e8%ad%89%e6%98%8e%e6%9b%b8%e7%94%b3%e8%ab%8b%e6%99%82%e7%a8%8b/</t>
        </is>
      </c>
      <c r="N644" s="7" t="inlineStr">
        <is>
          <t>許慧君</t>
        </is>
      </c>
    </row>
    <row r="645" ht="27" customHeight="1">
      <c r="A645" s="7">
        <f>TRUE()</f>
        <v/>
      </c>
      <c r="B645" s="7" t="inlineStr">
        <is>
          <t>其他</t>
        </is>
      </c>
      <c r="C645" s="7" t="n"/>
      <c r="D645" s="14" t="n">
        <v>45505</v>
      </c>
      <c r="E645" s="7" t="inlineStr">
        <is>
          <t>失物招領(113.08.01)</t>
        </is>
      </c>
      <c r="F645" s="9" t="inlineStr">
        <is>
          <t>有遺失下列物品者，請儘速至物理系辦(S4-629)認領! 未領取物品將於113.08.31清除。
失物11308下載</t>
        </is>
      </c>
      <c r="G645" s="7" t="inlineStr">
        <is>
          <t>失物11308</t>
        </is>
      </c>
      <c r="H645" s="7" t="inlineStr">
        <is>
          <t>https://www.phy.ncu.edu.tw/wp-content/uploads/2024/08/失物11308.pdf</t>
        </is>
      </c>
      <c r="I645" s="7" t="inlineStr">
        <is>
          <t>下載</t>
        </is>
      </c>
      <c r="J645" s="7" t="inlineStr">
        <is>
          <t>https://www.phy.ncu.edu.tw/wp-content/uploads/2024/08/失物11308.pdf</t>
        </is>
      </c>
      <c r="K645" s="7" t="n"/>
      <c r="L645" s="7" t="n"/>
      <c r="M645" s="7" t="inlineStr">
        <is>
          <t>https://www.phy.ncu.edu.tw/news/%e5%a4%b1%e7%89%a9%e6%8b%9b%e9%a0%98113-08-01/</t>
        </is>
      </c>
      <c r="N645" s="7" t="inlineStr">
        <is>
          <t>許慧君</t>
        </is>
      </c>
    </row>
    <row r="646">
      <c r="A646" s="7">
        <f>TRUE()</f>
        <v/>
      </c>
      <c r="B646" s="7" t="inlineStr">
        <is>
          <t>其他</t>
        </is>
      </c>
      <c r="C646" s="7" t="n"/>
      <c r="D646" s="14" t="n">
        <v>45505</v>
      </c>
      <c r="E646" s="7" t="inlineStr">
        <is>
          <t>物理系分機通訊錄1130801</t>
        </is>
      </c>
      <c r="F646" s="7" t="inlineStr">
        <is>
          <t>物理系通訊錄下載</t>
        </is>
      </c>
      <c r="G646" s="7" t="inlineStr">
        <is>
          <t>物理系通訊錄</t>
        </is>
      </c>
      <c r="H646" s="7" t="inlineStr">
        <is>
          <t>https://www.phy.ncu.edu.tw/wp-content/uploads/2024/08/物理系通訊錄.pdf</t>
        </is>
      </c>
      <c r="I646" s="7" t="inlineStr">
        <is>
          <t>下載</t>
        </is>
      </c>
      <c r="J646" s="7" t="inlineStr">
        <is>
          <t>https://www.phy.ncu.edu.tw/wp-content/uploads/2024/08/物理系通訊錄.pdf</t>
        </is>
      </c>
      <c r="K646" s="7" t="n"/>
      <c r="L646" s="7" t="n"/>
      <c r="M646" s="7" t="inlineStr">
        <is>
          <t>https://www.phy.ncu.edu.tw/news/%e7%89%a9%e7%90%86%e7%b3%bb%e5%88%86%e6%a9%9f%e9%80%9a%e8%a8%8a%e9%8c%841130801/</t>
        </is>
      </c>
      <c r="N646" s="7" t="inlineStr">
        <is>
          <t>許慧君</t>
        </is>
      </c>
    </row>
    <row r="647" ht="405" customHeight="1">
      <c r="A647" s="7">
        <f>TRUE()</f>
        <v/>
      </c>
      <c r="B647" s="7" t="inlineStr">
        <is>
          <t>其他</t>
        </is>
      </c>
      <c r="C647" s="7" t="n"/>
      <c r="D647" s="14" t="n">
        <v>45504</v>
      </c>
      <c r="E647" s="7" t="inlineStr">
        <is>
          <t>113-1物理系研究生申請學分抵免、免修Course Credit Exemption and Waiver</t>
        </is>
      </c>
      <c r="F647" s="9"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物理學系碩博士班研究生修業辦法Regulation of Course Requirements for Master and PhD Programs 1050615
時間：8/1-9/20
————————————————————————————————————————————————————————
申請法規Regulations：
*國立中央大學學分抵免辦法(https://pdc.adm.ncu.edu.tw/rule/rule112/13-0-1.pdf)
   National Central University Course Credit Waiver Guidelines(https://pdc.adm.ncu.edu.tw/eng/rule/NCU_Doc13_0_ed.pdf)
*物理學系碩士班研究生學分抵免辦法Regulation of Credit Transfer – the Master Program
*物理學系博士班研究生學分抵免辦法Regulation of Credit Transfer – the Ph.D. Programs
————————————————————————————————————————————————————————
申請表Application Form：
抵免：國立中央大學學生學分抵免申請表Guidelines for Credits Exemption (抵免成功後，會在成績單上出現該課程，且學分數會加入本學籍）
如果是他校及本校非同系所畢業之研究所新生入學辦理抵免，須多填寫『國立中央大學學生學分抵免申請修讀研究所學分證明』。
免修：物理學系研究生課程免修申請表Application Form for the Waiver of the Courses （免修成功後，表該課程無需再修，但學分數未計入本學籍，亦不會出現在成績單上）
課程抵必修課(限博士生)-物理學系博士生選修外系課程抵PH開頭課程申請表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G647" s="7" t="inlineStr">
        <is>
          <t xml:space="preserve">物理學系碩博士班研究生修業辦法Regulation of Course Requirements for Master </t>
        </is>
      </c>
      <c r="H647" s="7" t="inlineStr">
        <is>
          <t>https://www.phy.ncu.edu.tw/wp-content/uploads/2021/01/%E5%9C%8B%EF%A7%B7%E4%B8%AD%E5%A4%AE%E5%A4%A7%E5%AD%B8%E7%89%A9%EF%A7%A4%E5%AD%B8%E7%B3%BB%E7%A2%A9%E3%80%81%E5%8D%9A%E5%A3%AB%E7%8F%AD%E7%A0%94%E7%A9%B6%E7%94%9F%E4%BF%AE%E6%A5%AD%E8%BE%A6%E6%B3%951050615%E6%95%99%E5%8B%99%E6%9C%83%E8%AD%B0%E9%80%9A%E9%81%8E.pdf</t>
        </is>
      </c>
      <c r="I647" s="7" t="inlineStr">
        <is>
          <t>https://pdc.adm.ncu.edu.tw/rule/rule112/13-0-1.pdf</t>
        </is>
      </c>
      <c r="J647" s="7" t="inlineStr">
        <is>
          <t>https://pdc.adm.ncu.edu.tw/rule/rule112/13-0-1.pdf</t>
        </is>
      </c>
      <c r="K647" s="7" t="inlineStr">
        <is>
          <t>https://pdc.adm.ncu.edu.tw/eng/rule/NCU_Doc13_0_ed.pdf</t>
        </is>
      </c>
      <c r="L647" s="7" t="inlineStr">
        <is>
          <t>https://pdc.adm.ncu.edu.tw/eng/rule/NCU_Doc13_0_ed.pdf</t>
        </is>
      </c>
      <c r="M647" s="7" t="inlineStr">
        <is>
          <t>https://www.phy.ncu.edu.tw/news/113-1%e7%89%a9%e7%90%86%e7%b3%bb%e7%a0%94%e7%a9%b6%e7%94%9f%e7%94%b3%e8%ab%8b%e5%ad%b8%e5%88%86%e6%8a%b5%e5%85%8d%e3%80%81%e5%85%8d%e4%bf%aecourse-credit-exemption-and-waiver/</t>
        </is>
      </c>
      <c r="N647" s="7" t="inlineStr">
        <is>
          <t>許慧君</t>
        </is>
      </c>
    </row>
    <row r="648" ht="157" customHeight="1">
      <c r="A648" s="7">
        <f>TRUE()</f>
        <v/>
      </c>
      <c r="B648" s="7" t="inlineStr">
        <is>
          <t>考試</t>
        </is>
      </c>
      <c r="C648" s="7" t="n"/>
      <c r="D648" s="14" t="n">
        <v>45504</v>
      </c>
      <c r="E648" s="7" t="inlineStr">
        <is>
          <t>113-1博士生資格考口試注意事項(Notice on the PhD. Qualifying Exam Oral Defense)</t>
        </is>
      </c>
      <c r="F648" s="9" t="inlineStr">
        <is>
          <t>物理學系博士班學生資格考試申請書（Application-for-Ph.D.-Qualifying-Examination-of-Department-of-Physics）下載
物理系_博士班學生修課組別選擇表（Course-Requirements-Selection-Form-for-PhD-Students-of-the-Department-of-Physics-at-National-Central-University）下載
113-1博士生資格考口試注意事項Notice-on-the-PhD.-Qualifying-Exam-Oral-Defense下載
113資格考物理系考試委員會建議口試委員名單Department-recommended-committee-member下載
國立中央大學物理學系博士學位候選人之資格與資格考試辦法（111.01.12教務會議通過下載
物理系_博碩士論文指導教授暨學位考試委員提聘資格認定標準實施要點（Guidelines-for-Qualification-of-PhDMaster-Thesis-Advisor-and-Degree-Examination-Committee-Member）下載</t>
        </is>
      </c>
      <c r="G648" s="7" t="inlineStr">
        <is>
          <t>物理學系博士班學生資格考試申請書（Application-for-Ph.D.-Qualifying-Examinatio</t>
        </is>
      </c>
      <c r="H648" s="7" t="inlineStr">
        <is>
          <t>https://www.phy.ncu.edu.tw/wp-content/uploads/2024/07/物理學系博士班學生資格考試申請書（Application-for-Ph.D.-Qualifying-Examination-of-Department-of-Physics）.doc</t>
        </is>
      </c>
      <c r="I648" s="7" t="inlineStr">
        <is>
          <t>下載</t>
        </is>
      </c>
      <c r="J648" s="7" t="inlineStr">
        <is>
          <t>https://www.phy.ncu.edu.tw/wp-content/uploads/2024/07/物理學系博士班學生資格考試申請書（Application-for-Ph.D.-Qualifying-Examination-of-Department-of-Physics）.doc</t>
        </is>
      </c>
      <c r="K648" s="7" t="inlineStr">
        <is>
          <t>物理系_博士班學生修課組別選擇表（Course-Requirements-Selection-Form-for-PhD-</t>
        </is>
      </c>
      <c r="L648" s="7" t="inlineStr">
        <is>
          <t>https://www.phy.ncu.edu.tw/wp-content/uploads/2024/07/物理系_博士班學生修課組別選擇表（Course-Requirements-Selection-Form-for-PhD-Students-of-the-Department-of-Physics-at-National-Central-University）.doc</t>
        </is>
      </c>
      <c r="M648" s="7" t="inlineStr">
        <is>
          <t>https://www.phy.ncu.edu.tw/news/113-1%e5%8d%9a%e5%a3%ab%e7%94%9f%e8%b3%87%e6%a0%bc%e8%80%83%e5%8f%a3%e8%a9%a6%e6%b3%a8%e6%84%8f%e4%ba%8b%e9%a0%85notice-on-the-phd-qualifying-exam-oral-defense/</t>
        </is>
      </c>
      <c r="N648" s="7" t="inlineStr">
        <is>
          <t>許慧君</t>
        </is>
      </c>
    </row>
    <row r="649">
      <c r="A649" s="7">
        <f>TRUE()</f>
        <v/>
      </c>
      <c r="B649" s="7" t="inlineStr">
        <is>
          <t>考試</t>
        </is>
      </c>
      <c r="C649" s="7" t="n"/>
      <c r="D649" s="14" t="n">
        <v>45504</v>
      </c>
      <c r="E649" s="7" t="inlineStr">
        <is>
          <t>113-1物理系博碩士班學位考試注意事項Physics Department PHD&amp;MA Thesis Defense Notification</t>
        </is>
      </c>
      <c r="F649" s="7" t="inlineStr">
        <is>
          <t>物理系博碩士班學位考試注意事項Physics-Department-PHDMA-Thesis-Defense-Notification下載</t>
        </is>
      </c>
      <c r="G649" s="7" t="inlineStr">
        <is>
          <t>物理系博碩士班學位考試注意事項Physics-Department-PHDMA-Thesis-Defense-Notif</t>
        </is>
      </c>
      <c r="H649" s="7" t="inlineStr">
        <is>
          <t>https://www.phy.ncu.edu.tw/wp-content/uploads/2024/07/物理系博碩士班學位考試注意事項Physics-Department-PHDMA-Thesis-Defense-Notification.pdf</t>
        </is>
      </c>
      <c r="I649" s="7" t="inlineStr">
        <is>
          <t>下載</t>
        </is>
      </c>
      <c r="J649" s="7" t="inlineStr">
        <is>
          <t>https://www.phy.ncu.edu.tw/wp-content/uploads/2024/07/物理系博碩士班學位考試注意事項Physics-Department-PHDMA-Thesis-Defense-Notification.pdf</t>
        </is>
      </c>
      <c r="K649" s="7" t="n"/>
      <c r="L649" s="7" t="n"/>
      <c r="M649" s="7" t="inlineStr">
        <is>
          <t>https://www.phy.ncu.edu.tw/news/113-1%e7%89%a9%e7%90%86%e7%b3%bb%e5%8d%9a%e7%a2%a9%e5%a3%ab%e7%8f%ad%e5%ad%b8%e4%bd%8d%e8%80%83%e8%a9%a6%e6%b3%a8%e6%84%8f%e4%ba%8b%e9%a0%85physics-department-phdma-thesis-defense-notification/</t>
        </is>
      </c>
      <c r="N649" s="7" t="inlineStr">
        <is>
          <t>許慧君</t>
        </is>
      </c>
    </row>
    <row r="650" ht="222" customHeight="1">
      <c r="A650" s="7">
        <f>TRUE()</f>
        <v/>
      </c>
      <c r="B650" s="7" t="inlineStr">
        <is>
          <t>獎學金</t>
        </is>
      </c>
      <c r="C650" s="7" t="n"/>
      <c r="D650" s="14" t="n">
        <v>45503</v>
      </c>
      <c r="E650" s="7" t="inlineStr">
        <is>
          <t>113-1物理學系系友捐款補助學生出席國際會議獎學金申請公告(申請截止日:113.09.25)</t>
        </is>
      </c>
      <c r="F650" s="9" t="inlineStr">
        <is>
          <t>為鼓勵及協助本系在校同學踴躍參與國際會議，由系友捐贈收入款項，設立本獎學金。
本獎學金學生在學士班與碩士班修習期間至多申請一次。每年總補助金額不超過30萬元為原則。
博士生補助原則：
一、 系上之補助以支助國科會及學校補助後差額為原則。
二、 參加會議須發表Oral或poster。
三、 申請金額以新台幣5萬元為上限。
學士與碩士班補助原則：
一、 系上之補助以支助國科會及學校補助後差額為原則。
二、 申請學生已修習之必修科目成績均及格（重修及格即可），或已達到畢業學分數要求，或曾有第一作者之論文發表。
三、 參加會議以Oral形式發表論文，上限為5萬元。
四、 參加會議以Poster形式發表論文，曾得過任何校外之研究性獎項（例如：年會壁報獎、國科會論文獎），同意補助上限為3萬元。
有意申請者請備妥相關申請文件，於申請截止日前繳交已簽名紙本文件至物理系辦。
國立中央大學物理系系友捐款補助學生出席國際會議獎學金申請表下載
國立中央大學物理系系友捐款補助學生出席國際會議獎學金1121205系務會議通過下載</t>
        </is>
      </c>
      <c r="G650" s="7" t="inlineStr">
        <is>
          <t>國立中央大學物理系系友捐款補助學生出席國際會議獎學金申請表</t>
        </is>
      </c>
      <c r="H650" s="7" t="inlineStr">
        <is>
          <t>https://www.phy.ncu.edu.tw/wp-content/uploads/2024/07/國立中央大學物理系系友捐款補助學生出席國際會議獎學金申請表-1.doc</t>
        </is>
      </c>
      <c r="I650" s="7" t="inlineStr">
        <is>
          <t>下載</t>
        </is>
      </c>
      <c r="J650" s="7" t="inlineStr">
        <is>
          <t>https://www.phy.ncu.edu.tw/wp-content/uploads/2024/07/國立中央大學物理系系友捐款補助學生出席國際會議獎學金申請表-1.doc</t>
        </is>
      </c>
      <c r="K650" s="7" t="inlineStr">
        <is>
          <t>國立中央大學物理系系友捐款補助學生出席國際會議獎學金1121205系務會議通過</t>
        </is>
      </c>
      <c r="L650" s="7" t="inlineStr">
        <is>
          <t>https://www.phy.ncu.edu.tw/wp-content/uploads/2024/07/國立中央大學物理系系友捐款補助學生出席國際會議獎學金1121205系務會議通過.pdf</t>
        </is>
      </c>
      <c r="M650" s="7" t="inlineStr">
        <is>
          <t>https://www.phy.ncu.edu.tw/news/113-1%e7%89%a9%e7%90%86%e5%ad%b8%e7%b3%bb%e7%b3%bb%e5%8f%8b%e6%8d%90%e6%ac%be%e8%a3%9c%e5%8a%a9%e5%ad%b8%e7%94%9f%e5%87%ba%e5%b8%ad%e5%9c%8b%e9%9a%9b%e6%9c%83%e8%ad%b0%e7%8d%8e%e5%ad%b8%e9%87%91/</t>
        </is>
      </c>
      <c r="N650" s="7" t="inlineStr">
        <is>
          <t>許慧君</t>
        </is>
      </c>
    </row>
    <row r="651" ht="157" customHeight="1">
      <c r="A651" s="7">
        <f>TRUE()</f>
        <v/>
      </c>
      <c r="B651" s="7" t="inlineStr">
        <is>
          <t>獎學金</t>
        </is>
      </c>
      <c r="C651" s="7" t="n"/>
      <c r="D651" s="14" t="n">
        <v>45503</v>
      </c>
      <c r="E651" s="7" t="inlineStr">
        <is>
          <t>113學年度物理系王立文女士獎學金申請公告(申請截止日113.09.25)</t>
        </is>
      </c>
      <c r="F651" s="9" t="inlineStr">
        <is>
          <t>*為鼓勵及協助本系在校同學，由劉全生前校長捐贈，設立本獎學金。
*本獎學金分為：
一、學士班獎學金：成績優異(前一學年學業總平均70 分以上，各科成績均及格)，以女性學生優先。每學年每名5 萬元整(分兩學期發放)，領有其他獎助學金者不得重覆領取。
二、博士班大陸生參與強場物理與超快技術實驗室獎學金：1 名，共15 萬元整，於進入實驗室後參與研究時每月領取1 萬元整。
*凡獲獎者，由系指派同學進行一學期45小時公共服務為原則，服務內容以擔任次一學期物理系必修課程或系獎學金審查委員會指定課程之助教為優先。
有意申請者請備妥相關申請文件，於申請截止日前繳交已簽名紙本文件至物理系辦。
推薦信可由推薦人另行繳交至物理系辦 或 EMAIL: corona@ncu.edu.tw
國立中央大學物理學系王立文女士獎學金申請表下載
國立中央大學物理學系王立文女士獎學金辦法1120321系務會議通過下載</t>
        </is>
      </c>
      <c r="G651" s="7" t="inlineStr">
        <is>
          <t>國立中央大學物理學系王立文女士獎學金申請表</t>
        </is>
      </c>
      <c r="H651" s="7" t="inlineStr">
        <is>
          <t>https://www.phy.ncu.edu.tw/wp-content/uploads/2024/07/國立中央大學物理學系王立文女士獎學金申請表-1.doc</t>
        </is>
      </c>
      <c r="I651" s="7" t="inlineStr">
        <is>
          <t>下載</t>
        </is>
      </c>
      <c r="J651" s="7" t="inlineStr">
        <is>
          <t>https://www.phy.ncu.edu.tw/wp-content/uploads/2024/07/國立中央大學物理學系王立文女士獎學金申請表-1.doc</t>
        </is>
      </c>
      <c r="K651" s="7" t="inlineStr">
        <is>
          <t>國立中央大學物理學系王立文女士獎學金辦法1120321系務會議通過</t>
        </is>
      </c>
      <c r="L651" s="7" t="inlineStr">
        <is>
          <t>https://www.phy.ncu.edu.tw/wp-content/uploads/2024/07/國立中央大學物理學系王立文女士獎學金辦法1120321系務會議通過-1.pdf</t>
        </is>
      </c>
      <c r="M651" s="7" t="inlineStr">
        <is>
          <t>https://www.phy.ncu.edu.tw/news/113%e5%ad%b8%e5%b9%b4%e5%ba%a6%e7%89%a9%e7%90%86%e7%b3%bb%e7%8e%8b%e7%ab%8b%e6%96%87%e5%a5%b3%e5%a3%ab%e7%8d%8e%e5%ad%b8%e9%87%91%e7%94%b3%e8%ab%8b%e5%85%ac%e5%91%8a%e7%94%b3%e8%ab%8b%e6%88%aa/</t>
        </is>
      </c>
      <c r="N651" s="7" t="inlineStr">
        <is>
          <t>許慧君</t>
        </is>
      </c>
    </row>
    <row r="652" ht="409.6" customHeight="1">
      <c r="A652" s="7">
        <f>TRUE()</f>
        <v/>
      </c>
      <c r="B652" s="7" t="inlineStr">
        <is>
          <t>獎學金</t>
        </is>
      </c>
      <c r="C652" s="7" t="n"/>
      <c r="D652" s="14" t="n">
        <v>45503</v>
      </c>
      <c r="E652" s="7" t="inlineStr">
        <is>
          <t>113-1學期物理系上詮光纖獎學金FOCI Scholarship申請公告(申請截止日:113.09.25)</t>
        </is>
      </c>
      <c r="F652" s="9" t="inlineStr">
        <is>
          <t>為鼓勵及協助本系在校同學，由上詮光纖股份有限公司董事長林松福系友捐贈，設立本獎學金。
In order to encourage and support students of this department, the CEO of FOCI Fiber Optics limited Mr. Lin, Song Fu, former student of the physics department has graciously donated and established this scholarship fund.
--------------------------------------------------------------------------------------------------------------------------------------
本獎學金分為：
The scholarship fund is divided into
一、補助學生出國交流獎助（研修或實驗）：每年15萬元整。獎助大學部、碩士生、 博士生各一名，每人5萬元整。2024.10–2025.03出國申請案(考量疫情因素，出國期間非屬本次期間者仍可提出申請)
1.Financial assistance for students studying abroad (either for study or conducting research): 150000 NTD annually. Divided equally among Bachelor’s students, Master’s students, and PhD students, 1 recipient per category, for a total of 50000 NTD per recipient. 2024.10–2025.03 Application for going abroad (considering the epidemic factors, those who are not in this period of going abroad can still apply)
二、補助學生出席國際會議：每年5萬元整。2024.10–2025.03出國申請案(考量疫情因素，出國期間非屬本次期間者仍可提出申請)
2.Financial assistance for students to attend overseas conferences: 50000 NTD a year. 2024.10–2025.03 Application for going abroad (considering the epidemic factors, those who are not in this period of going abroad can still apply)
三、研究傑出獎助：每年5萬元整。獲獎學生共五名，每人1萬元整。研究論文發表期間:2023.08-2024.07
3.Research excellence award: 50000 NTD a year, awarded to 5 recipients a year, 10000 NTD each. Research paper publication period: 2023.08-2024.07
四、清寒優秀學生獎助：每年6萬元整。成績優異(前一學年學業總平均70分以上，各科成績均及格)者，獲獎學生一名。凡獲獎者，由該系指派同學進行每週3-5小時公共服務為原則。服務內容以擔任次一學期課程助教為優先。
4.Student excellence award: 60000 NTD a year. Awarded to a student with excellent grades (needing an average of at least 70 points for all subjects in the first academic year to qualify), 1 recipient. The Department of Physics will assign weekly 3-5 hours public services to the recipient. The priority of the services is to be a course assistant in the following semester.
--------------------------------------------------------------------------------------------------------------------------------------
上述獎學金金額為補助最高值，實際獎學金補助金額會考量出國地點、研究交流內容、國際會議規模、發表論文期刊層級、其他相關補助..等因素而調整。
The above-mentioned scholarship amount is the maximum value of the subsidy, and the actual amount of the scholarship subsidy will be adjusted in consideration of factors such as the location of the study abroad, the content of the research exchange, the scale of the international conference, the level of the journal of the published paper, and other related subsidies..
--------------------------------------------------------------------------------------------------------------------------------------
有意申請者請備妥相關申請文件，於申請截止日前繳交已簽名紙本文件至物理系辦。推薦信可由推薦人另行繳交至物理系辦 或 EMAIL: corona@ncu.edu.tw
Interested applicants should prepare the relevant application documents and submit the signed paper documents to the Department of Physics Office before the application deadline. The recommendation letter can be submitted separately by the recommender to the Office of the De…（內容過長截斷，完整內容見原始連結）</t>
        </is>
      </c>
      <c r="G652" s="7" t="inlineStr">
        <is>
          <t>國立中央大學物理學系上詮光纖獎學金申請表FOCI-scholarship-application-form-for-fi</t>
        </is>
      </c>
      <c r="H652" s="7" t="inlineStr">
        <is>
          <t>https://www.phy.ncu.edu.tw/wp-content/uploads/2024/07/國立中央大學物理學系上詮光纖獎學金申請表FOCI-scholarship-application-form-for-financial-assistance-for-students-studying-abroad.doc</t>
        </is>
      </c>
      <c r="I652" s="7" t="inlineStr">
        <is>
          <t>下載</t>
        </is>
      </c>
      <c r="J652" s="7" t="inlineStr">
        <is>
          <t>https://www.phy.ncu.edu.tw/wp-content/uploads/2024/07/國立中央大學物理學系上詮光纖獎學金申請表FOCI-scholarship-application-form-for-financial-assistance-for-students-studying-abroad.doc</t>
        </is>
      </c>
      <c r="K652" s="7" t="inlineStr">
        <is>
          <t>國立中央大學物理學系上詮光纖獎學金辦法FOCI-Scholarship-Application-Procedure112</t>
        </is>
      </c>
      <c r="L652" s="7" t="inlineStr">
        <is>
          <t>https://www.phy.ncu.edu.tw/wp-content/uploads/2024/07/國立中央大學物理學系上詮光纖獎學金辦法FOCI-Scholarship-Application-Procedure1120321系務會議通過.pdf</t>
        </is>
      </c>
      <c r="M652" s="7" t="inlineStr">
        <is>
          <t>https://www.phy.ncu.edu.tw/news/113-1%e5%ad%b8%e6%9c%9f%e7%89%a9%e7%90%86%e7%b3%bb%e4%b8%8a%e8%a9%ae%e5%85%89%e7%ba%96%e7%8d%8e%e5%ad%b8%e9%87%91foci-scholarship%e7%94%b3%e8%ab%8b%e5%85%ac%e5%91%8a%e7%94%b3%e8%ab%8b%e6%88%aa/</t>
        </is>
      </c>
      <c r="N652" s="7" t="inlineStr">
        <is>
          <t>許慧君</t>
        </is>
      </c>
    </row>
    <row r="653" ht="144" customHeight="1">
      <c r="A653" s="7">
        <f>TRUE()</f>
        <v/>
      </c>
      <c r="B653" s="7" t="inlineStr">
        <is>
          <t>獎學金</t>
        </is>
      </c>
      <c r="C653" s="7" t="n"/>
      <c r="D653" s="14" t="n">
        <v>45503</v>
      </c>
      <c r="E653" s="7" t="inlineStr">
        <is>
          <t>113學年度物理系宏惠光電獎學金申請公告(申請截止日113.09.25)延長至113.09.30</t>
        </is>
      </c>
      <c r="F653" s="9" t="inlineStr">
        <is>
          <t>*為獎助成績優秀且經濟有困境大學部(物理系/光電系)清寒學生(限中華民國國籍)，特設立本獎助學金。
*獎助學金每系以2名為限，每名每年6萬元，分兩學期發放，領有其他獎助學金者不得重覆領取。
*凡獲獎者，由該系指派同學進行每週3-5小時公共服務為原則。服務內容以擔任次一學期課程助教為優先。
有意申請者請備妥相關申請文件，於申請截止日前繳交已簽名紙本文件至物理系辦。
推薦信可由推薦人另行繳交至物理系辦 或 EMAIL: corona@ncu.edu.tw
備註:繳驗文件 五、低收入戶相關證明或所得稅證明文件，可以其他證明文件替代。
宏惠光電股份有限公司獎助學金申請表下載
宏惠光電獎學金申請辦法1021107會議後修正下載</t>
        </is>
      </c>
      <c r="G653" s="7" t="inlineStr">
        <is>
          <t>宏惠光電股份有限公司獎助學金申請表</t>
        </is>
      </c>
      <c r="H653" s="7" t="inlineStr">
        <is>
          <t>https://www.phy.ncu.edu.tw/wp-content/uploads/2024/07/宏惠光電股份有限公司獎助學金申請表-1.doc</t>
        </is>
      </c>
      <c r="I653" s="7" t="inlineStr">
        <is>
          <t>下載</t>
        </is>
      </c>
      <c r="J653" s="7" t="inlineStr">
        <is>
          <t>https://www.phy.ncu.edu.tw/wp-content/uploads/2024/07/宏惠光電股份有限公司獎助學金申請表-1.doc</t>
        </is>
      </c>
      <c r="K653" s="7" t="inlineStr">
        <is>
          <t>宏惠光電獎學金申請辦法1021107會議後修正</t>
        </is>
      </c>
      <c r="L653" s="7" t="inlineStr">
        <is>
          <t>https://www.phy.ncu.edu.tw/wp-content/uploads/2024/07/宏惠光電獎學金申請辦法1021107會議後修正.pdf</t>
        </is>
      </c>
      <c r="M653" s="7" t="inlineStr">
        <is>
          <t>https://www.phy.ncu.edu.tw/news/113%e5%ad%b8%e5%b9%b4%e5%ba%a6%e7%89%a9%e7%90%86%e7%b3%bb%e5%ae%8f%e6%83%a0%e5%85%89%e9%9b%bb%e7%8d%8e%e5%ad%b8%e9%87%91%e7%94%b3%e8%ab%8b%e5%85%ac%e5%91%8a%e7%94%b3%e8%ab%8b%e6%88%aa%e6%ad%a2/</t>
        </is>
      </c>
      <c r="N653" s="7" t="inlineStr">
        <is>
          <t>許慧君</t>
        </is>
      </c>
    </row>
    <row r="654" ht="170" customHeight="1">
      <c r="A654" s="7">
        <f>TRUE()</f>
        <v/>
      </c>
      <c r="B654" s="7" t="inlineStr">
        <is>
          <t>獎學金</t>
        </is>
      </c>
      <c r="C654" s="7" t="n"/>
      <c r="D654" s="14" t="n">
        <v>45503</v>
      </c>
      <c r="E654" s="7" t="inlineStr">
        <is>
          <t>113學年度第1學期「國立中央大學優秀學生獎學金」(申請截止日113.09.25)</t>
        </is>
      </c>
      <c r="F654" s="9" t="inlineStr">
        <is>
          <t>為獎勵本校表現優異具特殊成就或服務熱忱的學生，特設立「國立中央大學優秀學生獎學金辦法」
獎勵：每名新台幣兩萬元整，並頒發獎狀乙張。
申請資格：本校具正式學籍學生（不含延畢生及在職學生，僑生向國際事務處提出申請），具以下資格之一者。
一 在校期間代表本校參加校際性、全國性或國際性競賽，成績優異，為校爭光者。
二 獲各項創作、發明、設計專利或研究成果，對社會有重大貢獻，能提升校譽者。
三 在校期間參與全校性事務工作，任勞任怨，著有績效，或參與公共事務為校爭光，事蹟卓著者。
四 品學兼優，具服務熱忱者有具體事績者。
五 其他具特殊成就者。
申請文件請於截止日前送物理系辦公室，逾時不予受理。
中文版-優秀學生獎學金辦法與檢附文件清單下載</t>
        </is>
      </c>
      <c r="G654" s="7" t="inlineStr">
        <is>
          <t>中文版-優秀學生獎學金辦法與檢附文件清單</t>
        </is>
      </c>
      <c r="H654" s="7" t="inlineStr">
        <is>
          <t>https://www.phy.ncu.edu.tw/wp-content/uploads/2024/07/中文版-優秀學生獎學金辦法與檢附文件清單.pdf</t>
        </is>
      </c>
      <c r="I654" s="7" t="inlineStr">
        <is>
          <t>下載</t>
        </is>
      </c>
      <c r="J654" s="7" t="inlineStr">
        <is>
          <t>https://www.phy.ncu.edu.tw/wp-content/uploads/2024/07/中文版-優秀學生獎學金辦法與檢附文件清單.pdf</t>
        </is>
      </c>
      <c r="K654" s="7" t="n"/>
      <c r="L654" s="7" t="n"/>
      <c r="M654" s="7" t="inlineStr">
        <is>
          <t>https://www.phy.ncu.edu.tw/news/113%e5%ad%b8%e5%b9%b4%e5%ba%a6%e7%ac%ac%e5%ad%b8%e6%9c%9f%e3%80%8c%e5%9c%8b%e7%ab%8b%e4%b8%ad%e5%a4%ae%e5%a4%a7%e5%ad%b8%e5%84%aa%e7%a7%80%e5%ad%b8%e7%94%9f%e7%8d%8e%e5%ad%b8%e9%87%91%e3%80%8d/</t>
        </is>
      </c>
      <c r="N654" s="7" t="inlineStr">
        <is>
          <t>許慧君</t>
        </is>
      </c>
    </row>
    <row r="655" ht="105" customHeight="1">
      <c r="A655" s="7">
        <f>TRUE()</f>
        <v/>
      </c>
      <c r="B655" s="7" t="inlineStr">
        <is>
          <t>其他</t>
        </is>
      </c>
      <c r="C655" s="7" t="n"/>
      <c r="D655" s="14" t="n">
        <v>45502</v>
      </c>
      <c r="E655" s="7" t="inlineStr">
        <is>
          <t>S4-717暫停開放1130730</t>
        </is>
      </c>
      <c r="F655" s="9" t="inlineStr">
        <is>
          <t>S4-717暫停開放
活動名稱：愛迪生自然科學營
日期：113年7月30日
時間：17-21時
人數：90
借用單位：科學教育中心
活動期間暫停開放
造成不便敬請見諒~</t>
        </is>
      </c>
      <c r="G655" s="7" t="n"/>
      <c r="H655" s="7" t="n"/>
      <c r="I655" s="7" t="n"/>
      <c r="J655" s="7" t="n"/>
      <c r="K655" s="7" t="n"/>
      <c r="L655" s="7" t="n"/>
      <c r="M655" s="7" t="inlineStr">
        <is>
          <t>https://www.phy.ncu.edu.tw/news/s4-717%e6%9a%ab%e5%81%9c%e9%96%8b%e6%94%be1130730/</t>
        </is>
      </c>
      <c r="N655" s="7" t="inlineStr">
        <is>
          <t>許慧君</t>
        </is>
      </c>
    </row>
    <row r="656" ht="105" customHeight="1">
      <c r="A656" s="7">
        <f>TRUE()</f>
        <v/>
      </c>
      <c r="B656" s="7" t="inlineStr">
        <is>
          <t>其他</t>
        </is>
      </c>
      <c r="C656" s="7" t="n"/>
      <c r="D656" s="14" t="n">
        <v>45502</v>
      </c>
      <c r="E656" s="7" t="inlineStr">
        <is>
          <t>物理系空間清潔公告1130809</t>
        </is>
      </c>
      <c r="F656" s="9" t="inlineStr">
        <is>
          <t>物理系空間清潔公告
時間：113.08.09(五)0800-1700
地點:
二樓:202教室、203教室、204教室、209視聽教室
六樓:621研討室、623研討室、625演講室、626研討室
七樓:717學生活動空間、721讀書室、724研討室、728研討室
進行牆面.地板.天花板.桌椅.白板.窗簾擦拭..等清潔作業，其間略有噪音與消毒水味，不便之處請多諒解。教室與研討室一律暫停借用。</t>
        </is>
      </c>
      <c r="G656" s="7" t="n"/>
      <c r="H656" s="7" t="n"/>
      <c r="I656" s="7" t="n"/>
      <c r="J656" s="7" t="n"/>
      <c r="K656" s="7" t="n"/>
      <c r="L656" s="7" t="n"/>
      <c r="M656" s="7" t="inlineStr">
        <is>
          <t>https://www.phy.ncu.edu.tw/news/%e7%89%a9%e7%90%86%e7%b3%bb%e7%a9%ba%e9%96%93%e6%b8%85%e6%bd%94%e5%85%ac%e5%91%8a1130809/</t>
        </is>
      </c>
      <c r="N656" s="7" t="inlineStr">
        <is>
          <t>許慧君</t>
        </is>
      </c>
    </row>
    <row r="657" ht="105" customHeight="1">
      <c r="A657" s="7">
        <f>TRUE()</f>
        <v/>
      </c>
      <c r="B657" s="7" t="inlineStr">
        <is>
          <t>其他</t>
        </is>
      </c>
      <c r="C657" s="7" t="n"/>
      <c r="D657" s="14" t="n">
        <v>45495</v>
      </c>
      <c r="E657" s="7" t="inlineStr">
        <is>
          <t>物理系715-3-1研究生座位申請公告</t>
        </is>
      </c>
      <c r="F657" s="9" t="inlineStr">
        <is>
          <t>本系715-3-1研究生座位開放申請，無申請截止日期，隨到隨審。
申請資格：
□博士班研究生於畢業前一年撰寫畢業論文者。
□指導教授沒有實驗室或研究室可安置學生者。
□尚未有指導教授者。
有意申請者請填寫附件申請表送系辦
使用期間：申請通過後至申請者已無需使用(畢業離校、已有指導教授…等)
物理系研究生室座位申請表下載</t>
        </is>
      </c>
      <c r="G657" s="7" t="inlineStr">
        <is>
          <t>物理系研究生室座位申請表</t>
        </is>
      </c>
      <c r="H657" s="7" t="inlineStr">
        <is>
          <t>https://www.phy.ncu.edu.tw/wp-content/uploads/2024/07/物理系研究生室座位申請表.doc</t>
        </is>
      </c>
      <c r="I657" s="7" t="inlineStr">
        <is>
          <t>下載</t>
        </is>
      </c>
      <c r="J657" s="7" t="inlineStr">
        <is>
          <t>https://www.phy.ncu.edu.tw/wp-content/uploads/2024/07/物理系研究生室座位申請表.doc</t>
        </is>
      </c>
      <c r="K657" s="7" t="n"/>
      <c r="L657" s="7" t="n"/>
      <c r="M657" s="7" t="inlineStr">
        <is>
          <t>https://www.phy.ncu.edu.tw/news/%e7%89%a9%e7%90%86%e7%b3%bb715-3-1%e7%a0%94%e7%a9%b6%e7%94%9f%e5%ba%a7%e4%bd%8d%e7%94%b3%e8%ab%8b%e5%85%ac%e5%91%8a-3/</t>
        </is>
      </c>
      <c r="N657" s="7" t="inlineStr">
        <is>
          <t>許慧君</t>
        </is>
      </c>
    </row>
    <row r="658" ht="209" customHeight="1">
      <c r="A658" s="7">
        <f>TRUE()</f>
        <v/>
      </c>
      <c r="B658" s="7" t="inlineStr">
        <is>
          <t>其他</t>
        </is>
      </c>
      <c r="C658" s="7" t="n"/>
      <c r="D658" s="14" t="n">
        <v>45495</v>
      </c>
      <c r="E658" s="7" t="inlineStr">
        <is>
          <t>113學年度第1學期課程教學助教志願調查1130722</t>
        </is>
      </c>
      <c r="F658" s="9" t="inlineStr">
        <is>
          <t>中央大學物理系公告-113學年度第1學期課程教學助教志願調查
NCU Physics Departmental Notice-2024/2025 First Semester Teaching Assistant Application Form
物理系研究生欲申請擔任課程教學助教者，請於113年07月29日前填寫『課程教學助教志願表』(https://forms.gle/QHUKdYqc5P3r1cNm9 )。
Physics Department graduate students who wish to serve as teaching assistants (TA), please fill in the TA Application Form before July 29,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113-1助教報到程序Teaching assistant registration procedure
113-1助教TA-4下載
國立中央大學物理系研究生獎助學金辦法20210708系務會議通過-2下載</t>
        </is>
      </c>
      <c r="G658" s="7" t="inlineStr">
        <is>
          <t>https://forms.gle/QHUKdYqc5P3r1cNm9</t>
        </is>
      </c>
      <c r="H658" s="7" t="inlineStr">
        <is>
          <t>https://forms.gle/QHUKdYqc5P3r1cNm9</t>
        </is>
      </c>
      <c r="I658" s="7" t="inlineStr">
        <is>
          <t>https://forms.gle/QHUKdYqc5P3r1cNm9</t>
        </is>
      </c>
      <c r="J658" s="7" t="inlineStr">
        <is>
          <t>https://forms.gle/QHUKdYqc5P3r1cNm9</t>
        </is>
      </c>
      <c r="K658" s="7" t="inlineStr">
        <is>
          <t>113-1助教報到程序Teaching assistant registration procedure</t>
        </is>
      </c>
      <c r="L658" s="7" t="inlineStr">
        <is>
          <t>https://www.phy.ncu.edu.tw/news/113-1%e5%8a%a9%e6%95%99%e5%a0%b1%e5%88%b0%e7%a8%8b%e5%ba%8fteaching-assistant-registration-procedure/</t>
        </is>
      </c>
      <c r="M658" s="7" t="inlineStr">
        <is>
          <t>https://www.phy.ncu.edu.tw/news/113%e5%ad%b8%e5%b9%b4%e5%ba%a6%e7%ac%ac1%e5%ad%b8%e6%9c%9f%e8%aa%b2%e7%a8%8b%e6%95%99%e5%ad%b8%e5%8a%a9%e6%95%99%e5%bf%97%e9%a1%98%e8%aa%bf%e6%9f%a51130722/</t>
        </is>
      </c>
      <c r="N658" s="7" t="inlineStr">
        <is>
          <t>許慧君</t>
        </is>
      </c>
    </row>
    <row r="659">
      <c r="A659" s="7">
        <f>TRUE()</f>
        <v/>
      </c>
      <c r="B659" s="7" t="inlineStr">
        <is>
          <t>其他</t>
        </is>
      </c>
      <c r="C659" s="7" t="n"/>
      <c r="D659" s="14" t="n">
        <v>45489</v>
      </c>
      <c r="E659" s="7" t="inlineStr">
        <is>
          <t>2024-2025 NCU Academic Calendar</t>
        </is>
      </c>
      <c r="F659" s="7" t="inlineStr">
        <is>
          <t>https://pdc.adm.ncu.edu.tw/calendar/2024-2025_ncu_Academic_calendar.pdf</t>
        </is>
      </c>
      <c r="G659" s="7" t="inlineStr">
        <is>
          <t>https://pdc.adm.ncu.edu.tw/calendar/2024-2025_ncu_Academic_c</t>
        </is>
      </c>
      <c r="H659" s="7" t="inlineStr">
        <is>
          <t>https://pdc.adm.ncu.edu.tw/calendar/2024-2025_ncu_Academic_calendar.pdf</t>
        </is>
      </c>
      <c r="I659" s="7" t="n"/>
      <c r="J659" s="7" t="n"/>
      <c r="K659" s="7" t="n"/>
      <c r="L659" s="7" t="n"/>
      <c r="M659" s="7" t="inlineStr">
        <is>
          <t>https://www.phy.ncu.edu.tw/news/2024-2025-ncu-academic-calendar-2/</t>
        </is>
      </c>
      <c r="N659" s="7" t="inlineStr">
        <is>
          <t>許慧君</t>
        </is>
      </c>
    </row>
    <row r="660">
      <c r="A660" s="7">
        <f>TRUE()</f>
        <v/>
      </c>
      <c r="B660" s="7" t="inlineStr">
        <is>
          <t>其他</t>
        </is>
      </c>
      <c r="C660" s="7" t="n"/>
      <c r="D660" s="14" t="n">
        <v>45489</v>
      </c>
      <c r="E660" s="7" t="inlineStr">
        <is>
          <t>113學年度校曆</t>
        </is>
      </c>
      <c r="F660" s="7" t="inlineStr">
        <is>
          <t>https://pdc.adm.ncu.edu.tw/calendar/calendar113.pdf</t>
        </is>
      </c>
      <c r="G660" s="7" t="inlineStr">
        <is>
          <t>https://pdc.adm.ncu.edu.tw/calendar/calendar113.pdf</t>
        </is>
      </c>
      <c r="H660" s="7" t="inlineStr">
        <is>
          <t>https://pdc.adm.ncu.edu.tw/calendar/calendar113.pdf</t>
        </is>
      </c>
      <c r="I660" s="7" t="n"/>
      <c r="J660" s="7" t="n"/>
      <c r="K660" s="7" t="n"/>
      <c r="L660" s="7" t="n"/>
      <c r="M660" s="7" t="inlineStr">
        <is>
          <t>https://www.phy.ncu.edu.tw/news/113%e5%ad%b8%e5%b9%b4%e5%ba%a6%e6%a0%a1%e6%9b%86-2/</t>
        </is>
      </c>
      <c r="N660" s="7" t="inlineStr">
        <is>
          <t>許慧君</t>
        </is>
      </c>
    </row>
    <row r="661" ht="131" customHeight="1">
      <c r="A661" s="7">
        <f>TRUE()</f>
        <v/>
      </c>
      <c r="B661" s="7" t="inlineStr">
        <is>
          <t>其他</t>
        </is>
      </c>
      <c r="C661" s="7" t="n"/>
      <c r="D661" s="14" t="n">
        <v>45489</v>
      </c>
      <c r="E661" s="7" t="inlineStr">
        <is>
          <t>軍民聯合防空(萬安47號)演習113年7月23日(星期二)13時30分至14時30分</t>
        </is>
      </c>
      <c r="F661" s="9" t="inlineStr">
        <is>
          <t>行政院北部地區軍民聯合防空(萬安47號)演習，訂於113年7月23日(星期二)13時30分至14時30分，請惠予配合辦理。
  1.依演習期程規劃表，本校屬北部地區(第三作戰區)，演習日期訂於113年7月23日(星期二)13時30分至14時30分。
  2.演習是日，校內人、車均應配合參加，疏散避難配合事項如下：
 (一)聽聞防空警報鳴響，本校前後鐵門將配合關閉並禁止車輛及人員進出。
(二)校內之行人應就近前往鄰近樓館尋求避難；行駛中之車輛應立即停靠路旁並將車輛熄火。
(三)本校各館舍防護團人員，請就近協助權管防護區域之人員疏散避難等警戒工作。
總務處駐警隊李先生，分機：57119</t>
        </is>
      </c>
      <c r="G661" s="7" t="n"/>
      <c r="H661" s="7" t="n"/>
      <c r="I661" s="7" t="n"/>
      <c r="J661" s="7" t="n"/>
      <c r="K661" s="7" t="n"/>
      <c r="L661" s="7" t="n"/>
      <c r="M661" s="7" t="inlineStr">
        <is>
          <t>https://www.phy.ncu.edu.tw/news/%e8%bb%8d%e6%b0%91%e8%81%af%e5%90%88%e9%98%b2%e7%a9%ba%e8%90%ac%e5%ae%8947%e8%99%9f%e6%bc%94%e7%bf%92113%e5%b9%b47%e6%9c%8823%e6%97%a5%e6%98%9f%e6%9c%9f%e4%ba%8c13%e6%99%8230%e5%88%86%e8%87%b314/</t>
        </is>
      </c>
      <c r="N661" s="7" t="inlineStr">
        <is>
          <t>許慧君</t>
        </is>
      </c>
    </row>
    <row r="662">
      <c r="A662" s="7">
        <f>TRUE()</f>
        <v/>
      </c>
      <c r="B662" s="7" t="inlineStr">
        <is>
          <t>其他</t>
        </is>
      </c>
      <c r="C662" s="7" t="n"/>
      <c r="D662" s="14" t="n">
        <v>45489</v>
      </c>
      <c r="E662" s="7" t="inlineStr">
        <is>
          <t>113學年度第1學期學雜費繳費單下載時間公告</t>
        </is>
      </c>
      <c r="F662" s="7" t="inlineStr">
        <is>
          <t>https://www.oga.ncu.edu.tw/a14bd963/news/aa57b4c0/detail/95917ec7-a33a-4dc3-b76d-131fdf4fecf7</t>
        </is>
      </c>
      <c r="G662" s="7" t="inlineStr">
        <is>
          <t>https://www.oga.ncu.edu.tw/a14bd963/news/aa57b4c0/detail/959</t>
        </is>
      </c>
      <c r="H662" s="7" t="inlineStr">
        <is>
          <t>https://www.oga.ncu.edu.tw/a14bd963/news/aa57b4c0/detail/95917ec7-a33a-4dc3-b76d-131fdf4fecf7</t>
        </is>
      </c>
      <c r="I662" s="7" t="n"/>
      <c r="J662" s="7" t="n"/>
      <c r="K662" s="7" t="n"/>
      <c r="L662" s="7" t="n"/>
      <c r="M662" s="7" t="inlineStr">
        <is>
          <t>https://www.phy.ncu.edu.tw/news/113%e5%ad%b8%e5%b9%b4%e5%ba%a6%e7%ac%ac1%e5%ad%b8%e6%9c%9f%e5%ad%b8%e9%9b%9c%e8%b2%bb%e7%b9%b3%e8%b2%bb%e5%96%ae%e4%b8%8b%e8%bc%89%e6%99%82%e9%96%93%e5%85%ac%e5%91%8a/</t>
        </is>
      </c>
      <c r="N662" s="7" t="inlineStr">
        <is>
          <t>許慧君</t>
        </is>
      </c>
    </row>
    <row r="663">
      <c r="A663" s="7">
        <f>TRUE()</f>
        <v/>
      </c>
      <c r="B663" s="7" t="inlineStr">
        <is>
          <t>其他</t>
        </is>
      </c>
      <c r="C663" s="7" t="n"/>
      <c r="D663" s="14" t="n">
        <v>45489</v>
      </c>
      <c r="E663" s="7" t="inlineStr">
        <is>
          <t>2025 Spring Semester International Student Admission Handbook Announcement</t>
        </is>
      </c>
      <c r="F663" s="7" t="inlineStr">
        <is>
          <t>https://cis.ncu.edu.tw/admissions/content/view/sn/71</t>
        </is>
      </c>
      <c r="G663" s="7" t="inlineStr">
        <is>
          <t>https://cis.ncu.edu.tw/admissions/content/view/sn/71</t>
        </is>
      </c>
      <c r="H663" s="7" t="inlineStr">
        <is>
          <t>https://cis.ncu.edu.tw/admissions/content/view/sn/71</t>
        </is>
      </c>
      <c r="I663" s="7" t="n"/>
      <c r="J663" s="7" t="n"/>
      <c r="K663" s="7" t="n"/>
      <c r="L663" s="7" t="n"/>
      <c r="M663" s="7" t="inlineStr">
        <is>
          <t>https://www.phy.ncu.edu.tw/news/2025-spring-semester-international-student-admission-handbook-announcement/</t>
        </is>
      </c>
      <c r="N663" s="7" t="inlineStr">
        <is>
          <t>許慧君</t>
        </is>
      </c>
    </row>
    <row r="664">
      <c r="A664" s="7">
        <f>TRUE()</f>
        <v/>
      </c>
      <c r="B664" s="7" t="inlineStr">
        <is>
          <t>招生</t>
        </is>
      </c>
      <c r="C664" s="7" t="n"/>
      <c r="D664" s="14" t="n">
        <v>45489</v>
      </c>
      <c r="E664" s="7" t="inlineStr">
        <is>
          <t>2025年春季班外國學生申請入學招生簡章公告</t>
        </is>
      </c>
      <c r="F664" s="7" t="inlineStr">
        <is>
          <t>https://cis.ncu.edu.tw/admissions/content/view/sn/71</t>
        </is>
      </c>
      <c r="G664" s="7" t="inlineStr">
        <is>
          <t>https://cis.ncu.edu.tw/admissions/content/view/sn/71</t>
        </is>
      </c>
      <c r="H664" s="7" t="inlineStr">
        <is>
          <t>https://cis.ncu.edu.tw/admissions/content/view/sn/71</t>
        </is>
      </c>
      <c r="I664" s="7" t="n"/>
      <c r="J664" s="7" t="n"/>
      <c r="K664" s="7" t="n"/>
      <c r="L664" s="7" t="n"/>
      <c r="M664" s="7" t="inlineStr">
        <is>
          <t>https://www.phy.ncu.edu.tw/news/2025%e5%b9%b4%e6%98%a5%e5%ad%a3%e7%8f%ad%e5%a4%96%e5%9c%8b%e5%ad%b8%e7%94%9f%e7%94%b3%e8%ab%8b%e5%85%a5%e5%ad%b8%e6%8b%9b%e7%94%9f%e7%b0%a1%e7%ab%a0%e5%85%ac%e5%91%8a/</t>
        </is>
      </c>
      <c r="N664" s="7" t="inlineStr">
        <is>
          <t>許慧君</t>
        </is>
      </c>
    </row>
    <row r="665">
      <c r="A665" s="7">
        <f>TRUE()</f>
        <v/>
      </c>
      <c r="B665" s="7" t="inlineStr">
        <is>
          <t>其他</t>
        </is>
      </c>
      <c r="C665" s="7" t="n"/>
      <c r="D665" s="14" t="n">
        <v>45488</v>
      </c>
      <c r="E665" s="7" t="inlineStr">
        <is>
          <t>本校「精進學位論文品質實施要點」條文修正案(113年6月19日教務會議核備通過)</t>
        </is>
      </c>
      <c r="F665" s="7" t="inlineStr">
        <is>
          <t>36-精進學位論文品質實施要點-全條文-1下載</t>
        </is>
      </c>
      <c r="G665" s="7" t="inlineStr">
        <is>
          <t>36-精進學位論文品質實施要點-全條文-1</t>
        </is>
      </c>
      <c r="H665" s="7" t="inlineStr">
        <is>
          <t>https://www.phy.ncu.edu.tw/wp-content/uploads/2024/07/36-精進學位論文品質實施要點-全條文-1.pdf</t>
        </is>
      </c>
      <c r="I665" s="7" t="inlineStr">
        <is>
          <t>下載</t>
        </is>
      </c>
      <c r="J665" s="7" t="inlineStr">
        <is>
          <t>https://www.phy.ncu.edu.tw/wp-content/uploads/2024/07/36-精進學位論文品質實施要點-全條文-1.pdf</t>
        </is>
      </c>
      <c r="K665" s="7" t="n"/>
      <c r="L665" s="7" t="n"/>
      <c r="M665" s="7" t="inlineStr">
        <is>
          <t>https://www.phy.ncu.edu.tw/news/%e6%9c%ac%e6%a0%a1%e3%80%8c%e7%b2%be%e9%80%b2%e5%ad%b8%e4%bd%8d%e8%ab%96%e6%96%87%e5%93%81%e8%b3%aa%e5%af%a6%e6%96%bd%e8%a6%81%e9%bb%9e%e3%80%8d%e6%a2%9d%e6%96%87%e4%bf%ae%e6%ad%a3%e6%a1%88113/</t>
        </is>
      </c>
      <c r="N665" s="7" t="inlineStr">
        <is>
          <t>許慧君</t>
        </is>
      </c>
    </row>
    <row r="666" ht="40" customHeight="1">
      <c r="A666" s="7">
        <f>TRUE()</f>
        <v/>
      </c>
      <c r="B666" s="7" t="inlineStr">
        <is>
          <t>其他</t>
        </is>
      </c>
      <c r="C666" s="7" t="n"/>
      <c r="D666" s="14" t="n">
        <v>45488</v>
      </c>
      <c r="E666" s="7" t="inlineStr">
        <is>
          <t>本校「碩博士學位論文違反學術倫理案件處理原則」(113年6月19日教務會議核備通過)</t>
        </is>
      </c>
      <c r="F666" s="9" t="inlineStr">
        <is>
          <t>29-碩博士學位論文違反學術倫理案件處理原則-全條文-1下載
29-碩博士學位論文違反學術倫理案件處理流程下載
29-碩博士學位論文違反學術倫理案件處理原則-修正對照表下載</t>
        </is>
      </c>
      <c r="G666" s="7" t="inlineStr">
        <is>
          <t>29-碩博士學位論文違反學術倫理案件處理原則-全條文-1</t>
        </is>
      </c>
      <c r="H666" s="7" t="inlineStr">
        <is>
          <t>https://www.phy.ncu.edu.tw/wp-content/uploads/2024/07/29-碩博士學位論文違反學術倫理案件處理原則-全條文-1.pdf</t>
        </is>
      </c>
      <c r="I666" s="7" t="inlineStr">
        <is>
          <t>下載</t>
        </is>
      </c>
      <c r="J666" s="7" t="inlineStr">
        <is>
          <t>https://www.phy.ncu.edu.tw/wp-content/uploads/2024/07/29-碩博士學位論文違反學術倫理案件處理原則-全條文-1.pdf</t>
        </is>
      </c>
      <c r="K666" s="7" t="inlineStr">
        <is>
          <t>29-碩博士學位論文違反學術倫理案件處理流程</t>
        </is>
      </c>
      <c r="L666" s="7" t="inlineStr">
        <is>
          <t>https://www.phy.ncu.edu.tw/wp-content/uploads/2024/07/29-碩博士學位論文違反學術倫理案件處理流程.pdf</t>
        </is>
      </c>
      <c r="M666" s="7" t="inlineStr">
        <is>
          <t>https://www.phy.ncu.edu.tw/news/%e6%9c%ac%e6%a0%a1%e3%80%8c%e7%a2%a9%e5%8d%9a%e5%a3%ab%e5%ad%b8%e4%bd%8d%e8%ab%96%e6%96%87%e9%81%95%e5%8f%8d%e5%ad%b8%e8%a1%93%e5%80%ab%e7%90%86%e6%a1%88%e4%bb%b6%e8%99%95%e7%90%86%e5%8e%9f%e5%89%87/</t>
        </is>
      </c>
      <c r="N666" s="7" t="inlineStr">
        <is>
          <t>許慧君</t>
        </is>
      </c>
    </row>
    <row r="667">
      <c r="A667" s="7">
        <f>TRUE()</f>
        <v/>
      </c>
      <c r="B667" s="7" t="inlineStr">
        <is>
          <t>其他</t>
        </is>
      </c>
      <c r="C667" s="7" t="n"/>
      <c r="D667" s="14" t="n">
        <v>45488</v>
      </c>
      <c r="E667" s="7" t="inlineStr">
        <is>
          <t>113學年度碩博士新生宿舍抽籤時程及注意事項</t>
        </is>
      </c>
      <c r="F667" s="7" t="inlineStr">
        <is>
          <t>https://www.ncu.edu.tw/tw/events/show.php?num=18379</t>
        </is>
      </c>
      <c r="G667" s="7" t="inlineStr">
        <is>
          <t>https://www.ncu.edu.tw/tw/events/show.php?num=18379</t>
        </is>
      </c>
      <c r="H667" s="7" t="inlineStr">
        <is>
          <t>https://www.ncu.edu.tw/tw/events/show.php?num=18379</t>
        </is>
      </c>
      <c r="I667" s="7" t="n"/>
      <c r="J667" s="7" t="n"/>
      <c r="K667" s="7" t="n"/>
      <c r="L667" s="7" t="n"/>
      <c r="M667" s="7" t="inlineStr">
        <is>
          <t>https://www.phy.ncu.edu.tw/news/113%e5%ad%b8%e5%b9%b4%e5%ba%a6%e7%a2%a9%e5%8d%9a%e5%a3%ab%e6%96%b0%e7%94%9f%e5%ae%bf%e8%88%8d%e6%8a%bd%e7%b1%a4%e6%99%82%e7%a8%8b%e5%8f%8a%e6%b3%a8%e6%84%8f%e4%ba%8b%e9%a0%85/</t>
        </is>
      </c>
      <c r="N667" s="7" t="inlineStr">
        <is>
          <t>許慧君</t>
        </is>
      </c>
    </row>
    <row r="668">
      <c r="A668" s="7">
        <f>TRUE()</f>
        <v/>
      </c>
      <c r="B668" s="7" t="inlineStr">
        <is>
          <t>其他</t>
        </is>
      </c>
      <c r="C668" s="7" t="n"/>
      <c r="D668" s="14" t="n">
        <v>45488</v>
      </c>
      <c r="E668" s="7" t="inlineStr">
        <is>
          <t>環安中心辦理「危害性化學品通識教育訓練」及「機械及物理性危害預防教育訓練」</t>
        </is>
      </c>
      <c r="F668" s="7" t="inlineStr">
        <is>
          <t>113OB01600下載</t>
        </is>
      </c>
      <c r="G668" s="7" t="inlineStr">
        <is>
          <t>113OB01600</t>
        </is>
      </c>
      <c r="H668" s="7" t="inlineStr">
        <is>
          <t>https://www.phy.ncu.edu.tw/wp-content/uploads/2024/07/113OB01600.pdf</t>
        </is>
      </c>
      <c r="I668" s="7" t="inlineStr">
        <is>
          <t>下載</t>
        </is>
      </c>
      <c r="J668" s="7" t="inlineStr">
        <is>
          <t>https://www.phy.ncu.edu.tw/wp-content/uploads/2024/07/113OB01600.pdf</t>
        </is>
      </c>
      <c r="K668" s="7" t="n"/>
      <c r="L668" s="7" t="n"/>
      <c r="M668" s="7" t="inlineStr">
        <is>
          <t>https://www.phy.ncu.edu.tw/news/%e7%92%b0%e5%ae%89%e4%b8%ad%e5%bf%83%e8%be%a6%e7%90%86%e3%80%8c%e5%8d%b1%e5%ae%b3%e6%80%a7%e5%8c%96%e5%ad%b8%e5%93%81%e9%80%9a%e8%ad%98%e6%95%99%e8%82%b2%e8%a8%93%e7%b7%b4%e3%80%8d%e5%8f%8a%e3%80%8c/</t>
        </is>
      </c>
      <c r="N668" s="7" t="inlineStr">
        <is>
          <t>許慧君</t>
        </is>
      </c>
    </row>
    <row r="669" ht="222" customHeight="1">
      <c r="A669" s="7">
        <f>TRUE()</f>
        <v/>
      </c>
      <c r="B669" s="7" t="inlineStr">
        <is>
          <t>獎學金</t>
        </is>
      </c>
      <c r="C669" s="7" t="n"/>
      <c r="D669" s="14" t="n">
        <v>45485</v>
      </c>
      <c r="E669" s="7" t="inlineStr">
        <is>
          <t>「國立中央大學培育優秀博士生獎學金」自即日起至113年8月15日(星期四)止接受申請</t>
        </is>
      </c>
      <c r="F669" s="9" t="inlineStr">
        <is>
          <t>該獎學金依據「國科會博士生研究獎學金試辦方案」(附件1)及本校該獎學金辦法(附件2)辦理，請博士班一年級踴躍提出申請。
自113學年度始獲本獎學金者，每月可獲獎學金$40,000，獎學金額全數由國科會負擔至多補助3年。
有意申請的博一生需備妥下列文件：
申請表(附件3)
大學部及碩士班歷年成績單
博士班研究計畫
推薦信至少2封
其他助審資料
學生資料名冊(附件4)
存摺影本
自行製作之2分鐘介紹短片(建議搭配PPT錄製)
附件1-113年國科會博士生研究獎學金試辦方案下載
附件2-國立中央大學培育優秀博士生獎學金辦法下載
附件3-培優獎學金申請表-中英文版下載
附件4-學生資料名冊_新申請下載</t>
        </is>
      </c>
      <c r="G669" s="7" t="inlineStr">
        <is>
          <t>附件1-113年國科會博士生研究獎學金試辦方案</t>
        </is>
      </c>
      <c r="H669" s="7" t="inlineStr">
        <is>
          <t>https://www.phy.ncu.edu.tw/wp-content/uploads/2024/07/附件1-113年國科會博士生研究獎學金試辦方案.pdf</t>
        </is>
      </c>
      <c r="I669" s="7" t="inlineStr">
        <is>
          <t>下載</t>
        </is>
      </c>
      <c r="J669" s="7" t="inlineStr">
        <is>
          <t>https://www.phy.ncu.edu.tw/wp-content/uploads/2024/07/附件1-113年國科會博士生研究獎學金試辦方案.pdf</t>
        </is>
      </c>
      <c r="K669" s="7" t="inlineStr">
        <is>
          <t>附件2-國立中央大學培育優秀博士生獎學金辦法</t>
        </is>
      </c>
      <c r="L669" s="7" t="inlineStr">
        <is>
          <t>https://www.phy.ncu.edu.tw/wp-content/uploads/2024/07/附件2-國立中央大學培育優秀博士生獎學金辦法.pdf</t>
        </is>
      </c>
      <c r="M669" s="7" t="inlineStr">
        <is>
          <t>https://www.phy.ncu.edu.tw/news/%e3%80%8c%e5%9c%8b%e7%ab%8b%e4%b8%ad%e5%a4%ae%e5%a4%a7%e5%ad%b8%e5%9f%b9%e8%82%b2%e5%84%aa%e7%a7%80%e5%8d%9a%e5%a3%ab%e7%94%9f%e7%8d%8e%e5%ad%b8%e9%87%91%e3%80%8d%e8%87%aa%e5%8d%b3%e6%97%a5%e8%b5%b7/</t>
        </is>
      </c>
      <c r="N669" s="7" t="inlineStr">
        <is>
          <t>許慧君</t>
        </is>
      </c>
    </row>
    <row r="670" ht="131" customHeight="1">
      <c r="A670" s="7">
        <f>TRUE()</f>
        <v/>
      </c>
      <c r="B670" s="7" t="inlineStr">
        <is>
          <t>其他</t>
        </is>
      </c>
      <c r="C670" s="7" t="n"/>
      <c r="D670" s="14" t="n">
        <v>45484</v>
      </c>
      <c r="E670" s="7" t="inlineStr">
        <is>
          <t>近期家具物品領用公告(陸續更新中)</t>
        </is>
      </c>
      <c r="F670" s="9" t="inlineStr">
        <is>
          <t>1130716更新
4樓403實驗室桌子沙發櫃子一批，有意領用者請聯絡分機65399陳同學。
403下載
3樓六張木桌(寬180深90高75公分)，有意領用者請聯絡分機65360羅助教。
--------------------------------------------------------------------------------------------------------------------------------------
3樓電梯前四張桌子，意者請自取。
--------------------------------------------------------------------------------------------------------------------------------------
4樓404外走廊，意者請自取。</t>
        </is>
      </c>
      <c r="G670" s="7" t="inlineStr">
        <is>
          <t>403</t>
        </is>
      </c>
      <c r="H670" s="7" t="inlineStr">
        <is>
          <t>https://www.phy.ncu.edu.tw/wp-content/uploads/2024/07/403.pdf</t>
        </is>
      </c>
      <c r="I670" s="7" t="inlineStr">
        <is>
          <t>下載</t>
        </is>
      </c>
      <c r="J670" s="7" t="inlineStr">
        <is>
          <t>https://www.phy.ncu.edu.tw/wp-content/uploads/2024/07/403.pdf</t>
        </is>
      </c>
      <c r="K670" s="7" t="n"/>
      <c r="L670" s="7" t="n"/>
      <c r="M670" s="7" t="inlineStr">
        <is>
          <t>https://www.phy.ncu.edu.tw/news/%e8%bf%91%e6%9c%9f%e5%ae%b6%e5%85%b7%e7%89%a9%e5%93%81%e9%a0%98%e7%94%a8%e5%85%ac%e5%91%8a%e9%99%b8%e7%ba%8c%e6%9b%b4%e6%96%b0%e4%b8%ad/</t>
        </is>
      </c>
      <c r="N670" s="7" t="inlineStr">
        <is>
          <t>許慧君</t>
        </is>
      </c>
    </row>
    <row r="671">
      <c r="A671" s="7">
        <f>TRUE()</f>
        <v/>
      </c>
      <c r="B671" s="7" t="inlineStr">
        <is>
          <t>其他</t>
        </is>
      </c>
      <c r="C671" s="7" t="n"/>
      <c r="D671" s="14" t="n">
        <v>45484</v>
      </c>
      <c r="E671" s="7" t="inlineStr">
        <is>
          <t>職涯中心第七屆企業導師計畫—專屬Mentor帶領職涯探索活動</t>
        </is>
      </c>
      <c r="F671" s="7" t="n"/>
      <c r="G671" s="7" t="n"/>
      <c r="H671" s="7" t="n"/>
      <c r="I671" s="7" t="n"/>
      <c r="J671" s="7" t="n"/>
      <c r="K671" s="7" t="n"/>
      <c r="L671" s="7" t="n"/>
      <c r="M671" s="7" t="inlineStr">
        <is>
          <t>https://www.phy.ncu.edu.tw/news/%e8%81%b7%e6%b6%af%e4%b8%ad%e5%bf%83%e7%ac%ac%e4%b8%83%e5%b1%86%e4%bc%81%e6%a5%ad%e5%b0%8e%e5%b8%ab%e8%a8%88%e7%95%ab-%e5%b0%88%e5%b1%acmentor%e5%b8%b6%e9%a0%98%e8%81%b7%e6%b6%af%e6%8e%a2/</t>
        </is>
      </c>
      <c r="N671" s="7" t="inlineStr">
        <is>
          <t>許慧君</t>
        </is>
      </c>
    </row>
    <row r="672" ht="66" customHeight="1">
      <c r="A672" s="7">
        <f>TRUE()</f>
        <v/>
      </c>
      <c r="B672" s="7" t="inlineStr">
        <is>
          <t>其他</t>
        </is>
      </c>
      <c r="C672" s="7" t="n"/>
      <c r="D672" s="14" t="n">
        <v>45483</v>
      </c>
      <c r="E672" s="7" t="inlineStr">
        <is>
          <t>113-1助教報到程序Teaching assistant registration procedure</t>
        </is>
      </c>
      <c r="F672" s="9" t="inlineStr">
        <is>
          <t>助教報到程序Teaching-assistant-registration-procedure下載
附件1-國立中央大學獎助生暨學生兼任助理學習與勞僱型態同意書下載
附件2-助教同意切結書TA-agreement-affidavit下載
ncu-pims-d-001國立中央大學教職員工生保密同意書v1.3_1121116v1下載
國立中央大學教學助理管理要點下載</t>
        </is>
      </c>
      <c r="G672" s="7" t="inlineStr">
        <is>
          <t>助教報到程序Teaching-assistant-registration-procedure</t>
        </is>
      </c>
      <c r="H672" s="7" t="inlineStr">
        <is>
          <t>https://www.phy.ncu.edu.tw/wp-content/uploads/2024/07/助教報到程序Teaching-assistant-registration-procedure.pdf</t>
        </is>
      </c>
      <c r="I672" s="7" t="inlineStr">
        <is>
          <t>下載</t>
        </is>
      </c>
      <c r="J672" s="7" t="inlineStr">
        <is>
          <t>https://www.phy.ncu.edu.tw/wp-content/uploads/2024/07/助教報到程序Teaching-assistant-registration-procedure.pdf</t>
        </is>
      </c>
      <c r="K672" s="7" t="inlineStr">
        <is>
          <t>附件1-國立中央大學獎助生暨學生兼任助理學習與勞僱型態同意書</t>
        </is>
      </c>
      <c r="L672" s="7" t="inlineStr">
        <is>
          <t>https://www.phy.ncu.edu.tw/wp-content/uploads/2024/07/附件1-國立中央大學獎助生暨學生兼任助理學習與勞僱型態同意書.pdf</t>
        </is>
      </c>
      <c r="M672" s="7" t="inlineStr">
        <is>
          <t>https://www.phy.ncu.edu.tw/news/113-1%e5%8a%a9%e6%95%99%e5%a0%b1%e5%88%b0%e7%a8%8b%e5%ba%8fteaching-assistant-registration-procedure/</t>
        </is>
      </c>
      <c r="N672" s="7" t="inlineStr">
        <is>
          <t>許慧君</t>
        </is>
      </c>
    </row>
    <row r="673" ht="53" customHeight="1">
      <c r="A673" s="7">
        <f>TRUE()</f>
        <v/>
      </c>
      <c r="B673" s="7" t="inlineStr">
        <is>
          <t>演講</t>
        </is>
      </c>
      <c r="C673" s="7" t="n"/>
      <c r="D673" s="14" t="n">
        <v>45482</v>
      </c>
      <c r="E673" s="7" t="inlineStr">
        <is>
          <t>碩士生學位考試公告(黃允德)</t>
        </is>
      </c>
      <c r="F673" s="9" t="inlineStr">
        <is>
          <t>姓名:黃允德
口試日期及時間:7/10 13:00
口試地點: 708
論文題目: Bacterial chemotaxis in random environment</t>
        </is>
      </c>
      <c r="G673" s="7" t="n"/>
      <c r="H673" s="7" t="n"/>
      <c r="I673" s="7" t="n"/>
      <c r="J673" s="7" t="n"/>
      <c r="K673" s="7" t="n"/>
      <c r="L673" s="7" t="n"/>
      <c r="M673" s="7" t="inlineStr">
        <is>
          <t>https://www.phy.ncu.edu.tw/news/%e7%a2%a9%e5%a3%ab%e7%94%9f%e5%ad%b8%e4%bd%8d%e8%80%83%e8%a9%a6%e5%85%ac%e5%91%8a%e9%bb%83%e5%85%81%e5%be%b7/</t>
        </is>
      </c>
      <c r="N673" s="7" t="inlineStr">
        <is>
          <t>許慧君</t>
        </is>
      </c>
    </row>
    <row r="674" ht="53" customHeight="1">
      <c r="A674" s="7">
        <f>TRUE()</f>
        <v/>
      </c>
      <c r="B674" s="7" t="inlineStr">
        <is>
          <t>演講</t>
        </is>
      </c>
      <c r="C674" s="7" t="n"/>
      <c r="D674" s="14" t="n">
        <v>45482</v>
      </c>
      <c r="E674" s="7" t="inlineStr">
        <is>
          <t>碩士生學位考試公告(李奇)</t>
        </is>
      </c>
      <c r="F674" s="9" t="inlineStr">
        <is>
          <t>姓名:李奇
口試日期及時間:7/10 早上9:30
口試地點:621
論文題目:利用紅色火龍果開發板研究銣原子光鐘超精細躍遷</t>
        </is>
      </c>
      <c r="G674" s="7" t="n"/>
      <c r="H674" s="7" t="n"/>
      <c r="I674" s="7" t="n"/>
      <c r="J674" s="7" t="n"/>
      <c r="K674" s="7" t="n"/>
      <c r="L674" s="7" t="n"/>
      <c r="M674" s="7" t="inlineStr">
        <is>
          <t>https://www.phy.ncu.edu.tw/news/%e7%a2%a9%e5%a3%ab%e7%94%9f%e5%ad%b8%e4%bd%8d%e8%80%83%e8%a9%a6%e5%85%ac%e5%91%8a%e6%9d%8e%e5%a5%87/</t>
        </is>
      </c>
      <c r="N674" s="7" t="inlineStr">
        <is>
          <t>許慧君</t>
        </is>
      </c>
    </row>
    <row r="675" ht="196" customHeight="1">
      <c r="A675" s="7">
        <f>TRUE()</f>
        <v/>
      </c>
      <c r="B675" s="7" t="inlineStr">
        <is>
          <t>其他</t>
        </is>
      </c>
      <c r="C675" s="7" t="n"/>
      <c r="D675" s="14" t="n">
        <v>45482</v>
      </c>
      <c r="E675" s="7" t="inlineStr">
        <is>
          <t>113學年度第1學期課程教學助教志願調查1130709</t>
        </is>
      </c>
      <c r="F675" s="9" t="inlineStr">
        <is>
          <t>中央大學物理系公告-113學年度第1學期課程教學助教志願調查
NCU Physics Departmental Notice-2024/2025 First Semester Teaching Assistant Application Form
物理系研究生欲申請擔任課程教學助教者，請於113年07月20日前填寫『課程教學助教志願表』(https://forms.gle/QHUKdYqc5P3r1cNm9 )。
Physics Department graduate students who wish to serve as teaching assistants (TA), please fill in the TA Application Form before July 20,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113-1助教TA-3下載
國立中央大學物理系研究生獎助學金辦法20210708系務會議通過-1下載</t>
        </is>
      </c>
      <c r="G675" s="7" t="inlineStr">
        <is>
          <t>113-1助教TA-3</t>
        </is>
      </c>
      <c r="H675" s="7" t="inlineStr">
        <is>
          <t>https://www.phy.ncu.edu.tw/wp-content/uploads/2024/07/113-1助教TA-3.pdf</t>
        </is>
      </c>
      <c r="I675" s="7" t="inlineStr">
        <is>
          <t>下載</t>
        </is>
      </c>
      <c r="J675" s="7" t="inlineStr">
        <is>
          <t>https://www.phy.ncu.edu.tw/wp-content/uploads/2024/07/113-1助教TA-3.pdf</t>
        </is>
      </c>
      <c r="K675" s="7" t="inlineStr">
        <is>
          <t>國立中央大學物理系研究生獎助學金辦法20210708系務會議通過-1</t>
        </is>
      </c>
      <c r="L675" s="7" t="inlineStr">
        <is>
          <t>https://www.phy.ncu.edu.tw/wp-content/uploads/2024/07/國立中央大學物理系研究生獎助學金辦法20210708系務會議通過-1.pdf</t>
        </is>
      </c>
      <c r="M675" s="7" t="inlineStr">
        <is>
          <t>https://www.phy.ncu.edu.tw/news/113%e5%ad%b8%e5%b9%b4%e5%ba%a6%e7%ac%ac1%e5%ad%b8%e6%9c%9f%e8%aa%b2%e7%a8%8b%e6%95%99%e5%ad%b8%e5%8a%a9%e6%95%99%e5%bf%97%e9%a1%98%e8%aa%bf%e6%9f%a51130709/</t>
        </is>
      </c>
      <c r="N675" s="7" t="inlineStr">
        <is>
          <t>許慧君</t>
        </is>
      </c>
    </row>
    <row r="676" ht="53" customHeight="1">
      <c r="A676" s="7">
        <f>TRUE()</f>
        <v/>
      </c>
      <c r="B676" s="7" t="inlineStr">
        <is>
          <t>演講</t>
        </is>
      </c>
      <c r="C676" s="7" t="n"/>
      <c r="D676" s="14" t="n">
        <v>45482</v>
      </c>
      <c r="E676" s="7" t="inlineStr">
        <is>
          <t>碩士生學位考試公告(彭奕翔)</t>
        </is>
      </c>
      <c r="F676" s="9" t="inlineStr">
        <is>
          <t>姓名:彭奕翔
口試日期及時間:7/16 10:30-12:00
口試地點:623
論文題目:VUV Photolysis of Methane Ice in Nitrogen-rich Environment</t>
        </is>
      </c>
      <c r="G676" s="7" t="n"/>
      <c r="H676" s="7" t="n"/>
      <c r="I676" s="7" t="n"/>
      <c r="J676" s="7" t="n"/>
      <c r="K676" s="7" t="n"/>
      <c r="L676" s="7" t="n"/>
      <c r="M676" s="7" t="inlineStr">
        <is>
          <t>https://www.phy.ncu.edu.tw/news/%e7%a2%a9%e5%a3%ab%e7%94%9f%e5%ad%b8%e4%bd%8d%e8%80%83%e8%a9%a6%e5%85%ac%e5%91%8a%e5%bd%ad%e5%a5%95%e7%bf%94/</t>
        </is>
      </c>
      <c r="N676" s="7" t="inlineStr">
        <is>
          <t>許慧君</t>
        </is>
      </c>
    </row>
    <row r="677" ht="53" customHeight="1">
      <c r="A677" s="7">
        <f>TRUE()</f>
        <v/>
      </c>
      <c r="B677" s="7" t="inlineStr">
        <is>
          <t>演講</t>
        </is>
      </c>
      <c r="C677" s="7" t="n"/>
      <c r="D677" s="14" t="n">
        <v>45478</v>
      </c>
      <c r="E677" s="7" t="inlineStr">
        <is>
          <t>碩士生學位考試公告(黃竣琦)</t>
        </is>
      </c>
      <c r="F677" s="9" t="inlineStr">
        <is>
          <t>姓名:黃竣琦
口試日期及時間:7/16 09:00
口試地點:科學四館623教室
論文題目:Spectrally Resolved VUV Photoinduced Energy Transfer in Layered Ices</t>
        </is>
      </c>
      <c r="G677" s="7" t="n"/>
      <c r="H677" s="7" t="n"/>
      <c r="I677" s="7" t="n"/>
      <c r="J677" s="7" t="n"/>
      <c r="K677" s="7" t="n"/>
      <c r="L677" s="7" t="n"/>
      <c r="M677" s="7" t="inlineStr">
        <is>
          <t>https://www.phy.ncu.edu.tw/news/%e7%a2%a9%e5%a3%ab%e7%94%9f%e5%ad%b8%e4%bd%8d%e8%80%83%e8%a9%a6%e5%85%ac%e5%91%8a%e9%bb%83%e7%ab%a3%e7%90%a6/</t>
        </is>
      </c>
      <c r="N677" s="7" t="inlineStr">
        <is>
          <t>許慧君</t>
        </is>
      </c>
    </row>
    <row r="678" ht="66" customHeight="1">
      <c r="A678" s="7">
        <f>TRUE()</f>
        <v/>
      </c>
      <c r="B678" s="7" t="inlineStr">
        <is>
          <t>演講</t>
        </is>
      </c>
      <c r="C678" s="7" t="n"/>
      <c r="D678" s="14" t="n">
        <v>45477</v>
      </c>
      <c r="E678" s="7" t="inlineStr">
        <is>
          <t>碩士生學位考試公告(莊蕎蓁)</t>
        </is>
      </c>
      <c r="F678" s="9" t="inlineStr">
        <is>
          <t>姓名：莊蕎蓁
口試日期：7/15 12:00 - 15:00
口試地點：724
論文題目：Probing bacterial single - cell membrane potential by a genetically encoded voltage indicator</t>
        </is>
      </c>
      <c r="G678" s="7" t="n"/>
      <c r="H678" s="7" t="n"/>
      <c r="I678" s="7" t="n"/>
      <c r="J678" s="7" t="n"/>
      <c r="K678" s="7" t="n"/>
      <c r="L678" s="7" t="n"/>
      <c r="M678" s="7" t="inlineStr">
        <is>
          <t>https://www.phy.ncu.edu.tw/news/%e7%a2%a9%e5%a3%ab%e7%94%9f%e5%ad%b8%e4%bd%8d%e8%80%83%e8%a9%a6%e5%85%ac%e5%91%8a%e8%8e%8a%e8%95%8e%e8%93%81/</t>
        </is>
      </c>
      <c r="N678" s="7" t="inlineStr">
        <is>
          <t>許慧君</t>
        </is>
      </c>
    </row>
    <row r="679" ht="53" customHeight="1">
      <c r="A679" s="7">
        <f>TRUE()</f>
        <v/>
      </c>
      <c r="B679" s="7" t="inlineStr">
        <is>
          <t>演講</t>
        </is>
      </c>
      <c r="C679" s="7" t="n"/>
      <c r="D679" s="14" t="n">
        <v>45477</v>
      </c>
      <c r="E679" s="7" t="inlineStr">
        <is>
          <t>碩士生學位考試公告(黃智鋒)</t>
        </is>
      </c>
      <c r="F679" s="9" t="inlineStr">
        <is>
          <t>姓名:黃智鋒
口試日期及時間:7/9 10:00 a.m.
口試地點: S4 621教室
論文題目:摻雜磁性元素(Fe、Co和Ni)研究磁場對NVP電池性能影響</t>
        </is>
      </c>
      <c r="G679" s="7" t="n"/>
      <c r="H679" s="7" t="n"/>
      <c r="I679" s="7" t="n"/>
      <c r="J679" s="7" t="n"/>
      <c r="K679" s="7" t="n"/>
      <c r="L679" s="7" t="n"/>
      <c r="M679" s="7" t="inlineStr">
        <is>
          <t>https://www.phy.ncu.edu.tw/news/%e7%a2%a9%e5%a3%ab%e7%94%9f%e5%ad%b8%e4%bd%8d%e8%80%83%e8%a9%a6%e5%85%ac%e5%91%8a%e9%bb%83%e6%99%ba%e9%8b%92/</t>
        </is>
      </c>
      <c r="N679" s="7" t="inlineStr">
        <is>
          <t>許慧君</t>
        </is>
      </c>
    </row>
    <row r="680" ht="66" customHeight="1">
      <c r="A680" s="7">
        <f>TRUE()</f>
        <v/>
      </c>
      <c r="B680" s="7" t="inlineStr">
        <is>
          <t>演講</t>
        </is>
      </c>
      <c r="C680" s="7" t="n"/>
      <c r="D680" s="14" t="n">
        <v>45477</v>
      </c>
      <c r="E680" s="7" t="inlineStr">
        <is>
          <t>碩士生學位考試公告(吳秉宜)</t>
        </is>
      </c>
      <c r="F680" s="9" t="inlineStr">
        <is>
          <t>姓名:吳秉宜
口試日期及時間:2024/07/09 15:00
口試地點:中央大學健雄館621
論文題目:Large-volume Microwave Cavity Design for the Taiwan Axion Search Experiment with Haloscope</t>
        </is>
      </c>
      <c r="G680" s="7" t="n"/>
      <c r="H680" s="7" t="n"/>
      <c r="I680" s="7" t="n"/>
      <c r="J680" s="7" t="n"/>
      <c r="K680" s="7" t="n"/>
      <c r="L680" s="7" t="n"/>
      <c r="M680" s="7" t="inlineStr">
        <is>
          <t>https://www.phy.ncu.edu.tw/news/%e7%a2%a9%e5%a3%ab%e7%94%9f%e5%ad%b8%e4%bd%8d%e8%80%83%e8%a9%a6%e5%85%ac%e5%91%8a%e5%90%b3%e7%a7%89%e5%ae%9c/</t>
        </is>
      </c>
      <c r="N680" s="7" t="inlineStr">
        <is>
          <t>許慧君</t>
        </is>
      </c>
    </row>
    <row r="681" ht="53" customHeight="1">
      <c r="A681" s="7">
        <f>TRUE()</f>
        <v/>
      </c>
      <c r="B681" s="7" t="inlineStr">
        <is>
          <t>演講</t>
        </is>
      </c>
      <c r="C681" s="7" t="n"/>
      <c r="D681" s="14" t="n">
        <v>45477</v>
      </c>
      <c r="E681" s="7" t="inlineStr">
        <is>
          <t>碩士生學位考試公告(譚學深)</t>
        </is>
      </c>
      <c r="F681" s="9" t="inlineStr">
        <is>
          <t>姓名:譚學深
口試日期及時間: 7月5日 上午11時
口試地點: S4-621
論文題目:Exploring Spatially Resolved Kinematics of Member Galaxies in Galaxy Clusters</t>
        </is>
      </c>
      <c r="G681" s="7" t="n"/>
      <c r="H681" s="7" t="n"/>
      <c r="I681" s="7" t="n"/>
      <c r="J681" s="7" t="n"/>
      <c r="K681" s="7" t="n"/>
      <c r="L681" s="7" t="n"/>
      <c r="M681" s="7" t="inlineStr">
        <is>
          <t>https://www.phy.ncu.edu.tw/news/%e7%a2%a9%e5%a3%ab%e7%94%9f%e5%ad%b8%e4%bd%8d%e8%80%83%e8%a9%a6%e5%85%ac%e5%91%8a%e8%ad%9a%e5%ad%b8%e6%b7%b1/</t>
        </is>
      </c>
      <c r="N681" s="7" t="inlineStr">
        <is>
          <t>許慧君</t>
        </is>
      </c>
    </row>
    <row r="682" ht="53" customHeight="1">
      <c r="A682" s="7">
        <f>TRUE()</f>
        <v/>
      </c>
      <c r="B682" s="7" t="inlineStr">
        <is>
          <t>演講</t>
        </is>
      </c>
      <c r="C682" s="7" t="n"/>
      <c r="D682" s="14" t="n">
        <v>45476</v>
      </c>
      <c r="E682" s="7" t="inlineStr">
        <is>
          <t>碩士生學位考試公告(王信傑)</t>
        </is>
      </c>
      <c r="F682" s="9" t="inlineStr">
        <is>
          <t>姓名: 王信傑
口試日期及時間: 2024/7/10 13:30-16:30
口試地點: s4-623
論文題目: Hydrodynamics and spontaneous flow of active permeating polar gels</t>
        </is>
      </c>
      <c r="G682" s="7" t="n"/>
      <c r="H682" s="7" t="n"/>
      <c r="I682" s="7" t="n"/>
      <c r="J682" s="7" t="n"/>
      <c r="K682" s="7" t="n"/>
      <c r="L682" s="7" t="n"/>
      <c r="M682" s="7" t="inlineStr">
        <is>
          <t>https://www.phy.ncu.edu.tw/news/%e7%a2%a9%e5%a3%ab%e7%94%9f%e5%ad%b8%e4%bd%8d%e8%80%83%e8%a9%a6%e5%85%ac%e5%91%8a%e7%8e%8b%e4%bf%a1%e5%82%91/</t>
        </is>
      </c>
      <c r="N682" s="7" t="inlineStr">
        <is>
          <t>許慧君</t>
        </is>
      </c>
    </row>
    <row r="683" ht="53" customHeight="1">
      <c r="A683" s="7">
        <f>TRUE()</f>
        <v/>
      </c>
      <c r="B683" s="7" t="inlineStr">
        <is>
          <t>演講</t>
        </is>
      </c>
      <c r="C683" s="7" t="n"/>
      <c r="D683" s="14" t="n">
        <v>45476</v>
      </c>
      <c r="E683" s="7" t="inlineStr">
        <is>
          <t>碩士生學位考試公告(羅振宇)</t>
        </is>
      </c>
      <c r="F683" s="9" t="inlineStr">
        <is>
          <t>姓名: 羅振宇
口試日期及時間: 7/10 13:30~16:30
口試地點: S4 623
論文題目: Complex one-dimensional motion in complex soft matter systems</t>
        </is>
      </c>
      <c r="G683" s="7" t="n"/>
      <c r="H683" s="7" t="n"/>
      <c r="I683" s="7" t="n"/>
      <c r="J683" s="7" t="n"/>
      <c r="K683" s="7" t="n"/>
      <c r="L683" s="7" t="n"/>
      <c r="M683" s="7" t="inlineStr">
        <is>
          <t>https://www.phy.ncu.edu.tw/news/%e7%a2%a9%e5%a3%ab%e7%94%9f%e5%ad%b8%e4%bd%8d%e8%80%83%e8%a9%a6%e5%85%ac%e5%91%8a%e7%be%85%e6%8c%af%e5%ae%87/</t>
        </is>
      </c>
      <c r="N683" s="7" t="inlineStr">
        <is>
          <t>許慧君</t>
        </is>
      </c>
    </row>
    <row r="684" ht="53" customHeight="1">
      <c r="A684" s="7">
        <f>TRUE()</f>
        <v/>
      </c>
      <c r="B684" s="7" t="inlineStr">
        <is>
          <t>演講</t>
        </is>
      </c>
      <c r="C684" s="7" t="n"/>
      <c r="D684" s="14" t="n">
        <v>45476</v>
      </c>
      <c r="E684" s="7" t="inlineStr">
        <is>
          <t>碩士生學位考試公告(邱柏齊)</t>
        </is>
      </c>
      <c r="F684" s="9" t="inlineStr">
        <is>
          <t>姓名: 邱柏齊
口試日期及時間: 7/9 下午3~5點
口試地點: 物理系館621
論文題目:  Developing a Low-Mass Axion Detector Using an LC Circuit</t>
        </is>
      </c>
      <c r="G684" s="7" t="n"/>
      <c r="H684" s="7" t="n"/>
      <c r="I684" s="7" t="n"/>
      <c r="J684" s="7" t="n"/>
      <c r="K684" s="7" t="n"/>
      <c r="L684" s="7" t="n"/>
      <c r="M684" s="7" t="inlineStr">
        <is>
          <t>https://www.phy.ncu.edu.tw/news/%e7%a2%a9%e5%a3%ab%e7%94%9f%e5%ad%b8%e4%bd%8d%e8%80%83%e8%a9%a6%e5%85%ac%e5%91%8a%e9%82%b1%e6%9f%8f%e9%bd%8a/</t>
        </is>
      </c>
      <c r="N684" s="7" t="inlineStr">
        <is>
          <t>許慧君</t>
        </is>
      </c>
    </row>
    <row r="685">
      <c r="A685" s="7">
        <f>TRUE()</f>
        <v/>
      </c>
      <c r="B685" s="7" t="inlineStr">
        <is>
          <t>其他</t>
        </is>
      </c>
      <c r="C685" s="7" t="n"/>
      <c r="D685" s="14" t="n">
        <v>45476</v>
      </c>
      <c r="E685" s="7" t="inlineStr">
        <is>
          <t>恭賀陳永富教授榮獲112學年度優良導師獎</t>
        </is>
      </c>
      <c r="F685" s="7" t="n"/>
      <c r="G685" s="7" t="n"/>
      <c r="H685" s="7" t="n"/>
      <c r="I685" s="7" t="n"/>
      <c r="J685" s="7" t="n"/>
      <c r="K685" s="7" t="n"/>
      <c r="L685" s="7" t="n"/>
      <c r="M685" s="7" t="inlineStr">
        <is>
          <t>https://www.phy.ncu.edu.tw/news/%e6%81%ad%e8%b3%80%e9%99%b3%e6%b0%b8%e5%af%8c%e6%95%99%e6%8e%88%e6%a6%ae%e7%8d%b2112%e5%ad%b8%e5%b9%b4%e5%ba%a6%e5%84%aa%e8%89%af%e5%b0%8e%e5%b8%ab%e7%8d%8e/</t>
        </is>
      </c>
      <c r="N685" s="7" t="inlineStr">
        <is>
          <t>許慧君</t>
        </is>
      </c>
    </row>
    <row r="686">
      <c r="A686" s="7">
        <f>TRUE()</f>
        <v/>
      </c>
      <c r="B686" s="7" t="inlineStr">
        <is>
          <t>其他</t>
        </is>
      </c>
      <c r="C686" s="7" t="n"/>
      <c r="D686" s="14" t="n">
        <v>45476</v>
      </c>
      <c r="E686" s="7" t="inlineStr">
        <is>
          <t>113年7月5日(五)、8日(一)、19日(五)、8月2日(五)、16日(五)、30日(五)為本校共同暑休日，物理系辦公室暫停服務</t>
        </is>
      </c>
      <c r="F686" s="7" t="n"/>
      <c r="G686" s="7" t="n"/>
      <c r="H686" s="7" t="n"/>
      <c r="I686" s="7" t="n"/>
      <c r="J686" s="7" t="n"/>
      <c r="K686" s="7" t="n"/>
      <c r="L686" s="7" t="n"/>
      <c r="M686" s="7" t="inlineStr">
        <is>
          <t>https://www.phy.ncu.edu.tw/news/113%e5%b9%b47%e6%9c%885%e6%97%a5%e4%ba%94%e3%80%818%e6%97%a5%e4%b8%80%e3%80%8119%e6%97%a5%e4%ba%94%e3%80%818%e6%9c%882%e6%97%a5%e4%ba%94%e3%80%8116%e6%97%a5%e4%ba%94%e3%80%8130%e6%97%a5/</t>
        </is>
      </c>
      <c r="N686" s="7" t="inlineStr">
        <is>
          <t>許慧君</t>
        </is>
      </c>
    </row>
    <row r="687" ht="196" customHeight="1">
      <c r="A687" s="7">
        <f>TRUE()</f>
        <v/>
      </c>
      <c r="B687" s="7" t="inlineStr">
        <is>
          <t>其他</t>
        </is>
      </c>
      <c r="C687" s="7" t="n"/>
      <c r="D687" s="14" t="n">
        <v>45476</v>
      </c>
      <c r="E687" s="7" t="inlineStr">
        <is>
          <t>113學年度第1學期課程教學助教志願調查1130703</t>
        </is>
      </c>
      <c r="F687" s="9" t="inlineStr">
        <is>
          <t>中央大學物理系公告-113學年度第1學期課程教學助教志願調查
NCU Physics Departmental Notice-2024/2025 First Semester Teaching Assistant Application Form
物理系研究生欲申請擔任課程教學助教者，請於113年07月08日前填寫『課程教學助教志願表』(https://forms.gle/QHUKdYqc5P3r1cNm9 )。
Physics Department graduate students who wish to serve as teaching assistants (TA), please fill in the TA Application Form before July 08,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113-1助教TA下載
國立中央大學物理系研究生獎助學金辦法20210708系務會議通過下載</t>
        </is>
      </c>
      <c r="G687" s="7" t="inlineStr">
        <is>
          <t>https://forms.gle/QHUKdYqc5P3r1cNm9</t>
        </is>
      </c>
      <c r="H687" s="7" t="inlineStr">
        <is>
          <t>https://forms.gle/QHUKdYqc5P3r1cNm9</t>
        </is>
      </c>
      <c r="I687" s="7" t="inlineStr">
        <is>
          <t>https://forms.gle/QHUKdYqc5P3r1cNm9</t>
        </is>
      </c>
      <c r="J687" s="7" t="inlineStr">
        <is>
          <t>https://forms.gle/QHUKdYqc5P3r1cNm9</t>
        </is>
      </c>
      <c r="K687" s="7" t="inlineStr">
        <is>
          <t>113-1助教TA</t>
        </is>
      </c>
      <c r="L687" s="7" t="inlineStr">
        <is>
          <t>https://www.phy.ncu.edu.tw/wp-content/uploads/2024/07/113-1助教TA.pdf</t>
        </is>
      </c>
      <c r="M687" s="7" t="inlineStr">
        <is>
          <t>https://www.phy.ncu.edu.tw/news/113%e5%ad%b8%e5%b9%b4%e5%ba%a6%e7%ac%ac1%e5%ad%b8%e6%9c%9f%e8%aa%b2%e7%a8%8b%e6%95%99%e5%ad%b8%e5%8a%a9%e6%95%99%e5%bf%97%e9%a1%98%e8%aa%bf%e6%9f%a51130703/</t>
        </is>
      </c>
      <c r="N687" s="7" t="inlineStr">
        <is>
          <t>許慧君</t>
        </is>
      </c>
    </row>
    <row r="688" ht="53" customHeight="1">
      <c r="A688" s="7">
        <f>TRUE()</f>
        <v/>
      </c>
      <c r="B688" s="7" t="inlineStr">
        <is>
          <t>演講</t>
        </is>
      </c>
      <c r="C688" s="7" t="n"/>
      <c r="D688" s="14" t="n">
        <v>45475</v>
      </c>
      <c r="E688" s="7" t="inlineStr">
        <is>
          <t>碩士生學位考試公告(蔡承諭)</t>
        </is>
      </c>
      <c r="F688" s="9" t="inlineStr">
        <is>
          <t>姓名: 蔡承諭
口試日期及時間: 2024/07/05 10:00
口試地點: 科四館602(採用線上口試)
論文題目: 雷射驅動相干性硬 X 光源的亮度增強</t>
        </is>
      </c>
      <c r="G688" s="7" t="n"/>
      <c r="H688" s="7" t="n"/>
      <c r="I688" s="7" t="n"/>
      <c r="J688" s="7" t="n"/>
      <c r="K688" s="7" t="n"/>
      <c r="L688" s="7" t="n"/>
      <c r="M688" s="7" t="inlineStr">
        <is>
          <t>https://www.phy.ncu.edu.tw/news/%e7%a2%a9%e5%a3%ab%e7%94%9f%e5%ad%b8%e4%bd%8d%e8%80%83%e8%a9%a6%e5%85%ac%e5%91%8a%e8%94%a1%e6%89%bf%e8%ab%ad/</t>
        </is>
      </c>
      <c r="N688" s="7" t="inlineStr">
        <is>
          <t>許慧君</t>
        </is>
      </c>
    </row>
    <row r="689">
      <c r="A689" s="7">
        <f>TRUE()</f>
        <v/>
      </c>
      <c r="B689" s="7" t="inlineStr">
        <is>
          <t>其他</t>
        </is>
      </c>
      <c r="C689" s="7" t="n"/>
      <c r="D689" s="14" t="n">
        <v>45475</v>
      </c>
      <c r="E689" s="7" t="inlineStr">
        <is>
          <t>失物招領(113.07.02)</t>
        </is>
      </c>
      <c r="F689" s="7" t="inlineStr">
        <is>
          <t>有遺失下列物品者，請儘速至物理系辦(S4-629)認領! 未領取物品將於113.07.31清除。</t>
        </is>
      </c>
      <c r="G689" s="7" t="n"/>
      <c r="H689" s="7" t="n"/>
      <c r="I689" s="7" t="n"/>
      <c r="J689" s="7" t="n"/>
      <c r="K689" s="7" t="n"/>
      <c r="L689" s="7" t="n"/>
      <c r="M689" s="7" t="inlineStr">
        <is>
          <t>https://www.phy.ncu.edu.tw/news/%e5%a4%b1%e7%89%a9%e6%8b%9b%e9%a0%98113-07-02/</t>
        </is>
      </c>
      <c r="N689" s="7" t="inlineStr">
        <is>
          <t>許慧君</t>
        </is>
      </c>
    </row>
    <row r="690" ht="66" customHeight="1">
      <c r="A690" s="7">
        <f>TRUE()</f>
        <v/>
      </c>
      <c r="B690" s="7" t="inlineStr">
        <is>
          <t>演講</t>
        </is>
      </c>
      <c r="C690" s="7" t="n"/>
      <c r="D690" s="14" t="n">
        <v>45474</v>
      </c>
      <c r="E690" s="7" t="inlineStr">
        <is>
          <t>碩士生學位考試公告(徐衍裕)</t>
        </is>
      </c>
      <c r="F690" s="9" t="inlineStr">
        <is>
          <t>姓名:徐衍裕
口試日期及時間:7/9 15:30
口試地點:科學四館 623 教室
論文題目:Temperature Dependence of Effective Sites in Water Ice and Carbonaceous Dust Interactions</t>
        </is>
      </c>
      <c r="G690" s="7" t="n"/>
      <c r="H690" s="7" t="n"/>
      <c r="I690" s="7" t="n"/>
      <c r="J690" s="7" t="n"/>
      <c r="K690" s="7" t="n"/>
      <c r="L690" s="7" t="n"/>
      <c r="M690" s="7" t="inlineStr">
        <is>
          <t>https://www.phy.ncu.edu.tw/news/%e7%a2%a9%e5%a3%ab%e7%94%9f%e5%ad%b8%e4%bd%8d%e8%80%83%e8%a9%a6%e5%85%ac%e5%91%8a%e5%be%90%e8%a1%8d%e8%a3%95/</t>
        </is>
      </c>
      <c r="N690" s="7" t="inlineStr">
        <is>
          <t>許慧君</t>
        </is>
      </c>
    </row>
    <row r="691" ht="53" customHeight="1">
      <c r="A691" s="7">
        <f>TRUE()</f>
        <v/>
      </c>
      <c r="B691" s="7" t="inlineStr">
        <is>
          <t>演講</t>
        </is>
      </c>
      <c r="C691" s="7" t="n"/>
      <c r="D691" s="14" t="n">
        <v>45474</v>
      </c>
      <c r="E691" s="7" t="inlineStr">
        <is>
          <t>碩士生學位考試公告(李俊逸)</t>
        </is>
      </c>
      <c r="F691" s="9" t="inlineStr">
        <is>
          <t>姓名: 李俊逸
口試日期及時間: 7/9 下午2:00
口試地點: 科學四館 623 教室
論文題目: Electron-induced diffusion within astrophysical layered ices</t>
        </is>
      </c>
      <c r="G691" s="7" t="n"/>
      <c r="H691" s="7" t="n"/>
      <c r="I691" s="7" t="n"/>
      <c r="J691" s="7" t="n"/>
      <c r="K691" s="7" t="n"/>
      <c r="L691" s="7" t="n"/>
      <c r="M691" s="7" t="inlineStr">
        <is>
          <t>https://www.phy.ncu.edu.tw/news/%e5%8d%9a%e5%a3%ab%e7%94%9f%e5%ad%b8%e4%bd%8d%e8%80%83%e8%a9%a6%e5%85%ac%e5%91%8a%e6%9d%8e%e4%bf%8a%e9%80%b8/</t>
        </is>
      </c>
      <c r="N691" s="7" t="inlineStr">
        <is>
          <t>許慧君</t>
        </is>
      </c>
    </row>
    <row r="692" ht="53" customHeight="1">
      <c r="A692" s="7">
        <f>TRUE()</f>
        <v/>
      </c>
      <c r="B692" s="7" t="inlineStr">
        <is>
          <t>演講</t>
        </is>
      </c>
      <c r="C692" s="7" t="n"/>
      <c r="D692" s="14" t="n">
        <v>45474</v>
      </c>
      <c r="E692" s="7" t="inlineStr">
        <is>
          <t>碩士生學位考試公告(賴諺平)</t>
        </is>
      </c>
      <c r="F692" s="9" t="inlineStr">
        <is>
          <t>姓名:賴諺平
口試日期及時間:2024/07/05 下午2點
口試地點:科四館1013
論文題目:月球碰撞閃焰觀察系統之設立及資料處理分析</t>
        </is>
      </c>
      <c r="G692" s="7" t="n"/>
      <c r="H692" s="7" t="n"/>
      <c r="I692" s="7" t="n"/>
      <c r="J692" s="7" t="n"/>
      <c r="K692" s="7" t="n"/>
      <c r="L692" s="7" t="n"/>
      <c r="M692" s="7" t="inlineStr">
        <is>
          <t>https://www.phy.ncu.edu.tw/news/%e7%a2%a9%e5%a3%ab%e7%94%9f%e5%ad%b8%e4%bd%8d%e8%80%83%e8%a9%a6%e5%85%ac%e5%91%8a%e8%b3%b4%e8%ab%ba%e5%b9%b3/</t>
        </is>
      </c>
      <c r="N692" s="7" t="inlineStr">
        <is>
          <t>許慧君</t>
        </is>
      </c>
    </row>
    <row r="693" ht="66" customHeight="1">
      <c r="A693" s="7">
        <f>TRUE()</f>
        <v/>
      </c>
      <c r="B693" s="7" t="inlineStr">
        <is>
          <t>演講</t>
        </is>
      </c>
      <c r="C693" s="7" t="n"/>
      <c r="D693" s="14" t="n">
        <v>45474</v>
      </c>
      <c r="E693" s="7" t="inlineStr">
        <is>
          <t>碩士生學位考試公告(賴誼峰)</t>
        </is>
      </c>
      <c r="F693" s="9" t="inlineStr">
        <is>
          <t>姓名: 賴誼峰
口試日期及時間: 2024/07/08 13:00
口試地點: S4-625
論文題目: The Sign Reversal of Anomalous Hall Effect and the Interfacial Magnetic Properties in Pd/Co Thin Films</t>
        </is>
      </c>
      <c r="G693" s="7" t="n"/>
      <c r="H693" s="7" t="n"/>
      <c r="I693" s="7" t="n"/>
      <c r="J693" s="7" t="n"/>
      <c r="K693" s="7" t="n"/>
      <c r="L693" s="7" t="n"/>
      <c r="M693" s="7" t="inlineStr">
        <is>
          <t>https://www.phy.ncu.edu.tw/news/%e7%a2%a9%e5%a3%ab%e7%94%9f%e5%ad%b8%e4%bd%8d%e8%80%83%e8%a9%a6%e5%85%ac%e5%91%8a%e8%b3%b4%e8%aa%bc%e5%b3%b0/</t>
        </is>
      </c>
      <c r="N693" s="7" t="inlineStr">
        <is>
          <t>許慧君</t>
        </is>
      </c>
    </row>
    <row r="694" ht="53" customHeight="1">
      <c r="A694" s="7">
        <f>TRUE()</f>
        <v/>
      </c>
      <c r="B694" s="7" t="inlineStr">
        <is>
          <t>演講</t>
        </is>
      </c>
      <c r="C694" s="7" t="n"/>
      <c r="D694" s="14" t="n">
        <v>45470</v>
      </c>
      <c r="E694" s="7" t="inlineStr">
        <is>
          <t>碩士生學位考試公告(邵詳崴)</t>
        </is>
      </c>
      <c r="F694" s="9" t="inlineStr">
        <is>
          <t>姓名: 邵詳崴
口試日期及時間: 2024/6/27 14:00
口試地點:S4-621
論文題目:基於電磁誘發透明的量子薛丁格方程式模擬器</t>
        </is>
      </c>
      <c r="G694" s="7" t="n"/>
      <c r="H694" s="7" t="n"/>
      <c r="I694" s="7" t="n"/>
      <c r="J694" s="7" t="n"/>
      <c r="K694" s="7" t="n"/>
      <c r="L694" s="7" t="n"/>
      <c r="M694" s="7" t="inlineStr">
        <is>
          <t>https://www.phy.ncu.edu.tw/news/%e7%a2%a9%e5%a3%ab%e7%94%9f%e5%ad%b8%e4%bd%8d%e8%80%83%e8%a9%a6%e5%85%ac%e5%91%8a%e9%82%b5%e8%a9%b3%e5%b4%b4/</t>
        </is>
      </c>
      <c r="N694" s="7" t="inlineStr">
        <is>
          <t>許慧君</t>
        </is>
      </c>
    </row>
    <row r="695" ht="196" customHeight="1">
      <c r="A695" s="7">
        <f>TRUE()</f>
        <v/>
      </c>
      <c r="B695" s="7" t="inlineStr">
        <is>
          <t>其他</t>
        </is>
      </c>
      <c r="C695" s="7" t="n"/>
      <c r="D695" s="14" t="n">
        <v>45469</v>
      </c>
      <c r="E695" s="7" t="inlineStr">
        <is>
          <t>113學年度第1學期課程教學助教志願調查1130626</t>
        </is>
      </c>
      <c r="F695" s="9" t="inlineStr">
        <is>
          <t>中央大學物理系公告-113學年度第1學期課程教學助教志願調查
NCU Physics Departmental Notice-2024/2025 First Semester Teaching Assistant Application Form
物理系研究生欲申請擔任課程教學助教者，請於113年06月30日前填寫『課程教學助教志願表』(https://forms.gle/QHUKdYqc5P3r1cNm9 )。
Physics Department graduate students who wish to serve as teaching assistants (TA), please fill in the TA Application Form before June 30,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113-1助教TA-3下載
國立中央大學物理系研究生獎助學金辦法20210708系務會議通過-3下載</t>
        </is>
      </c>
      <c r="G695" s="7" t="inlineStr">
        <is>
          <t>https://forms.gle/QHUKdYqc5P3r1cNm9</t>
        </is>
      </c>
      <c r="H695" s="7" t="inlineStr">
        <is>
          <t>https://forms.gle/QHUKdYqc5P3r1cNm9</t>
        </is>
      </c>
      <c r="I695" s="7" t="inlineStr">
        <is>
          <t>https://forms.gle/QHUKdYqc5P3r1cNm9</t>
        </is>
      </c>
      <c r="J695" s="7" t="inlineStr">
        <is>
          <t>https://forms.gle/QHUKdYqc5P3r1cNm9</t>
        </is>
      </c>
      <c r="K695" s="7" t="inlineStr">
        <is>
          <t>113-1助教TA-3</t>
        </is>
      </c>
      <c r="L695" s="7" t="inlineStr">
        <is>
          <t>https://www.phy.ncu.edu.tw/wp-content/uploads/2024/06/113-1助教TA-3.pdf</t>
        </is>
      </c>
      <c r="M695" s="7" t="inlineStr">
        <is>
          <t>https://www.phy.ncu.edu.tw/news/113%e5%ad%b8%e5%b9%b4%e5%ba%a6%e7%ac%ac1%e5%ad%b8%e6%9c%9f%e8%aa%b2%e7%a8%8b%e6%95%99%e5%ad%b8%e5%8a%a9%e6%95%99%e5%bf%97%e9%a1%98%e8%aa%bf%e6%9f%a51130626/</t>
        </is>
      </c>
      <c r="N695" s="7" t="inlineStr">
        <is>
          <t>許慧君</t>
        </is>
      </c>
    </row>
    <row r="696" ht="66" customHeight="1">
      <c r="A696" s="7">
        <f>TRUE()</f>
        <v/>
      </c>
      <c r="B696" s="7" t="inlineStr">
        <is>
          <t>演講</t>
        </is>
      </c>
      <c r="C696" s="7" t="n"/>
      <c r="D696" s="14" t="n">
        <v>45467</v>
      </c>
      <c r="E696" s="7" t="inlineStr">
        <is>
          <t>博士生學位考試公告(吳冠廷)</t>
        </is>
      </c>
      <c r="F696" s="9" t="inlineStr">
        <is>
          <t>姓名: 吳冠廷     
口試日期及時間: 2024/07/11, 16:00
口試地點: 621
論文題目: Photo-induced Force Nanospectroscopy of Infrared Surface Modes, Application to Silicon Carbide</t>
        </is>
      </c>
      <c r="G696" s="7" t="n"/>
      <c r="H696" s="7" t="n"/>
      <c r="I696" s="7" t="n"/>
      <c r="J696" s="7" t="n"/>
      <c r="K696" s="7" t="n"/>
      <c r="L696" s="7" t="n"/>
      <c r="M696" s="7" t="inlineStr">
        <is>
          <t>https://www.phy.ncu.edu.tw/news/%e5%8d%9a%e5%a3%ab%e7%94%9f%e5%ad%b8%e4%bd%8d%e8%80%83%e8%a9%a6%e5%85%ac%e5%91%8a%e5%90%b3%e5%86%a0%e5%bb%b7/</t>
        </is>
      </c>
      <c r="N696" s="7" t="inlineStr">
        <is>
          <t>許慧君</t>
        </is>
      </c>
    </row>
    <row r="697" ht="66" customHeight="1">
      <c r="A697" s="7">
        <f>TRUE()</f>
        <v/>
      </c>
      <c r="B697" s="7" t="inlineStr">
        <is>
          <t>考試</t>
        </is>
      </c>
      <c r="C697" s="7" t="inlineStr">
        <is>
          <t>演講</t>
        </is>
      </c>
      <c r="D697" s="14" t="n">
        <v>45463</v>
      </c>
      <c r="E697" s="7" t="inlineStr">
        <is>
          <t>大學部乙制口試公告(曾舜琳)</t>
        </is>
      </c>
      <c r="F697" s="9" t="inlineStr">
        <is>
          <t>學生：曾舜琳
題目：The formation of complex organic molecules via energetic electrons irradiation of astrophysical ices
時間：6/26 下午15:00
地點：623</t>
        </is>
      </c>
      <c r="G697" s="7" t="n"/>
      <c r="H697" s="7" t="n"/>
      <c r="I697" s="7" t="n"/>
      <c r="J697" s="7" t="n"/>
      <c r="K697" s="7" t="n"/>
      <c r="L697" s="7" t="n"/>
      <c r="M697" s="7" t="inlineStr">
        <is>
          <t>https://www.phy.ncu.edu.tw/news/%e5%a4%a7%e5%ad%b8%e9%83%a8%e4%b9%99%e5%88%b6%e5%8f%a3%e8%a9%a6%e5%85%ac%e5%91%8a%e6%9b%be%e8%88%9c%e7%90%b3/</t>
        </is>
      </c>
      <c r="N697" s="7" t="inlineStr">
        <is>
          <t>許慧君</t>
        </is>
      </c>
    </row>
    <row r="698" ht="66" customHeight="1">
      <c r="A698" s="7">
        <f>TRUE()</f>
        <v/>
      </c>
      <c r="B698" s="7" t="inlineStr">
        <is>
          <t>考試</t>
        </is>
      </c>
      <c r="C698" s="7" t="inlineStr">
        <is>
          <t>演講</t>
        </is>
      </c>
      <c r="D698" s="14" t="n">
        <v>45463</v>
      </c>
      <c r="E698" s="7" t="inlineStr">
        <is>
          <t>大學部乙制口試公告(邱譯萱)</t>
        </is>
      </c>
      <c r="F698" s="9" t="inlineStr">
        <is>
          <t>學生：邱譯萱
題目：The Effect of Carbonaceous Dust Grains on the Deposition and Desorption of Interstellar Ices
時間：6/25 上午10:00
地點：621</t>
        </is>
      </c>
      <c r="G698" s="7" t="n"/>
      <c r="H698" s="7" t="n"/>
      <c r="I698" s="7" t="n"/>
      <c r="J698" s="7" t="n"/>
      <c r="K698" s="7" t="n"/>
      <c r="L698" s="7" t="n"/>
      <c r="M698" s="7" t="inlineStr">
        <is>
          <t>https://www.phy.ncu.edu.tw/news/%e5%a4%a7%e5%ad%b8%e9%83%a8%e4%b9%99%e5%88%b6%e5%8f%a3%e8%a9%a6%e5%85%ac%e5%91%8a%e9%82%b1%e8%ad%af%e8%90%b1/</t>
        </is>
      </c>
      <c r="N698" s="7" t="inlineStr">
        <is>
          <t>許慧君</t>
        </is>
      </c>
    </row>
    <row r="699" ht="53" customHeight="1">
      <c r="A699" s="7">
        <f>TRUE()</f>
        <v/>
      </c>
      <c r="B699" s="7" t="inlineStr">
        <is>
          <t>演講</t>
        </is>
      </c>
      <c r="C699" s="7" t="n"/>
      <c r="D699" s="14" t="n">
        <v>45462</v>
      </c>
      <c r="E699" s="7" t="inlineStr">
        <is>
          <t>碩士生學位考試公告(葉家榕)</t>
        </is>
      </c>
      <c r="F699" s="9" t="inlineStr">
        <is>
          <t>姓名: 葉家榕
口試日期及時間: 6/25 早上9:00
口試地點: E2-129
論文題目: 多孔矽沿蝕刻方向的光學性質探討</t>
        </is>
      </c>
      <c r="G699" s="7" t="n"/>
      <c r="H699" s="7" t="n"/>
      <c r="I699" s="7" t="n"/>
      <c r="J699" s="7" t="n"/>
      <c r="K699" s="7" t="n"/>
      <c r="L699" s="7" t="n"/>
      <c r="M699" s="7" t="inlineStr">
        <is>
          <t>https://www.phy.ncu.edu.tw/news/%e7%a2%a9%e5%a3%ab%e7%94%9f%e5%ad%b8%e4%bd%8d%e8%80%83%e8%a9%a6%e5%85%ac%e5%91%8a%e8%91%89%e5%ae%b6%e6%a6%95/</t>
        </is>
      </c>
      <c r="N699" s="7" t="inlineStr">
        <is>
          <t>許慧君</t>
        </is>
      </c>
    </row>
    <row r="700" ht="196" customHeight="1">
      <c r="A700" s="7">
        <f>TRUE()</f>
        <v/>
      </c>
      <c r="B700" s="7" t="inlineStr">
        <is>
          <t>其他</t>
        </is>
      </c>
      <c r="C700" s="7" t="n"/>
      <c r="D700" s="14" t="n">
        <v>45462</v>
      </c>
      <c r="E700" s="7" t="inlineStr">
        <is>
          <t>113學年度第1學期課程教學助教志願調查1130619</t>
        </is>
      </c>
      <c r="F700" s="9" t="inlineStr">
        <is>
          <t>中央大學物理系公告-113學年度第1學期課程教學助教志願調查
NCU Physics Departmental Notice-2024/2025 First Semester Teaching Assistant Application Form
物理系研究生欲申請擔任課程教學助教者，請於113年06月23日前填寫『課程教學助教志願表』(https://forms.gle/QHUKdYqc5P3r1cNm9 )。
Physics Department graduate students who wish to serve as teaching assistants (TA), please fill in the TA Application Form before June 23,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113-1助教TA-2下載
國立中央大學物理系研究生獎助學金辦法20210708系務會議通過-2下載</t>
        </is>
      </c>
      <c r="G700" s="7" t="inlineStr">
        <is>
          <t>https://forms.gle/QHUKdYqc5P3r1cNm9</t>
        </is>
      </c>
      <c r="H700" s="7" t="inlineStr">
        <is>
          <t>https://forms.gle/QHUKdYqc5P3r1cNm9</t>
        </is>
      </c>
      <c r="I700" s="7" t="inlineStr">
        <is>
          <t>https://forms.gle/QHUKdYqc5P3r1cNm9</t>
        </is>
      </c>
      <c r="J700" s="7" t="inlineStr">
        <is>
          <t>https://forms.gle/QHUKdYqc5P3r1cNm9</t>
        </is>
      </c>
      <c r="K700" s="7" t="inlineStr">
        <is>
          <t>113-1助教TA-2</t>
        </is>
      </c>
      <c r="L700" s="7" t="inlineStr">
        <is>
          <t>https://www.phy.ncu.edu.tw/wp-content/uploads/2024/06/113-1助教TA-2.pdf</t>
        </is>
      </c>
      <c r="M700" s="7" t="inlineStr">
        <is>
          <t>https://www.phy.ncu.edu.tw/news/113%e5%ad%b8%e5%b9%b4%e5%ba%a6%e7%ac%ac1%e5%ad%b8%e6%9c%9f%e8%aa%b2%e7%a8%8b%e6%95%99%e5%ad%b8%e5%8a%a9%e6%95%99%e5%bf%97%e9%a1%98%e8%aa%bf%e6%9f%a51130619/</t>
        </is>
      </c>
      <c r="N700" s="7" t="inlineStr">
        <is>
          <t>許慧君</t>
        </is>
      </c>
    </row>
    <row r="701" ht="131" customHeight="1">
      <c r="A701" s="7">
        <f>TRUE()</f>
        <v/>
      </c>
      <c r="B701" s="7" t="inlineStr">
        <is>
          <t>其他</t>
        </is>
      </c>
      <c r="C701" s="7" t="n"/>
      <c r="D701" s="14" t="n">
        <v>45461</v>
      </c>
      <c r="E701" s="7" t="inlineStr">
        <is>
          <t>開放申請電子版學籍成績證明文件</t>
        </is>
      </c>
      <c r="F701" s="9" t="inlineStr">
        <is>
          <t>畢業生_校友服務系統_申請_紙本_學籍成績證明文件_按我看操作說明
畢業生校友服務系統申請電子版學籍成績證明文件_按我看操作說明
畢業生暨在校生-Email申請_紙本_學籍成績證明文件_按我看說明
畢業生暨在校生-Email申請_紙本_學籍成績證明文件_表格_word檔/ PDF檔(建議下載PDF檔填寫)
註冊組-&gt;表格下載 2-07-1成績/證（明）書申請-Email/傳真/郵寄申請專用或按我下載
註冊組-&gt;表格下載 2-07-1成績/證（明）書申請-Email/傳真/郵寄申請專用或按我下載
在校生-Email申請_電子版_學籍成績證明文件_word檔/ PDF檔(建議下載PDF檔填寫)
註冊組-&gt;表格下載 2-07-3成績/證（明）書申請-電子版申請專用/或按我下載
註冊組-&gt;表格下載 2-07-3成績/證（明）書申請-電子版申請專用/或按我下載</t>
        </is>
      </c>
      <c r="G701" s="7" t="inlineStr">
        <is>
          <t>按我看操作說明</t>
        </is>
      </c>
      <c r="H701" s="7" t="inlineStr">
        <is>
          <t>https://drive.google.com/file/d/1-LevKh6SNRQwwRWd2dauiXH2IwbZybgs/view</t>
        </is>
      </c>
      <c r="I701" s="7" t="inlineStr">
        <is>
          <t>按我看操作說明</t>
        </is>
      </c>
      <c r="J701" s="7" t="inlineStr">
        <is>
          <t>https://drive.google.com/file/d/1sx3vYlBDyFTPFAjuDGL9-x4_OuisJGV2/view?usp=drive_link</t>
        </is>
      </c>
      <c r="K701" s="7" t="inlineStr">
        <is>
          <t>按我看說明</t>
        </is>
      </c>
      <c r="L701" s="7" t="inlineStr">
        <is>
          <t>https://pdc.adm.ncu.edu.tw/Form/form/form02-07-1f.pdf</t>
        </is>
      </c>
      <c r="M701" s="7" t="inlineStr">
        <is>
          <t>https://www.phy.ncu.edu.tw/news/%e9%96%8b%e6%94%be%e7%94%b3%e8%ab%8b%e9%9b%bb%e5%ad%90%e7%89%88%e5%ad%b8%e7%b1%8d%e6%88%90%e7%b8%be%e8%ad%89%e6%98%8e%e6%96%87%e4%bb%b6/</t>
        </is>
      </c>
      <c r="N701" s="7" t="inlineStr">
        <is>
          <t>許慧君</t>
        </is>
      </c>
    </row>
    <row r="702" ht="157" customHeight="1">
      <c r="A702" s="7">
        <f>TRUE()</f>
        <v/>
      </c>
      <c r="B702" s="7" t="inlineStr">
        <is>
          <t>考試</t>
        </is>
      </c>
      <c r="C702" s="7" t="inlineStr">
        <is>
          <t>演講</t>
        </is>
      </c>
      <c r="D702" s="14" t="n">
        <v>45461</v>
      </c>
      <c r="E702" s="7" t="inlineStr">
        <is>
          <t>大學部乙制口試公告(陳駿逸.官佩瑩.呂紹揚)</t>
        </is>
      </c>
      <c r="F702" s="9" t="inlineStr">
        <is>
          <t>口試日期及時間:2024/06/21 上午10點
口試地點:健雄館621
------------------------------------------------------------------------------------------------------------------
姓名: 官佩瑩
論文題目: Study of Momentum Resolution of Charged Particles with Tracker and ToF at ePIC
------------------------------------------------------------------------------------------------------------------
姓名: 陳駿逸
論文題目: Machine-Learning Based Energy Regression for Electrons and Photons at CMS
------------------------------------------------------------------------------------------------------------------
姓名: 呂紹揚
論文題目: The Prototype Using LYSO Crystals for the Electromagnetic Calorimeter for the ZDC at ePIC</t>
        </is>
      </c>
      <c r="G702" s="7" t="n"/>
      <c r="H702" s="7" t="n"/>
      <c r="I702" s="7" t="n"/>
      <c r="J702" s="7" t="n"/>
      <c r="K702" s="7" t="n"/>
      <c r="L702" s="7" t="n"/>
      <c r="M702" s="7" t="inlineStr">
        <is>
          <t>https://www.phy.ncu.edu.tw/news/%e5%a4%a7%e5%ad%b8%e9%83%a8%e4%b9%99%e5%88%b6%e5%8f%a3%e8%a9%a6%e5%85%ac%e5%91%8a%e9%99%b3%e9%a7%bf%e9%80%b8-%e5%ae%98%e4%bd%a9%e7%91%a9-%e5%91%82%e7%b4%b9%e6%8f%9a/</t>
        </is>
      </c>
      <c r="N702" s="7" t="inlineStr">
        <is>
          <t>許慧君</t>
        </is>
      </c>
    </row>
    <row r="703" ht="66" customHeight="1">
      <c r="A703" s="7">
        <f>TRUE()</f>
        <v/>
      </c>
      <c r="B703" s="7" t="inlineStr">
        <is>
          <t>演講</t>
        </is>
      </c>
      <c r="C703" s="7" t="n"/>
      <c r="D703" s="14" t="n">
        <v>45460</v>
      </c>
      <c r="E703" s="7" t="inlineStr">
        <is>
          <t>碩士生學位考試公告(楊友東)</t>
        </is>
      </c>
      <c r="F703" s="9" t="inlineStr">
        <is>
          <t>姓名:楊友東
口試日期及時間:2024/06/19上午十點
口試地點:台灣大學原子與分子科學研究所209A討論室
論文題目:由電漿輔助化學氣相沉積法與氯化物前驅物製備之鍺與矽薄膜應用於太陽能電池技術之發展</t>
        </is>
      </c>
      <c r="G703" s="7" t="n"/>
      <c r="H703" s="7" t="n"/>
      <c r="I703" s="7" t="n"/>
      <c r="J703" s="7" t="n"/>
      <c r="K703" s="7" t="n"/>
      <c r="L703" s="7" t="n"/>
      <c r="M703" s="7" t="inlineStr">
        <is>
          <t>https://www.phy.ncu.edu.tw/news/%e7%a2%a9%e5%a3%ab%e7%94%9f%e5%ad%b8%e4%bd%8d%e8%80%83%e8%a9%a6%e5%85%ac%e5%91%8a%e6%a5%8a%e5%8f%8b%e6%9d%b1/</t>
        </is>
      </c>
      <c r="N703" s="7" t="inlineStr">
        <is>
          <t>許慧君</t>
        </is>
      </c>
    </row>
    <row r="704" ht="53" customHeight="1">
      <c r="A704" s="7">
        <f>TRUE()</f>
        <v/>
      </c>
      <c r="B704" s="7" t="inlineStr">
        <is>
          <t>演講</t>
        </is>
      </c>
      <c r="C704" s="7" t="n"/>
      <c r="D704" s="14" t="n">
        <v>45460</v>
      </c>
      <c r="E704" s="7" t="inlineStr">
        <is>
          <t>碩士生學位考試公告(湯偉佑)</t>
        </is>
      </c>
      <c r="F704" s="9" t="inlineStr">
        <is>
          <t>姓名: 湯偉佑
口試日期及時間: 6/24 10:30 am
口試地點: S4-621
論文題目:  Entropy production and Information rates in non-equilibrium network dynamics</t>
        </is>
      </c>
      <c r="G704" s="7" t="n"/>
      <c r="H704" s="7" t="n"/>
      <c r="I704" s="7" t="n"/>
      <c r="J704" s="7" t="n"/>
      <c r="K704" s="7" t="n"/>
      <c r="L704" s="7" t="n"/>
      <c r="M704" s="7" t="inlineStr">
        <is>
          <t>https://www.phy.ncu.edu.tw/news/%e7%a2%a9%e5%a3%ab%e7%94%9f%e5%ad%b8%e4%bd%8d%e8%80%83%e8%a9%a6%e5%85%ac%e5%91%8a%e6%b9%af%e5%81%89%e4%bd%91/</t>
        </is>
      </c>
      <c r="N704" s="7" t="inlineStr">
        <is>
          <t>許慧君</t>
        </is>
      </c>
    </row>
    <row r="705">
      <c r="A705" s="7">
        <f>TRUE()</f>
        <v/>
      </c>
      <c r="B705" s="7" t="inlineStr">
        <is>
          <t>其他</t>
        </is>
      </c>
      <c r="C705" s="7" t="n"/>
      <c r="D705" s="14" t="n">
        <v>45457</v>
      </c>
      <c r="E705" s="7" t="inlineStr">
        <is>
          <t>恭賀陳俞融教授榮獲財團法人傑出人才發展基金會第十二屆「年輕學者創新獎」</t>
        </is>
      </c>
      <c r="F705" s="7" t="inlineStr">
        <is>
          <t>https://www.faos.org.tw/News/news_244.html</t>
        </is>
      </c>
      <c r="G705" s="7" t="inlineStr">
        <is>
          <t>https://www.faos.org.tw/News/news_244.html</t>
        </is>
      </c>
      <c r="H705" s="7" t="inlineStr">
        <is>
          <t>https://www.faos.org.tw/News/news_244.html</t>
        </is>
      </c>
      <c r="I705" s="7" t="n"/>
      <c r="J705" s="7" t="n"/>
      <c r="K705" s="7" t="n"/>
      <c r="L705" s="7" t="n"/>
      <c r="M705" s="7" t="inlineStr">
        <is>
          <t>https://www.phy.ncu.edu.tw/news/%e6%81%ad%e8%b3%80%e9%99%b3%e4%bf%9e%e8%9e%8d%e6%95%99%e6%8e%88%e6%a6%ae%e7%8d%b2%e8%b2%a1%e5%9c%98%e6%b3%95%e4%ba%ba%e5%82%91%e5%87%ba%e4%ba%ba%e6%89%8d%e7%99%bc%e5%b1%95%e5%9f%ba%e9%87%91%e6%9c%83/</t>
        </is>
      </c>
      <c r="N705" s="7" t="inlineStr">
        <is>
          <t>許慧君</t>
        </is>
      </c>
    </row>
    <row r="706" ht="53" customHeight="1">
      <c r="A706" s="7">
        <f>TRUE()</f>
        <v/>
      </c>
      <c r="B706" s="7" t="inlineStr">
        <is>
          <t>演講</t>
        </is>
      </c>
      <c r="C706" s="7" t="n"/>
      <c r="D706" s="14" t="n">
        <v>45456</v>
      </c>
      <c r="E706" s="7" t="inlineStr">
        <is>
          <t>碩士生學位考試公告(張家維)</t>
        </is>
      </c>
      <c r="F706" s="9" t="inlineStr">
        <is>
          <t>姓名: 張家維
 口試日期及時間:2024/06/20 上午10點
口試地點:科學四館203
論文題目:於高真空中量測銫原子6S1/2 - 6D3/2 雙光子躍遷頻率</t>
        </is>
      </c>
      <c r="G706" s="7" t="n"/>
      <c r="H706" s="7" t="n"/>
      <c r="I706" s="7" t="n"/>
      <c r="J706" s="7" t="n"/>
      <c r="K706" s="7" t="n"/>
      <c r="L706" s="7" t="n"/>
      <c r="M706" s="7" t="inlineStr">
        <is>
          <t>https://www.phy.ncu.edu.tw/news/%e7%a2%a9%e5%a3%ab%e7%94%9f%e5%ad%b8%e4%bd%8d%e8%80%83%e8%a9%a6%e5%85%ac%e5%91%8a%e5%bc%b5%e5%ae%b6%e7%b6%ad/</t>
        </is>
      </c>
      <c r="N706" s="7" t="inlineStr">
        <is>
          <t>許慧君</t>
        </is>
      </c>
    </row>
    <row r="707" ht="66" customHeight="1">
      <c r="A707" s="7">
        <f>TRUE()</f>
        <v/>
      </c>
      <c r="B707" s="7" t="inlineStr">
        <is>
          <t>演講</t>
        </is>
      </c>
      <c r="C707" s="7" t="n"/>
      <c r="D707" s="14" t="n">
        <v>45456</v>
      </c>
      <c r="E707" s="7" t="inlineStr">
        <is>
          <t>碩士生學位考試公告(張文庭)</t>
        </is>
      </c>
      <c r="F707" s="9" t="inlineStr">
        <is>
          <t>姓名:張文庭
口試日期及時間: 6/20(四) 15:00
口試地點: S4-203
論文題目: Improving Performance of Superconducting Quantum Circuits by Magnetic Shielding and Infrared Absorbing Coating</t>
        </is>
      </c>
      <c r="G707" s="7" t="n"/>
      <c r="H707" s="7" t="n"/>
      <c r="I707" s="7" t="n"/>
      <c r="J707" s="7" t="n"/>
      <c r="K707" s="7" t="n"/>
      <c r="L707" s="7" t="n"/>
      <c r="M707" s="7" t="inlineStr">
        <is>
          <t>https://www.phy.ncu.edu.tw/news/%e7%a2%a9%e5%a3%ab%e7%94%9f%e5%ad%b8%e4%bd%8d%e8%80%83%e8%a9%a6%e5%85%ac%e5%91%8a%e5%bc%b5%e6%96%87%e5%ba%ad/</t>
        </is>
      </c>
      <c r="N707" s="7" t="inlineStr">
        <is>
          <t>許慧君</t>
        </is>
      </c>
    </row>
    <row r="708" ht="196" customHeight="1">
      <c r="A708" s="7">
        <f>TRUE()</f>
        <v/>
      </c>
      <c r="B708" s="7" t="inlineStr">
        <is>
          <t>其他</t>
        </is>
      </c>
      <c r="C708" s="7" t="n"/>
      <c r="D708" s="14" t="n">
        <v>45456</v>
      </c>
      <c r="E708" s="7" t="inlineStr">
        <is>
          <t>113學年度第1學期課程教學助教志願調查1130613</t>
        </is>
      </c>
      <c r="F708" s="9" t="inlineStr">
        <is>
          <t>中央大學物理系公告-113學年度第1學期課程教學助教志願調查
NCU Physics Departmental Notice-2024/2025 First Semester Teaching Assistant Application Form
物理系研究生欲申請擔任課程教學助教者，請於113年06月16日前填寫『課程教學助教志願表』(https://forms.gle/QHUKdYqc5P3r1cNm9 )。
Physics Department graduate students who wish to serve as teaching assistants (TA), please fill in the TA Application Form before June 16,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113-1助教TA-1下載
國立中央大學物理系研究生獎助學金辦法20210708系務會議通過-1下載</t>
        </is>
      </c>
      <c r="G708" s="7" t="inlineStr">
        <is>
          <t>https://forms.gle/QHUKdYqc5P3r1cNm9</t>
        </is>
      </c>
      <c r="H708" s="7" t="inlineStr">
        <is>
          <t>https://forms.gle/QHUKdYqc5P3r1cNm9</t>
        </is>
      </c>
      <c r="I708" s="7" t="inlineStr">
        <is>
          <t>https://forms.gle/QHUKdYqc5P3r1cNm9</t>
        </is>
      </c>
      <c r="J708" s="7" t="inlineStr">
        <is>
          <t>https://forms.gle/QHUKdYqc5P3r1cNm9</t>
        </is>
      </c>
      <c r="K708" s="7" t="inlineStr">
        <is>
          <t>113-1助教TA-1</t>
        </is>
      </c>
      <c r="L708" s="7" t="inlineStr">
        <is>
          <t>https://www.phy.ncu.edu.tw/wp-content/uploads/2024/06/113-1助教TA-1.pdf</t>
        </is>
      </c>
      <c r="M708" s="7" t="inlineStr">
        <is>
          <t>https://www.phy.ncu.edu.tw/news/113%e5%ad%b8%e5%b9%b4%e5%ba%a6%e7%ac%ac1%e5%ad%b8%e6%9c%9f%e8%aa%b2%e7%a8%8b%e6%95%99%e5%ad%b8%e5%8a%a9%e6%95%99%e5%bf%97%e9%a1%98%e8%aa%bf%e6%9f%a51130613/</t>
        </is>
      </c>
      <c r="N708" s="7" t="inlineStr">
        <is>
          <t>許慧君</t>
        </is>
      </c>
    </row>
    <row r="709" ht="53" customHeight="1">
      <c r="A709" s="7">
        <f>TRUE()</f>
        <v/>
      </c>
      <c r="B709" s="7" t="inlineStr">
        <is>
          <t>演講</t>
        </is>
      </c>
      <c r="C709" s="7" t="n"/>
      <c r="D709" s="14" t="n">
        <v>45455</v>
      </c>
      <c r="E709" s="7" t="inlineStr">
        <is>
          <t>博士生學位考試公告(拉達)</t>
        </is>
      </c>
      <c r="F709" s="9" t="inlineStr">
        <is>
          <t>Name: Radha Raman (拉達)
Thesis defense date and time: June 24th, 15:30-17:00
Thesis defense location: C.T. Chang Memorial Hall (4F), IAMS (本所4樓張昭鼎紀念講堂)
Thesis title: 2D Materials Junction-Templated Electrochemistry</t>
        </is>
      </c>
      <c r="G709" s="7" t="n"/>
      <c r="H709" s="7" t="n"/>
      <c r="I709" s="7" t="n"/>
      <c r="J709" s="7" t="n"/>
      <c r="K709" s="7" t="n"/>
      <c r="L709" s="7" t="n"/>
      <c r="M709" s="7" t="inlineStr">
        <is>
          <t>https://www.phy.ncu.edu.tw/news/%e5%8d%9a%e5%a3%ab%e7%94%9f%e5%ad%b8%e4%bd%8d%e8%80%83%e8%a9%a6%e5%85%ac%e5%91%8a%e6%8b%89%e9%81%94/</t>
        </is>
      </c>
      <c r="N709" s="7" t="inlineStr">
        <is>
          <t>許慧君</t>
        </is>
      </c>
    </row>
    <row r="710" ht="53" customHeight="1">
      <c r="A710" s="7">
        <f>TRUE()</f>
        <v/>
      </c>
      <c r="B710" s="7" t="inlineStr">
        <is>
          <t>演講</t>
        </is>
      </c>
      <c r="C710" s="7" t="n"/>
      <c r="D710" s="14" t="n">
        <v>45455</v>
      </c>
      <c r="E710" s="7" t="inlineStr">
        <is>
          <t>碩士生學位考試公告(林家宏)</t>
        </is>
      </c>
      <c r="F710" s="9" t="inlineStr">
        <is>
          <t>姓名: 林家宏
口試日期及時間: 6/26 下午兩點
口試地點: 621
論文題目: Bosonization and Schwinger model in 1+1-dimensional charged black holes</t>
        </is>
      </c>
      <c r="G710" s="7" t="n"/>
      <c r="H710" s="7" t="n"/>
      <c r="I710" s="7" t="n"/>
      <c r="J710" s="7" t="n"/>
      <c r="K710" s="7" t="n"/>
      <c r="L710" s="7" t="n"/>
      <c r="M710" s="7" t="inlineStr">
        <is>
          <t>https://www.phy.ncu.edu.tw/news/%e7%a2%a9%e5%a3%ab%e7%94%9f%e5%ad%b8%e4%bd%8d%e8%80%83%e8%a9%a6%e5%85%ac%e5%91%8a%e6%9e%97%e5%ae%b6%e5%ae%8f/</t>
        </is>
      </c>
      <c r="N710" s="7" t="inlineStr">
        <is>
          <t>許慧君</t>
        </is>
      </c>
    </row>
    <row r="711" ht="53" customHeight="1">
      <c r="A711" s="7">
        <f>TRUE()</f>
        <v/>
      </c>
      <c r="B711" s="7" t="inlineStr">
        <is>
          <t>演講</t>
        </is>
      </c>
      <c r="C711" s="7" t="n"/>
      <c r="D711" s="14" t="n">
        <v>45455</v>
      </c>
      <c r="E711" s="7" t="inlineStr">
        <is>
          <t>碩士生學位考試公告(劉瀚文)</t>
        </is>
      </c>
      <c r="F711" s="9" t="inlineStr">
        <is>
          <t>姓名: 劉瀚文
時間: 6/18 10:00
地點: 203教室 與 線上
題目: Calibration Study of Low-Noise Detection Chain for Axion Haloscope Detection</t>
        </is>
      </c>
      <c r="G711" s="7" t="n"/>
      <c r="H711" s="7" t="n"/>
      <c r="I711" s="7" t="n"/>
      <c r="J711" s="7" t="n"/>
      <c r="K711" s="7" t="n"/>
      <c r="L711" s="7" t="n"/>
      <c r="M711" s="7" t="inlineStr">
        <is>
          <t>https://www.phy.ncu.edu.tw/news/%e7%a2%a9%e5%a3%ab%e7%94%9f%e5%ad%b8%e4%bd%8d%e8%80%83%e8%a9%a6%e5%85%ac%e5%91%8a%e5%8a%89%e7%80%9a%e6%96%87/</t>
        </is>
      </c>
      <c r="N711" s="7" t="inlineStr">
        <is>
          <t>許慧君</t>
        </is>
      </c>
    </row>
    <row r="712" ht="40" customHeight="1">
      <c r="A712" s="7">
        <f>TRUE()</f>
        <v/>
      </c>
      <c r="B712" s="7" t="inlineStr">
        <is>
          <t>其他</t>
        </is>
      </c>
      <c r="C712" s="7" t="n"/>
      <c r="D712" s="14" t="n">
        <v>45450</v>
      </c>
      <c r="E712" s="7" t="inlineStr">
        <is>
          <t>113 學年度第 1 學期註冊通知</t>
        </is>
      </c>
      <c r="F712" s="9" t="inlineStr">
        <is>
          <t>1131(舊生)註冊通知.pdf
 1131研究所新生註冊通知.doc0709.pdf
 1131學士班新生註冊通知(合今年度轉學生、大一休學復學生).doc1130709.pdf</t>
        </is>
      </c>
      <c r="G712" s="7" t="inlineStr">
        <is>
          <t>1131(舊生)註冊通知.pdf</t>
        </is>
      </c>
      <c r="H712" s="7" t="inlineStr">
        <is>
          <t>https://www.ncu.edu.tw/upload/event/1131(%E8%88%8A%E7%94%9F)%E8%A8%BB%E5%86%8A%E9%80%9A%E7%9F%A5.pdf</t>
        </is>
      </c>
      <c r="I712" s="7" t="inlineStr">
        <is>
          <t>1131研究所新生註冊通知.doc0709.pdf</t>
        </is>
      </c>
      <c r="J712" s="7" t="inlineStr">
        <is>
          <t>https://www.ncu.edu.tw/upload/event/1131%E7%A0%94%E7%A9%B6%E6%89%80%E6%96%B0%E7%94%9F%E8%A8%BB%E5%86%8A%E9%80%9A%E7%9F%A5.doc0709.pdf</t>
        </is>
      </c>
      <c r="K712" s="7" t="inlineStr">
        <is>
          <t>1131學士班新生註冊通知(合今年度轉學生、大一休學復學生).doc1130709.pdf</t>
        </is>
      </c>
      <c r="L712" s="7" t="inlineStr">
        <is>
          <t>https://www.ncu.edu.tw/upload/event/1131%E5%AD%B8%E5%A3%AB%E7%8F%AD%E6%96%B0%E7%94%9F%E8%A8%BB%E5%86%8A%E9%80%9A%E7%9F%A5(%E5%90%88%E4%BB%8A%E5%B9%B4%E5%BA%A6%E8%BD%89%E5%AD%B8%E7%94%9F%E3%80%81%E5%A4%A7%E4%B8%80%E4%BC%91%E5%AD%B8%E5%BE%A9%E5%AD%B8%E7%94%9F).doc1130709.pdf</t>
        </is>
      </c>
      <c r="M712" s="7" t="inlineStr">
        <is>
          <t>https://www.phy.ncu.edu.tw/news/113-%e5%ad%b8%e5%b9%b4%e5%ba%a6%e7%ac%ac-1-%e5%ad%b8%e6%9c%9f%e8%a8%bb%e5%86%8a%e9%80%9a%e7%9f%a5/</t>
        </is>
      </c>
      <c r="N712" s="7" t="inlineStr">
        <is>
          <t>許慧君</t>
        </is>
      </c>
    </row>
    <row r="713" ht="53" customHeight="1">
      <c r="A713" s="7">
        <f>TRUE()</f>
        <v/>
      </c>
      <c r="B713" s="7" t="inlineStr">
        <is>
          <t>演講</t>
        </is>
      </c>
      <c r="C713" s="7" t="n"/>
      <c r="D713" s="14" t="n">
        <v>45450</v>
      </c>
      <c r="E713" s="7" t="inlineStr">
        <is>
          <t>碩士生學位考試公告(吳順吉)</t>
        </is>
      </c>
      <c r="F713" s="9" t="inlineStr">
        <is>
          <t>姓名: 吳順吉
口試日期及時間: 2024年6月17日(二) 15:00~16:00
口試地點: S4-623
論文題目: 熱電材料(Ge0 .86Sb0.08Bi0.06)Te的聲子交互作用</t>
        </is>
      </c>
      <c r="G713" s="7" t="n"/>
      <c r="H713" s="7" t="n"/>
      <c r="I713" s="7" t="n"/>
      <c r="J713" s="7" t="n"/>
      <c r="K713" s="7" t="n"/>
      <c r="L713" s="7" t="n"/>
      <c r="M713" s="7" t="inlineStr">
        <is>
          <t>https://www.phy.ncu.edu.tw/news/%e7%a2%a9%e5%a3%ab%e7%94%9f%e5%ad%b8%e4%bd%8d%e8%80%83%e8%a9%a6%e5%85%ac%e5%91%8a%e5%90%b3%e9%a0%86%e5%90%89/</t>
        </is>
      </c>
      <c r="N713" s="7" t="inlineStr">
        <is>
          <t>許慧君</t>
        </is>
      </c>
    </row>
    <row r="714" ht="285" customHeight="1">
      <c r="A714" s="7">
        <f>TRUE()</f>
        <v/>
      </c>
      <c r="B714" s="7" t="inlineStr">
        <is>
          <t>其他</t>
        </is>
      </c>
      <c r="C714" s="7" t="n"/>
      <c r="D714" s="14" t="n">
        <v>45450</v>
      </c>
      <c r="E714" s="7" t="inlineStr">
        <is>
          <t>招募113學年度分科測驗中壢考區監試人員</t>
        </is>
      </c>
      <c r="F714" s="9" t="inlineStr">
        <is>
          <t>(以下本校人事室通知)
一、旨揭測驗訂於113年7月12至13日（星期五、六）舉行，本校負責中壢考區之監試工作，考場僅設於中大壢中（桃園
市中壢區三光路115號）。
二、欲擔任旨揭測驗之監試人員，請務必依各身分別，詳閱隨文所附「教職員版」、「博士生版」報名注意事項後，再
按下列說明上網報名：
(一)報名對象：
１、本校教職員（監試時仍須在職）。
２、本校博士生，有經驗者優先，惟仍需視監試人員缺額人數排入。
(二)報名期間(線上報名)：113年6月12日（星期三）上午9時至6月13日（星期四）下午5時前。
(三)報名路徑：登入中大Portal/便捷窗口/活動報名系統2.0報名端/大考中心招募113學年度分科測驗中壢考區監試人員。
(四)錄取者務必出席113年7月9日（星期二）上午10時之監試人員說明會，採視訊方式進行。
(五)本次考試期間含上班日、上課日，報名前「務必」請先洽得主管同意，或妥善安排課程規劃；獲聘之教職員，需自行至人事系統辦理請「監考公假」事宜。
三、本次開放自由報名，如報名人數不足，仍將洽請各單位依人數比例協助推薦。
博士生版-113學年度分科測驗中壢考區監試人員報名注意事項1130604-1下載
教職員版-113學年度分科測驗中壢考區監試人員報名注意事項1130604-1下載
公文_招募113學年度分科測驗中壢考區監試人員下載</t>
        </is>
      </c>
      <c r="G714" s="7" t="inlineStr">
        <is>
          <t>博士生版-113學年度分科測驗中壢考區監試人員報名注意事項1130604-1</t>
        </is>
      </c>
      <c r="H714" s="7" t="inlineStr">
        <is>
          <t>https://www.phy.ncu.edu.tw/wp-content/uploads/2024/06/博士生版-113學年度分科測驗中壢考區監試人員報名注意事項1130604-1.pdf</t>
        </is>
      </c>
      <c r="I714" s="7" t="inlineStr">
        <is>
          <t>下載</t>
        </is>
      </c>
      <c r="J714" s="7" t="inlineStr">
        <is>
          <t>https://www.phy.ncu.edu.tw/wp-content/uploads/2024/06/博士生版-113學年度分科測驗中壢考區監試人員報名注意事項1130604-1.pdf</t>
        </is>
      </c>
      <c r="K714" s="7" t="inlineStr">
        <is>
          <t>教職員版-113學年度分科測驗中壢考區監試人員報名注意事項1130604-1</t>
        </is>
      </c>
      <c r="L714" s="7" t="inlineStr">
        <is>
          <t>https://www.phy.ncu.edu.tw/wp-content/uploads/2024/06/教職員版-113學年度分科測驗中壢考區監試人員報名注意事項1130604-1.pdf</t>
        </is>
      </c>
      <c r="M714" s="7" t="inlineStr">
        <is>
          <t>https://www.phy.ncu.edu.tw/news/%e6%8b%9b%e5%8b%9f113%e5%ad%b8%e5%b9%b4%e5%ba%a6%e5%88%86%e7%a7%91%e6%b8%ac%e9%a9%97%e4%b8%ad%e5%a3%a2%e8%80%83%e5%8d%80%e7%9b%a3%e8%a9%a6%e4%ba%ba%e5%93%a1/</t>
        </is>
      </c>
      <c r="N714" s="7" t="inlineStr">
        <is>
          <t>劉怡貞</t>
        </is>
      </c>
    </row>
    <row r="715" ht="66" customHeight="1">
      <c r="A715" s="7">
        <f>TRUE()</f>
        <v/>
      </c>
      <c r="B715" s="7" t="inlineStr">
        <is>
          <t>其他</t>
        </is>
      </c>
      <c r="C715" s="7" t="n"/>
      <c r="D715" s="14" t="n">
        <v>45450</v>
      </c>
      <c r="E715" s="7" t="inlineStr">
        <is>
          <t>重申為提升學生學術倫理素養，精進學位論文品質，符合學術倫理規範，本校已公告實施「學生違反學術倫理案件處理原則」、「精進學位論文品質實施要點」、「學術研究倫理教育課程實施辦法」公告師生詳閱。</t>
        </is>
      </c>
      <c r="F715" s="9" t="inlineStr">
        <is>
          <t>國立中央大學學生違反學術倫理案件處理原則https://pdc.adm.ncu.edu.tw/rule/rule112/29.pdf
國立中央大學精進學位論文品質實施要點https://pdc.adm.ncu.edu.tw/rule/rule112/36.pdf
國立中央大學學術研究倫理教育課程實施辦法https://pdc.adm.ncu.edu.tw/Course/rule/rule29.pdf</t>
        </is>
      </c>
      <c r="G715" s="7" t="inlineStr">
        <is>
          <t>https://pdc.adm.ncu.edu.tw/rule/rule112/29.pdf</t>
        </is>
      </c>
      <c r="H715" s="7" t="inlineStr">
        <is>
          <t>https://pdc.adm.ncu.edu.tw/rule/rule112/29.pdf</t>
        </is>
      </c>
      <c r="I715" s="7" t="inlineStr">
        <is>
          <t>https://pdc.adm.ncu.edu.tw/rule/rule112/36.pdf</t>
        </is>
      </c>
      <c r="J715" s="7" t="inlineStr">
        <is>
          <t>https://pdc.adm.ncu.edu.tw/rule/rule112/36.pdf</t>
        </is>
      </c>
      <c r="K715" s="7" t="inlineStr">
        <is>
          <t>https://pdc.adm.ncu.edu.tw/Course/rule/rule29.pdf</t>
        </is>
      </c>
      <c r="L715" s="7" t="inlineStr">
        <is>
          <t>https://pdc.adm.ncu.edu.tw/Course/rule/rule29.pdf</t>
        </is>
      </c>
      <c r="M715" s="7" t="inlineStr">
        <is>
          <t>https://www.phy.ncu.edu.tw/news/%e9%87%8d%e7%94%b3%e7%82%ba%e6%8f%90%e5%8d%87%e5%ad%b8%e7%94%9f%e5%ad%b8%e8%a1%93%e5%80%ab%e7%90%86%e7%b4%a0%e9%a4%8a%ef%bc%8c%e7%b2%be%e9%80%b2%e5%ad%b8%e4%bd%8d%e8%ab%96%e6%96%87%e5%93%81%e8%b3%aa/</t>
        </is>
      </c>
      <c r="N715" s="7" t="inlineStr">
        <is>
          <t>劉怡貞</t>
        </is>
      </c>
    </row>
    <row r="716" ht="79" customHeight="1">
      <c r="A716" s="7">
        <f>TRUE()</f>
        <v/>
      </c>
      <c r="B716" s="7" t="inlineStr">
        <is>
          <t>演講</t>
        </is>
      </c>
      <c r="C716" s="7" t="n"/>
      <c r="D716" s="14" t="n">
        <v>45450</v>
      </c>
      <c r="E716" s="7" t="inlineStr">
        <is>
          <t>博士生學位考試公告(林仲杰)</t>
        </is>
      </c>
      <c r="F716" s="9" t="inlineStr">
        <is>
          <t>姓名: 林仲杰 Lim Chong Chiat
口試日期及時間: 2024年6月26日（三），上午9時30分
口試地點:科學四館 S4-621 
論文題目: Molecular Dynamics and Metadynamics Molecular Dynamics Simulation Study of the Structural Properties and Intrinsic Chirality of Metallic Clusters within the Density Functional Based Tight-Binding Theory</t>
        </is>
      </c>
      <c r="G716" s="7" t="n"/>
      <c r="H716" s="7" t="n"/>
      <c r="I716" s="7" t="n"/>
      <c r="J716" s="7" t="n"/>
      <c r="K716" s="7" t="n"/>
      <c r="L716" s="7" t="n"/>
      <c r="M716" s="7" t="inlineStr">
        <is>
          <t>https://www.phy.ncu.edu.tw/news/%e5%8d%9a%e5%a3%ab%e7%94%9f%e5%ad%b8%e4%bd%8d%e8%80%83%e8%a9%a6%e5%85%ac%e5%91%8a%e6%9e%97%e4%bb%b2%e6%9d%b0/</t>
        </is>
      </c>
      <c r="N716" s="7" t="inlineStr">
        <is>
          <t>許慧君</t>
        </is>
      </c>
    </row>
    <row r="717" ht="66" customHeight="1">
      <c r="A717" s="7">
        <f>TRUE()</f>
        <v/>
      </c>
      <c r="B717" s="7" t="inlineStr">
        <is>
          <t>演講</t>
        </is>
      </c>
      <c r="C717" s="7" t="n"/>
      <c r="D717" s="14" t="n">
        <v>45449</v>
      </c>
      <c r="E717" s="7" t="inlineStr">
        <is>
          <t>博士生學位考試公告(朱凱翊)</t>
        </is>
      </c>
      <c r="F717" s="9" t="inlineStr">
        <is>
          <t>姓名: 朱凱翊
口試日期及時間: 6/12下午兩點
口試地點: 科四203
論文題目: Developing Microwave Quantum Memory Based on Electromagnetically Induced Transparency in Superconducting Circuits</t>
        </is>
      </c>
      <c r="G717" s="7" t="n"/>
      <c r="H717" s="7" t="n"/>
      <c r="I717" s="7" t="n"/>
      <c r="J717" s="7" t="n"/>
      <c r="K717" s="7" t="n"/>
      <c r="L717" s="7" t="n"/>
      <c r="M717" s="7" t="inlineStr">
        <is>
          <t>https://www.phy.ncu.edu.tw/news/%e5%8d%9a%e5%a3%ab%e7%94%9f%e5%ad%b8%e4%bd%8d%e8%80%83%e8%a9%a6%e5%85%ac%e5%91%8a%e6%9c%b1%e5%87%b1%e7%bf%8a/</t>
        </is>
      </c>
      <c r="N717" s="7" t="inlineStr">
        <is>
          <t>許慧君</t>
        </is>
      </c>
    </row>
    <row r="718" ht="53" customHeight="1">
      <c r="A718" s="7">
        <f>TRUE()</f>
        <v/>
      </c>
      <c r="B718" s="7" t="inlineStr">
        <is>
          <t>其他</t>
        </is>
      </c>
      <c r="C718" s="7" t="n"/>
      <c r="D718" s="14" t="n">
        <v>45449</v>
      </c>
      <c r="E718" s="7" t="inlineStr">
        <is>
          <t>交誼廳冰箱將於6/14(五)清理</t>
        </is>
      </c>
      <c r="F718" s="9" t="inlineStr">
        <is>
          <t>交誼廳冰箱將於6/14(五)清理!
請使用者盡速將您的食物
包裝完整並備註姓名!
未標示姓名的食物將一律丟棄!!!!!</t>
        </is>
      </c>
      <c r="G718" s="7" t="n"/>
      <c r="H718" s="7" t="n"/>
      <c r="I718" s="7" t="n"/>
      <c r="J718" s="7" t="n"/>
      <c r="K718" s="7" t="n"/>
      <c r="L718" s="7" t="n"/>
      <c r="M718" s="7" t="inlineStr">
        <is>
          <t>https://www.phy.ncu.edu.tw/news/%e4%ba%a4%e8%aa%bc%e5%bb%b3%e5%86%b0%e7%ae%b1%e5%b0%87%e6%96%bc6-14%e4%ba%94%e6%b8%85%e7%90%86/</t>
        </is>
      </c>
      <c r="N718" s="7" t="inlineStr">
        <is>
          <t>許慧君</t>
        </is>
      </c>
    </row>
    <row r="719">
      <c r="A719" s="7">
        <f>TRUE()</f>
        <v/>
      </c>
      <c r="B719" s="7" t="inlineStr">
        <is>
          <t>演講</t>
        </is>
      </c>
      <c r="C719" s="7" t="n"/>
      <c r="D719" s="14" t="n">
        <v>45449</v>
      </c>
      <c r="E719" s="7" t="inlineStr">
        <is>
          <t>Colloquium_20240611_Ultrafast science and dynamics in quantum materials</t>
        </is>
      </c>
      <c r="F719" s="7" t="inlineStr">
        <is>
          <t>Colloquium_20240611下載</t>
        </is>
      </c>
      <c r="G719" s="7" t="inlineStr">
        <is>
          <t>Colloquium_20240611</t>
        </is>
      </c>
      <c r="H719" s="7" t="inlineStr">
        <is>
          <t>https://www.phy.ncu.edu.tw/wp-content/uploads/2024/06/Colloquium_20240611.pdf</t>
        </is>
      </c>
      <c r="I719" s="7" t="inlineStr">
        <is>
          <t>下載</t>
        </is>
      </c>
      <c r="J719" s="7" t="inlineStr">
        <is>
          <t>https://www.phy.ncu.edu.tw/wp-content/uploads/2024/06/Colloquium_20240611.pdf</t>
        </is>
      </c>
      <c r="K719" s="7" t="n"/>
      <c r="L719" s="7" t="n"/>
      <c r="M719" s="7" t="inlineStr">
        <is>
          <t>https://www.phy.ncu.edu.tw/news/colloquium_20240611_ultrafast-science-and-dynamics-in-quantum-materials/</t>
        </is>
      </c>
      <c r="N719" s="7" t="inlineStr">
        <is>
          <t>許慧君</t>
        </is>
      </c>
    </row>
    <row r="720" ht="105" customHeight="1">
      <c r="A720" s="7">
        <f>TRUE()</f>
        <v/>
      </c>
      <c r="B720" s="7" t="inlineStr">
        <is>
          <t>獎學金</t>
        </is>
      </c>
      <c r="C720" s="7" t="n"/>
      <c r="D720" s="14" t="n">
        <v>45448</v>
      </c>
      <c r="E720" s="7" t="inlineStr">
        <is>
          <t>2024吳健雄獎學金</t>
        </is>
      </c>
      <c r="F720" s="9" t="inlineStr">
        <is>
          <t>不知不覺又到了申請獎學金的時間啦!『2024吳健雄獎學金』即日起開放申請至2024年8月31日止!!
學會已開放官網進行線上申請，【申請流程】請參閱
https://reurl.cc/4r8yrv
請參閱吳健雄獎學金申請辦法
https://www.ps-taiwan.org/tw/modules/pages/chienshiungwu
申請表格下載
https://www.ps-taiwan.org/tw/modules/filelist/main/flist/5</t>
        </is>
      </c>
      <c r="G720" s="7" t="inlineStr">
        <is>
          <t>https://reurl.cc/4r8yrv</t>
        </is>
      </c>
      <c r="H720" s="7" t="inlineStr">
        <is>
          <t>https://reurl.cc/4r8yrv</t>
        </is>
      </c>
      <c r="I720" s="7" t="inlineStr">
        <is>
          <t>https://www.ps-taiwan.org/tw/modules/pages/chienshiungwu</t>
        </is>
      </c>
      <c r="J720" s="7" t="inlineStr">
        <is>
          <t>https://www.ps-taiwan.org/tw/modules/pages/chienshiungwu</t>
        </is>
      </c>
      <c r="K720" s="7" t="inlineStr">
        <is>
          <t>https://www.ps-taiwan.org/tw/modules/filelist/main/flist/5</t>
        </is>
      </c>
      <c r="L720" s="7" t="inlineStr">
        <is>
          <t>https://www.ps-taiwan.org/tw/modules/filelist/main/flist/5</t>
        </is>
      </c>
      <c r="M720" s="7" t="inlineStr">
        <is>
          <t>https://www.phy.ncu.edu.tw/news/2024%e5%90%b3%e5%81%a5%e9%9b%84%e7%8d%8e%e5%ad%b8%e9%87%91/</t>
        </is>
      </c>
      <c r="N720" s="7" t="inlineStr">
        <is>
          <t>許慧君</t>
        </is>
      </c>
    </row>
    <row r="721" ht="105" customHeight="1">
      <c r="A721" s="7">
        <f>TRUE()</f>
        <v/>
      </c>
      <c r="B721" s="7" t="inlineStr">
        <is>
          <t>其他</t>
        </is>
      </c>
      <c r="C721" s="7" t="n"/>
      <c r="D721" s="14" t="n">
        <v>45448</v>
      </c>
      <c r="E721" s="7" t="inlineStr">
        <is>
          <t>新訂-大學部學生提前畢業成績標準</t>
        </is>
      </c>
      <c r="F721" s="9" t="inlineStr">
        <is>
          <t>依據本校學則第四十九條第一項，訂定本系大學部學生提前畢業成績標準如下：
學業總平均成績名次在本系該年級學生數前百分之二十以內，或學業總平均成績在七十五分以上。
https://www.phy.ncu.edu.tw/wp-content/uploads/2024/06/%E5%9C%8B%E7%AB%8B%E4%B8%AD%E5%A4%AE%E5%A4%A7%E5%AD%B8%E7%89%A9%E7%90%86%E5%AD%B8%E7%B3%BB%E5%AD%B8%E7%94%9F%E6%8F%90%E5%89%8D%E7%95%A2%E6%A5%AD%E6%A8%99%E6%BA%96.pdf</t>
        </is>
      </c>
      <c r="G721" s="7" t="inlineStr">
        <is>
          <t>https://www.phy.ncu.edu.tw/wp-content/uploads/2024/06/%E5%9C</t>
        </is>
      </c>
      <c r="H721" s="7" t="inlineStr">
        <is>
          <t>https://www.phy.ncu.edu.tw/wp-content/uploads/2024/06/%E5%9C%8B%E7%AB%8B%E4%B8%AD%E5%A4%AE%E5%A4%A7%E5%AD%B8%E7%89%A9%E7%90%86%E5%AD%B8%E7%B3%BB%E5%AD%B8%E7%94%9F%E6%8F%90%E5%89%8D%E7%95%A2%E6%A5%AD%E6%A8%99%E6%BA%96.pdf</t>
        </is>
      </c>
      <c r="I721" s="7" t="n"/>
      <c r="J721" s="7" t="n"/>
      <c r="K721" s="7" t="n"/>
      <c r="L721" s="7" t="n"/>
      <c r="M721" s="7" t="inlineStr">
        <is>
          <t>https://www.phy.ncu.edu.tw/news/%e6%96%b0%e8%a8%82-%e5%a4%a7%e5%ad%b8%e9%83%a8%e5%ad%b8%e7%94%9f%e6%8f%90%e5%89%8d%e7%95%a2%e6%a5%ad%e6%88%90%e7%b8%be%e6%a8%99%e6%ba%96/</t>
        </is>
      </c>
      <c r="N721" s="7" t="inlineStr">
        <is>
          <t>吳菁穗</t>
        </is>
      </c>
    </row>
    <row r="722" ht="40" customHeight="1">
      <c r="A722" s="7">
        <f>TRUE()</f>
        <v/>
      </c>
      <c r="B722" s="7" t="inlineStr">
        <is>
          <t>其他</t>
        </is>
      </c>
      <c r="C722" s="7" t="n"/>
      <c r="D722" s="14" t="n">
        <v>45448</v>
      </c>
      <c r="E722" s="7" t="inlineStr">
        <is>
          <t>【112-2大學部畢業生辦理離校注意事項】</t>
        </is>
      </c>
      <c r="F722" s="9" t="inlineStr">
        <is>
          <t>請參閱圖示說明。
務必完成系友認證： 至下列網址進入【系友認證】填寫個人資料：
物理系首頁 https://www.phy.ncu.edu.tw/ –系友專區–系友登入</t>
        </is>
      </c>
      <c r="G722" s="7" t="inlineStr">
        <is>
          <t>https://www.phy.ncu.edu.tw/</t>
        </is>
      </c>
      <c r="H722" s="7" t="inlineStr">
        <is>
          <t>https://www.phy.ncu.edu.tw/?fbclid=IwAR0tm_j4zr4fYBGJplKvVJdEbBk5F7xrO0_QemqHHp87uTWEwiVfb066XFw</t>
        </is>
      </c>
      <c r="I722" s="7" t="n"/>
      <c r="J722" s="7" t="n"/>
      <c r="K722" s="7" t="n"/>
      <c r="L722" s="7" t="n"/>
      <c r="M722" s="7" t="inlineStr">
        <is>
          <t>https://www.phy.ncu.edu.tw/news/%e3%80%90112-2%e5%a4%a7%e5%ad%b8%e9%83%a8%e7%95%a2%e6%a5%ad%e7%94%9f%e8%be%a6%e7%90%86%e9%9b%a2%e6%a0%a1%e6%b3%a8%e6%84%8f%e4%ba%8b%e9%a0%85%e3%80%91/</t>
        </is>
      </c>
      <c r="N722" s="7" t="inlineStr">
        <is>
          <t>吳菁穗</t>
        </is>
      </c>
    </row>
    <row r="723">
      <c r="A723" s="7">
        <f>TRUE()</f>
        <v/>
      </c>
      <c r="B723" s="7" t="inlineStr">
        <is>
          <t>其他</t>
        </is>
      </c>
      <c r="C723" s="7" t="n"/>
      <c r="D723" s="14" t="n">
        <v>45447</v>
      </c>
      <c r="E723" s="7" t="inlineStr">
        <is>
          <t>失物招領(113.06.04)</t>
        </is>
      </c>
      <c r="F723" s="7" t="inlineStr">
        <is>
          <t>有遺失下列物品者，請儘速至物理系辦(S4-629)認領! 未領取物品將於113.06.30清除。</t>
        </is>
      </c>
      <c r="G723" s="7" t="n"/>
      <c r="H723" s="7" t="n"/>
      <c r="I723" s="7" t="n"/>
      <c r="J723" s="7" t="n"/>
      <c r="K723" s="7" t="n"/>
      <c r="L723" s="7" t="n"/>
      <c r="M723" s="7" t="inlineStr">
        <is>
          <t>https://www.phy.ncu.edu.tw/news/%e5%a4%b1%e7%89%a9%e6%8b%9b%e9%a0%98113-06-04/</t>
        </is>
      </c>
      <c r="N723" s="7" t="inlineStr">
        <is>
          <t>許慧君</t>
        </is>
      </c>
    </row>
    <row r="724" ht="196" customHeight="1">
      <c r="A724" s="7">
        <f>TRUE()</f>
        <v/>
      </c>
      <c r="B724" s="7" t="inlineStr">
        <is>
          <t>其他</t>
        </is>
      </c>
      <c r="C724" s="7" t="n"/>
      <c r="D724" s="14" t="n">
        <v>45447</v>
      </c>
      <c r="E724" s="7" t="inlineStr">
        <is>
          <t>113學年度第1學期課程教學助教志願調查1130604</t>
        </is>
      </c>
      <c r="F724" s="9" t="inlineStr">
        <is>
          <t>中央大學物理系公告-113學年度第1學期課程教學助教志願調查
NCU Physics Departmental Notice-2024/2025 First Semester Teaching Assistant Application Form
物理系研究生欲申請擔任課程教學助教者，請於113年06月10日前填寫『課程教學助教志願表』(https://forms.gle/QHUKdYqc5P3r1cNm9 )。
Physics Department graduate students who wish to serve as teaching assistants (TA), please fill in the TA Application Form before June 10,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113-1助教TA下載
國立中央大學物理系研究生獎助學金辦法20210708系務會議通過下載</t>
        </is>
      </c>
      <c r="G724" s="7" t="inlineStr">
        <is>
          <t>https://forms.gle/QHUKdYqc5P3r1cNm9</t>
        </is>
      </c>
      <c r="H724" s="7" t="inlineStr">
        <is>
          <t>https://forms.gle/QHUKdYqc5P3r1cNm9</t>
        </is>
      </c>
      <c r="I724" s="7" t="inlineStr">
        <is>
          <t>https://forms.gle/QHUKdYqc5P3r1cNm9</t>
        </is>
      </c>
      <c r="J724" s="7" t="inlineStr">
        <is>
          <t>https://forms.gle/QHUKdYqc5P3r1cNm9</t>
        </is>
      </c>
      <c r="K724" s="7" t="inlineStr">
        <is>
          <t>113-1助教TA</t>
        </is>
      </c>
      <c r="L724" s="7" t="inlineStr">
        <is>
          <t>https://www.phy.ncu.edu.tw/wp-content/uploads/2024/06/113-1助教TA.pdf</t>
        </is>
      </c>
      <c r="M724" s="7" t="inlineStr">
        <is>
          <t>https://www.phy.ncu.edu.tw/news/113%e5%ad%b8%e5%b9%b4%e5%ba%a6%e7%ac%ac1%e5%ad%b8%e6%9c%9f%e8%aa%b2%e7%a8%8b%e6%95%99%e5%ad%b8%e5%8a%a9%e6%95%99%e5%bf%97%e9%a1%98%e8%aa%bf%e6%9f%a51130604/</t>
        </is>
      </c>
      <c r="N724" s="7" t="inlineStr">
        <is>
          <t>許慧君</t>
        </is>
      </c>
    </row>
    <row r="725" ht="131" customHeight="1">
      <c r="A725" s="7">
        <f>TRUE()</f>
        <v/>
      </c>
      <c r="B725" s="7" t="inlineStr">
        <is>
          <t>其他</t>
        </is>
      </c>
      <c r="C725" s="7" t="n"/>
      <c r="D725" s="14" t="n">
        <v>45446</v>
      </c>
      <c r="E725" s="7" t="inlineStr">
        <is>
          <t>圖書館舉辦Turnitin論文比對系統線上課程</t>
        </is>
      </c>
      <c r="F725" s="9" t="inlineStr">
        <is>
          <t>配合本校碩博士生口試時辰，圖書館特舉辦Turnitin論文比對系統線上課程，歡迎大家踴躍報名參加！！
上課時間：2024/6/12 （三）11：00-11：30
報名網址：https://cis.ncu.edu.tw/iNCU/messageNotice/activityManagement/activity/560
講座為線上授課，上課網址：https://ncu-edu.webex.com/ncu-edu/j.php?MTID=m5666dbc7e3c018261c1e88a3ff48e2fa
Turnitin 操作教學、常見問題、教學影片：https://rapid.lib.ncu.edu.tw/libweek/guide/04-1.html
如有其他問題，歡迎聯絡圖書館推廣服務組，E-mail：ncu57407@ncu.edu.tw；電話：03-4227151轉分機57407。（服務時間：週一至週五8：30-17：30）</t>
        </is>
      </c>
      <c r="G725" s="7" t="inlineStr">
        <is>
          <t>https://cis.ncu.edu.tw/iNCU/messageNotice/activityManagement</t>
        </is>
      </c>
      <c r="H725" s="7" t="inlineStr">
        <is>
          <t>https://cis.ncu.edu.tw/iNCU/messageNotice/activityManagement/activity/560</t>
        </is>
      </c>
      <c r="I725" s="7" t="inlineStr">
        <is>
          <t>https://ncu-edu.webex.com/ncu-edu/j.php?MTID=m5666dbc7e3c018</t>
        </is>
      </c>
      <c r="J725" s="7" t="inlineStr">
        <is>
          <t>https://ncu-edu.webex.com/ncu-edu/j.php?MTID=m5666dbc7e3c018261c1e88a3ff48e2fa</t>
        </is>
      </c>
      <c r="K725" s="7" t="inlineStr">
        <is>
          <t>https://rapid.lib.ncu.edu.tw/libweek/guide/04-1.html</t>
        </is>
      </c>
      <c r="L725" s="7" t="inlineStr">
        <is>
          <t>https://rapid.lib.ncu.edu.tw/libweek/guide/04-1.html</t>
        </is>
      </c>
      <c r="M725" s="7" t="inlineStr">
        <is>
          <t>https://www.phy.ncu.edu.tw/news/%e5%9c%96%e6%9b%b8%e9%a4%a8%e8%88%89%e8%be%a6turnitin%e8%ab%96%e6%96%87%e6%af%94%e5%b0%8d%e7%b3%bb%e7%b5%b1%e7%b7%9a%e4%b8%8a%e8%aa%b2%e7%a8%8b/</t>
        </is>
      </c>
      <c r="N725" s="7" t="inlineStr">
        <is>
          <t>許慧君</t>
        </is>
      </c>
    </row>
    <row r="726">
      <c r="A726" s="7">
        <f>TRUE()</f>
        <v/>
      </c>
      <c r="B726" s="7" t="inlineStr">
        <is>
          <t>其他</t>
        </is>
      </c>
      <c r="C726" s="7" t="n"/>
      <c r="D726" s="14" t="n">
        <v>45446</v>
      </c>
      <c r="E726" s="7" t="inlineStr">
        <is>
          <t>2024環安中心季刊夏季號</t>
        </is>
      </c>
      <c r="F726" s="7" t="inlineStr">
        <is>
          <t>2024環安中心季刊夏季號下載</t>
        </is>
      </c>
      <c r="G726" s="7" t="inlineStr">
        <is>
          <t>2024環安中心季刊夏季號</t>
        </is>
      </c>
      <c r="H726" s="7" t="inlineStr">
        <is>
          <t>https://www.phy.ncu.edu.tw/wp-content/uploads/2024/06/2024環安中心季刊夏季號.pdf</t>
        </is>
      </c>
      <c r="I726" s="7" t="inlineStr">
        <is>
          <t>下載</t>
        </is>
      </c>
      <c r="J726" s="7" t="inlineStr">
        <is>
          <t>https://www.phy.ncu.edu.tw/wp-content/uploads/2024/06/2024環安中心季刊夏季號.pdf</t>
        </is>
      </c>
      <c r="K726" s="7" t="n"/>
      <c r="L726" s="7" t="n"/>
      <c r="M726" s="7" t="inlineStr">
        <is>
          <t>https://www.phy.ncu.edu.tw/news/2024%e7%92%b0%e5%ae%89%e4%b8%ad%e5%bf%83%e5%ad%a3%e5%88%8a%e5%a4%8f%e5%ad%a3%e8%99%9f/</t>
        </is>
      </c>
      <c r="N726" s="7" t="inlineStr">
        <is>
          <t>許慧君</t>
        </is>
      </c>
    </row>
    <row r="727">
      <c r="A727" s="7">
        <f>TRUE()</f>
        <v/>
      </c>
      <c r="B727" s="7" t="inlineStr">
        <is>
          <t>研討會</t>
        </is>
      </c>
      <c r="C727" s="7" t="n"/>
      <c r="D727" s="14" t="n">
        <v>45445</v>
      </c>
      <c r="E727" s="7" t="inlineStr">
        <is>
          <t>2024物理小年會活動照片</t>
        </is>
      </c>
      <c r="F727" s="7" t="inlineStr">
        <is>
          <t>https://photos.app.goo.gl/KaebdD91RD9fbb7r6</t>
        </is>
      </c>
      <c r="G727" s="7" t="inlineStr">
        <is>
          <t>https://photos.app.goo.gl/KaebdD91RD9fbb7r6</t>
        </is>
      </c>
      <c r="H727" s="7" t="inlineStr">
        <is>
          <t>https://photos.app.goo.gl/KaebdD91RD9fbb7r6</t>
        </is>
      </c>
      <c r="I727" s="7" t="n"/>
      <c r="J727" s="7" t="n"/>
      <c r="K727" s="7" t="n"/>
      <c r="L727" s="7" t="n"/>
      <c r="M727" s="7" t="inlineStr">
        <is>
          <t>https://www.phy.ncu.edu.tw/news/2024%e7%89%a9%e7%90%86%e5%b0%8f%e5%b9%b4%e6%9c%83%e6%b4%bb%e5%8b%95%e7%85%a7%e7%89%87/</t>
        </is>
      </c>
      <c r="N727" s="7" t="inlineStr">
        <is>
          <t>許慧君</t>
        </is>
      </c>
    </row>
    <row r="728" ht="27" customHeight="1">
      <c r="A728" s="7">
        <f>TRUE()</f>
        <v/>
      </c>
      <c r="B728" s="7" t="inlineStr">
        <is>
          <t>其他</t>
        </is>
      </c>
      <c r="C728" s="7" t="n"/>
      <c r="D728" s="14" t="n">
        <v>45443</v>
      </c>
      <c r="E728" s="7" t="inlineStr">
        <is>
          <t>2024光世代實驗技術預備學校徵求「課程助理」與「參觀實驗室領隊」</t>
        </is>
      </c>
      <c r="F728" s="9" t="inlineStr">
        <is>
          <t>誠徵課程助理下載
誠徵參觀實驗室領隊下載</t>
        </is>
      </c>
      <c r="G728" s="7" t="inlineStr">
        <is>
          <t>誠徵課程助理</t>
        </is>
      </c>
      <c r="H728" s="7" t="inlineStr">
        <is>
          <t>https://www.phy.ncu.edu.tw/wp-content/uploads/2024/05/誠徵課程助理.pdf</t>
        </is>
      </c>
      <c r="I728" s="7" t="inlineStr">
        <is>
          <t>下載</t>
        </is>
      </c>
      <c r="J728" s="7" t="inlineStr">
        <is>
          <t>https://www.phy.ncu.edu.tw/wp-content/uploads/2024/05/誠徵課程助理.pdf</t>
        </is>
      </c>
      <c r="K728" s="7" t="inlineStr">
        <is>
          <t>誠徵參觀實驗室領隊</t>
        </is>
      </c>
      <c r="L728" s="7" t="inlineStr">
        <is>
          <t>https://www.phy.ncu.edu.tw/wp-content/uploads/2024/05/誠徵參觀實驗室領隊.pdf</t>
        </is>
      </c>
      <c r="M728" s="7" t="inlineStr">
        <is>
          <t>https://www.phy.ncu.edu.tw/news/2024%e5%85%89%e4%b8%96%e4%bb%a3%e5%af%a6%e9%a9%97%e6%8a%80%e8%a1%93%e9%a0%90%e5%82%99%e5%ad%b8%e6%a0%a1%e5%be%b5%e6%b1%82%e3%80%8c%e8%aa%b2%e7%a8%8b%e5%8a%a9%e7%90%86%e3%80%8d%e8%88%87%e3%80%8c/</t>
        </is>
      </c>
      <c r="N728" s="7" t="inlineStr">
        <is>
          <t>許慧君</t>
        </is>
      </c>
    </row>
    <row r="729">
      <c r="A729" s="7">
        <f>TRUE()</f>
        <v/>
      </c>
      <c r="B729" s="7" t="inlineStr">
        <is>
          <t>演講</t>
        </is>
      </c>
      <c r="C729" s="7" t="n"/>
      <c r="D729" s="14" t="n">
        <v>45442</v>
      </c>
      <c r="E729" s="7" t="inlineStr">
        <is>
          <t>Special talk_20240618_Lossless and Monostructural Spintronics - A Great Promise by Magnetic Topological Insulators</t>
        </is>
      </c>
      <c r="F729" s="7" t="inlineStr">
        <is>
          <t>Special-talk-2024-06-18下載</t>
        </is>
      </c>
      <c r="G729" s="7" t="inlineStr">
        <is>
          <t>Special-talk-2024-06-18</t>
        </is>
      </c>
      <c r="H729" s="7" t="inlineStr">
        <is>
          <t>https://www.phy.ncu.edu.tw/wp-content/uploads/2024/05/Special-talk-2024-06-18.pdf</t>
        </is>
      </c>
      <c r="I729" s="7" t="inlineStr">
        <is>
          <t>下載</t>
        </is>
      </c>
      <c r="J729" s="7" t="inlineStr">
        <is>
          <t>https://www.phy.ncu.edu.tw/wp-content/uploads/2024/05/Special-talk-2024-06-18.pdf</t>
        </is>
      </c>
      <c r="K729" s="7" t="n"/>
      <c r="L729" s="7" t="n"/>
      <c r="M729" s="7" t="inlineStr">
        <is>
          <t>https://www.phy.ncu.edu.tw/news/special-talk_20240618_lossless-and-monostructural-spintronics-a-great-promise-by-magnetic-topological-insulators/</t>
        </is>
      </c>
      <c r="N729" s="7" t="inlineStr">
        <is>
          <t>許慧君</t>
        </is>
      </c>
    </row>
    <row r="730">
      <c r="A730" s="7">
        <f>TRUE()</f>
        <v/>
      </c>
      <c r="B730" s="7" t="inlineStr">
        <is>
          <t>演講</t>
        </is>
      </c>
      <c r="C730" s="7" t="n"/>
      <c r="D730" s="14" t="n">
        <v>45441</v>
      </c>
      <c r="E730" s="7" t="inlineStr">
        <is>
          <t>Colloquium_20240604_Simultaneous Capturing of the Effective Mass and Fermi Velocity of Carriers in Quantum Matters by q-EELS</t>
        </is>
      </c>
      <c r="F730" s="7" t="inlineStr">
        <is>
          <t>Colloquium_20240604下載</t>
        </is>
      </c>
      <c r="G730" s="7" t="inlineStr">
        <is>
          <t>Colloquium_20240604</t>
        </is>
      </c>
      <c r="H730" s="7" t="inlineStr">
        <is>
          <t>https://www.phy.ncu.edu.tw/wp-content/uploads/2024/05/Colloquium_20240604.pdf</t>
        </is>
      </c>
      <c r="I730" s="7" t="inlineStr">
        <is>
          <t>下載</t>
        </is>
      </c>
      <c r="J730" s="7" t="inlineStr">
        <is>
          <t>https://www.phy.ncu.edu.tw/wp-content/uploads/2024/05/Colloquium_20240604.pdf</t>
        </is>
      </c>
      <c r="K730" s="7" t="n"/>
      <c r="L730" s="7" t="n"/>
      <c r="M730" s="7" t="inlineStr">
        <is>
          <t>https://www.phy.ncu.edu.tw/news/colloquium_20240604_simultaneous-capturing-of-the-effective-mass-and-fermi-velocity-of-carriers-in-quantum-matters-by-q-eels/</t>
        </is>
      </c>
      <c r="N730" s="7" t="inlineStr">
        <is>
          <t>許慧君</t>
        </is>
      </c>
    </row>
    <row r="731" ht="66" customHeight="1">
      <c r="A731" s="7">
        <f>TRUE()</f>
        <v/>
      </c>
      <c r="B731" s="7" t="inlineStr">
        <is>
          <t>演講</t>
        </is>
      </c>
      <c r="C731" s="7" t="n"/>
      <c r="D731" s="14" t="n">
        <v>45441</v>
      </c>
      <c r="E731" s="7" t="inlineStr">
        <is>
          <t>碩士生學位考試公告(徐嘉駿)</t>
        </is>
      </c>
      <c r="F731" s="9" t="inlineStr">
        <is>
          <t>姓名: 徐嘉駿
口試日期及時間: 6/5(三) 上午10點
口試地點: 科學四館 625
論文題目: Configuration dynamics of long passive filaments immersed in swarming bacteria bath</t>
        </is>
      </c>
      <c r="G731" s="7" t="n"/>
      <c r="H731" s="7" t="n"/>
      <c r="I731" s="7" t="n"/>
      <c r="J731" s="7" t="n"/>
      <c r="K731" s="7" t="n"/>
      <c r="L731" s="7" t="n"/>
      <c r="M731" s="7" t="inlineStr">
        <is>
          <t>https://www.phy.ncu.edu.tw/news/%e7%a2%a9%e5%a3%ab%e7%94%9f%e5%ad%b8%e4%bd%8d%e8%80%83%e8%a9%a6%e5%85%ac%e5%91%8a%e5%be%90%e5%98%89%e9%a7%bf/</t>
        </is>
      </c>
      <c r="N731" s="7" t="inlineStr">
        <is>
          <t>許慧君</t>
        </is>
      </c>
    </row>
    <row r="732">
      <c r="A732" s="7">
        <f>TRUE()</f>
        <v/>
      </c>
      <c r="B732" s="7" t="inlineStr">
        <is>
          <t>其他</t>
        </is>
      </c>
      <c r="C732" s="7" t="n"/>
      <c r="D732" s="14" t="n">
        <v>45441</v>
      </c>
      <c r="E732" s="7" t="inlineStr">
        <is>
          <t>恭賀郭家銘老師榮獲本校112學年度教學優良獎</t>
        </is>
      </c>
      <c r="F732" s="7" t="n"/>
      <c r="G732" s="7" t="n"/>
      <c r="H732" s="7" t="n"/>
      <c r="I732" s="7" t="n"/>
      <c r="J732" s="7" t="n"/>
      <c r="K732" s="7" t="n"/>
      <c r="L732" s="7" t="n"/>
      <c r="M732" s="7" t="inlineStr">
        <is>
          <t>https://www.phy.ncu.edu.tw/news/%e6%81%ad%e8%b3%80%e9%83%ad%e5%ae%b6%e9%8a%98%e8%80%81%e5%b8%ab%e6%9c%ac%e6%a0%a1112%e5%ad%b8%e5%b9%b4%e5%ba%a6%e6%95%99%e5%ad%b8%e5%84%aa%e8%89%af%e7%8d%8e/</t>
        </is>
      </c>
      <c r="N732" s="7" t="inlineStr">
        <is>
          <t>許慧君</t>
        </is>
      </c>
    </row>
    <row r="733" ht="53" customHeight="1">
      <c r="A733" s="7">
        <f>TRUE()</f>
        <v/>
      </c>
      <c r="B733" s="7" t="inlineStr">
        <is>
          <t>演講</t>
        </is>
      </c>
      <c r="C733" s="7" t="n"/>
      <c r="D733" s="14" t="n">
        <v>45440</v>
      </c>
      <c r="E733" s="7" t="inlineStr">
        <is>
          <t>碩士生學位考試公告(陳威宇)</t>
        </is>
      </c>
      <c r="F733" s="9" t="inlineStr">
        <is>
          <t>姓名: 陳威宇
口試日期及時間: 6/7 13:00
口試地點: 科四 203
論文題目: 透過光學微影發展約瑟夫森接面製程以製作參量放大器</t>
        </is>
      </c>
      <c r="G733" s="7" t="n"/>
      <c r="H733" s="7" t="n"/>
      <c r="I733" s="7" t="n"/>
      <c r="J733" s="7" t="n"/>
      <c r="K733" s="7" t="n"/>
      <c r="L733" s="7" t="n"/>
      <c r="M733" s="7" t="inlineStr">
        <is>
          <t>https://www.phy.ncu.edu.tw/news/%e7%a2%a9%e5%a3%ab%e7%94%9f%e5%ad%b8%e4%bd%8d%e8%80%83%e8%a9%a6%e5%85%ac%e5%91%8a%e9%99%b3%e5%a8%81%e5%ae%87/</t>
        </is>
      </c>
      <c r="N733" s="7" t="inlineStr">
        <is>
          <t>許慧君</t>
        </is>
      </c>
    </row>
    <row r="734" ht="66" customHeight="1">
      <c r="A734" s="7">
        <f>TRUE()</f>
        <v/>
      </c>
      <c r="B734" s="7" t="inlineStr">
        <is>
          <t>演講</t>
        </is>
      </c>
      <c r="C734" s="7" t="n"/>
      <c r="D734" s="14" t="n">
        <v>45440</v>
      </c>
      <c r="E734" s="7" t="inlineStr">
        <is>
          <t>碩士生學位考試公告(邱雁)</t>
        </is>
      </c>
      <c r="F734" s="9" t="inlineStr">
        <is>
          <t>姓名: 邱雁
口試日期及時間: 6/4 早上10:00
口試地點: S4-625
論文題目: Impact of Individual Variants in Cell Lengths on the Dynamics of Bacterial Swarming</t>
        </is>
      </c>
      <c r="G734" s="7" t="n"/>
      <c r="H734" s="7" t="n"/>
      <c r="I734" s="7" t="n"/>
      <c r="J734" s="7" t="n"/>
      <c r="K734" s="7" t="n"/>
      <c r="L734" s="7" t="n"/>
      <c r="M734" s="7" t="inlineStr">
        <is>
          <t>https://www.phy.ncu.edu.tw/news/%e7%a2%a9%e5%a3%ab%e7%94%9f%e5%ad%b8%e4%bd%8d%e8%80%83%e8%a9%a6%e5%85%ac%e5%91%8a%e9%82%b1%e9%9b%81/</t>
        </is>
      </c>
      <c r="N734" s="7" t="inlineStr">
        <is>
          <t>許慧君</t>
        </is>
      </c>
    </row>
    <row r="735" ht="235" customHeight="1">
      <c r="A735" s="7">
        <f>TRUE()</f>
        <v/>
      </c>
      <c r="B735" s="7" t="inlineStr">
        <is>
          <t>招生</t>
        </is>
      </c>
      <c r="C735" s="7" t="n"/>
      <c r="D735" s="14" t="n">
        <v>45440</v>
      </c>
      <c r="E735" s="7" t="inlineStr">
        <is>
          <t>『112學年國立中央大學物理學系五年取得學、碩士學位』獲推薦名單</t>
        </is>
      </c>
      <c r="F735" s="9" t="inlineStr">
        <is>
          <t>『112學年國立中央大學物理學系五年取得學、碩士學位』獲推薦名單(依學號排序)共5位： 
110202005 
110202006 
110202521 
110202523 
110208507 
注意事項：獲推薦之學生 
1. 仍須報名下學年度本系碩士班甄試，報名時仍需依報名簡章規定，檢附包含指導教授在內至少兩封推薦書、專題研究報告(需符合註一之要求)與未來研究計畫等資料。 
2. 如未能於大四取得學士學位即喪失資格。 
註一：專題研究報告格式要求： 
(1) 報告不得少於6頁。 
(2) 版面設定：A4紙，即長29.7公分，寬21公分。 
(3) 格式：中文打字規格為每行繕打（行間不另留間距），英文打字規格為Single Space。 
(4) 字體：以中英文撰寫均可。英文使用Times New Roman Font，中文使用標楷體，字體大小以12號為主。
理學院物理系五年取得學碩士學位推薦辦法1120926系務會議通過下載</t>
        </is>
      </c>
      <c r="G735" s="7" t="inlineStr">
        <is>
          <t>理學院物理系五年取得學碩士學位推薦辦法1120926系務會議通過</t>
        </is>
      </c>
      <c r="H735" s="7" t="inlineStr">
        <is>
          <t>https://www.phy.ncu.edu.tw/wp-content/uploads/2024/05/理學院物理系五年取得學碩士學位推薦辦法1120926系務會議通過.pdf</t>
        </is>
      </c>
      <c r="I735" s="7" t="inlineStr">
        <is>
          <t>下載</t>
        </is>
      </c>
      <c r="J735" s="7" t="inlineStr">
        <is>
          <t>https://www.phy.ncu.edu.tw/wp-content/uploads/2024/05/理學院物理系五年取得學碩士學位推薦辦法1120926系務會議通過.pdf</t>
        </is>
      </c>
      <c r="K735" s="7" t="n"/>
      <c r="L735" s="7" t="n"/>
      <c r="M735" s="7" t="inlineStr">
        <is>
          <t>https://www.phy.ncu.edu.tw/news/%e3%80%8e112%e5%ad%b8%e5%b9%b4%e5%9c%8b%e7%ab%8b%e4%b8%ad%e5%a4%ae%e5%a4%a7%e5%ad%b8%e7%89%a9%e7%90%86%e5%ad%b8%e7%b3%bb%e4%ba%94%e5%b9%b4%e5%8f%96%e5%be%97%e5%ad%b8%e3%80%81%e7%a2%a9%e5%a3%ab-3/</t>
        </is>
      </c>
      <c r="N735" s="7" t="inlineStr">
        <is>
          <t>許慧君</t>
        </is>
      </c>
    </row>
    <row r="736" ht="409.6" customHeight="1">
      <c r="A736" s="7">
        <f>TRUE()</f>
        <v/>
      </c>
      <c r="B736" s="7" t="inlineStr">
        <is>
          <t>其他</t>
        </is>
      </c>
      <c r="C736" s="7" t="n"/>
      <c r="D736" s="14" t="n">
        <v>45439</v>
      </c>
      <c r="E736" s="7" t="inlineStr">
        <is>
          <t>祝福112級畢業生迎向美好亮麗的未來</t>
        </is>
      </c>
      <c r="F736" s="9" t="inlineStr">
        <is>
          <t>112級畢業生致詞
主任、各位老師、各位同學好，我是施顏丞。
首先，非常感謝大二同學邀請我作為畢業生代表致詞。儘管我認為用一段話來描述我們所有畢業生的四年時光是非常困難的，但不知道大家還記不記得：
在剛進到中央物理的大門時，可不像現在的一樓裝飾的那麼簡約質感，大概最印象深刻的就是一整面的水泥牆跟機械工廠的招牌跟運轉聲。當初在聽實驗物理課程的介紹時，誰會知道六學分的課程在接下來的兩年裡，被我們硬是修成了十八學分。在大一，我們重新認識了自己的不足，在實驗課與理論課中不斷犯錯、被糾正，再犯錯、再被糾正。然而，即便如此，我們簡直就像一群頑固又不信邪的小孩，期望在課堂上學到所有的知識，卻又不希望青春就這樣耗盡在知識的學習上，因此我們也參加了系學會、系隊、以及社團，也認識了身邊這一群可靠又可笑的同學跟朋友，也許正是這樣的我們相互扶持，才能夠堅持到現在。
到了大二，我們逐漸適應了大學的步調，或者說是被罵習慣了？我們開始對自己的實驗感到成就與些許的興奮。從在大一時跟室友說“嘿，我們又準時下課了”，變成跟助教說“我們這個做完就走，馬上”。在實驗室裡，我們常常忘記了時間，外面桌上的飲料和外送也成了最常見到每天都不一樣的風景。但同時，我們也是最瘋狂的一群。誰能忘記系隊打完球一群人坐在豆花店打屁哈拉的宵夜時間，又或者是一群人在半夜莫名其妙騎著機車去夜衝看日出，每週早上八點的宿舍代表出門上課，或者必修課十分鐘前從宿舍奪門而出的狼狽樣？我想這是我們四年中睡眠時間最壓縮但也最開心的時刻了。
其實在我的印象中，大三、大四過得特別快。當遲來的小年會結束後，我們彷彿就各奔東西了。有的人進入了外系的實驗室，有的人選擇了甲制專心考研，有的人簽了五年學碩，有的人考上了其他大學。我們就像一群不斷交錯的曲線，在校園相遇時閒聊幾句，或一起參與系上的活動，可能一起吐槽某個人的感情狀況，或為誰沒考上研究所而感到惋惜，然後再繼續埋首於自己的道路上。是的，我們在大三、大四中不自覺地長大了。曾經在舞台上發光發熱，經歷過學業上的壓力，感受過對物理的興奮與好奇，現在也面臨對未來的迷茫。轉眼間，我們就要畢業了，回首看這段旅程，心中充滿了感慨與不捨。
回顧這四年，我們每個人都經歷了許多挑戰和成長。從一開始的茫然無措，到逐漸找到自己的方向，再到今天站在這裡，我們每個人都變得更加成熟和堅韌，其中當然也不乏教授的指導及系上的磨練，這段旅程中，我們結交了摯友，收穫了知識，這些都是我們未來最寶貴的財富。
最後，讓我們感謝一路上支持我們的老師、家人和朋友，沒有他們的鼓勵和幫助，我們不可能走到今天。也讓我們祝福彼此，願我們在未來的道路上，一路順風，前程似錦。
謝謝大家。</t>
        </is>
      </c>
      <c r="G736" s="7" t="n"/>
      <c r="H736" s="7" t="n"/>
      <c r="I736" s="7" t="n"/>
      <c r="J736" s="7" t="n"/>
      <c r="K736" s="7" t="n"/>
      <c r="L736" s="7" t="n"/>
      <c r="M736" s="7" t="inlineStr">
        <is>
          <t>https://www.phy.ncu.edu.tw/news/%e7%a5%9d%e7%a6%8f112%e7%b4%9a%e7%95%a2%e6%a5%ad%e7%94%9f%e8%bf%8e%e5%90%91%e7%be%8e%e5%a5%bd%e4%ba%ae%e9%ba%97%e7%9a%84%e6%9c%aa%e4%be%86/</t>
        </is>
      </c>
      <c r="N736" s="7" t="inlineStr">
        <is>
          <t>許慧君</t>
        </is>
      </c>
    </row>
    <row r="737" ht="92" customHeight="1">
      <c r="A737" s="7">
        <f>TRUE()</f>
        <v/>
      </c>
      <c r="B737" s="7" t="inlineStr">
        <is>
          <t>其他</t>
        </is>
      </c>
      <c r="C737" s="7" t="n"/>
      <c r="D737" s="14" t="n">
        <v>45438</v>
      </c>
      <c r="E737" s="7" t="inlineStr">
        <is>
          <t>物理系空間清潔公告</t>
        </is>
      </c>
      <c r="F737" s="9" t="inlineStr">
        <is>
          <t>時間：113.05.29(三)08:00-17:00
地點:
604、611、612、620、622、629
715、730、734
208E、208G、208I
進行地板清潔(部份房間)及窗戶清洗…等清潔作業，其間略有噪音與消毒水味，不便之處請多諒解。</t>
        </is>
      </c>
      <c r="G737" s="7" t="n"/>
      <c r="H737" s="7" t="n"/>
      <c r="I737" s="7" t="n"/>
      <c r="J737" s="7" t="n"/>
      <c r="K737" s="7" t="n"/>
      <c r="L737" s="7" t="n"/>
      <c r="M737" s="7" t="inlineStr">
        <is>
          <t>https://www.phy.ncu.edu.tw/news/%e7%89%a9%e7%90%86%e7%b3%bb%e7%a9%ba%e9%96%93%e6%b8%85%e6%bd%94%e5%85%ac%e5%91%8a-7/</t>
        </is>
      </c>
      <c r="N737" s="7" t="inlineStr">
        <is>
          <t>許慧君</t>
        </is>
      </c>
    </row>
    <row r="738">
      <c r="A738" s="7">
        <f>TRUE()</f>
        <v/>
      </c>
      <c r="B738" s="7" t="inlineStr">
        <is>
          <t>其他</t>
        </is>
      </c>
      <c r="C738" s="7" t="n"/>
      <c r="D738" s="14" t="n">
        <v>45435</v>
      </c>
      <c r="E738" s="7" t="inlineStr">
        <is>
          <t>恭賀楊仲準老師榮獲本校112學年度校務服務績優獎勵_服務貢獻獎</t>
        </is>
      </c>
      <c r="F738" s="7" t="n"/>
      <c r="G738" s="7" t="n"/>
      <c r="H738" s="7" t="n"/>
      <c r="I738" s="7" t="n"/>
      <c r="J738" s="7" t="n"/>
      <c r="K738" s="7" t="n"/>
      <c r="L738" s="7" t="n"/>
      <c r="M738" s="7" t="inlineStr">
        <is>
          <t>https://www.phy.ncu.edu.tw/news/%e6%81%ad%e8%b3%80%e6%a5%8a%e4%bb%b2%e6%ba%96%e8%80%81%e5%b8%ab%e6%a6%ae%e7%8d%b2%e6%9c%ac%e6%a0%a1112%e5%ad%b8%e5%b9%b4%e5%ba%a6%e6%a0%a1%e5%8b%99%e6%9c%8d%e5%8b%99%e7%b8%be%e5%84%aa%e7%8d%8e/</t>
        </is>
      </c>
      <c r="N738" s="7" t="inlineStr">
        <is>
          <t>許慧君</t>
        </is>
      </c>
    </row>
    <row r="739">
      <c r="A739" s="7">
        <f>TRUE()</f>
        <v/>
      </c>
      <c r="B739" s="7" t="inlineStr">
        <is>
          <t>演講</t>
        </is>
      </c>
      <c r="C739" s="7" t="n"/>
      <c r="D739" s="14" t="n">
        <v>45435</v>
      </c>
      <c r="E739" s="7" t="inlineStr">
        <is>
          <t>(演講取消)Colloquium_20240528_Developing a Superconducting Quantum Computer</t>
        </is>
      </c>
      <c r="F739" s="7" t="inlineStr">
        <is>
          <t>Colloquium_20240528下載</t>
        </is>
      </c>
      <c r="G739" s="7" t="inlineStr">
        <is>
          <t>Colloquium_20240528</t>
        </is>
      </c>
      <c r="H739" s="7" t="inlineStr">
        <is>
          <t>https://www.phy.ncu.edu.tw/wp-content/uploads/2024/05/Colloquium_20240528.pdf</t>
        </is>
      </c>
      <c r="I739" s="7" t="inlineStr">
        <is>
          <t>下載</t>
        </is>
      </c>
      <c r="J739" s="7" t="inlineStr">
        <is>
          <t>https://www.phy.ncu.edu.tw/wp-content/uploads/2024/05/Colloquium_20240528.pdf</t>
        </is>
      </c>
      <c r="K739" s="7" t="n"/>
      <c r="L739" s="7" t="n"/>
      <c r="M739" s="7" t="inlineStr">
        <is>
          <t>https://www.phy.ncu.edu.tw/news/colloquium_20240528_developing-a-superconducting-quantum-computer/</t>
        </is>
      </c>
      <c r="N739" s="7" t="inlineStr">
        <is>
          <t>許慧君</t>
        </is>
      </c>
    </row>
    <row r="740">
      <c r="A740" s="7">
        <f>TRUE()</f>
        <v/>
      </c>
      <c r="B740" s="7" t="inlineStr">
        <is>
          <t>其他</t>
        </is>
      </c>
      <c r="C740" s="7" t="n"/>
      <c r="D740" s="14" t="n">
        <v>45434</v>
      </c>
      <c r="E740" s="7" t="inlineStr">
        <is>
          <t>清洗校區總水塔停水公告</t>
        </is>
      </c>
      <c r="F740" s="7" t="inlineStr">
        <is>
          <t>113072707280803清洗校區總水塔停水公告再次提醒下載</t>
        </is>
      </c>
      <c r="G740" s="7" t="inlineStr">
        <is>
          <t>113072707280803清洗校區總水塔停水公告再次提醒</t>
        </is>
      </c>
      <c r="H740" s="7" t="inlineStr">
        <is>
          <t>https://www.phy.ncu.edu.tw/wp-content/uploads/2024/07/113072707280803清洗校區總水塔停水公告再次提醒.pdf</t>
        </is>
      </c>
      <c r="I740" s="7" t="inlineStr">
        <is>
          <t>下載</t>
        </is>
      </c>
      <c r="J740" s="7" t="inlineStr">
        <is>
          <t>https://www.phy.ncu.edu.tw/wp-content/uploads/2024/07/113072707280803清洗校區總水塔停水公告再次提醒.pdf</t>
        </is>
      </c>
      <c r="K740" s="7" t="n"/>
      <c r="L740" s="7" t="n"/>
      <c r="M740" s="7" t="inlineStr">
        <is>
          <t>https://www.phy.ncu.edu.tw/news/%e6%b8%85%e6%b4%97%e6%a0%a1%e5%8d%80%e7%b8%bd%e6%b0%b4%e5%a1%94%e5%81%9c%e6%b0%b4%e5%85%ac%e5%91%8a-3/</t>
        </is>
      </c>
      <c r="N740" s="7" t="inlineStr">
        <is>
          <t>許慧君</t>
        </is>
      </c>
    </row>
    <row r="741">
      <c r="A741" s="7">
        <f>TRUE()</f>
        <v/>
      </c>
      <c r="B741" s="7" t="inlineStr">
        <is>
          <t>其他</t>
        </is>
      </c>
      <c r="C741" s="7" t="n"/>
      <c r="D741" s="14" t="n">
        <v>45434</v>
      </c>
      <c r="E741" s="7" t="inlineStr">
        <is>
          <t>健雄館後側圍牆禁止停車公告113.05.27-113.05.31</t>
        </is>
      </c>
      <c r="F741" s="7" t="inlineStr">
        <is>
          <t>小門圍牆禁止停車公告下載</t>
        </is>
      </c>
      <c r="G741" s="7" t="inlineStr">
        <is>
          <t>小門圍牆禁止停車公告</t>
        </is>
      </c>
      <c r="H741" s="7" t="inlineStr">
        <is>
          <t>https://www.phy.ncu.edu.tw/wp-content/uploads/2024/05/小門圍牆禁止停車公告.pdf</t>
        </is>
      </c>
      <c r="I741" s="7" t="inlineStr">
        <is>
          <t>下載</t>
        </is>
      </c>
      <c r="J741" s="7" t="inlineStr">
        <is>
          <t>https://www.phy.ncu.edu.tw/wp-content/uploads/2024/05/小門圍牆禁止停車公告.pdf</t>
        </is>
      </c>
      <c r="K741" s="7" t="n"/>
      <c r="L741" s="7" t="n"/>
      <c r="M741" s="7" t="inlineStr">
        <is>
          <t>https://www.phy.ncu.edu.tw/news/%e5%81%a5%e9%9b%84%e9%a4%a8%e5%be%8c%e5%81%b4%e5%9c%8d%e7%89%86%e7%a6%81%e6%ad%a2%e5%81%9c%e8%bb%8a%e5%85%ac%e5%91%8a113-05-27-113-05-31/</t>
        </is>
      </c>
      <c r="N741" s="7" t="inlineStr">
        <is>
          <t>許慧君</t>
        </is>
      </c>
    </row>
    <row r="742" ht="92" customHeight="1">
      <c r="A742" s="7">
        <f>TRUE()</f>
        <v/>
      </c>
      <c r="B742" s="7" t="inlineStr">
        <is>
          <t>其他</t>
        </is>
      </c>
      <c r="C742" s="7" t="n"/>
      <c r="D742" s="14" t="n">
        <v>45432</v>
      </c>
      <c r="E742" s="7" t="inlineStr">
        <is>
          <t>Theses and Dissertations Uploading Tips Seminar</t>
        </is>
      </c>
      <c r="F742" s="9" t="inlineStr">
        <is>
          <t>The library will host an online seminar for Theses and Dissertations Uploading Tips in English on 6/11 (Tuesday) from 14:00 to 15:00. 
This session aims to help graduate students complete their thesis submission process more efficiently.
Registration Link: https://cis.ncu.edu.tw/iNCU/messageNotice/activityManagement/activity/534
Quick Help：https://rapid.lib.ncu.edu.tw/libweek/guide/en/04-2.html</t>
        </is>
      </c>
      <c r="G742" s="7" t="inlineStr">
        <is>
          <t>https://cis.ncu.edu.tw/iNCU/messageNotice/activityManagement</t>
        </is>
      </c>
      <c r="H742" s="7" t="inlineStr">
        <is>
          <t>https://cis.ncu.edu.tw/iNCU/messageNotice/activityManagement/activity/534</t>
        </is>
      </c>
      <c r="I742" s="7" t="inlineStr">
        <is>
          <t>https://rapid.lib.ncu.edu.tw/libweek/guide/en/04-2.html</t>
        </is>
      </c>
      <c r="J742" s="7" t="inlineStr">
        <is>
          <t>https://rapid.lib.ncu.edu.tw/libweek/guide/en/04-2.html</t>
        </is>
      </c>
      <c r="K742" s="7" t="n"/>
      <c r="L742" s="7" t="n"/>
      <c r="M742" s="7" t="inlineStr">
        <is>
          <t>https://www.phy.ncu.edu.tw/news/theses-and-dissertations-uploading-tips-seminar/</t>
        </is>
      </c>
      <c r="N742" s="7" t="inlineStr">
        <is>
          <t>許慧君</t>
        </is>
      </c>
    </row>
    <row r="743" ht="196" customHeight="1">
      <c r="A743" s="7">
        <f>TRUE()</f>
        <v/>
      </c>
      <c r="B743" s="7" t="inlineStr">
        <is>
          <t>其他</t>
        </is>
      </c>
      <c r="C743" s="7" t="n"/>
      <c r="D743" s="14" t="n">
        <v>45432</v>
      </c>
      <c r="E743" s="7" t="inlineStr">
        <is>
          <t>研究生看過來！博碩論文上傳不卡關，歡迎參加講習會</t>
        </is>
      </c>
      <c r="F743" s="9" t="inlineStr">
        <is>
          <t>[博碩論文上傳不卡關]
為了讓畢業生能快速通過畢業論文上傳作業
將舉辦「圖書館博碩論文上傳/繳交」中英文講習，
日期與時間如下：
●中文講習
   5/29(三)  14:00-15:00
   6/13(四)  14:00-15:00
●英文講習
   6/11(二)   14:00-15:00
報名連結：https://cis.ncu.edu.tw/iNCU/messageNotice/activityManagement/activity/534
歡迎畢業生及系所人員參加。
※如果無法參與線上講習，亦提供文字版與影音版手冊，歡迎參考
※影音版：https://www.youtube.com/playlist?list=PL0GOa0AhJ0nX0gdREXbjfxZP06LOv_n7i
※文字版網址：https://rapid.lib.ncu.edu.tw/libweek/guide/04-2.html</t>
        </is>
      </c>
      <c r="G743" s="7" t="inlineStr">
        <is>
          <t>https://cis.ncu.edu.tw/iNCU/messageNotice/activityManagement</t>
        </is>
      </c>
      <c r="H743" s="7" t="inlineStr">
        <is>
          <t>https://cis.ncu.edu.tw/iNCU/messageNotice/activityManagement/activity/534</t>
        </is>
      </c>
      <c r="I743" s="7" t="inlineStr">
        <is>
          <t>https://www.youtube.com/playlist?list=PL0GOa0AhJ0nX0gdREXbjf</t>
        </is>
      </c>
      <c r="J743" s="7" t="inlineStr">
        <is>
          <t>https://www.youtube.com/playlist?list=PL0GOa0AhJ0nX0gdREXbjfxZP06LOv_n7i</t>
        </is>
      </c>
      <c r="K743" s="7" t="inlineStr">
        <is>
          <t>https://rapid.lib.ncu.edu.tw/libweek/guide/04-2.html</t>
        </is>
      </c>
      <c r="L743" s="7" t="inlineStr">
        <is>
          <t>https://rapid.lib.ncu.edu.tw/libweek/guide/04-2.html</t>
        </is>
      </c>
      <c r="M743" s="7" t="inlineStr">
        <is>
          <t>https://www.phy.ncu.edu.tw/news/%e7%a0%94%e7%a9%b6%e7%94%9f%e7%9c%8b%e9%81%8e%e4%be%86%ef%bc%81%e5%8d%9a%e7%a2%a9%e8%ab%96%e6%96%87%e4%b8%8a%e5%82%b3%e4%b8%8d%e5%8d%a1%e9%97%9c%ef%bc%8c%e6%ad%a1%e8%bf%8e%e5%8f%83%e5%8a%a0%e8%ac%9b-2/</t>
        </is>
      </c>
      <c r="N743" s="7" t="inlineStr">
        <is>
          <t>許慧君</t>
        </is>
      </c>
    </row>
    <row r="744" ht="333" customHeight="1">
      <c r="A744" s="7">
        <f>TRUE()</f>
        <v/>
      </c>
      <c r="B744" s="7" t="inlineStr">
        <is>
          <t>其他</t>
        </is>
      </c>
      <c r="C744" s="7" t="n"/>
      <c r="D744" s="14" t="n">
        <v>45432</v>
      </c>
      <c r="E744" s="7" t="inlineStr">
        <is>
          <t>Announcement regarding the 112th graduation ceremony of the school</t>
        </is>
      </c>
      <c r="F744" s="9" t="inlineStr">
        <is>
          <t>1. The ceremony will be held on May 25th (Saturday) in the morning. The related activities and locations are as follows:
(1) Graduates assembly and group photos for each college: Starting from 9:00 am, each college should follow the group photo process announced on the graduation ceremony website (hereinafter referred to as the website announcement), and enter the venue directly after the photo session. For information on the assembly time and location, please refer to the website announcement. Please note: teachers and graduates participating in the ceremony must wear academic regalia to enter.Degree uniformrental：https://www.oga.ncu.edu.tw/9ab38e29/news/f9d2659c/detail/53a95515-d02e-4ee2-8e85-8c5385c4cfc4
 (2) The graduation ceremony will be held from 10:00 am to 12:00 pm in the auditorium. Parents can rest in the parent rest area on the 1stLuo Jialun Hall, 2nd203room, and basement floors of the Teaching and Research Building. 
2. The certificate for the parents of the representatives on stage for the harvest ceremony will be issued at the entrance of the second floor of the auditorium. Each representative can only receive two certificates for the graduates who will be on stage. The certificates will be issued at 1 pm on May 24th during the rehearsal in the auditorium. The representative must participate in the rehearsal to receive the certificate. 
3. If each department plans a farewell party on May 25th, please coordinate and hold it after 1 pm so that all graduates can participate in each graduation activity. 
4. A professional photographer will take photos of the representatives on stage during the harvest ceremony of the ceremony. The photos will be available for download after the ceremony. 
5. The latest announcements, broadcasts, and downloads of representative photos for the harvest ceremony can all be obtained on the graduation ceremony website(https://club.adm.ncu.edu.tw:8443/graduate/).</t>
        </is>
      </c>
      <c r="G744" s="7" t="inlineStr">
        <is>
          <t>https://www.oga.ncu.edu.tw/9ab38e29/news/f9d2659c/detail/53a</t>
        </is>
      </c>
      <c r="H744" s="7" t="inlineStr">
        <is>
          <t>https://www.oga.ncu.edu.tw/9ab38e29/news/f9d2659c/detail/53a95515-d02e-4ee2-8e85-8c5385c4cfc4</t>
        </is>
      </c>
      <c r="I744" s="7" t="inlineStr">
        <is>
          <t>https://club.adm.ncu.edu.tw:8443/graduate/</t>
        </is>
      </c>
      <c r="J744" s="7" t="inlineStr">
        <is>
          <t>https://club.adm.ncu.edu.tw:8443/graduate/</t>
        </is>
      </c>
      <c r="K744" s="7" t="n"/>
      <c r="L744" s="7" t="n"/>
      <c r="M744" s="7" t="inlineStr">
        <is>
          <t>https://www.phy.ncu.edu.tw/news/announcement-regarding-the-112th-graduation-ceremony-of-the-school/</t>
        </is>
      </c>
      <c r="N744" s="7" t="inlineStr">
        <is>
          <t>許慧君</t>
        </is>
      </c>
    </row>
    <row r="745" ht="209" customHeight="1">
      <c r="A745" s="7">
        <f>TRUE()</f>
        <v/>
      </c>
      <c r="B745" s="7" t="inlineStr">
        <is>
          <t>其他</t>
        </is>
      </c>
      <c r="C745" s="7" t="n"/>
      <c r="D745" s="14" t="n">
        <v>45432</v>
      </c>
      <c r="E745" s="7" t="inlineStr">
        <is>
          <t>112學年度全校畢業典禮5月25日(星期六)</t>
        </is>
      </c>
      <c r="F745" s="9" t="inlineStr">
        <is>
          <t>一、旨揭典禮於5月25日(星期六)上午舉行，相關活動及地點如下：
(一)畢業生集合及各院團體拍照：上午9時00開始請各院依畢業典禮網頁公告（以下簡稱網頁公告）各院團拍流程進行，合照完成直接入場。集合資訊請見網頁公告。請注意：參與典禮之師長及畢業生皆需著學位服方能進入大禮堂。(租借學位服可見採購組112學年-學位服租借(2023/11/28)之公告) https://www.oga.ncu.edu.tw/9ab38e29/news/f9d2659c/detail/53a95515-d02e-4ee2-8e85-8c5385c4cfc4
(二)畢業典禮於上午10時00至12時00分舉行，地點：大禮堂。家長可至教學研究大樓1樓羅家倫講堂、2樓203室有安排家長休息區，休息區內可直接觀看典禮直播。
二、上台撥穗代表之家長於大禮堂第二層觀區入座之證明，每位上台代表畢業生限領兩張證明，並於5月24日下午1點於大禮堂參與預演時領取，請撥穗代表務必參加預演與領證。
三、各院系所若於5月25日當日安排歡送會，敬請於下午13時後舉行，以利畢業生皆能參與每項畢業活動。
四、典禮中台上代表撥穗儀式將安排專業攝影師拍照，照片將於會後提供下載。
五、典禮之最新公告、轉播及撥穗代表照片下載等皆可於畢業典禮網站中取得：https://club.adm.ncu.edu.tw:8443/graduate/</t>
        </is>
      </c>
      <c r="G745" s="7" t="inlineStr">
        <is>
          <t>https://www.oga.ncu.edu.tw/9ab38e29/news/f9d2659c/detail/53a</t>
        </is>
      </c>
      <c r="H745" s="7" t="inlineStr">
        <is>
          <t>https://www.oga.ncu.edu.tw/9ab38e29/news/f9d2659c/detail/53a95515-d02e-4ee2-8e85-8c5385c4cfc4</t>
        </is>
      </c>
      <c r="I745" s="7" t="inlineStr">
        <is>
          <t>https://club.adm.ncu.edu.tw:8443/graduate/</t>
        </is>
      </c>
      <c r="J745" s="7" t="inlineStr">
        <is>
          <t>https://club.adm.ncu.edu.tw:8443/graduate/</t>
        </is>
      </c>
      <c r="K745" s="7" t="n"/>
      <c r="L745" s="7" t="n"/>
      <c r="M745" s="7" t="inlineStr">
        <is>
          <t>https://www.phy.ncu.edu.tw/news/112%e5%ad%b8%e5%b9%b4%e5%ba%a6%e5%85%a8%e6%a0%a1%e7%95%a2%e6%a5%ad%e5%85%b8%e7%a6%ae5%e6%9c%8825%e6%97%a5%e6%98%9f%e6%9c%9f%e5%85%ad/</t>
        </is>
      </c>
      <c r="N745" s="7" t="inlineStr">
        <is>
          <t>許慧君</t>
        </is>
      </c>
    </row>
    <row r="746">
      <c r="A746" s="7">
        <f>TRUE()</f>
        <v/>
      </c>
      <c r="B746" s="7" t="inlineStr">
        <is>
          <t>演講</t>
        </is>
      </c>
      <c r="C746" s="7" t="n"/>
      <c r="D746" s="14" t="n">
        <v>45432</v>
      </c>
      <c r="E746" s="7" t="inlineStr">
        <is>
          <t>「A 'Mass'iveDoor Opens! Get Your 'Mass'ter's License/ "麻省教師不麻煩! 教你線上申請美國麻省教師證"」全英講座</t>
        </is>
      </c>
      <c r="F746" s="7" t="inlineStr">
        <is>
          <t>海報下載</t>
        </is>
      </c>
      <c r="G746" s="7" t="inlineStr">
        <is>
          <t>海報</t>
        </is>
      </c>
      <c r="H746" s="7" t="inlineStr">
        <is>
          <t>https://www.phy.ncu.edu.tw/wp-content/uploads/2024/05/海報.pdf</t>
        </is>
      </c>
      <c r="I746" s="7" t="inlineStr">
        <is>
          <t>下載</t>
        </is>
      </c>
      <c r="J746" s="7" t="inlineStr">
        <is>
          <t>https://www.phy.ncu.edu.tw/wp-content/uploads/2024/05/海報.pdf</t>
        </is>
      </c>
      <c r="K746" s="7" t="n"/>
      <c r="L746" s="7" t="n"/>
      <c r="M746" s="7" t="inlineStr">
        <is>
          <t>https://www.phy.ncu.edu.tw/news/%e3%80%8ca-massivedoor-opens-get-your-massters-license-%e9%ba%bb%e7%9c%81%e6%95%99%e5%b8%ab%e4%b8%8d%e9%ba%bb%e7%85%a9-%e6%95%99%e4%bd%a0%e7%b7%9a%e4%b8%8a%e7%94%b3%e8%ab%8b%e7%be%8e/</t>
        </is>
      </c>
      <c r="N746" s="7" t="inlineStr">
        <is>
          <t>許慧君</t>
        </is>
      </c>
    </row>
    <row r="747" ht="183" customHeight="1">
      <c r="A747" s="7">
        <f>TRUE()</f>
        <v/>
      </c>
      <c r="B747" s="7" t="inlineStr">
        <is>
          <t>其他</t>
        </is>
      </c>
      <c r="C747" s="7" t="n"/>
      <c r="D747" s="14" t="n">
        <v>45428</v>
      </c>
      <c r="E747" s="7" t="inlineStr">
        <is>
          <t>承攬安全宣導：台灣因地震頻傳，"安全承攬"為保障本校教職員生與相關人員安全之最佳方式。</t>
        </is>
      </c>
      <c r="F747" s="9" t="inlineStr">
        <is>
          <t>爾來因為403芮氏規模7.2之花蓮大地震，導致全台多起包含建物倒塌之災情，後續規模超過6級之餘震亦已發生多次，中央氣象署地震測報中心則評估餘震仍在持續當中。爰此，安全且以符合法令執行委外案件之承攬施作，是保護本校教職員生、承攬商施作人員與非本校但可能受承攬案件影響之相關人員的最佳方式。然，安全非憑空誕生，其源自於相關人員努力經營之風險管理，當中之風險評估，則為我國職業安全衛生法(下稱職安法)的基礎，第5條即明訂「…工程之設計或施工者，應於設計、製造、輸入或施工規劃階段實施風險評估，…」，爰此，風險評估之概念遍佈於職安法之相關法令中，依風險評估之結果優先採用安全性較高的施工方式，則為職安法保護相關人員安全的精神理念。
因環安中心與本校委外承攬案件之承辦單位(下稱承辦單位)皆為執行與受職安法管轄之單位，於附件中簡介說明承辦單位若以不合法令之方式進行承攬施作，可能之後續結果，並提供以「移動式起重機加設搭乘設備」進行高處作業之法令依據為範例，說明職安法以安全性高低作為階層式施作方式之選擇基礎。
由安全承攬做起，學校人員的安全，由我們共同攜手保護。
安全承攬下載</t>
        </is>
      </c>
      <c r="G747" s="7" t="inlineStr">
        <is>
          <t>安全承攬</t>
        </is>
      </c>
      <c r="H747" s="7" t="inlineStr">
        <is>
          <t>https://www.phy.ncu.edu.tw/wp-content/uploads/2024/05/安全承攬.pdf</t>
        </is>
      </c>
      <c r="I747" s="7" t="inlineStr">
        <is>
          <t>下載</t>
        </is>
      </c>
      <c r="J747" s="7" t="inlineStr">
        <is>
          <t>https://www.phy.ncu.edu.tw/wp-content/uploads/2024/05/安全承攬.pdf</t>
        </is>
      </c>
      <c r="K747" s="7" t="n"/>
      <c r="L747" s="7" t="n"/>
      <c r="M747" s="7" t="inlineStr">
        <is>
          <t>https://www.phy.ncu.edu.tw/news/%e6%89%bf%e6%94%ac%e5%ae%89%e5%85%a8%e5%ae%a3%e5%b0%8e%ef%bc%9a%e5%8f%b0%e7%81%a3%e5%9b%a0%e5%9c%b0%e9%9c%87%e9%a0%bb%e5%82%b3%ef%bc%8c%e5%ae%89%e5%85%a8%e6%89%bf%e6%94%ac%e7%82%ba%e4%bf%9d/</t>
        </is>
      </c>
      <c r="N747" s="7" t="inlineStr">
        <is>
          <t>許慧君</t>
        </is>
      </c>
    </row>
    <row r="748">
      <c r="A748" s="7">
        <f>TRUE()</f>
        <v/>
      </c>
      <c r="B748" s="7" t="inlineStr">
        <is>
          <t>其他</t>
        </is>
      </c>
      <c r="C748" s="7" t="n"/>
      <c r="D748" s="14" t="n">
        <v>45428</v>
      </c>
      <c r="E748" s="7" t="inlineStr">
        <is>
          <t>2024新創千里馬創業競賽 搶先立馬報名 (6/11截止) !!</t>
        </is>
      </c>
      <c r="F748" s="7" t="n"/>
      <c r="G748" s="7" t="n"/>
      <c r="H748" s="7" t="n"/>
      <c r="I748" s="7" t="n"/>
      <c r="J748" s="7" t="n"/>
      <c r="K748" s="7" t="n"/>
      <c r="L748" s="7" t="n"/>
      <c r="M748" s="7" t="inlineStr">
        <is>
          <t>https://www.phy.ncu.edu.tw/news/2024%e6%96%b0%e5%89%b5%e5%8d%83%e9%87%8c%e9%a6%ac%e5%89%b5%e6%a5%ad%e7%ab%b6%e8%b3%bd-%e6%90%b6%e5%85%88%e7%ab%8b%e9%a6%ac%e5%a0%b1%e5%90%8d-6-11%e6%88%aa%e6%ad%a2/</t>
        </is>
      </c>
      <c r="N748" s="7" t="inlineStr">
        <is>
          <t>許慧君</t>
        </is>
      </c>
    </row>
    <row r="749" ht="333" customHeight="1">
      <c r="A749" s="7">
        <f>TRUE()</f>
        <v/>
      </c>
      <c r="B749" s="7" t="inlineStr">
        <is>
          <t>招生</t>
        </is>
      </c>
      <c r="C749" s="7" t="inlineStr">
        <is>
          <t>高中生</t>
        </is>
      </c>
      <c r="D749" s="14" t="n">
        <v>45427</v>
      </c>
      <c r="E749" s="7" t="inlineStr">
        <is>
          <t>113學年度大學申請入學第二階段指定項目甄試【報到時間暨應試順序表】</t>
        </is>
      </c>
      <c r="F749" s="9" t="inlineStr">
        <is>
          <t>113學年度大學甄選申請入學第二階段指定項目甄試【報到時間表】如下(請點選)：
113學年度申請入學指定項目甄試報到時間及應試順序表
甄試時間以113/05/22（三）當天實際進行的時間為主，請於指定報到時間內親自辦理報到。如預期會因故遲到者請務必事先告知，完成報到後將安排於最後一位考生之後遞補面試，不得異議。
注意事項：
請直接搭電梯到健雄館七樓717外辦理報到。每位考生從規定的報到時間起算到面試結束約需1.5小時。
為顧及全體考生之權益及公平性，甄試時間公告後不得要求更改。
當日家長汽車以車牌辨識入校，離校時免繳停車費，請走人工車道並出示「指定項目甄試通知函」即可離校。
面試當天安排四場課程說明會(09:00、11:00、13:50、15:50)、實驗物理展覽室參觀、實驗課程觀摩(下午)，歡迎考生及家長參加。
本系謹訂於113/05/28(二)舉辦OPEN HOUSE，誠摯地邀請您蒞臨參觀，將會對本系在課程內容規劃與研究能力培養訓練上有更深入的了解。詳細流程請參閱下表：
時間內容地點
10:30-11:00報到健雄館(科學四館) 717室
11:00-12:00課程與學生表現介紹、座談會健雄館(科學四館) 717室
12:00-12:50餐敘 (敬備便當)健雄館(科學四館) 717室
12:50-14:00參觀實驗物理展覽室與前沿科學研究實驗室健雄館(科學四館) 1樓、3-5樓
14:00-15:00綜合討論 (Q&amp;A)健雄館(科學四館) 717室
為統計參加人數，請最遲於5月26日(日)前完成open house報名表單提交。
線上出席意願調查網址：https://forms.gle/VjjRVKPSq8uQPkds5
＊本系謹訂於6/1 (六)辦理物理小年會，高中生觀展報名時程為5月1日至5月21日，意者請於報名期間進入物理小年會網站(https://ncuphyannualmeetin.wixsite.com/annualmeeting) 首頁點選「觀展報名」。</t>
        </is>
      </c>
      <c r="G749" s="7" t="inlineStr">
        <is>
          <t>113學年度申請入學指定項目甄試報到時間及應試順序表</t>
        </is>
      </c>
      <c r="H749" s="7" t="inlineStr">
        <is>
          <t>https://www.phy.ncu.edu.tw/wp-content/uploads/2024/05/113學年度申請入學指定項目甄試報到時間及應試順序表.pdf</t>
        </is>
      </c>
      <c r="I749" s="7" t="inlineStr">
        <is>
          <t>https://forms.gle/VjjRVKPSq8uQPkds5</t>
        </is>
      </c>
      <c r="J749" s="7" t="inlineStr">
        <is>
          <t>https://forms.gle/VjjRVKPSq8uQPkds5</t>
        </is>
      </c>
      <c r="K749" s="7" t="inlineStr">
        <is>
          <t>https://forms.gle/ch9XwnaTe84w71FJ9</t>
        </is>
      </c>
      <c r="L749" s="7" t="inlineStr">
        <is>
          <t>https://forms.gle/ch9XwnaTe84w71FJ9</t>
        </is>
      </c>
      <c r="M749" s="7" t="inlineStr">
        <is>
          <t>https://www.phy.ncu.edu.tw/news/113%e5%ad%b8%e5%b9%b4%e5%ba%a6%e5%a4%a7%e5%ad%b8%e7%94%b3%e8%ab%8b%e5%85%a5%e5%ad%b8%e7%ac%ac%e4%ba%8c%e9%9a%8e%e6%ae%b5%e6%8c%87%e5%ae%9a%e9%a0%85%e7%9b%ae%e7%94%84%e8%a9%a6%e3%80%90%e5%a0%b1/</t>
        </is>
      </c>
      <c r="N749" s="7" t="inlineStr">
        <is>
          <t>吳菁穗</t>
        </is>
      </c>
    </row>
    <row r="750">
      <c r="A750" s="7">
        <f>TRUE()</f>
        <v/>
      </c>
      <c r="B750" s="7" t="inlineStr">
        <is>
          <t>演講</t>
        </is>
      </c>
      <c r="C750" s="7" t="n"/>
      <c r="D750" s="14" t="n">
        <v>45427</v>
      </c>
      <c r="E750" s="7" t="inlineStr">
        <is>
          <t>Colloquium_20240521_Completing the Quantum Revolution in the True Spirit of Heisenberg and Dirac</t>
        </is>
      </c>
      <c r="F750" s="7" t="inlineStr">
        <is>
          <t>Colloquium_20240521下載</t>
        </is>
      </c>
      <c r="G750" s="7" t="inlineStr">
        <is>
          <t>Colloquium_20240521</t>
        </is>
      </c>
      <c r="H750" s="7" t="inlineStr">
        <is>
          <t>https://www.phy.ncu.edu.tw/wp-content/uploads/2024/05/Colloquium_20240521.pdf</t>
        </is>
      </c>
      <c r="I750" s="7" t="inlineStr">
        <is>
          <t>下載</t>
        </is>
      </c>
      <c r="J750" s="7" t="inlineStr">
        <is>
          <t>https://www.phy.ncu.edu.tw/wp-content/uploads/2024/05/Colloquium_20240521.pdf</t>
        </is>
      </c>
      <c r="K750" s="7" t="n"/>
      <c r="L750" s="7" t="n"/>
      <c r="M750" s="7" t="inlineStr">
        <is>
          <t>https://www.phy.ncu.edu.tw/news/colloquium_20240521_completing-the-quantum-revolution-in-the-true-spirit-of-heisenberg-and-dirac/</t>
        </is>
      </c>
      <c r="N750" s="7" t="inlineStr">
        <is>
          <t>許慧君</t>
        </is>
      </c>
    </row>
    <row r="751" ht="79" customHeight="1">
      <c r="A751" s="7">
        <f>TRUE()</f>
        <v/>
      </c>
      <c r="B751" s="7" t="inlineStr">
        <is>
          <t>其他</t>
        </is>
      </c>
      <c r="C751" s="7" t="n"/>
      <c r="D751" s="14" t="n">
        <v>45426</v>
      </c>
      <c r="E751" s="7" t="inlineStr">
        <is>
          <t>公告--科二館進行灌漿影響時間、區域</t>
        </is>
      </c>
      <c r="F751" s="9" t="inlineStr">
        <is>
          <t>日期: 5/16(四) 8:00
佔用區域:科二館旁環校道路1車道
                  科二館前通路(會維持可讓一車通行)
                   科二館週邊停車格
灌漿期間恐會造成科二、三館停車區車輛進出稍有不便, 或是短暫的無法通行情況。 請自行斟酌改停他處，不便之處, 請多包容。</t>
        </is>
      </c>
      <c r="G751" s="7" t="n"/>
      <c r="H751" s="7" t="n"/>
      <c r="I751" s="7" t="n"/>
      <c r="J751" s="7" t="n"/>
      <c r="K751" s="7" t="n"/>
      <c r="L751" s="7" t="n"/>
      <c r="M751" s="7" t="inlineStr">
        <is>
          <t>https://www.phy.ncu.edu.tw/news/%e5%85%ac%e5%91%8a-%e7%a7%91%e4%ba%8c%e9%a4%a8%e9%80%b2%e8%a1%8c%e7%81%8c%e6%bc%bf%e5%bd%b1%e9%9f%bf%e6%99%82%e9%96%93%e3%80%81%e5%8d%80%e5%9f%9f/</t>
        </is>
      </c>
      <c r="N751" s="7" t="inlineStr">
        <is>
          <t>劉怡貞</t>
        </is>
      </c>
    </row>
    <row r="752" ht="27" customHeight="1">
      <c r="A752" s="7">
        <f>TRUE()</f>
        <v/>
      </c>
      <c r="B752" s="7" t="inlineStr">
        <is>
          <t>獎學金</t>
        </is>
      </c>
      <c r="C752" s="7" t="n"/>
      <c r="D752" s="14" t="n">
        <v>45426</v>
      </c>
      <c r="E752" s="7" t="inlineStr">
        <is>
          <t>財團法人台北市健鼎關懷教育基金會獎學金</t>
        </is>
      </c>
      <c r="F752" s="9" t="inlineStr">
        <is>
          <t>欲申請者請於6/27前備妥申請文件至物理系辦申請。
MX-3161_20240514_112524下載</t>
        </is>
      </c>
      <c r="G752" s="7" t="inlineStr">
        <is>
          <t>MX-3161_20240514_112524</t>
        </is>
      </c>
      <c r="H752" s="7" t="inlineStr">
        <is>
          <t>https://www.phy.ncu.edu.tw/wp-content/uploads/2024/05/MX-3161_20240514_112524.pdf</t>
        </is>
      </c>
      <c r="I752" s="7" t="inlineStr">
        <is>
          <t>下載</t>
        </is>
      </c>
      <c r="J752" s="7" t="inlineStr">
        <is>
          <t>https://www.phy.ncu.edu.tw/wp-content/uploads/2024/05/MX-3161_20240514_112524.pdf</t>
        </is>
      </c>
      <c r="K752" s="7" t="n"/>
      <c r="L752" s="7" t="n"/>
      <c r="M752" s="7" t="inlineStr">
        <is>
          <t>https://www.phy.ncu.edu.tw/news/%e8%b2%a1%e5%9c%98%e6%b3%95%e4%ba%ba%e5%8f%b0%e5%8c%97%e5%b8%82%e5%81%a5%e9%bc%8e%e9%97%9c%e6%87%b7%e6%95%99%e8%82%b2%e5%9f%ba%e9%87%91%e6%9c%83%e7%8d%8e%e5%ad%b8%e9%87%91/</t>
        </is>
      </c>
      <c r="N752" s="7" t="inlineStr">
        <is>
          <t>許慧君</t>
        </is>
      </c>
    </row>
    <row r="753" ht="40" customHeight="1">
      <c r="A753" s="7">
        <f>TRUE()</f>
        <v/>
      </c>
      <c r="B753" s="7" t="inlineStr">
        <is>
          <t>其他</t>
        </is>
      </c>
      <c r="C753" s="7" t="n"/>
      <c r="D753" s="14" t="n">
        <v>45425</v>
      </c>
      <c r="E753" s="7" t="inlineStr">
        <is>
          <t>恭賀本系79級周維昆校友及80級范進雍校友，獲選本系113年度傑出系友殊榮</t>
        </is>
      </c>
      <c r="F753" s="9" t="inlineStr">
        <is>
          <t>恭賀本系79級周維昆校友及80級范進雍校友，獲選本系113年度傑出系友殊榮。
系上擬於113年年6月1日(星期六)於物理系小年會中頒獎表揚，誠摯歡迎畢業系友返校參與系友分享座談。</t>
        </is>
      </c>
      <c r="G753" s="7" t="n"/>
      <c r="H753" s="7" t="n"/>
      <c r="I753" s="7" t="n"/>
      <c r="J753" s="7" t="n"/>
      <c r="K753" s="7" t="n"/>
      <c r="L753" s="7" t="n"/>
      <c r="M753" s="7" t="inlineStr">
        <is>
          <t>https://www.phy.ncu.edu.tw/news/%e6%81%ad%e8%b3%80%e6%9c%ac%e7%b3%bb79%e7%b4%9a%e5%91%a8%e7%b6%ad%e6%98%86%e6%a0%a1%e5%8f%8b%e5%8f%8a80%e7%b4%9a%e8%8c%83%e9%80%b2%e9%9b%8d%e6%a0%a1%e5%8f%8b%ef%bc%8c%e7%8d%b2%e9%81%b8%e6%9c%ac/</t>
        </is>
      </c>
      <c r="N753" s="7" t="inlineStr">
        <is>
          <t>許慧君</t>
        </is>
      </c>
    </row>
    <row r="754">
      <c r="A754" s="7">
        <f>TRUE()</f>
        <v/>
      </c>
      <c r="B754" s="7" t="inlineStr">
        <is>
          <t>演講</t>
        </is>
      </c>
      <c r="C754" s="7" t="n"/>
      <c r="D754" s="14" t="n">
        <v>45425</v>
      </c>
      <c r="E754" s="7" t="inlineStr">
        <is>
          <t>Special talk_20240521_The roadmap to fusion energy: a physicist’s view</t>
        </is>
      </c>
      <c r="F754" s="7" t="inlineStr">
        <is>
          <t>Special-talk-2024-05-21下載</t>
        </is>
      </c>
      <c r="G754" s="7" t="inlineStr">
        <is>
          <t>Special-talk-2024-05-21</t>
        </is>
      </c>
      <c r="H754" s="7" t="inlineStr">
        <is>
          <t>https://www.phy.ncu.edu.tw/wp-content/uploads/2024/05/Special-talk-2024-05-21.pdf</t>
        </is>
      </c>
      <c r="I754" s="7" t="inlineStr">
        <is>
          <t>下載</t>
        </is>
      </c>
      <c r="J754" s="7" t="inlineStr">
        <is>
          <t>https://www.phy.ncu.edu.tw/wp-content/uploads/2024/05/Special-talk-2024-05-21.pdf</t>
        </is>
      </c>
      <c r="K754" s="7" t="n"/>
      <c r="L754" s="7" t="n"/>
      <c r="M754" s="7" t="inlineStr">
        <is>
          <t>https://www.phy.ncu.edu.tw/news/special-talk_20240521_the-roadmap-to-fusion-energy-a-physicists-view/</t>
        </is>
      </c>
      <c r="N754" s="7" t="inlineStr">
        <is>
          <t>許慧君</t>
        </is>
      </c>
    </row>
    <row r="755">
      <c r="A755" s="7">
        <f>TRUE()</f>
        <v/>
      </c>
      <c r="B755" s="7" t="inlineStr">
        <is>
          <t>其他</t>
        </is>
      </c>
      <c r="C755" s="7" t="n"/>
      <c r="D755" s="14" t="n">
        <v>45425</v>
      </c>
      <c r="E755" s="7" t="inlineStr">
        <is>
          <t>Academic Calendar for Course Selection in Fall Semester 2024</t>
        </is>
      </c>
      <c r="F755" s="7" t="inlineStr">
        <is>
          <t>https://pdc.adm.ncu.edu.tw/Course/course/COUR_S_EL.pdf</t>
        </is>
      </c>
      <c r="G755" s="7" t="inlineStr">
        <is>
          <t>https://pdc.adm.ncu.edu.tw/Course/course/COUR_S_EL.pdf</t>
        </is>
      </c>
      <c r="H755" s="7" t="inlineStr">
        <is>
          <t>https://pdc.adm.ncu.edu.tw/Course/course/COUR_S_EL.pdf</t>
        </is>
      </c>
      <c r="I755" s="7" t="n"/>
      <c r="J755" s="7" t="n"/>
      <c r="K755" s="7" t="n"/>
      <c r="L755" s="7" t="n"/>
      <c r="M755" s="7" t="inlineStr">
        <is>
          <t>https://www.phy.ncu.edu.tw/news/academic-calendar-for-course-selection-in-fall-semester-2024/</t>
        </is>
      </c>
      <c r="N755" s="7" t="inlineStr">
        <is>
          <t>許慧君</t>
        </is>
      </c>
    </row>
    <row r="756">
      <c r="A756" s="7">
        <f>TRUE()</f>
        <v/>
      </c>
      <c r="B756" s="7" t="inlineStr">
        <is>
          <t>其他</t>
        </is>
      </c>
      <c r="C756" s="7" t="n"/>
      <c r="D756" s="14" t="n">
        <v>45425</v>
      </c>
      <c r="E756" s="7" t="inlineStr">
        <is>
          <t>113(一)課務日程表及選課相關資訊</t>
        </is>
      </c>
      <c r="F756" s="7" t="inlineStr">
        <is>
          <t>https://pdc.adm.ncu.edu.tw/news_detail.asp?no=5010</t>
        </is>
      </c>
      <c r="G756" s="7" t="inlineStr">
        <is>
          <t>https://pdc.adm.ncu.edu.tw/news_detail.asp?no=5010</t>
        </is>
      </c>
      <c r="H756" s="7" t="inlineStr">
        <is>
          <t>https://pdc.adm.ncu.edu.tw/news_detail.asp?no=5010</t>
        </is>
      </c>
      <c r="I756" s="7" t="n"/>
      <c r="J756" s="7" t="n"/>
      <c r="K756" s="7" t="n"/>
      <c r="L756" s="7" t="n"/>
      <c r="M756" s="7" t="inlineStr">
        <is>
          <t>https://www.phy.ncu.edu.tw/news/113%e4%b8%80%e8%aa%b2%e5%8b%99%e6%97%a5%e7%a8%8b%e8%a1%a8%e5%8f%8a%e9%81%b8%e8%aa%b2%e7%9b%b8%e9%97%9c%e8%b3%87%e8%a8%8a/</t>
        </is>
      </c>
      <c r="N756" s="7" t="inlineStr">
        <is>
          <t>許慧君</t>
        </is>
      </c>
    </row>
    <row r="757" ht="27" customHeight="1">
      <c r="A757" s="7">
        <f>TRUE()</f>
        <v/>
      </c>
      <c r="B757" s="7" t="inlineStr">
        <is>
          <t>考試</t>
        </is>
      </c>
      <c r="C757" s="7" t="n"/>
      <c r="D757" s="14" t="n">
        <v>45425</v>
      </c>
      <c r="E757" s="7" t="inlineStr">
        <is>
          <t>大學部乙類學生畢業~「論文口試注意事項」</t>
        </is>
      </c>
      <c r="F757" s="9" t="inlineStr">
        <is>
          <t>大學部「乙類學生論文口試注意事項」
相關表單請至 物理系網頁--系所簡介--系所規章--大學部相關規章 下載</t>
        </is>
      </c>
      <c r="G757" s="7" t="n"/>
      <c r="H757" s="7" t="n"/>
      <c r="I757" s="7" t="n"/>
      <c r="J757" s="7" t="n"/>
      <c r="K757" s="7" t="n"/>
      <c r="L757" s="7" t="n"/>
      <c r="M757" s="7" t="inlineStr">
        <is>
          <t>https://www.phy.ncu.edu.tw/news/%e5%a4%a7%e5%ad%b8%e9%83%a8%e3%80%8c%e4%b9%99%e9%a1%9e%e5%ad%b8%e7%94%9f%e8%ab%96%e6%96%87%e5%8f%a3%e8%a9%a6%e6%b3%a8%e6%84%8f%e4%ba%8b%e9%a0%85%e3%80%8d/</t>
        </is>
      </c>
      <c r="N757" s="7" t="inlineStr">
        <is>
          <t>吳菁穗</t>
        </is>
      </c>
    </row>
    <row r="758">
      <c r="A758" s="7">
        <f>TRUE()</f>
        <v/>
      </c>
      <c r="B758" s="7" t="inlineStr">
        <is>
          <t>其他</t>
        </is>
      </c>
      <c r="C758" s="7" t="n"/>
      <c r="D758" s="14" t="n">
        <v>45425</v>
      </c>
      <c r="E758" s="7" t="inlineStr">
        <is>
          <t>物理系教室異動公告113/5/22(三)</t>
        </is>
      </c>
      <c r="F758" s="7" t="inlineStr">
        <is>
          <t>教室異動公告下載</t>
        </is>
      </c>
      <c r="G758" s="7" t="inlineStr">
        <is>
          <t>教室異動公告</t>
        </is>
      </c>
      <c r="H758" s="7" t="inlineStr">
        <is>
          <t>https://www.phy.ncu.edu.tw/wp-content/uploads/2024/05/教室異動公告.pdf</t>
        </is>
      </c>
      <c r="I758" s="7" t="inlineStr">
        <is>
          <t>下載</t>
        </is>
      </c>
      <c r="J758" s="7" t="inlineStr">
        <is>
          <t>https://www.phy.ncu.edu.tw/wp-content/uploads/2024/05/教室異動公告.pdf</t>
        </is>
      </c>
      <c r="K758" s="7" t="n"/>
      <c r="L758" s="7" t="n"/>
      <c r="M758" s="7" t="inlineStr">
        <is>
          <t>https://www.phy.ncu.edu.tw/news/%e7%89%a9%e7%90%86%e7%b3%bb%e6%95%99%e5%ae%a4%e7%95%b0%e5%8b%95%e5%85%ac%e5%91%8a113-5-22%e4%b8%89/</t>
        </is>
      </c>
      <c r="N758" s="7" t="inlineStr">
        <is>
          <t>許慧君</t>
        </is>
      </c>
    </row>
    <row r="759">
      <c r="A759" s="7">
        <f>TRUE()</f>
        <v/>
      </c>
      <c r="B759" s="7" t="inlineStr">
        <is>
          <t>其他</t>
        </is>
      </c>
      <c r="C759" s="7" t="n"/>
      <c r="D759" s="14" t="n">
        <v>45422</v>
      </c>
      <c r="E759" s="7" t="inlineStr">
        <is>
          <t>公告辦理113學年度碩博新生暑期借住宿舍申請作業</t>
        </is>
      </c>
      <c r="F759" s="7" t="inlineStr">
        <is>
          <t>https://www.ncu.edu.tw/tw/events/show.php?num=18242&amp;page=2</t>
        </is>
      </c>
      <c r="G759" s="7" t="inlineStr">
        <is>
          <t>https://www.ncu.edu.tw/tw/events/show.php?num=18242&amp;page=2</t>
        </is>
      </c>
      <c r="H759" s="7" t="inlineStr">
        <is>
          <t>https://www.ncu.edu.tw/tw/events/show.php?num=18242&amp;page=2</t>
        </is>
      </c>
      <c r="I759" s="7" t="n"/>
      <c r="J759" s="7" t="n"/>
      <c r="K759" s="7" t="n"/>
      <c r="L759" s="7" t="n"/>
      <c r="M759" s="7" t="inlineStr">
        <is>
          <t>https://www.phy.ncu.edu.tw/news/%e5%85%ac%e5%91%8a%e8%be%a6%e7%90%86113%e5%ad%b8%e5%b9%b4%e5%ba%a6%e7%a2%a9%e5%8d%9a%e6%96%b0%e7%94%9f%e6%9a%91%e6%9c%9f%e5%80%9f%e4%bd%8f%e5%ae%bf%e8%88%8d%e7%94%b3%e8%ab%8b%e4%bd%9c%e6%a5%ad/</t>
        </is>
      </c>
      <c r="N759" s="7" t="inlineStr">
        <is>
          <t>許慧君</t>
        </is>
      </c>
    </row>
    <row r="760" ht="79" customHeight="1">
      <c r="A760" s="7">
        <f>TRUE()</f>
        <v/>
      </c>
      <c r="B760" s="7" t="inlineStr">
        <is>
          <t>其他</t>
        </is>
      </c>
      <c r="C760" s="7" t="n"/>
      <c r="D760" s="14" t="n">
        <v>45422</v>
      </c>
      <c r="E760" s="7" t="inlineStr">
        <is>
          <t>2024 CTCI Foundation Science and Technology Scholarship Application Information(Application deadline: 8/28)</t>
        </is>
      </c>
      <c r="F760" s="9" t="inlineStr">
        <is>
          <t>Applicants please prepare relevant application documents
https://www.ctci.org.tw/8831/8838/talent_en/ctci-scholarship_en/45416/45417/
Please submit the paper application form to Ms. HSU at S4-629, Department of Physics Office before 8/28 (for electronic files, please email: corona@ncu.edu.tw)
application-information-for-2024-ctci-foundation-science-and-technology-scholarship下載
application-regulations-for-2024-ctci-foundation-science-and-technology-scholarship下載</t>
        </is>
      </c>
      <c r="G760" s="7" t="inlineStr">
        <is>
          <t>https://www.ctci.org.tw/8831/8838/talent_en/ctci-scholarship</t>
        </is>
      </c>
      <c r="H760" s="7" t="inlineStr">
        <is>
          <t>https://www.ctci.org.tw/8831/8838/talent_en/ctci-scholarship_en/45416/45417/</t>
        </is>
      </c>
      <c r="I760" s="7" t="inlineStr">
        <is>
          <t>application-information-for-2024-ctci-foundation-science-and</t>
        </is>
      </c>
      <c r="J760" s="7" t="inlineStr">
        <is>
          <t>https://www.phy.ncu.edu.tw/wp-content/uploads/2024/05/application-information-for-2024-ctci-foundation-science-and-technology-scholarship.pdf</t>
        </is>
      </c>
      <c r="K760" s="7" t="inlineStr">
        <is>
          <t>下載</t>
        </is>
      </c>
      <c r="L760" s="7" t="inlineStr">
        <is>
          <t>https://www.phy.ncu.edu.tw/wp-content/uploads/2024/05/application-information-for-2024-ctci-foundation-science-and-technology-scholarship.pdf</t>
        </is>
      </c>
      <c r="M760" s="7" t="inlineStr">
        <is>
          <t>https://www.phy.ncu.edu.tw/news/2024-ctci-foundation-science-and-technology-scholarship-application-informationapplication-deadline-8-20/</t>
        </is>
      </c>
      <c r="N760" s="7" t="inlineStr">
        <is>
          <t>許慧君</t>
        </is>
      </c>
    </row>
    <row r="761" ht="66" customHeight="1">
      <c r="A761" s="7">
        <f>TRUE()</f>
        <v/>
      </c>
      <c r="B761" s="7" t="inlineStr">
        <is>
          <t>獎學金</t>
        </is>
      </c>
      <c r="C761" s="7" t="n"/>
      <c r="D761" s="14" t="n">
        <v>45422</v>
      </c>
      <c r="E761" s="7" t="inlineStr">
        <is>
          <t>中技社113年度「科技獎學金」申請公告(申請截止日:8/28)</t>
        </is>
      </c>
      <c r="F761" s="9" t="inlineStr">
        <is>
          <t>有意申請者請備妥相關申請文件
https://www.ctci.org.tw/8838/talent/ctci-scholarship/45394/45396/
於8/28前紙本申請書送物理系辦公室S4-629許小姐收(電子檔請Email: corona@ncu.edu.tw )
2024年中技社科技奬學金申請須知下載
2024年中技社科技獎學金申請細則下載</t>
        </is>
      </c>
      <c r="G761" s="7" t="inlineStr">
        <is>
          <t>https://www.ctci.org.tw/8838/talent/ctci-scholarship/45394/4</t>
        </is>
      </c>
      <c r="H761" s="7" t="inlineStr">
        <is>
          <t>https://www.ctci.org.tw/8838/talent/ctci-scholarship/45394/45396/</t>
        </is>
      </c>
      <c r="I761" s="7" t="inlineStr">
        <is>
          <t>2024年中技社科技奬學金申請須知</t>
        </is>
      </c>
      <c r="J761" s="7" t="inlineStr">
        <is>
          <t>https://www.phy.ncu.edu.tw/wp-content/uploads/2024/05/2024年中技社科技奬學金申請須知.pdf</t>
        </is>
      </c>
      <c r="K761" s="7" t="inlineStr">
        <is>
          <t>下載</t>
        </is>
      </c>
      <c r="L761" s="7" t="inlineStr">
        <is>
          <t>https://www.phy.ncu.edu.tw/wp-content/uploads/2024/05/2024年中技社科技奬學金申請須知.pdf</t>
        </is>
      </c>
      <c r="M761" s="7" t="inlineStr">
        <is>
          <t>https://www.phy.ncu.edu.tw/news/%e4%b8%ad%e6%8a%80%e7%a4%be113%e5%b9%b4%e5%ba%a6%e3%80%8c%e7%a7%91%e6%8a%80%e7%8d%8e%e5%ad%b8%e9%87%91%e3%80%8d%e7%94%b3%e8%ab%8b%e5%85%ac%e5%91%8a%e7%94%b3%e8%ab%8b%e6%88%aa%e6%ad%a2%e6%97%a58-20/</t>
        </is>
      </c>
      <c r="N761" s="7" t="inlineStr">
        <is>
          <t>許慧君</t>
        </is>
      </c>
    </row>
    <row r="762" ht="27" customHeight="1">
      <c r="A762" s="7">
        <f>TRUE()</f>
        <v/>
      </c>
      <c r="B762" s="7" t="inlineStr">
        <is>
          <t>招生</t>
        </is>
      </c>
      <c r="C762" s="7" t="n"/>
      <c r="D762" s="14" t="n">
        <v>45421</v>
      </c>
      <c r="E762" s="7" t="inlineStr">
        <is>
          <t>113學年度博士班考試錄取名單</t>
        </is>
      </c>
      <c r="F762" s="9" t="inlineStr">
        <is>
          <t>https://admission.ncu.edu.tw/zh-TW/article/2024-05-09%2015:51:35/10
正取生:成績單及錄取通知書於5/10以掛號郵寄至通訊地址。</t>
        </is>
      </c>
      <c r="G762" s="7" t="inlineStr">
        <is>
          <t>https://admission.ncu.edu.tw/zh-TW/article/2024-05-09%2015:5</t>
        </is>
      </c>
      <c r="H762" s="7" t="inlineStr">
        <is>
          <t>https://admission.ncu.edu.tw/zh-TW/article/2024-05-09%2015:51:35/10</t>
        </is>
      </c>
      <c r="I762" s="7" t="n"/>
      <c r="J762" s="7" t="n"/>
      <c r="K762" s="7" t="n"/>
      <c r="L762" s="7" t="n"/>
      <c r="M762" s="7" t="inlineStr">
        <is>
          <t>https://www.phy.ncu.edu.tw/news/113%e5%ad%b8%e5%b9%b4%e5%ba%a6%e5%8d%9a%e5%a3%ab%e7%8f%ad%e8%80%83%e8%a9%a6%e9%8c%84%e5%8f%96%e5%90%8d%e5%96%ae/</t>
        </is>
      </c>
      <c r="N762" s="7" t="inlineStr">
        <is>
          <t>許慧君</t>
        </is>
      </c>
    </row>
    <row r="763">
      <c r="A763" s="7">
        <f>TRUE()</f>
        <v/>
      </c>
      <c r="B763" s="7" t="inlineStr">
        <is>
          <t>其他</t>
        </is>
      </c>
      <c r="C763" s="7" t="n"/>
      <c r="D763" s="14" t="n">
        <v>45421</v>
      </c>
      <c r="E763" s="7" t="inlineStr">
        <is>
          <t>113年5月25日(六)物理系畢業撥穗活動</t>
        </is>
      </c>
      <c r="F763" s="7" t="n"/>
      <c r="G763" s="7" t="n"/>
      <c r="H763" s="7" t="n"/>
      <c r="I763" s="7" t="n"/>
      <c r="J763" s="7" t="n"/>
      <c r="K763" s="7" t="n"/>
      <c r="L763" s="7" t="n"/>
      <c r="M763" s="7" t="inlineStr">
        <is>
          <t>https://www.phy.ncu.edu.tw/news/113%e5%b9%b45%e6%9c%8825%e6%97%a5%e5%85%ad%e7%89%a9%e7%90%86%e7%b3%bb%e7%95%a2%e6%a5%ad%e6%92%a5%e7%a9%97%e6%b4%bb%e5%8b%95/</t>
        </is>
      </c>
      <c r="N763" s="7" t="inlineStr">
        <is>
          <t>劉怡貞</t>
        </is>
      </c>
    </row>
    <row r="764">
      <c r="A764" s="7">
        <f>TRUE()</f>
        <v/>
      </c>
      <c r="B764" s="7" t="inlineStr">
        <is>
          <t>演講</t>
        </is>
      </c>
      <c r="C764" s="7" t="n"/>
      <c r="D764" s="14" t="n">
        <v>45421</v>
      </c>
      <c r="E764" s="7" t="inlineStr">
        <is>
          <t>Special talk_20240516_Novel dynamical phases of matter in an isolated quantum system</t>
        </is>
      </c>
      <c r="F764" s="7" t="inlineStr">
        <is>
          <t>Special-talk-2024-05-16下載</t>
        </is>
      </c>
      <c r="G764" s="7" t="inlineStr">
        <is>
          <t>Special-talk-2024-05-16</t>
        </is>
      </c>
      <c r="H764" s="7" t="inlineStr">
        <is>
          <t>https://www.phy.ncu.edu.tw/wp-content/uploads/2024/05/Special-talk-2024-05-16.pdf</t>
        </is>
      </c>
      <c r="I764" s="7" t="inlineStr">
        <is>
          <t>下載</t>
        </is>
      </c>
      <c r="J764" s="7" t="inlineStr">
        <is>
          <t>https://www.phy.ncu.edu.tw/wp-content/uploads/2024/05/Special-talk-2024-05-16.pdf</t>
        </is>
      </c>
      <c r="K764" s="7" t="n"/>
      <c r="L764" s="7" t="n"/>
      <c r="M764" s="7" t="inlineStr">
        <is>
          <t>https://www.phy.ncu.edu.tw/news/special-talk_20240516_novel-dynamical-phases-of-matter-in-an-isolated-quantum-system/</t>
        </is>
      </c>
      <c r="N764" s="7" t="inlineStr">
        <is>
          <t>許慧君</t>
        </is>
      </c>
    </row>
    <row r="765">
      <c r="A765" s="7">
        <f>TRUE()</f>
        <v/>
      </c>
      <c r="B765" s="7" t="inlineStr">
        <is>
          <t>其他</t>
        </is>
      </c>
      <c r="C765" s="7" t="n"/>
      <c r="D765" s="14" t="n">
        <v>45420</v>
      </c>
      <c r="E765" s="7" t="inlineStr">
        <is>
          <t>2024-2025 NCU Academic Calendar</t>
        </is>
      </c>
      <c r="F765" s="7" t="inlineStr">
        <is>
          <t>2024-2025 NCU Academic Calendar</t>
        </is>
      </c>
      <c r="G765" s="7" t="inlineStr">
        <is>
          <t>2024-2025 NCU Academic Calendar</t>
        </is>
      </c>
      <c r="H765" s="7" t="inlineStr">
        <is>
          <t>https://pdc.adm.ncu.edu.tw/calendar/2024-2025_ncu_Academic_calendar.pdf</t>
        </is>
      </c>
      <c r="I765" s="7" t="n"/>
      <c r="J765" s="7" t="n"/>
      <c r="K765" s="7" t="n"/>
      <c r="L765" s="7" t="n"/>
      <c r="M765" s="7" t="inlineStr">
        <is>
          <t>https://www.phy.ncu.edu.tw/news/2024-2025-ncu-academic-calendar/</t>
        </is>
      </c>
      <c r="N765" s="7" t="inlineStr">
        <is>
          <t>許慧君</t>
        </is>
      </c>
    </row>
    <row r="766">
      <c r="A766" s="7">
        <f>TRUE()</f>
        <v/>
      </c>
      <c r="B766" s="7" t="inlineStr">
        <is>
          <t>其他</t>
        </is>
      </c>
      <c r="C766" s="7" t="n"/>
      <c r="D766" s="14" t="n">
        <v>45420</v>
      </c>
      <c r="E766" s="7" t="inlineStr">
        <is>
          <t>113學年度校曆</t>
        </is>
      </c>
      <c r="F766" s="7" t="inlineStr">
        <is>
          <t>113學年度校曆</t>
        </is>
      </c>
      <c r="G766" s="7" t="inlineStr">
        <is>
          <t>113學年度校曆</t>
        </is>
      </c>
      <c r="H766" s="7" t="inlineStr">
        <is>
          <t>https://pdc.adm.ncu.edu.tw/calendar/calendar113.pdf</t>
        </is>
      </c>
      <c r="I766" s="7" t="n"/>
      <c r="J766" s="7" t="n"/>
      <c r="K766" s="7" t="n"/>
      <c r="L766" s="7" t="n"/>
      <c r="M766" s="7" t="inlineStr">
        <is>
          <t>https://www.phy.ncu.edu.tw/news/113%e5%ad%b8%e5%b9%b4%e5%ba%a6%e6%a0%a1%e6%9b%86/</t>
        </is>
      </c>
      <c r="N766" s="7" t="inlineStr">
        <is>
          <t>許慧君</t>
        </is>
      </c>
    </row>
    <row r="767">
      <c r="A767" s="7">
        <f>TRUE()</f>
        <v/>
      </c>
      <c r="B767" s="7" t="inlineStr">
        <is>
          <t>演講</t>
        </is>
      </c>
      <c r="C767" s="7" t="n"/>
      <c r="D767" s="14" t="n">
        <v>45419</v>
      </c>
      <c r="E767" s="7" t="inlineStr">
        <is>
          <t>Colloquium_20240514_Optical Heterodyne Interferometer Based on a Double-pass Acousto-optic Frequency Shifter</t>
        </is>
      </c>
      <c r="F767" s="7" t="inlineStr">
        <is>
          <t>Colloquium_20240514-1下載</t>
        </is>
      </c>
      <c r="G767" s="7" t="inlineStr">
        <is>
          <t>Colloquium_20240514-1</t>
        </is>
      </c>
      <c r="H767" s="7" t="inlineStr">
        <is>
          <t>https://www.phy.ncu.edu.tw/wp-content/uploads/2024/05/Colloquium_20240514-1.pdf</t>
        </is>
      </c>
      <c r="I767" s="7" t="inlineStr">
        <is>
          <t>下載</t>
        </is>
      </c>
      <c r="J767" s="7" t="inlineStr">
        <is>
          <t>https://www.phy.ncu.edu.tw/wp-content/uploads/2024/05/Colloquium_20240514-1.pdf</t>
        </is>
      </c>
      <c r="K767" s="7" t="n"/>
      <c r="L767" s="7" t="n"/>
      <c r="M767" s="7" t="inlineStr">
        <is>
          <t>https://www.phy.ncu.edu.tw/news/colloquium_20240514_optical-heterodyne-interferometer-based-on-a-double-pass-acousto-optic-frequency-shifter/</t>
        </is>
      </c>
      <c r="N767" s="7" t="inlineStr">
        <is>
          <t>許慧君</t>
        </is>
      </c>
    </row>
    <row r="768" ht="53" customHeight="1">
      <c r="A768" s="7">
        <f>TRUE()</f>
        <v/>
      </c>
      <c r="B768" s="7" t="inlineStr">
        <is>
          <t>其他</t>
        </is>
      </c>
      <c r="C768" s="7" t="n"/>
      <c r="D768" s="14" t="n">
        <v>45419</v>
      </c>
      <c r="E768" s="7" t="inlineStr">
        <is>
          <t>112-2 Physics Department PHD&amp;MA Thesis Defense Notification</t>
        </is>
      </c>
      <c r="F768" s="9" t="inlineStr">
        <is>
          <t>物理系博碩士班學位考試注意事項Physics-Department-PHDMA-Thesis-Defense-Notification下載
Quick Help[English]
https://rapid.lib.ncu.edu.tw/libweek/guide/en/04-2.html</t>
        </is>
      </c>
      <c r="G768" s="7" t="inlineStr">
        <is>
          <t>物理系博碩士班學位考試注意事項Physics-Department-PHDMA-Thesis-Defense-Notif</t>
        </is>
      </c>
      <c r="H768" s="7" t="inlineStr">
        <is>
          <t>https://www.phy.ncu.edu.tw/wp-content/uploads/2024/05/物理系博碩士班學位考試注意事項Physics-Department-PHDMA-Thesis-Defense-Notification.pdf</t>
        </is>
      </c>
      <c r="I768" s="7" t="inlineStr">
        <is>
          <t>下載</t>
        </is>
      </c>
      <c r="J768" s="7" t="inlineStr">
        <is>
          <t>https://www.phy.ncu.edu.tw/wp-content/uploads/2024/05/物理系博碩士班學位考試注意事項Physics-Department-PHDMA-Thesis-Defense-Notification.pdf</t>
        </is>
      </c>
      <c r="K768" s="7" t="inlineStr">
        <is>
          <t>https://rapid.lib.ncu.edu.tw/libweek/guide/en/04-2.html</t>
        </is>
      </c>
      <c r="L768" s="7" t="inlineStr">
        <is>
          <t>https://rapid.lib.ncu.edu.tw/libweek/guide/en/04-2.html</t>
        </is>
      </c>
      <c r="M768" s="7" t="inlineStr">
        <is>
          <t>https://www.phy.ncu.edu.tw/news/112-2-physics-department-phdma-thesis-defense-notification/</t>
        </is>
      </c>
      <c r="N768" s="7" t="inlineStr">
        <is>
          <t>許慧君</t>
        </is>
      </c>
    </row>
    <row r="769">
      <c r="A769" s="7">
        <f>TRUE()</f>
        <v/>
      </c>
      <c r="B769" s="7" t="inlineStr">
        <is>
          <t>其他</t>
        </is>
      </c>
      <c r="C769" s="7" t="n"/>
      <c r="D769" s="14" t="n">
        <v>45419</v>
      </c>
      <c r="E769" s="7" t="inlineStr">
        <is>
          <t>112學年度第二學期博碩論文繳交及上傳講習會</t>
        </is>
      </c>
      <c r="F769" s="7" t="inlineStr">
        <is>
          <t>113博碩論文講習-公文附件1下載</t>
        </is>
      </c>
      <c r="G769" s="7" t="inlineStr">
        <is>
          <t>113博碩論文講習-公文附件1</t>
        </is>
      </c>
      <c r="H769" s="7" t="inlineStr">
        <is>
          <t>https://www.phy.ncu.edu.tw/wp-content/uploads/2024/05/113博碩論文講習-公文附件1.pdf</t>
        </is>
      </c>
      <c r="I769" s="7" t="inlineStr">
        <is>
          <t>下載</t>
        </is>
      </c>
      <c r="J769" s="7" t="inlineStr">
        <is>
          <t>https://www.phy.ncu.edu.tw/wp-content/uploads/2024/05/113博碩論文講習-公文附件1.pdf</t>
        </is>
      </c>
      <c r="K769" s="7" t="n"/>
      <c r="L769" s="7" t="n"/>
      <c r="M769" s="7" t="inlineStr">
        <is>
          <t>https://www.phy.ncu.edu.tw/news/112%e5%ad%b8%e5%b9%b4%e5%ba%a6%e7%ac%ac%e4%ba%8c%e5%ad%b8%e6%9c%9f%e5%8d%9a%e7%a2%a9%e8%ab%96%e6%96%87%e7%b9%b3%e4%ba%a4%e5%8f%8a%e4%b8%8a%e5%82%b3%e8%ac%9b%e7%bf%92%e6%9c%83/</t>
        </is>
      </c>
      <c r="N769" s="7" t="inlineStr">
        <is>
          <t>許慧君</t>
        </is>
      </c>
    </row>
    <row r="770" ht="27" customHeight="1">
      <c r="A770" s="7">
        <f>TRUE()</f>
        <v/>
      </c>
      <c r="B770" s="7" t="inlineStr">
        <is>
          <t>招生</t>
        </is>
      </c>
      <c r="C770" s="7" t="n"/>
      <c r="D770" s="14" t="n">
        <v>45419</v>
      </c>
      <c r="E770" s="7" t="inlineStr">
        <is>
          <t>『112學年國立中央大學物理學系五年取得學、碩士學位』口試通知</t>
        </is>
      </c>
      <c r="F770" s="9" t="inlineStr">
        <is>
          <t>請申請同學至物理系辦公室(S4-629)領取口試通知單。
112學年度五年學碩口試通知公告版下載</t>
        </is>
      </c>
      <c r="G770" s="7" t="inlineStr">
        <is>
          <t>112學年度五年學碩口試通知公告版</t>
        </is>
      </c>
      <c r="H770" s="7" t="inlineStr">
        <is>
          <t>https://www.phy.ncu.edu.tw/wp-content/uploads/2024/05/112學年度五年學碩口試通知公告版.pdf</t>
        </is>
      </c>
      <c r="I770" s="7" t="inlineStr">
        <is>
          <t>下載</t>
        </is>
      </c>
      <c r="J770" s="7" t="inlineStr">
        <is>
          <t>https://www.phy.ncu.edu.tw/wp-content/uploads/2024/05/112學年度五年學碩口試通知公告版.pdf</t>
        </is>
      </c>
      <c r="K770" s="7" t="n"/>
      <c r="L770" s="7" t="n"/>
      <c r="M770" s="7" t="inlineStr">
        <is>
          <t>https://www.phy.ncu.edu.tw/news/%e3%80%8e112%e5%ad%b8%e5%b9%b4%e5%9c%8b%e7%ab%8b%e4%b8%ad%e5%a4%ae%e5%a4%a7%e5%ad%b8%e7%89%a9%e7%90%86%e5%ad%b8%e7%b3%bb%e4%ba%94%e5%b9%b4%e5%8f%96%e5%be%97%e5%ad%b8%e3%80%81%e7%a2%a9%e5%a3%ab-2/</t>
        </is>
      </c>
      <c r="N770" s="7" t="inlineStr">
        <is>
          <t>許慧君</t>
        </is>
      </c>
    </row>
    <row r="771">
      <c r="A771" s="7">
        <f>TRUE()</f>
        <v/>
      </c>
      <c r="B771" s="7" t="inlineStr">
        <is>
          <t>研討會</t>
        </is>
      </c>
      <c r="C771" s="7" t="n"/>
      <c r="D771" s="14" t="n">
        <v>45419</v>
      </c>
      <c r="E771" s="7" t="inlineStr">
        <is>
          <t>2024光世代實驗技術預備學校</t>
        </is>
      </c>
      <c r="F771" s="7" t="n"/>
      <c r="G771" s="7" t="n"/>
      <c r="H771" s="7" t="n"/>
      <c r="I771" s="7" t="n"/>
      <c r="J771" s="7" t="n"/>
      <c r="K771" s="7" t="n"/>
      <c r="L771" s="7" t="n"/>
      <c r="M771" s="7" t="inlineStr">
        <is>
          <t>https://www.phy.ncu.edu.tw/news/2024%e5%85%89%e4%b8%96%e4%bb%a3%e5%af%a6%e9%a9%97%e6%8a%80%e8%a1%93%e9%a0%90%e5%82%99%e5%ad%b8%e6%a0%a1/</t>
        </is>
      </c>
      <c r="N771" s="7" t="inlineStr">
        <is>
          <t>許慧君</t>
        </is>
      </c>
    </row>
    <row r="772" ht="105" customHeight="1">
      <c r="A772" s="7">
        <f>TRUE()</f>
        <v/>
      </c>
      <c r="B772" s="7" t="inlineStr">
        <is>
          <t>其他</t>
        </is>
      </c>
      <c r="C772" s="7" t="n"/>
      <c r="D772" s="14" t="n">
        <v>45415</v>
      </c>
      <c r="E772" s="7" t="inlineStr">
        <is>
          <t>【落實資源回收】113年5月8日智慧型回收機設置</t>
        </is>
      </c>
      <c r="F772" s="9" t="inlineStr">
        <is>
          <t>【落實資源回收】113年5月8日智慧型回收機設置，請多多利用
◆設置時間: 5月8日下午13：30
◆地點：學生宿舍區(曦望居)
◆回收項目：保特瓶、鋁罐及電池
◆回饋：各5個就能獲得1元的回饋金，可存於一卡通，預計明年度能存於悠遊卡；未滿5個可於碳竹雞APP內累積點數。）
宣傳網址如下:
https://reurl.cc/qVNA3g</t>
        </is>
      </c>
      <c r="G772" s="7" t="inlineStr">
        <is>
          <t>https://reurl.cc/qVNA3g</t>
        </is>
      </c>
      <c r="H772" s="7" t="inlineStr">
        <is>
          <t>https://reurl.cc/qVNA3g</t>
        </is>
      </c>
      <c r="I772" s="7" t="n"/>
      <c r="J772" s="7" t="n"/>
      <c r="K772" s="7" t="n"/>
      <c r="L772" s="7" t="n"/>
      <c r="M772" s="7" t="inlineStr">
        <is>
          <t>https://www.phy.ncu.edu.tw/news/%e3%80%90%e8%90%bd%e5%af%a6%e8%b3%87%e6%ba%90%e5%9b%9e%e6%94%b6%e3%80%91113%e5%b9%b45%e6%9c%888%e6%97%a5%e6%99%ba%e6%85%a7%e5%9e%8b%e5%9b%9e%e6%94%b6%e6%a9%9f%e8%a8%ad%e7%bd%ae/</t>
        </is>
      </c>
      <c r="N772" s="7" t="inlineStr">
        <is>
          <t>許慧君</t>
        </is>
      </c>
    </row>
    <row r="773">
      <c r="A773" s="7">
        <f>TRUE()</f>
        <v/>
      </c>
      <c r="B773" s="7" t="inlineStr">
        <is>
          <t>其他</t>
        </is>
      </c>
      <c r="C773" s="7" t="n"/>
      <c r="D773" s="14" t="n">
        <v>45415</v>
      </c>
      <c r="E773" s="7" t="inlineStr">
        <is>
          <t>失物招領(113.05.03)</t>
        </is>
      </c>
      <c r="F773" s="7" t="inlineStr">
        <is>
          <t>有遺失下列物品者，請儘速至物理系辦(S4-629)認領! 未領取物品將於113.05.30清除。</t>
        </is>
      </c>
      <c r="G773" s="7" t="n"/>
      <c r="H773" s="7" t="n"/>
      <c r="I773" s="7" t="n"/>
      <c r="J773" s="7" t="n"/>
      <c r="K773" s="7" t="n"/>
      <c r="L773" s="7" t="n"/>
      <c r="M773" s="7" t="inlineStr">
        <is>
          <t>https://www.phy.ncu.edu.tw/news/%e5%a4%b1%e7%89%a9%e6%8b%9b%e9%a0%98113-05-03/</t>
        </is>
      </c>
      <c r="N773" s="7" t="inlineStr">
        <is>
          <t>許慧君</t>
        </is>
      </c>
    </row>
    <row r="774">
      <c r="A774" s="7">
        <f>TRUE()</f>
        <v/>
      </c>
      <c r="B774" s="7" t="inlineStr">
        <is>
          <t>演講</t>
        </is>
      </c>
      <c r="C774" s="7" t="n"/>
      <c r="D774" s="14" t="n">
        <v>45414</v>
      </c>
      <c r="E774" s="7" t="inlineStr">
        <is>
          <t>Colloquium_20240507_An atom-waveguide interface: a resource for quantum science and quantum technology</t>
        </is>
      </c>
      <c r="F774" s="7" t="inlineStr">
        <is>
          <t>Colloquium_20240507下載</t>
        </is>
      </c>
      <c r="G774" s="7" t="inlineStr">
        <is>
          <t>Colloquium_20240507</t>
        </is>
      </c>
      <c r="H774" s="7" t="inlineStr">
        <is>
          <t>https://www.phy.ncu.edu.tw/wp-content/uploads/2024/05/Colloquium_20240507.pdf</t>
        </is>
      </c>
      <c r="I774" s="7" t="inlineStr">
        <is>
          <t>下載</t>
        </is>
      </c>
      <c r="J774" s="7" t="inlineStr">
        <is>
          <t>https://www.phy.ncu.edu.tw/wp-content/uploads/2024/05/Colloquium_20240507.pdf</t>
        </is>
      </c>
      <c r="K774" s="7" t="n"/>
      <c r="L774" s="7" t="n"/>
      <c r="M774" s="7" t="inlineStr">
        <is>
          <t>https://www.phy.ncu.edu.tw/news/colloquium_20240507_an-atom-waveguide-interface-a-resource-for-quantum-science-and-quantum-technology/</t>
        </is>
      </c>
      <c r="N774" s="7" t="inlineStr">
        <is>
          <t>許慧君</t>
        </is>
      </c>
    </row>
    <row r="775" ht="183" customHeight="1">
      <c r="A775" s="7">
        <f>TRUE()</f>
        <v/>
      </c>
      <c r="B775" s="7" t="inlineStr">
        <is>
          <t>其他</t>
        </is>
      </c>
      <c r="C775" s="7" t="n"/>
      <c r="D775" s="14" t="n">
        <v>45413</v>
      </c>
      <c r="E775" s="7" t="inlineStr">
        <is>
          <t>2024 中技社獎助台灣青年學子赴中國大陸參訪交流活動</t>
        </is>
      </c>
      <c r="F775" s="9" t="inlineStr">
        <is>
          <t>申請對象及資格:
指定大學理工系所(詳附件)之碩士班與博士班(含2024年畢業生)學生; 前一學期學業平均成績80分(含)以上，且在校期間未受記過之處分者。
錄取名額: 正取16名，備取2名。
申請日期: 113年4月22日(一)~ 113年5月20(一)
活動費用: 本社獎助中國大陸境內交流活動期間之食宿、交通及旅遊平安險等費用，並補助往返機票費用新台幣1萬元/人。其他(機票餘額,證照費用,個人消費)由學生自行負擔。
聯繫窗口: (02)2704-9805 #71 何小姐
申請方式與須知: 申請資料請以紙本寄送至106台北市大安區敦化南路二段97號8樓(何小姐收),申請截止日以郵戳為憑,逾期不受理。請參閱附件檔案下載申請資料。本社將審核並於5月底以電話及郵件方式個別通知錄取者。
檢附文件：申請之學生需填妥「個人資料表」、「活動聲明書」，學生證正反面影本、前一學期成績單正本、自傳，及指導教授推薦信函1封 (詳官網https://www.ctci.org.tw/8838/annual-plan/34609/45367/ )</t>
        </is>
      </c>
      <c r="G775" s="7" t="inlineStr">
        <is>
          <t>https://www.ctci.org.tw/8838/annual-plan/34609/45367/</t>
        </is>
      </c>
      <c r="H775" s="7" t="inlineStr">
        <is>
          <t>https://www.ctci.org.tw/8838/annual-plan/34609/45367/</t>
        </is>
      </c>
      <c r="I775" s="7" t="n"/>
      <c r="J775" s="7" t="n"/>
      <c r="K775" s="7" t="n"/>
      <c r="L775" s="7" t="n"/>
      <c r="M775" s="7" t="inlineStr">
        <is>
          <t>https://www.phy.ncu.edu.tw/news/2024-%e4%b8%ad%e6%8a%80%e7%a4%be%e7%8d%8e%e5%8a%a9%e5%8f%b0%e7%81%a3%e9%9d%92%e5%b9%b4%e5%ad%b8%e5%ad%90%e8%b5%b4%e4%b8%ad%e5%9c%8b%e5%a4%a7%e9%99%b8%e5%8f%83%e8%a8%aa%e4%ba%a4%e6%b5%81%e6%b4%bb/</t>
        </is>
      </c>
      <c r="N775" s="7" t="inlineStr">
        <is>
          <t>劉怡貞</t>
        </is>
      </c>
    </row>
    <row r="776" ht="157" customHeight="1">
      <c r="A776" s="7">
        <f>TRUE()</f>
        <v/>
      </c>
      <c r="B776" s="7" t="inlineStr">
        <is>
          <t>其他</t>
        </is>
      </c>
      <c r="C776" s="7" t="n"/>
      <c r="D776" s="14" t="n">
        <v>45413</v>
      </c>
      <c r="E776" s="7" t="inlineStr">
        <is>
          <t>5/17（五）清洗健雄館1-10樓窗台</t>
        </is>
      </c>
      <c r="F776" s="9" t="inlineStr">
        <is>
          <t>健雄館一樓靠中大湖安全門(電梯旁)暫停開放!
請靠近窗台之房間使用者，當天請務必關上窗戶，以免汙水潑入室內，不便之處請見諒。
一樓104技佐辦公室
二樓206物理系學會
三樓306實驗物理實驗室
四樓406離子佈植實驗室
五樓506-1低溫物理實驗室
六樓624複雜液體研究室
七樓724研討室
八樓822.824
九樓914
十樓1012</t>
        </is>
      </c>
      <c r="G776" s="7" t="n"/>
      <c r="H776" s="7" t="n"/>
      <c r="I776" s="7" t="n"/>
      <c r="J776" s="7" t="n"/>
      <c r="K776" s="7" t="n"/>
      <c r="L776" s="7" t="n"/>
      <c r="M776" s="7" t="inlineStr">
        <is>
          <t>https://www.phy.ncu.edu.tw/news/5-17%ef%bc%88%e4%ba%94%ef%bc%89%e6%b8%85%e6%b4%97%e5%81%a5%e9%9b%84%e9%a4%a81-10%e6%a8%93%e7%aa%97%e5%8f%b0/</t>
        </is>
      </c>
      <c r="N776" s="7" t="inlineStr">
        <is>
          <t>許慧君</t>
        </is>
      </c>
    </row>
    <row r="777" ht="118" customHeight="1">
      <c r="A777" s="7">
        <f>TRUE()</f>
        <v/>
      </c>
      <c r="B777" s="7" t="inlineStr">
        <is>
          <t>其他</t>
        </is>
      </c>
      <c r="C777" s="7" t="n"/>
      <c r="D777" s="14" t="n">
        <v>45411</v>
      </c>
      <c r="E777" s="7" t="inlineStr">
        <is>
          <t>第20屆吳大猷科學營--AI崛起 – 科學與健康的AI新浪潮</t>
        </is>
      </c>
      <c r="F777" s="9" t="inlineStr">
        <is>
          <t>報名方式:
自由報名
受理單位推薦(5名)
單位推薦--
參加費用NT$3,000 ，請受推薦學生備齊以下資料，於5/15(一)前繳交系辦劉小姐。
推薦學員報名表(如附檔)、(2)一篇800~1,000字的短文(含自傳、個人對AI的興趣、曾經參加過的相關活動等)、(3)教師的推薦信
【今年為升研一者(應屆畢業生)，請附上已經考上研究所之相關證明文件。】
吳大猷科學營 https://www.phys.sinica.edu.tw/~tywufund/camp/2024/index.php?link=home</t>
        </is>
      </c>
      <c r="G777" s="7" t="inlineStr">
        <is>
          <t>https://www.phys.sinica.edu.tw/~tywufund/camp/2024/index.php</t>
        </is>
      </c>
      <c r="H777" s="7" t="inlineStr">
        <is>
          <t>https://www.phys.sinica.edu.tw/~tywufund/camp/2024/index.php?link=home</t>
        </is>
      </c>
      <c r="I777" s="7" t="n"/>
      <c r="J777" s="7" t="n"/>
      <c r="K777" s="7" t="n"/>
      <c r="L777" s="7" t="n"/>
      <c r="M777" s="7" t="inlineStr">
        <is>
          <t>https://www.phy.ncu.edu.tw/news/%e7%ac%ac20%e5%b1%86%e5%90%b3%e5%a4%a7%e7%8c%b7%e7%a7%91%e5%ad%b8%e7%87%9f-ai%e5%b4%9b%e8%b5%b7-%e7%a7%91%e5%ad%b8%e8%88%87%e5%81%a5%e5%ba%b7%e7%9a%84ai%e6%96%b0%e6%b5%aa%e6%bd%ae/</t>
        </is>
      </c>
      <c r="N777" s="7" t="inlineStr">
        <is>
          <t>劉怡貞</t>
        </is>
      </c>
    </row>
    <row r="778" ht="92" customHeight="1">
      <c r="A778" s="7">
        <f>TRUE()</f>
        <v/>
      </c>
      <c r="B778" s="7" t="inlineStr">
        <is>
          <t>其他</t>
        </is>
      </c>
      <c r="C778" s="7" t="n"/>
      <c r="D778" s="14" t="n">
        <v>45411</v>
      </c>
      <c r="E778" s="7" t="inlineStr">
        <is>
          <t>2024年第26屆吳健雄科學營自4月1日起開放報名</t>
        </is>
      </c>
      <c r="F778" s="9" t="inlineStr">
        <is>
          <t>日 期：2024年8月5日至8月10日
地 點：杉林溪森林生態渡假園區
※請注意：無法全程參加者，請勿報名，以免浪費寶貴名額。報名網址：http://www.camp.wcs.org.tw/
報名截止時間：2024年5月26日24:00。（獎勵學員除外）
本活動因不可抗力之特殊原因無法執行時，主辦單位有權決定更動或取消。
詳見網頁說明 : https://wcs.org.tw/camp-join.php</t>
        </is>
      </c>
      <c r="G778" s="7" t="inlineStr">
        <is>
          <t>http://www.camp.wcs.org.tw/</t>
        </is>
      </c>
      <c r="H778" s="7" t="inlineStr">
        <is>
          <t>http://www.camp.wcs.org.tw/</t>
        </is>
      </c>
      <c r="I778" s="7" t="inlineStr">
        <is>
          <t>https://wcs.org.tw/camp-join.php</t>
        </is>
      </c>
      <c r="J778" s="7" t="inlineStr">
        <is>
          <t>https://wcs.org.tw/camp-join.php</t>
        </is>
      </c>
      <c r="K778" s="7" t="n"/>
      <c r="L778" s="7" t="n"/>
      <c r="M778" s="7" t="inlineStr">
        <is>
          <t>https://www.phy.ncu.edu.tw/news/2024%e5%b9%b4%e7%ac%ac26%e5%b1%86%e5%90%b3%e5%81%a5%e9%9b%84%e7%a7%91%e5%ad%b8%e7%87%9f%e8%87%aa4%e6%9c%881%e6%97%a5%e8%b5%b7%e9%96%8b%e6%94%be%e5%a0%b1%e5%90%8d/</t>
        </is>
      </c>
      <c r="N778" s="7" t="inlineStr">
        <is>
          <t>劉怡貞</t>
        </is>
      </c>
    </row>
    <row r="779">
      <c r="A779" s="7">
        <f>TRUE()</f>
        <v/>
      </c>
      <c r="B779" s="7" t="inlineStr">
        <is>
          <t>演講</t>
        </is>
      </c>
      <c r="C779" s="7" t="n"/>
      <c r="D779" s="14" t="n">
        <v>45407</v>
      </c>
      <c r="E779" s="7" t="inlineStr">
        <is>
          <t>Colloquium_20240430_Generation and Application of Ultrafast Laser Sources</t>
        </is>
      </c>
      <c r="F779" s="7" t="inlineStr">
        <is>
          <t>Colloquium_20240430下載</t>
        </is>
      </c>
      <c r="G779" s="7" t="inlineStr">
        <is>
          <t>Colloquium_20240430</t>
        </is>
      </c>
      <c r="H779" s="7" t="inlineStr">
        <is>
          <t>https://www.phy.ncu.edu.tw/wp-content/uploads/2024/04/Colloquium_20240430.pdf</t>
        </is>
      </c>
      <c r="I779" s="7" t="inlineStr">
        <is>
          <t>下載</t>
        </is>
      </c>
      <c r="J779" s="7" t="inlineStr">
        <is>
          <t>https://www.phy.ncu.edu.tw/wp-content/uploads/2024/04/Colloquium_20240430.pdf</t>
        </is>
      </c>
      <c r="K779" s="7" t="n"/>
      <c r="L779" s="7" t="n"/>
      <c r="M779" s="7" t="inlineStr">
        <is>
          <t>https://www.phy.ncu.edu.tw/news/colloquium_20240430_generation-and-application-of-ultrafast-laser-sources/</t>
        </is>
      </c>
      <c r="N779" s="7" t="inlineStr">
        <is>
          <t>許慧君</t>
        </is>
      </c>
    </row>
    <row r="780" ht="209" customHeight="1">
      <c r="A780" s="7">
        <f>TRUE()</f>
        <v/>
      </c>
      <c r="B780" s="7" t="inlineStr">
        <is>
          <t>其他</t>
        </is>
      </c>
      <c r="C780" s="7" t="n"/>
      <c r="D780" s="14" t="n">
        <v>45406</v>
      </c>
      <c r="E780" s="7" t="inlineStr">
        <is>
          <t>校外租屋說明會</t>
        </is>
      </c>
      <c r="F780" s="9" t="inlineStr">
        <is>
          <t>113學年校內宿舍申請進入候補階段，為服務下學期將搬至校外租屋同學
生輔組舉辦一場「校外租屋說明會」
◎時間：113年5月8日(周三)  晚間18~20時
◎地點：女14舍~1樓  藝文空間
【內容】
◎崔媽媽基金會~法律服務組 曹筱筠組長
   ▼專講：校外租屋安全及權益保障
◎邀房東到場，向同學介紹待租空房間資訊
◎提供房東通訊方式，便於找房聯繫使用
◎核予-2小時服學時數(生活知能)
◎提供-茶點及精美小禮物
【報名網址】
為利準備餐點，請同學上網報名
PORTAL報名系統：https://cis.ncu.edu.tw/iNCU/messageNotice/activityManagement/activity/526 
承辦人：生輔組  姜德剛專員  57212</t>
        </is>
      </c>
      <c r="G780" s="7" t="inlineStr">
        <is>
          <t>https://cis.ncu.edu.tw/iNCU/messageNotice/activityManagement</t>
        </is>
      </c>
      <c r="H780" s="7" t="inlineStr">
        <is>
          <t>https://cis.ncu.edu.tw/iNCU/messageNotice/activityManagement/activity/526</t>
        </is>
      </c>
      <c r="I780" s="7" t="n"/>
      <c r="J780" s="7" t="n"/>
      <c r="K780" s="7" t="n"/>
      <c r="L780" s="7" t="n"/>
      <c r="M780" s="7" t="inlineStr">
        <is>
          <t>https://www.phy.ncu.edu.tw/news/%e6%a0%a1%e5%a4%96%e7%a7%9f%e5%b1%8b%e8%aa%aa%e6%98%8e%e6%9c%83/</t>
        </is>
      </c>
      <c r="N780" s="7" t="inlineStr">
        <is>
          <t>許慧君</t>
        </is>
      </c>
    </row>
    <row r="781">
      <c r="A781" s="7">
        <f>TRUE()</f>
        <v/>
      </c>
      <c r="B781" s="7" t="inlineStr">
        <is>
          <t>其他</t>
        </is>
      </c>
      <c r="C781" s="7" t="n"/>
      <c r="D781" s="14" t="n">
        <v>45405</v>
      </c>
      <c r="E781" s="7" t="inlineStr">
        <is>
          <t>國立中央大學全校戶外公共區域環境消毒公告National Central University Environmental anti - mosquito measures Notice</t>
        </is>
      </c>
      <c r="F781" s="7" t="inlineStr">
        <is>
          <t>附件1-全校消毒雙語公告1130507含施作路線下載</t>
        </is>
      </c>
      <c r="G781" s="7" t="inlineStr">
        <is>
          <t>附件1-全校消毒雙語公告1130507含施作路線</t>
        </is>
      </c>
      <c r="H781" s="7" t="inlineStr">
        <is>
          <t>https://www.phy.ncu.edu.tw/wp-content/uploads/2024/04/附件1-全校消毒雙語公告1130507含施作路線.pdf</t>
        </is>
      </c>
      <c r="I781" s="7" t="inlineStr">
        <is>
          <t>下載</t>
        </is>
      </c>
      <c r="J781" s="7" t="inlineStr">
        <is>
          <t>https://www.phy.ncu.edu.tw/wp-content/uploads/2024/04/附件1-全校消毒雙語公告1130507含施作路線.pdf</t>
        </is>
      </c>
      <c r="K781" s="7" t="n"/>
      <c r="L781" s="7" t="n"/>
      <c r="M781" s="7" t="inlineStr">
        <is>
          <t>https://www.phy.ncu.edu.tw/news/%e5%9c%8b%e7%ab%8b%e4%b8%ad%e5%a4%ae%e5%a4%a7%e5%ad%b8%e5%85%a8%e6%a0%a1%e6%88%b6%e5%a4%96%e5%85%ac%e5%85%b1%e5%8d%80%e5%9f%9f%e7%92%b0%e5%a2%83%e6%b6%88%e6%af%92%e5%85%ac%e5%91%8anational-central-uni/</t>
        </is>
      </c>
      <c r="N781" s="7" t="inlineStr">
        <is>
          <t>許慧君</t>
        </is>
      </c>
    </row>
    <row r="782" ht="27" customHeight="1">
      <c r="A782" s="7">
        <f>TRUE()</f>
        <v/>
      </c>
      <c r="B782" s="7" t="inlineStr">
        <is>
          <t>招生</t>
        </is>
      </c>
      <c r="C782" s="7" t="n"/>
      <c r="D782" s="14" t="n">
        <v>45405</v>
      </c>
      <c r="E782" s="7" t="inlineStr">
        <is>
          <t>113學年度博士班考試入學可參加複試名單</t>
        </is>
      </c>
      <c r="F782" s="9" t="inlineStr">
        <is>
          <t>口試通知紙本及初試成績單於4/23以掛號郵寄至通訊地址
113博班考試入學口試通知（物理）下載</t>
        </is>
      </c>
      <c r="G782" s="7" t="inlineStr">
        <is>
          <t>113博班考試入學口試通知（物理）</t>
        </is>
      </c>
      <c r="H782" s="7" t="inlineStr">
        <is>
          <t>https://www.phy.ncu.edu.tw/wp-content/uploads/2024/04/113博班考試入學口試通知（物理）.pdf</t>
        </is>
      </c>
      <c r="I782" s="7" t="inlineStr">
        <is>
          <t>下載</t>
        </is>
      </c>
      <c r="J782" s="7" t="inlineStr">
        <is>
          <t>https://www.phy.ncu.edu.tw/wp-content/uploads/2024/04/113博班考試入學口試通知（物理）.pdf</t>
        </is>
      </c>
      <c r="K782" s="7" t="n"/>
      <c r="L782" s="7" t="n"/>
      <c r="M782" s="7" t="inlineStr">
        <is>
          <t>https://www.phy.ncu.edu.tw/news/113%e5%ad%b8%e5%b9%b4%e5%ba%a6%e5%8d%9a%e5%a3%ab%e7%8f%ad%e8%80%83%e8%a9%a6%e5%85%a5%e5%ad%b8%e5%8f%af%e5%8f%83%e5%8a%a0%e8%a4%87%e8%a9%a6%e5%90%8d%e5%96%ae/</t>
        </is>
      </c>
      <c r="N782" s="7" t="inlineStr">
        <is>
          <t>許慧君</t>
        </is>
      </c>
    </row>
    <row r="783" ht="144" customHeight="1">
      <c r="A783" s="7">
        <f>TRUE()</f>
        <v/>
      </c>
      <c r="B783" s="7" t="inlineStr">
        <is>
          <t>其他</t>
        </is>
      </c>
      <c r="C783" s="7" t="n"/>
      <c r="D783" s="14" t="n">
        <v>45404</v>
      </c>
      <c r="E783" s="7" t="inlineStr">
        <is>
          <t>國立中央大學物理學系113教育目標與核心能力問卷</t>
        </is>
      </c>
      <c r="F783" s="9" t="inlineStr">
        <is>
          <t>國立中央大學物理學系為提升教師教學品質、改善學生學習成效，並使課程規劃更多元化及更符合社會需求，定期於每年4-5月進行教育目標與核心能力問卷施測。本問卷旨在透過同學們的學習經驗，檢討本系教育品質。同時藉由問卷以了解系上所學是否能為您所用，以幫助本系調整課程規劃及課程內容。
本問卷資料僅供評鑑與課程規劃之整體分析使用，絕對保密，請安心填答，謝謝!
本問卷資料收集完成後，將會隨機抽出數十位填答者，可獲得本系精美紀念品，電子郵件請務必填寫正確，以利聯繫領獎!
本系教育目標與核心能力 https://reurl.cc/zAa6k0
施測對象: 大學部、碩士班、博士班、畢業系友
請於5/17(五) 前至下列網址填寫問卷
https://forms.gle/pvP55zEx5acWRtmk9</t>
        </is>
      </c>
      <c r="G783" s="7" t="inlineStr">
        <is>
          <t>https://reurl.cc/zAa6k0</t>
        </is>
      </c>
      <c r="H783" s="7" t="inlineStr">
        <is>
          <t>https://reurl.cc/zAa6k0</t>
        </is>
      </c>
      <c r="I783" s="7" t="inlineStr">
        <is>
          <t>https://forms.gle/pvP55zEx5acWRtmk9</t>
        </is>
      </c>
      <c r="J783" s="7" t="inlineStr">
        <is>
          <t>https://forms.gle/pvP55zEx5acWRtmk9</t>
        </is>
      </c>
      <c r="K783" s="7" t="n"/>
      <c r="L783" s="7" t="n"/>
      <c r="M783" s="7" t="inlineStr">
        <is>
          <t>https://www.phy.ncu.edu.tw/news/%e5%9c%8b%e7%ab%8b%e4%b8%ad%e5%a4%ae%e5%a4%a7%e5%ad%b8%e7%89%a9%e7%90%86%e5%ad%b8%e7%b3%bb113%e6%95%99%e8%82%b2%e7%9b%ae%e6%a8%99%e8%88%87%e6%a0%b8%e5%bf%83%e8%83%bd%e5%8a%9b%e5%95%8f%e5%8d%b7/</t>
        </is>
      </c>
      <c r="N783" s="7" t="inlineStr">
        <is>
          <t>許慧君</t>
        </is>
      </c>
    </row>
    <row r="784" ht="66" customHeight="1">
      <c r="A784" s="7">
        <f>TRUE()</f>
        <v/>
      </c>
      <c r="B784" s="7" t="inlineStr">
        <is>
          <t>研討會</t>
        </is>
      </c>
      <c r="C784" s="7" t="n"/>
      <c r="D784" s="14" t="n">
        <v>45404</v>
      </c>
      <c r="E784" s="7" t="inlineStr">
        <is>
          <t>2024中央大學物理系小年會 (2024/06/01)</t>
        </is>
      </c>
      <c r="F784" s="9" t="inlineStr">
        <is>
          <t>https://ncuphyannualmeetin.wixsite.com/annualmeeting
辦理日期民國113年6月1日（星期六）8:00-17:30，地點於本校健雄館(科學四館)。
觀展報名時程：5月1日至5月21日，
高中生觀展: 請於報名期間上網報名 https://forms.gle/tupW3VLBqnNBprq26
其餘報名(高中生以外)：https://forms.gle/t9L9dMitpa6Tzt7X9</t>
        </is>
      </c>
      <c r="G784" s="7" t="inlineStr">
        <is>
          <t>https://ncuphyannualmeetin.wixsite.com/annualmeeting</t>
        </is>
      </c>
      <c r="H784" s="7" t="inlineStr">
        <is>
          <t>https://ncuphyannualmeetin.wixsite.com/annualmeeting</t>
        </is>
      </c>
      <c r="I784" s="7" t="inlineStr">
        <is>
          <t>https://forms.gle/tupW3VLBqnNBprq26</t>
        </is>
      </c>
      <c r="J784" s="7" t="inlineStr">
        <is>
          <t>https://forms.gle/tupW3VLBqnNBprq26</t>
        </is>
      </c>
      <c r="K784" s="7" t="inlineStr">
        <is>
          <t>https://forms.gle/t9L9dMitpa6Tzt7X9</t>
        </is>
      </c>
      <c r="L784" s="7" t="inlineStr">
        <is>
          <t>https://forms.gle/t9L9dMitpa6Tzt7X9</t>
        </is>
      </c>
      <c r="M784" s="7" t="inlineStr">
        <is>
          <t>https://www.phy.ncu.edu.tw/news/2024%e4%b8%ad%e5%a4%ae%e5%a4%a7%e5%ad%b8%e7%89%a9%e7%90%86%e7%b3%bb%e5%b0%8f%e5%b9%b4%e6%9c%83-2024-06-01/</t>
        </is>
      </c>
      <c r="N784" s="7" t="inlineStr">
        <is>
          <t>許慧君</t>
        </is>
      </c>
    </row>
    <row r="785" ht="170" customHeight="1">
      <c r="A785" s="7">
        <f>TRUE()</f>
        <v/>
      </c>
      <c r="B785" s="7" t="inlineStr">
        <is>
          <t>其他</t>
        </is>
      </c>
      <c r="C785" s="7" t="n"/>
      <c r="D785" s="14" t="n">
        <v>45401</v>
      </c>
      <c r="E785" s="7" t="inlineStr">
        <is>
          <t>陳騮院士春季課程公告Tokamak Physics</t>
        </is>
      </c>
      <c r="F785" s="9" t="inlineStr">
        <is>
          <t>歡迎老師同學踴躍參加
課程公告：Tokamak Physics
講者：陳騮 院士
課程日期：2024/4/23 至 6 月底
課程時間：每周二與周四，上午 10 點至 12 點
課程地點：健雄館(科學四館) 203 教室
報名方式：無須報名，於上課時間前往 203 教室即可
相關資訊：
 2023 年 10 月至 12 月
https://www.youtube.com/watch?v=iXG2vkKzmDg&amp;list=PLB7ffAhbDy-lcd4oWWcWsPpEmzGTfXmeZ
2024 年 04月至 06 月
https://www.youtube.com/playlist?list=PLB7ffAhbDy-lm4j-_qgwXkP04-0J6jatw</t>
        </is>
      </c>
      <c r="G785" s="7" t="n"/>
      <c r="H785" s="7" t="n"/>
      <c r="I785" s="7" t="n"/>
      <c r="J785" s="7" t="n"/>
      <c r="K785" s="7" t="n"/>
      <c r="L785" s="7" t="n"/>
      <c r="M785" s="7" t="inlineStr">
        <is>
          <t>https://www.phy.ncu.edu.tw/news/%e9%99%b3%e9%a8%ae%e9%99%a2%e5%a3%ab%e6%98%a5%e5%ad%a3%e8%aa%b2%e7%a8%8b%e5%85%ac%e5%91%8atokamak-physics/</t>
        </is>
      </c>
      <c r="N785" s="7" t="inlineStr">
        <is>
          <t>許慧君</t>
        </is>
      </c>
    </row>
    <row r="786" ht="53" customHeight="1">
      <c r="A786" s="7">
        <f>TRUE()</f>
        <v/>
      </c>
      <c r="B786" s="7" t="inlineStr">
        <is>
          <t>其他</t>
        </is>
      </c>
      <c r="C786" s="7" t="n"/>
      <c r="D786" s="14" t="n">
        <v>45400</v>
      </c>
      <c r="E786" s="7" t="inlineStr">
        <is>
          <t>【出國申請】113 學年度第 2 梯次出國交換計畫－申請自4/15(一)至5/3(五)</t>
        </is>
      </c>
      <c r="F786" s="9" t="inlineStr">
        <is>
          <t>113 學年度第 2 梯次出國交換計畫即將展開申請，自4/15(一)至5/3(五)
出國交換期間:113學年度第2學期
相關資訊：https://oia.ncu.edu.tw/index.php/tw/students-going-abroad-tw/overseas-exchange-program-tw.html</t>
        </is>
      </c>
      <c r="G786" s="7" t="inlineStr">
        <is>
          <t>：https://oia.ncu.edu.tw/index.php/tw/students-going-abroad-t</t>
        </is>
      </c>
      <c r="H786" s="7" t="inlineStr">
        <is>
          <t>https://oia.ncu.edu.tw/index.php/tw/students-going-abroad-tw/overseas-exchange-program-tw.html</t>
        </is>
      </c>
      <c r="I786" s="7" t="n"/>
      <c r="J786" s="7" t="n"/>
      <c r="K786" s="7" t="n"/>
      <c r="L786" s="7" t="n"/>
      <c r="M786" s="7" t="inlineStr">
        <is>
          <t>https://www.phy.ncu.edu.tw/news/%e3%80%90%e5%87%ba%e5%9c%8b%e7%94%b3%e8%ab%8b%e3%80%91113-%e5%ad%b8%e5%b9%b4%e5%ba%a6%e7%ac%ac-2-%e6%a2%af%e6%ac%a1%e5%87%ba%e5%9c%8b%e4%ba%a4%e6%8f%9b%e8%a8%88%e7%95%ab%ef%bc%8d%e7%94%b3%e8%ab%8b/</t>
        </is>
      </c>
      <c r="N786" s="7" t="inlineStr">
        <is>
          <t>許慧君</t>
        </is>
      </c>
    </row>
    <row r="787">
      <c r="A787" s="7">
        <f>TRUE()</f>
        <v/>
      </c>
      <c r="B787" s="7" t="inlineStr">
        <is>
          <t>演講</t>
        </is>
      </c>
      <c r="C787" s="7" t="n"/>
      <c r="D787" s="14" t="n">
        <v>45398</v>
      </c>
      <c r="E787" s="7" t="inlineStr">
        <is>
          <t>Colloquium_20240423_The inverse-problem approach to nonperturbative physics</t>
        </is>
      </c>
      <c r="F787" s="7" t="inlineStr">
        <is>
          <t>Colloquium_20240423下載</t>
        </is>
      </c>
      <c r="G787" s="7" t="inlineStr">
        <is>
          <t>Colloquium_20240423</t>
        </is>
      </c>
      <c r="H787" s="7" t="inlineStr">
        <is>
          <t>https://www.phy.ncu.edu.tw/wp-content/uploads/2024/04/Colloquium_20240423.pdf</t>
        </is>
      </c>
      <c r="I787" s="7" t="inlineStr">
        <is>
          <t>下載</t>
        </is>
      </c>
      <c r="J787" s="7" t="inlineStr">
        <is>
          <t>https://www.phy.ncu.edu.tw/wp-content/uploads/2024/04/Colloquium_20240423.pdf</t>
        </is>
      </c>
      <c r="K787" s="7" t="n"/>
      <c r="L787" s="7" t="n"/>
      <c r="M787" s="7" t="inlineStr">
        <is>
          <t>https://www.phy.ncu.edu.tw/news/colloquium_20240423_the-inverse-problem-approach-to-nonperturbative-physics/</t>
        </is>
      </c>
      <c r="N787" s="7" t="inlineStr">
        <is>
          <t>許慧君</t>
        </is>
      </c>
    </row>
    <row r="788" ht="27" customHeight="1">
      <c r="A788" s="7">
        <f>TRUE()</f>
        <v/>
      </c>
      <c r="B788" s="7" t="inlineStr">
        <is>
          <t>其他</t>
        </is>
      </c>
      <c r="C788" s="7" t="n"/>
      <c r="D788" s="14" t="n">
        <v>45398</v>
      </c>
      <c r="E788" s="7" t="inlineStr">
        <is>
          <t>四月底前請至portal確認英文姓名與更新個人資料</t>
        </is>
      </c>
      <c r="F788" s="9" t="inlineStr">
        <is>
          <t>https://pdc.adm.ncu.edu.tw/postM/post/reg/1130416_1.pdf
1130416_1下載</t>
        </is>
      </c>
      <c r="G788" s="7" t="inlineStr">
        <is>
          <t>https://pdc.adm.ncu.edu.tw/postM/post/reg/1130416_1.pdf</t>
        </is>
      </c>
      <c r="H788" s="7" t="inlineStr">
        <is>
          <t>https://pdc.adm.ncu.edu.tw/postM/post/reg/1130416_1.pdf</t>
        </is>
      </c>
      <c r="I788" s="7" t="inlineStr">
        <is>
          <t>1130416_1</t>
        </is>
      </c>
      <c r="J788" s="7" t="inlineStr">
        <is>
          <t>https://www.phy.ncu.edu.tw/wp-content/uploads/2024/04/1130416_1.pdf</t>
        </is>
      </c>
      <c r="K788" s="7" t="inlineStr">
        <is>
          <t>下載</t>
        </is>
      </c>
      <c r="L788" s="7" t="inlineStr">
        <is>
          <t>https://www.phy.ncu.edu.tw/wp-content/uploads/2024/04/1130416_1.pdf</t>
        </is>
      </c>
      <c r="M788" s="7" t="inlineStr">
        <is>
          <t>https://www.phy.ncu.edu.tw/news/%e5%9b%9b%e6%9c%88%e5%ba%95%e5%89%8d%e8%ab%8b%e8%87%b3portal%e7%a2%ba%e8%aa%8d%e8%8b%b1%e6%96%87%e5%a7%93%e5%90%8d%e8%88%87%e6%9b%b4%e6%96%b0%e5%80%8b%e4%ba%ba%e8%b3%87%e6%96%99/</t>
        </is>
      </c>
      <c r="N788" s="7" t="inlineStr">
        <is>
          <t>許慧君</t>
        </is>
      </c>
    </row>
    <row r="789">
      <c r="A789" s="7">
        <f>TRUE()</f>
        <v/>
      </c>
      <c r="B789" s="7" t="inlineStr">
        <is>
          <t>演講</t>
        </is>
      </c>
      <c r="C789" s="7" t="n"/>
      <c r="D789" s="14" t="n">
        <v>45392</v>
      </c>
      <c r="E789" s="7" t="inlineStr">
        <is>
          <t>Colloquium_20240416_圖書資源利用</t>
        </is>
      </c>
      <c r="F789" s="7" t="inlineStr">
        <is>
          <t>Colloquium_20240416下載</t>
        </is>
      </c>
      <c r="G789" s="7" t="inlineStr">
        <is>
          <t>Colloquium_20240416</t>
        </is>
      </c>
      <c r="H789" s="7" t="inlineStr">
        <is>
          <t>https://www.phy.ncu.edu.tw/wp-content/uploads/2024/04/Colloquium_20240416.pdf</t>
        </is>
      </c>
      <c r="I789" s="7" t="inlineStr">
        <is>
          <t>下載</t>
        </is>
      </c>
      <c r="J789" s="7" t="inlineStr">
        <is>
          <t>https://www.phy.ncu.edu.tw/wp-content/uploads/2024/04/Colloquium_20240416.pdf</t>
        </is>
      </c>
      <c r="K789" s="7" t="n"/>
      <c r="L789" s="7" t="n"/>
      <c r="M789" s="7" t="inlineStr">
        <is>
          <t>https://www.phy.ncu.edu.tw/news/colloquium_20240416_%e5%9c%96%e6%9b%b8%e8%b3%87%e6%ba%90%e5%88%a9%e7%94%a8/</t>
        </is>
      </c>
      <c r="N789" s="7" t="inlineStr">
        <is>
          <t>許慧君</t>
        </is>
      </c>
    </row>
    <row r="790">
      <c r="A790" s="7">
        <f>TRUE()</f>
        <v/>
      </c>
      <c r="B790" s="7" t="inlineStr">
        <is>
          <t>演講</t>
        </is>
      </c>
      <c r="C790" s="7" t="n"/>
      <c r="D790" s="14" t="n">
        <v>45386</v>
      </c>
      <c r="E790" s="7" t="inlineStr">
        <is>
          <t>Colloquium_20240409_Unveiling the Connection between Fast Radio Bursts and Magnetars</t>
        </is>
      </c>
      <c r="F790" s="7" t="inlineStr">
        <is>
          <t>Colloquium_20240409下載</t>
        </is>
      </c>
      <c r="G790" s="7" t="inlineStr">
        <is>
          <t>Colloquium_20240409</t>
        </is>
      </c>
      <c r="H790" s="7" t="inlineStr">
        <is>
          <t>https://www.phy.ncu.edu.tw/wp-content/uploads/2024/04/Colloquium_20240409.pdf</t>
        </is>
      </c>
      <c r="I790" s="7" t="inlineStr">
        <is>
          <t>下載</t>
        </is>
      </c>
      <c r="J790" s="7" t="inlineStr">
        <is>
          <t>https://www.phy.ncu.edu.tw/wp-content/uploads/2024/04/Colloquium_20240409.pdf</t>
        </is>
      </c>
      <c r="K790" s="7" t="n"/>
      <c r="L790" s="7" t="n"/>
      <c r="M790" s="7" t="inlineStr">
        <is>
          <t>https://www.phy.ncu.edu.tw/news/colloquium_20240409_unveiling-the-connection-between-fast-radio-bursts-and-magnetars/</t>
        </is>
      </c>
      <c r="N790" s="7" t="inlineStr">
        <is>
          <t>許慧君</t>
        </is>
      </c>
    </row>
    <row r="791">
      <c r="A791" s="7">
        <f>TRUE()</f>
        <v/>
      </c>
      <c r="B791" s="7" t="inlineStr">
        <is>
          <t>演講</t>
        </is>
      </c>
      <c r="C791" s="7" t="n"/>
      <c r="D791" s="14" t="n">
        <v>45383</v>
      </c>
      <c r="E791" s="7" t="inlineStr">
        <is>
          <t>系友演講-Special talk_20240514_實現“可信人工智能”的法規和國際標準化</t>
        </is>
      </c>
      <c r="F791" s="7" t="inlineStr">
        <is>
          <t>Special-talk-2024-05-14下載</t>
        </is>
      </c>
      <c r="G791" s="7" t="inlineStr">
        <is>
          <t>Special-talk-2024-05-14</t>
        </is>
      </c>
      <c r="H791" s="7" t="inlineStr">
        <is>
          <t>https://www.phy.ncu.edu.tw/wp-content/uploads/2024/04/Special-talk-2024-05-14.pdf</t>
        </is>
      </c>
      <c r="I791" s="7" t="inlineStr">
        <is>
          <t>下載</t>
        </is>
      </c>
      <c r="J791" s="7" t="inlineStr">
        <is>
          <t>https://www.phy.ncu.edu.tw/wp-content/uploads/2024/04/Special-talk-2024-05-14.pdf</t>
        </is>
      </c>
      <c r="K791" s="7" t="n"/>
      <c r="L791" s="7" t="n"/>
      <c r="M791" s="7" t="inlineStr">
        <is>
          <t>https://www.phy.ncu.edu.tw/news/%e7%b3%bb%e5%8f%8b%e6%bc%94%e8%ac%9b-special-talk_20240514_%e5%af%a6%e7%8f%be%e5%8f%af%e4%bf%a1%e4%ba%ba%e5%b7%a5%e6%99%ba%e8%83%bd%e7%9a%84%e6%b3%95%e8%a6%8f%e5%92%8c%e5%9c%8b/</t>
        </is>
      </c>
      <c r="N791" s="7" t="inlineStr">
        <is>
          <t>許慧君</t>
        </is>
      </c>
    </row>
    <row r="792">
      <c r="A792" s="7">
        <f>TRUE()</f>
        <v/>
      </c>
      <c r="B792" s="7" t="inlineStr">
        <is>
          <t>演講</t>
        </is>
      </c>
      <c r="C792" s="7" t="n"/>
      <c r="D792" s="14" t="n">
        <v>45383</v>
      </c>
      <c r="E792" s="7" t="inlineStr">
        <is>
          <t>天文及太空領域國外研究所(碩博)申請經驗分享座談會</t>
        </is>
      </c>
      <c r="F792" s="7" t="inlineStr">
        <is>
          <t>04-23-海報下載</t>
        </is>
      </c>
      <c r="G792" s="7" t="inlineStr">
        <is>
          <t>04-23-海報</t>
        </is>
      </c>
      <c r="H792" s="7" t="inlineStr">
        <is>
          <t>https://www.phy.ncu.edu.tw/wp-content/uploads/2024/04/04-23-海報.pdf</t>
        </is>
      </c>
      <c r="I792" s="7" t="inlineStr">
        <is>
          <t>下載</t>
        </is>
      </c>
      <c r="J792" s="7" t="inlineStr">
        <is>
          <t>https://www.phy.ncu.edu.tw/wp-content/uploads/2024/04/04-23-海報.pdf</t>
        </is>
      </c>
      <c r="K792" s="7" t="n"/>
      <c r="L792" s="7" t="n"/>
      <c r="M792" s="7" t="inlineStr">
        <is>
          <t>https://www.phy.ncu.edu.tw/news/%e5%a4%a9%e6%96%87%e5%8f%8a%e5%a4%aa%e7%a9%ba%e9%a0%98%e5%9f%9f%e5%9c%8b%e5%a4%96%e7%a0%94%e7%a9%b6%e6%89%80%e7%a2%a9%e5%8d%9a%e7%94%b3%e8%ab%8b%e7%b6%93%e9%a9%97%e5%88%86%e4%ba%ab%e5%ba%a7%e8%ab%87/</t>
        </is>
      </c>
      <c r="N792" s="7" t="inlineStr">
        <is>
          <t>許慧君</t>
        </is>
      </c>
    </row>
    <row r="793" ht="92" customHeight="1">
      <c r="A793" s="7">
        <f>TRUE()</f>
        <v/>
      </c>
      <c r="B793" s="7" t="inlineStr">
        <is>
          <t>招生</t>
        </is>
      </c>
      <c r="C793" s="7" t="inlineStr">
        <is>
          <t>高中生</t>
        </is>
      </c>
      <c r="D793" s="14" t="n">
        <v>45383</v>
      </c>
      <c r="E793" s="7" t="inlineStr">
        <is>
          <t>113學年度大學申請入學第二階段指定項目甄試通知</t>
        </is>
      </c>
      <c r="F793" s="9" t="inlineStr">
        <is>
          <t>113學年度大學申請入學第二階段指定項目甄試通知函已於113年4月1日以掛號寄出，敬請注意收件。如於考試前未收到通知函，可直接參考附件 (內容與紙本相同)。
第二階段甄試報名：
(1) 甄試繳費：113.5. 2 (四)上午 9:00 起至 113. 5. 6 (一)下午 3:30 止
(2) 審查資料上傳：113.5. 2 (四)至 113. 5. 6 (一)，每日上午 9:00 起至下午 9:00
113申請入學-指定項目甄試函公告.pdf
113申請入學-報名通知單.pdf</t>
        </is>
      </c>
      <c r="G793" s="7" t="inlineStr">
        <is>
          <t>113申請入學-指定項目甄試函公告.pdf</t>
        </is>
      </c>
      <c r="H793" s="7" t="inlineStr">
        <is>
          <t>https://www.phy.ncu.edu.tw/wp-content/uploads/2024/04/113申請入學-指定項目甄試函公告.pdf</t>
        </is>
      </c>
      <c r="I793" s="7" t="inlineStr">
        <is>
          <t>113申請入學-報名通知單.pdf</t>
        </is>
      </c>
      <c r="J793" s="7" t="inlineStr">
        <is>
          <t>https://www.phy.ncu.edu.tw/wp-content/uploads/2024/04/113申請入學-報名通知單.pdf</t>
        </is>
      </c>
      <c r="K793" s="7" t="n"/>
      <c r="L793" s="7" t="n"/>
      <c r="M793" s="7" t="inlineStr">
        <is>
          <t>https://www.phy.ncu.edu.tw/news/113%e5%ad%b8%e5%b9%b4%e5%ba%a6%e5%a4%a7%e5%ad%b8%e5%80%8b%e4%ba%ba%e7%94%b3%e8%ab%8b%e5%85%a5%e5%ad%b8%e7%ac%ac%e4%ba%8c%e9%9a%8e%e6%ae%b5%e6%8c%87%e5%ae%9a%e9%a0%85%e7%9b%ae%e7%94%84%e8%a9%a6/</t>
        </is>
      </c>
      <c r="N793" s="7" t="inlineStr">
        <is>
          <t>吳菁穗</t>
        </is>
      </c>
    </row>
    <row r="794">
      <c r="A794" s="7">
        <f>TRUE()</f>
        <v/>
      </c>
      <c r="B794" s="7" t="inlineStr">
        <is>
          <t>其他</t>
        </is>
      </c>
      <c r="C794" s="7" t="n"/>
      <c r="D794" s="14" t="n">
        <v>45383</v>
      </c>
      <c r="E794" s="7" t="inlineStr">
        <is>
          <t>失物招領(113.04.01)</t>
        </is>
      </c>
      <c r="F794" s="7" t="inlineStr">
        <is>
          <t>有遺失下列物品者，請儘速至物理系辦(S4-629)認領! 未領取物品將於113.04.30清除。</t>
        </is>
      </c>
      <c r="G794" s="7" t="n"/>
      <c r="H794" s="7" t="n"/>
      <c r="I794" s="7" t="n"/>
      <c r="J794" s="7" t="n"/>
      <c r="K794" s="7" t="n"/>
      <c r="L794" s="7" t="n"/>
      <c r="M794" s="7" t="inlineStr">
        <is>
          <t>https://www.phy.ncu.edu.tw/news/%e5%a4%b1%e7%89%a9%e6%8b%9b%e9%a0%98113-04-01/</t>
        </is>
      </c>
      <c r="N794" s="7" t="inlineStr">
        <is>
          <t>許慧君</t>
        </is>
      </c>
    </row>
    <row r="795">
      <c r="A795" s="7">
        <f>TRUE()</f>
        <v/>
      </c>
      <c r="B795" s="7" t="inlineStr">
        <is>
          <t>其他</t>
        </is>
      </c>
      <c r="C795" s="7" t="n"/>
      <c r="D795" s="14" t="n">
        <v>45379</v>
      </c>
      <c r="E795" s="7" t="inlineStr">
        <is>
          <t>4/9 (二)10:00-11:00第二梯次交換計畫申請說明會</t>
        </is>
      </c>
      <c r="F795" s="7" t="n"/>
      <c r="G795" s="7" t="n"/>
      <c r="H795" s="7" t="n"/>
      <c r="I795" s="7" t="n"/>
      <c r="J795" s="7" t="n"/>
      <c r="K795" s="7" t="n"/>
      <c r="L795" s="7" t="n"/>
      <c r="M795" s="7" t="inlineStr">
        <is>
          <t>https://www.phy.ncu.edu.tw/news/4-9-%e4%ba%8c1000-1100%e7%ac%ac%e4%ba%8c%e6%a2%af%e6%ac%a1%e4%ba%a4%e6%8f%9b%e8%a8%88%e7%95%ab%e7%94%b3%e8%ab%8b%e8%aa%aa%e6%98%8e%e6%9c%83/</t>
        </is>
      </c>
      <c r="N795" s="7" t="inlineStr">
        <is>
          <t>許慧君</t>
        </is>
      </c>
    </row>
    <row r="796" ht="170" customHeight="1">
      <c r="A796" s="7">
        <f>TRUE()</f>
        <v/>
      </c>
      <c r="B796" s="7" t="inlineStr">
        <is>
          <t>其他</t>
        </is>
      </c>
      <c r="C796" s="7" t="n"/>
      <c r="D796" s="14" t="n">
        <v>45378</v>
      </c>
      <c r="E796" s="7" t="inlineStr">
        <is>
          <t>毫米波雷達AI創意競賽</t>
        </is>
      </c>
      <c r="F796" s="9" t="inlineStr">
        <is>
          <t>大學師生 請看過來:
台師大邀您一同探索 毫米波雷達與AI奧秘
【敬邀】大學1~6在校生組隊
【歡迎】跨校系學制混合組隊
【活動亮點】舉辦Workshop
【講解】毫米波雷達與AI結合
【免費】提供雷達套件
=== 活動每一階段 均不須全員到現場 初賽、決賽 採取線上提交資料=== 
【報名方式】 即日起開放報名
請推一名團隊代表，填寫提交報名表單 6/26前補正並提交
【毫米波雷達AI創意競賽】 https://mwracc.ntnu.edu.tw 獎金、獎狀 等您們來領取喔~
【主辦】 台師大跨域科技產業創新研究學院
【協辦】 開酷科技股份有限公司</t>
        </is>
      </c>
      <c r="G796" s="7" t="inlineStr">
        <is>
          <t>https://mwracc.ntnu.edu.tw</t>
        </is>
      </c>
      <c r="H796" s="7" t="inlineStr">
        <is>
          <t>https://mwracc.ntnu.edu.tw/</t>
        </is>
      </c>
      <c r="I796" s="7" t="n"/>
      <c r="J796" s="7" t="n"/>
      <c r="K796" s="7" t="n"/>
      <c r="L796" s="7" t="n"/>
      <c r="M796" s="7" t="inlineStr">
        <is>
          <t>https://www.phy.ncu.edu.tw/news/%e6%af%ab%e7%b1%b3%e6%b3%a2%e9%9b%b7%e9%81%94ai%e5%89%b5%e6%84%8f%e7%ab%b6%e8%b3%bd/</t>
        </is>
      </c>
      <c r="N796" s="7" t="inlineStr">
        <is>
          <t>許慧君</t>
        </is>
      </c>
    </row>
    <row r="797">
      <c r="A797" s="7">
        <f>TRUE()</f>
        <v/>
      </c>
      <c r="B797" s="7" t="inlineStr">
        <is>
          <t>演講</t>
        </is>
      </c>
      <c r="C797" s="7" t="n"/>
      <c r="D797" s="14" t="n">
        <v>45377</v>
      </c>
      <c r="E797" s="7" t="inlineStr">
        <is>
          <t>Colloquium_20240402_Revealing quantum trapping in STM junction through correlated two-electron tunneling in field emission resonance</t>
        </is>
      </c>
      <c r="F797" s="7" t="inlineStr">
        <is>
          <t>Colloquium_20240402-1下載</t>
        </is>
      </c>
      <c r="G797" s="7" t="inlineStr">
        <is>
          <t>Colloquium_20240402-1</t>
        </is>
      </c>
      <c r="H797" s="7" t="inlineStr">
        <is>
          <t>https://www.phy.ncu.edu.tw/wp-content/uploads/2024/03/Colloquium_20240402-1.pdf</t>
        </is>
      </c>
      <c r="I797" s="7" t="inlineStr">
        <is>
          <t>下載</t>
        </is>
      </c>
      <c r="J797" s="7" t="inlineStr">
        <is>
          <t>https://www.phy.ncu.edu.tw/wp-content/uploads/2024/03/Colloquium_20240402-1.pdf</t>
        </is>
      </c>
      <c r="K797" s="7" t="n"/>
      <c r="L797" s="7" t="n"/>
      <c r="M797" s="7" t="inlineStr">
        <is>
          <t>https://www.phy.ncu.edu.tw/news/colloquium_20240402_revealing-quantum-trapping-in-stm-junction-through-correlated-two-electron-tunneling-in-field-emission-resonance/</t>
        </is>
      </c>
      <c r="N797" s="7" t="inlineStr">
        <is>
          <t>許慧君</t>
        </is>
      </c>
    </row>
    <row r="798">
      <c r="A798" s="7">
        <f>TRUE()</f>
        <v/>
      </c>
      <c r="B798" s="7" t="inlineStr">
        <is>
          <t>其他</t>
        </is>
      </c>
      <c r="C798" s="7" t="n"/>
      <c r="D798" s="14" t="n">
        <v>45372</v>
      </c>
      <c r="E798" s="7" t="inlineStr">
        <is>
          <t>微波爐使用安全</t>
        </is>
      </c>
      <c r="F798" s="7" t="inlineStr">
        <is>
          <t>微波爐使用安全下載</t>
        </is>
      </c>
      <c r="G798" s="7" t="inlineStr">
        <is>
          <t>微波爐使用安全</t>
        </is>
      </c>
      <c r="H798" s="7" t="inlineStr">
        <is>
          <t>https://www.phy.ncu.edu.tw/wp-content/uploads/2024/03/微波爐使用安全.pdf</t>
        </is>
      </c>
      <c r="I798" s="7" t="inlineStr">
        <is>
          <t>下載</t>
        </is>
      </c>
      <c r="J798" s="7" t="inlineStr">
        <is>
          <t>https://www.phy.ncu.edu.tw/wp-content/uploads/2024/03/微波爐使用安全.pdf</t>
        </is>
      </c>
      <c r="K798" s="7" t="n"/>
      <c r="L798" s="7" t="n"/>
      <c r="M798" s="7" t="inlineStr">
        <is>
          <t>https://www.phy.ncu.edu.tw/news/%e5%be%ae%e6%b3%a2%e7%88%90%e4%bd%bf%e7%94%a8%e5%ae%89%e5%85%a8/</t>
        </is>
      </c>
      <c r="N798" s="7" t="inlineStr">
        <is>
          <t>許慧君</t>
        </is>
      </c>
    </row>
    <row r="799" ht="79" customHeight="1">
      <c r="A799" s="7">
        <f>TRUE()</f>
        <v/>
      </c>
      <c r="B799" s="7" t="inlineStr">
        <is>
          <t>招生</t>
        </is>
      </c>
      <c r="C799" s="7" t="n"/>
      <c r="D799" s="14" t="n">
        <v>45372</v>
      </c>
      <c r="E799" s="7" t="inlineStr">
        <is>
          <t>113學年度碩士班考試入學複試錄取名單</t>
        </is>
      </c>
      <c r="F799" s="9" t="inlineStr">
        <is>
          <t>113學年度碩士班考試入學複試錄取名單
https://admission.ncu.edu.tw/zh-TW/article/2024-03-21%2014:28:18/9
正取生:成績單、報到通知單於3/21以掛號寄至通訊地址。
備取生:成績單於3/21以掛號寄至通訊地址。
113學年度碩士班考試入學招生入學報到階段查詢
https://cis.ncu.edu.tw/ExamRegister/checkin?activityNo=159</t>
        </is>
      </c>
      <c r="G799" s="7" t="inlineStr">
        <is>
          <t>https://admission.ncu.edu.tw/zh-TW/article/2024-03-21%2014:2</t>
        </is>
      </c>
      <c r="H799" s="7" t="inlineStr">
        <is>
          <t>https://admission.ncu.edu.tw/zh-TW/article/2024-03-21%2014:28:18/9</t>
        </is>
      </c>
      <c r="I799" s="7" t="inlineStr">
        <is>
          <t>https://cis.ncu.edu.tw/ExamRegister/checkin?activityNo=159</t>
        </is>
      </c>
      <c r="J799" s="7" t="inlineStr">
        <is>
          <t>https://cis.ncu.edu.tw/ExamRegister/checkin?activityNo=159</t>
        </is>
      </c>
      <c r="K799" s="7" t="n"/>
      <c r="L799" s="7" t="n"/>
      <c r="M799" s="7" t="inlineStr">
        <is>
          <t>https://www.phy.ncu.edu.tw/news/113%e5%ad%b8%e5%b9%b4%e5%ba%a6%e7%a2%a9%e5%a3%ab%e7%8f%ad%e8%80%83%e8%a9%a6%e5%85%a5%e5%ad%b8%e8%a4%87%e8%a9%a6%e9%8c%84%e5%8f%96%e5%90%8d%e5%96%ae/</t>
        </is>
      </c>
      <c r="N799" s="7" t="inlineStr">
        <is>
          <t>許慧君</t>
        </is>
      </c>
    </row>
    <row r="800">
      <c r="A800" s="7">
        <f>TRUE()</f>
        <v/>
      </c>
      <c r="B800" s="7" t="inlineStr">
        <is>
          <t>演講</t>
        </is>
      </c>
      <c r="C800" s="7" t="n"/>
      <c r="D800" s="14" t="n">
        <v>45371</v>
      </c>
      <c r="E800" s="7" t="inlineStr">
        <is>
          <t>Colloquium_20240326_Single-cell transcriptomics unveils xylem cell development and evolution</t>
        </is>
      </c>
      <c r="F800" s="7" t="inlineStr">
        <is>
          <t>Colloquium_20240326下載</t>
        </is>
      </c>
      <c r="G800" s="7" t="inlineStr">
        <is>
          <t>Colloquium_20240326</t>
        </is>
      </c>
      <c r="H800" s="7" t="inlineStr">
        <is>
          <t>https://www.phy.ncu.edu.tw/wp-content/uploads/2024/03/Colloquium_20240326.pdf</t>
        </is>
      </c>
      <c r="I800" s="7" t="inlineStr">
        <is>
          <t>下載</t>
        </is>
      </c>
      <c r="J800" s="7" t="inlineStr">
        <is>
          <t>https://www.phy.ncu.edu.tw/wp-content/uploads/2024/03/Colloquium_20240326.pdf</t>
        </is>
      </c>
      <c r="K800" s="7" t="n"/>
      <c r="L800" s="7" t="n"/>
      <c r="M800" s="7" t="inlineStr">
        <is>
          <t>https://www.phy.ncu.edu.tw/news/colloquium_20240326_single-cell-transcriptomics-unveils-xylem-cell-development-and-evolution/</t>
        </is>
      </c>
      <c r="N800" s="7" t="inlineStr">
        <is>
          <t>許慧君</t>
        </is>
      </c>
    </row>
    <row r="801" ht="222" customHeight="1">
      <c r="A801" s="7">
        <f>TRUE()</f>
        <v/>
      </c>
      <c r="B801" s="7" t="inlineStr">
        <is>
          <t>其他</t>
        </is>
      </c>
      <c r="C801" s="7" t="n"/>
      <c r="D801" s="14" t="n">
        <v>45370</v>
      </c>
      <c r="E801" s="7" t="inlineStr">
        <is>
          <t>112學年度全校畢業典禮</t>
        </is>
      </c>
      <c r="F801" s="9" t="inlineStr">
        <is>
          <t>https://club.adm.ncu.edu.tw:8443/graduate/
##大畢典團拍 (由學校主辦)
時間：5/25(六)上午 09:20~09：25 (5分鐘)
地點：教研大樓廣場 (如附件1所示)
備註：請於09:10前，至廣場前理學院指示牌處集合，09:20準時開拍，09:30進入大禮堂就座
##理學院團拍 (由理院辦主辦)  ※因科二館工程之故, 取消全院合照環節, 望請見諒。
時間：5/25(六)下午 13:15起
地點：科二館一樓入口前(理學院畢業祝福看板前, 如下示意圖)
各系所時段 :
13:15-13:20 天文所師生合照
13:20-13:25 光電系師生合照
13:25-13:30 物理系師生合照
13:35-13:45 數學系師生合照
13:45-13:50 化學系師生合照
13:50-13:55 統計所師生合照
13:55-14:00 學士班師生合照</t>
        </is>
      </c>
      <c r="G801" s="7" t="inlineStr">
        <is>
          <t>https://club.adm.ncu.edu.tw:8443/graduate/</t>
        </is>
      </c>
      <c r="H801" s="7" t="inlineStr">
        <is>
          <t>https://club.adm.ncu.edu.tw:8443/graduate/</t>
        </is>
      </c>
      <c r="I801" s="7" t="n"/>
      <c r="J801" s="7" t="n"/>
      <c r="K801" s="7" t="n"/>
      <c r="L801" s="7" t="n"/>
      <c r="M801" s="7" t="inlineStr">
        <is>
          <t>https://www.phy.ncu.edu.tw/news/112%e5%ad%b8%e5%b9%b4%e5%ba%a6%e5%85%a8%e6%a0%a1%e7%95%a2%e6%a5%ad%e5%85%b8%e7%a6%ae/</t>
        </is>
      </c>
      <c r="N801" s="7" t="inlineStr">
        <is>
          <t>許慧君</t>
        </is>
      </c>
    </row>
    <row r="802" ht="66" customHeight="1">
      <c r="A802" s="7">
        <f>TRUE()</f>
        <v/>
      </c>
      <c r="B802" s="7" t="inlineStr">
        <is>
          <t>其他</t>
        </is>
      </c>
      <c r="C802" s="7" t="n"/>
      <c r="D802" s="14" t="n">
        <v>45364</v>
      </c>
      <c r="E802" s="7" t="inlineStr">
        <is>
          <t>S4-717暫停開放1130316-1130317</t>
        </is>
      </c>
      <c r="F802" s="9" t="inlineStr">
        <is>
          <t>S4-717暫停開放
時間:113.03.16(六)下午、113.03.17(日)整天
一日高能物理活動
活動期間暫停開放
造成不便敬請見諒~</t>
        </is>
      </c>
      <c r="G802" s="7" t="n"/>
      <c r="H802" s="7" t="n"/>
      <c r="I802" s="7" t="n"/>
      <c r="J802" s="7" t="n"/>
      <c r="K802" s="7" t="n"/>
      <c r="L802" s="7" t="n"/>
      <c r="M802" s="7" t="inlineStr">
        <is>
          <t>https://www.phy.ncu.edu.tw/news/s4-717%e6%9a%ab%e5%81%9c%e9%96%8b%e6%94%be1130316-0317/</t>
        </is>
      </c>
      <c r="N802" s="7" t="inlineStr">
        <is>
          <t>許慧君</t>
        </is>
      </c>
    </row>
    <row r="803">
      <c r="A803" s="7">
        <f>TRUE()</f>
        <v/>
      </c>
      <c r="B803" s="7" t="inlineStr">
        <is>
          <t>演講</t>
        </is>
      </c>
      <c r="C803" s="7" t="n"/>
      <c r="D803" s="14" t="n">
        <v>45363</v>
      </c>
      <c r="E803" s="7" t="inlineStr">
        <is>
          <t>Colloquium_20240319_Ornithology, the life of a Bird Biologist: Understanding migration, navigation, genetics and citizen science</t>
        </is>
      </c>
      <c r="F803" s="7" t="inlineStr">
        <is>
          <t>Colloquium_20240319下載</t>
        </is>
      </c>
      <c r="G803" s="7" t="inlineStr">
        <is>
          <t>Colloquium_20240319</t>
        </is>
      </c>
      <c r="H803" s="7" t="inlineStr">
        <is>
          <t>https://www.phy.ncu.edu.tw/wp-content/uploads/2024/03/Colloquium_20240319.pdf</t>
        </is>
      </c>
      <c r="I803" s="7" t="inlineStr">
        <is>
          <t>下載</t>
        </is>
      </c>
      <c r="J803" s="7" t="inlineStr">
        <is>
          <t>https://www.phy.ncu.edu.tw/wp-content/uploads/2024/03/Colloquium_20240319.pdf</t>
        </is>
      </c>
      <c r="K803" s="7" t="n"/>
      <c r="L803" s="7" t="n"/>
      <c r="M803" s="7" t="inlineStr">
        <is>
          <t>https://www.phy.ncu.edu.tw/news/colloquium_20240319_ornithology-the-life-of-a-bird-biologist-understanding-migration-navigation-genetics-and-citizen-science/</t>
        </is>
      </c>
      <c r="N803" s="7" t="inlineStr">
        <is>
          <t>許慧君</t>
        </is>
      </c>
    </row>
    <row r="804" ht="53" customHeight="1">
      <c r="A804" s="7">
        <f>TRUE()</f>
        <v/>
      </c>
      <c r="B804" s="7" t="inlineStr">
        <is>
          <t>其他</t>
        </is>
      </c>
      <c r="C804" s="7" t="n"/>
      <c r="D804" s="14" t="n">
        <v>45362</v>
      </c>
      <c r="E804" s="7" t="inlineStr">
        <is>
          <t>113年度(112學年度)中大講座及學術研究傑出獎獲獎名單</t>
        </is>
      </c>
      <c r="F804" s="9" t="inlineStr">
        <is>
          <t>國鼎講座 (1130101-1131231) : 劉全生教授
特聘教授 (1130101-1151231) : 陳永富教授、陳俞融教授
研究傑出 (1130101-1131231) : 田溶根教授、唐毓慧教授、廖文德教授、江祖永副教授
附件四-國立中央大學學術研究傑出獎勵辦法下載</t>
        </is>
      </c>
      <c r="G804" s="7" t="inlineStr">
        <is>
          <t>附件四-國立中央大學學術研究傑出獎勵辦法</t>
        </is>
      </c>
      <c r="H804" s="7" t="inlineStr">
        <is>
          <t>https://www.phy.ncu.edu.tw/wp-content/uploads/2024/03/附件四-國立中央大學學術研究傑出獎勵辦法.pdf</t>
        </is>
      </c>
      <c r="I804" s="7" t="inlineStr">
        <is>
          <t>下載</t>
        </is>
      </c>
      <c r="J804" s="7" t="inlineStr">
        <is>
          <t>https://www.phy.ncu.edu.tw/wp-content/uploads/2024/03/附件四-國立中央大學學術研究傑出獎勵辦法.pdf</t>
        </is>
      </c>
      <c r="K804" s="7" t="n"/>
      <c r="L804" s="7" t="n"/>
      <c r="M804" s="7" t="inlineStr">
        <is>
          <t>https://www.phy.ncu.edu.tw/news/113%e5%b9%b4%e5%ba%a6112%e5%ad%b8%e5%b9%b4%e5%ba%a6%e4%b8%ad%e5%a4%a7%e8%ac%9b%e5%ba%a7%e5%8f%8a%e5%ad%b8%e8%a1%93%e7%a0%94%e7%a9%b6%e5%82%91%e5%87%ba%e7%8d%8e%e7%8d%b2%e7%8d%8e%e5%90%8d%e5%96%ae/</t>
        </is>
      </c>
      <c r="N804" s="7" t="inlineStr">
        <is>
          <t>許慧君</t>
        </is>
      </c>
    </row>
    <row r="805">
      <c r="A805" s="7">
        <f>TRUE()</f>
        <v/>
      </c>
      <c r="B805" s="7" t="inlineStr">
        <is>
          <t>演講</t>
        </is>
      </c>
      <c r="C805" s="7" t="n"/>
      <c r="D805" s="14" t="n">
        <v>45356</v>
      </c>
      <c r="E805" s="7" t="inlineStr">
        <is>
          <t>Colloquium_20240312_Propagation Experiment using kurz-Above-band Radio in Low earth orbit (PEARL) CubeSats</t>
        </is>
      </c>
      <c r="F805" s="7" t="inlineStr">
        <is>
          <t>Colloquium_20240312下載</t>
        </is>
      </c>
      <c r="G805" s="7" t="inlineStr">
        <is>
          <t>Colloquium_20240312</t>
        </is>
      </c>
      <c r="H805" s="7" t="inlineStr">
        <is>
          <t>https://www.phy.ncu.edu.tw/wp-content/uploads/2024/03/Colloquium_20240312.pdf</t>
        </is>
      </c>
      <c r="I805" s="7" t="inlineStr">
        <is>
          <t>下載</t>
        </is>
      </c>
      <c r="J805" s="7" t="inlineStr">
        <is>
          <t>https://www.phy.ncu.edu.tw/wp-content/uploads/2024/03/Colloquium_20240312.pdf</t>
        </is>
      </c>
      <c r="K805" s="7" t="n"/>
      <c r="L805" s="7" t="n"/>
      <c r="M805" s="7" t="inlineStr">
        <is>
          <t>https://www.phy.ncu.edu.tw/news/colloquium_20240312_propagation-experiment-using-kurz-above-band-radio-in-low-earth-orbit-pearl-cubesats/</t>
        </is>
      </c>
      <c r="N805" s="7" t="inlineStr">
        <is>
          <t>許慧君</t>
        </is>
      </c>
    </row>
    <row r="806" ht="66" customHeight="1">
      <c r="A806" s="7">
        <f>TRUE()</f>
        <v/>
      </c>
      <c r="B806" s="7" t="inlineStr">
        <is>
          <t>獎學金</t>
        </is>
      </c>
      <c r="C806" s="7" t="n"/>
      <c r="D806" s="14" t="n">
        <v>45356</v>
      </c>
      <c r="E806" s="7" t="inlineStr">
        <is>
          <t>112-2物理學系聚碩科技獎學金得獎名單</t>
        </is>
      </c>
      <c r="F806" s="9" t="inlineStr">
        <is>
          <t>恭喜以下同學獲獎!
獲獎同學請到系辦領取補助核定通知。
補助學生出席國際會議 施顏丞 109202527
補助學生出席國際會議 王勝弘 109202006
國立中央大學物理學系聚碩科技獎學金辦法1051004系務會議下載</t>
        </is>
      </c>
      <c r="G806" s="7" t="inlineStr">
        <is>
          <t>國立中央大學物理學系聚碩科技獎學金辦法1051004系務會議</t>
        </is>
      </c>
      <c r="H806" s="7" t="inlineStr">
        <is>
          <t>https://www.phy.ncu.edu.tw/wp-content/uploads/2024/03/國立中央大學物理學系聚碩科技獎學金辦法1051004系務會議.pdf</t>
        </is>
      </c>
      <c r="I806" s="7" t="inlineStr">
        <is>
          <t>下載</t>
        </is>
      </c>
      <c r="J806" s="7" t="inlineStr">
        <is>
          <t>https://www.phy.ncu.edu.tw/wp-content/uploads/2024/03/國立中央大學物理學系聚碩科技獎學金辦法1051004系務會議.pdf</t>
        </is>
      </c>
      <c r="K806" s="7" t="n"/>
      <c r="L806" s="7" t="n"/>
      <c r="M806" s="7" t="inlineStr">
        <is>
          <t>https://www.phy.ncu.edu.tw/news/112-2%e7%89%a9%e7%90%86%e5%ad%b8%e7%b3%bb%e8%81%9a%e7%a2%a9%e7%a7%91%e6%8a%80%e7%8d%8e%e5%ad%b8%e9%87%91%e5%be%97%e7%8d%8e%e5%90%8d%e5%96%ae/</t>
        </is>
      </c>
      <c r="N806" s="7" t="inlineStr">
        <is>
          <t>許慧君</t>
        </is>
      </c>
    </row>
    <row r="807" ht="105" customHeight="1">
      <c r="A807" s="7">
        <f>TRUE()</f>
        <v/>
      </c>
      <c r="B807" s="7" t="inlineStr">
        <is>
          <t>獎學金</t>
        </is>
      </c>
      <c r="C807" s="7" t="n"/>
      <c r="D807" s="14" t="n">
        <v>45356</v>
      </c>
      <c r="E807" s="7" t="inlineStr">
        <is>
          <t>112-2物理學系上詮光纖獎學金得獎名單</t>
        </is>
      </c>
      <c r="F807" s="9" t="inlineStr">
        <is>
          <t>恭喜以下同學獲獎!
請獲獎同學到系辦領取通知
補助學生出國交流獎助 黃家姮 112222013
補助學生出國交流獎助 施承瑋 111282001
補助學生出國交流獎助 周禹璇 111222018
補助學生出席國際會議 李俊逸 111222028
國立中央大學物理學系上詮光纖獎學金辦法FOCI-Scholarship-Application-Procedure1120321系務會議通過下載</t>
        </is>
      </c>
      <c r="G807" s="7" t="inlineStr">
        <is>
          <t>國立中央大學物理學系上詮光纖獎學金辦法FOCI-Scholarship-Application-Procedure112</t>
        </is>
      </c>
      <c r="H807" s="7" t="inlineStr">
        <is>
          <t>https://www.phy.ncu.edu.tw/wp-content/uploads/2024/03/國立中央大學物理學系上詮光纖獎學金辦法FOCI-Scholarship-Application-Procedure1120321系務會議通過.pdf</t>
        </is>
      </c>
      <c r="I807" s="7" t="inlineStr">
        <is>
          <t>下載</t>
        </is>
      </c>
      <c r="J807" s="7" t="inlineStr">
        <is>
          <t>https://www.phy.ncu.edu.tw/wp-content/uploads/2024/03/國立中央大學物理學系上詮光纖獎學金辦法FOCI-Scholarship-Application-Procedure1120321系務會議通過.pdf</t>
        </is>
      </c>
      <c r="K807" s="7" t="n"/>
      <c r="L807" s="7" t="n"/>
      <c r="M807" s="7" t="inlineStr">
        <is>
          <t>https://www.phy.ncu.edu.tw/news/112-2%e7%89%a9%e7%90%86%e5%ad%b8%e7%b3%bb%e4%b8%8a%e8%a9%ae%e5%85%89%e7%ba%96%e7%8d%8e%e5%ad%b8%e9%87%91%e5%be%97%e7%8d%8e%e5%90%8d%e5%96%ae/</t>
        </is>
      </c>
      <c r="N807" s="7" t="inlineStr">
        <is>
          <t>許慧君</t>
        </is>
      </c>
    </row>
    <row r="808" ht="92" customHeight="1">
      <c r="A808" s="7">
        <f>TRUE()</f>
        <v/>
      </c>
      <c r="B808" s="7" t="inlineStr">
        <is>
          <t>獎學金</t>
        </is>
      </c>
      <c r="C808" s="7" t="n"/>
      <c r="D808" s="14" t="n">
        <v>45356</v>
      </c>
      <c r="E808" s="7" t="inlineStr">
        <is>
          <t>112-2物理學系德成基金會獎學金得獎名單</t>
        </is>
      </c>
      <c r="F808" s="9" t="inlineStr">
        <is>
          <t>恭喜以下同學獲獎!
獲獎同學請留意得獎email通知相關注意事項
陳戎祿 110202531
葉育鴻 110202521
黃歆瑜 110202505
林東誼 110202016
國立中央大學物理學系德成基金會獎學金辦法1120321系務會議通過下載</t>
        </is>
      </c>
      <c r="G808" s="7" t="inlineStr">
        <is>
          <t>國立中央大學物理學系德成基金會獎學金辦法1120321系務會議通過</t>
        </is>
      </c>
      <c r="H808" s="7" t="inlineStr">
        <is>
          <t>https://www.phy.ncu.edu.tw/wp-content/uploads/2024/03/國立中央大學物理學系德成基金會獎學金辦法1120321系務會議通過.pdf</t>
        </is>
      </c>
      <c r="I808" s="7" t="inlineStr">
        <is>
          <t>下載</t>
        </is>
      </c>
      <c r="J808" s="7" t="inlineStr">
        <is>
          <t>https://www.phy.ncu.edu.tw/wp-content/uploads/2024/03/國立中央大學物理學系德成基金會獎學金辦法1120321系務會議通過.pdf</t>
        </is>
      </c>
      <c r="K808" s="7" t="n"/>
      <c r="L808" s="7" t="n"/>
      <c r="M808" s="7" t="inlineStr">
        <is>
          <t>https://www.phy.ncu.edu.tw/news/112-2%e7%89%a9%e7%90%86%e5%ad%b8%e7%b3%bb%e5%be%b7%e6%88%90%e5%9f%ba%e9%87%91%e6%9c%83%e7%8d%8e%e5%ad%b8%e9%87%91%e5%be%97%e7%8d%8e%e5%90%8d%e5%96%ae/</t>
        </is>
      </c>
      <c r="N808" s="7" t="inlineStr">
        <is>
          <t>許慧君</t>
        </is>
      </c>
    </row>
    <row r="809">
      <c r="A809" s="7">
        <f>TRUE()</f>
        <v/>
      </c>
      <c r="B809" s="7" t="inlineStr">
        <is>
          <t>其他</t>
        </is>
      </c>
      <c r="C809" s="7" t="n"/>
      <c r="D809" s="14" t="n">
        <v>45355</v>
      </c>
      <c r="E809" s="7" t="inlineStr">
        <is>
          <t>112學年度第2學期【學分費】及【貸款差額】繳費單下載時間公告</t>
        </is>
      </c>
      <c r="F809" s="7" t="inlineStr">
        <is>
          <t>https://www.oga.ncu.edu.tw/a14bd963/news/aa57b4c0/detail/90f7185e-212a-48e0-944e-654b9f323845</t>
        </is>
      </c>
      <c r="G809" s="7" t="inlineStr">
        <is>
          <t>https://www.oga.ncu.edu.tw/a14bd963/news/aa57b4c0/detail/90f</t>
        </is>
      </c>
      <c r="H809" s="7" t="inlineStr">
        <is>
          <t>https://www.oga.ncu.edu.tw/a14bd963/news/aa57b4c0/detail/90f7185e-212a-48e0-944e-654b9f323845</t>
        </is>
      </c>
      <c r="I809" s="7" t="n"/>
      <c r="J809" s="7" t="n"/>
      <c r="K809" s="7" t="n"/>
      <c r="L809" s="7" t="n"/>
      <c r="M809" s="7" t="inlineStr">
        <is>
          <t>https://www.phy.ncu.edu.tw/news/112%e5%ad%b8%e5%b9%b4%e5%ba%a6%e7%ac%ac2%e5%ad%b8%e6%9c%9f%e3%80%90%e5%ad%b8%e5%88%86%e8%b2%bb%e3%80%91%e5%8f%8a%e3%80%90%e8%b2%b8%e6%ac%be%e5%b7%ae%e9%a1%8d%e3%80%91%e7%b9%b3%e8%b2%bb%e5%96%ae/</t>
        </is>
      </c>
      <c r="N809" s="7" t="inlineStr">
        <is>
          <t>許慧君</t>
        </is>
      </c>
    </row>
    <row r="810">
      <c r="A810" s="7">
        <f>TRUE()</f>
        <v/>
      </c>
      <c r="B810" s="7" t="inlineStr">
        <is>
          <t>其他</t>
        </is>
      </c>
      <c r="C810" s="7" t="n"/>
      <c r="D810" s="14" t="n">
        <v>45355</v>
      </c>
      <c r="E810" s="7" t="inlineStr">
        <is>
          <t>2024年環安中心季刊春季號</t>
        </is>
      </c>
      <c r="F810" s="7" t="inlineStr">
        <is>
          <t>2024環安季刊春季號下載</t>
        </is>
      </c>
      <c r="G810" s="7" t="inlineStr">
        <is>
          <t>2024環安季刊春季號</t>
        </is>
      </c>
      <c r="H810" s="7" t="inlineStr">
        <is>
          <t>https://www.phy.ncu.edu.tw/wp-content/uploads/2024/03/2024環安季刊春季號.pdf</t>
        </is>
      </c>
      <c r="I810" s="7" t="inlineStr">
        <is>
          <t>下載</t>
        </is>
      </c>
      <c r="J810" s="7" t="inlineStr">
        <is>
          <t>https://www.phy.ncu.edu.tw/wp-content/uploads/2024/03/2024環安季刊春季號.pdf</t>
        </is>
      </c>
      <c r="K810" s="7" t="n"/>
      <c r="L810" s="7" t="n"/>
      <c r="M810" s="7" t="inlineStr">
        <is>
          <t>https://www.phy.ncu.edu.tw/news/2024%e5%b9%b4%e7%92%b0%e5%ae%89%e4%b8%ad%e5%bf%83%e5%ad%a3%e5%88%8a%e6%98%a5%e5%ad%a3%e8%99%9f/</t>
        </is>
      </c>
      <c r="N810" s="7" t="inlineStr">
        <is>
          <t>許慧君</t>
        </is>
      </c>
    </row>
    <row r="811">
      <c r="A811" s="7">
        <f>TRUE()</f>
        <v/>
      </c>
      <c r="B811" s="7" t="inlineStr">
        <is>
          <t>其他</t>
        </is>
      </c>
      <c r="C811" s="7" t="n"/>
      <c r="D811" s="14" t="n">
        <v>45355</v>
      </c>
      <c r="E811" s="7" t="inlineStr">
        <is>
          <t>失物招領(113.03.04)</t>
        </is>
      </c>
      <c r="F811" s="7" t="inlineStr">
        <is>
          <t>有遺失下列物品者，請儘速至物理系辦(S4-629)認領! 未領取物品將於113.03.31清除。</t>
        </is>
      </c>
      <c r="G811" s="7" t="n"/>
      <c r="H811" s="7" t="n"/>
      <c r="I811" s="7" t="n"/>
      <c r="J811" s="7" t="n"/>
      <c r="K811" s="7" t="n"/>
      <c r="L811" s="7" t="n"/>
      <c r="M811" s="7" t="inlineStr">
        <is>
          <t>https://www.phy.ncu.edu.tw/news/%e5%a4%b1%e7%89%a9%e6%8b%9b%e9%a0%98113-03-04/</t>
        </is>
      </c>
      <c r="N811" s="7" t="inlineStr">
        <is>
          <t>許慧君</t>
        </is>
      </c>
    </row>
    <row r="812">
      <c r="A812" s="7">
        <f>TRUE()</f>
        <v/>
      </c>
      <c r="B812" s="7" t="inlineStr">
        <is>
          <t>演講</t>
        </is>
      </c>
      <c r="C812" s="7" t="n"/>
      <c r="D812" s="14" t="n">
        <v>45352</v>
      </c>
      <c r="E812" s="7" t="inlineStr">
        <is>
          <t>理學院學術增能論壇</t>
        </is>
      </c>
      <c r="F812" s="7" t="n"/>
      <c r="G812" s="7" t="n"/>
      <c r="H812" s="7" t="n"/>
      <c r="I812" s="7" t="n"/>
      <c r="J812" s="7" t="n"/>
      <c r="K812" s="7" t="n"/>
      <c r="L812" s="7" t="n"/>
      <c r="M812" s="7" t="inlineStr">
        <is>
          <t>https://www.phy.ncu.edu.tw/news/%e7%90%86%e5%ad%b8%e9%99%a2%e5%ad%b8%e8%a1%93%e5%a2%9e%e8%83%bd%e8%ab%96%e5%a3%87/</t>
        </is>
      </c>
      <c r="N812" s="7" t="inlineStr">
        <is>
          <t>許慧君</t>
        </is>
      </c>
    </row>
    <row r="813" ht="66" customHeight="1">
      <c r="A813" s="7">
        <f>TRUE()</f>
        <v/>
      </c>
      <c r="B813" s="7" t="inlineStr">
        <is>
          <t>招生</t>
        </is>
      </c>
      <c r="C813" s="7" t="n"/>
      <c r="D813" s="14" t="n">
        <v>45352</v>
      </c>
      <c r="E813" s="7" t="inlineStr">
        <is>
          <t>113學年度碩士班考試入學複試通知</t>
        </is>
      </c>
      <c r="F813" s="9" t="inlineStr">
        <is>
          <t>碩士班考試入學招生初試錄取暨得參加複試名單(不分類)(PDF)
複試通知函&amp;初試成績單於3/1以掛號郵寄至通訊地址。
簡報資料請於113年03月06日(星期三)17:00前Email電子檔至corona@ncu.edu.tw，檔名：【准考證號╴姓名】，當日亦請務必攜帶簡報電子檔以備用。
113物理系碩士班入學考試複試通知函下載</t>
        </is>
      </c>
      <c r="G813" s="7" t="inlineStr">
        <is>
          <t>碩士班考試入學招生初試錄取暨得參加複試名單(不分類)(PDF)</t>
        </is>
      </c>
      <c r="H813" s="7" t="inlineStr">
        <is>
          <t>https://admission.ncu.edu.tw/files/system/files/57142/%E7%A2%A9%E8%80%83%E7%B0%A1%E7%AB%A0/113%E7%A2%A9%E8%80%83/113%E7%A2%A9%E8%80%83%E5%88%9D%E8%A9%A6%E9%8C%84%E5%8F%96%E6%9A%A8%E5%BE%97%E5%8F%83%E5%8A%A0%E8%A4%87%E8%A9%A6%E5%90%8D%E5%96%AE(%E4%B8%8D%E5%88%86%E9%A1%9E).pdf</t>
        </is>
      </c>
      <c r="I813" s="7" t="inlineStr">
        <is>
          <t>113物理系碩士班入學考試複試通知函</t>
        </is>
      </c>
      <c r="J813" s="7" t="inlineStr">
        <is>
          <t>https://www.phy.ncu.edu.tw/wp-content/uploads/2024/03/113物理系碩士班入學考試複試通知函.pdf</t>
        </is>
      </c>
      <c r="K813" s="7" t="inlineStr">
        <is>
          <t>下載</t>
        </is>
      </c>
      <c r="L813" s="7" t="inlineStr">
        <is>
          <t>https://www.phy.ncu.edu.tw/wp-content/uploads/2024/03/113物理系碩士班入學考試複試通知函.pdf</t>
        </is>
      </c>
      <c r="M813" s="7" t="inlineStr">
        <is>
          <t>https://www.phy.ncu.edu.tw/news/113%e5%ad%b8%e5%b9%b4%e5%ba%a6%e7%a2%a9%e5%a3%ab%e7%8f%ad%e8%80%83%e8%a9%a6%e5%85%a5%e5%ad%b8%e8%a4%87%e8%a9%a6%e9%80%9a%e7%9f%a5/</t>
        </is>
      </c>
      <c r="N813" s="7" t="inlineStr">
        <is>
          <t>許慧君</t>
        </is>
      </c>
    </row>
    <row r="814" ht="66" customHeight="1">
      <c r="A814" s="7">
        <f>TRUE()</f>
        <v/>
      </c>
      <c r="B814" s="7" t="inlineStr">
        <is>
          <t>其他</t>
        </is>
      </c>
      <c r="C814" s="7" t="n"/>
      <c r="D814" s="14" t="n">
        <v>45351</v>
      </c>
      <c r="E814" s="7" t="inlineStr">
        <is>
          <t>物理系冷氣清洗公告3/1(五)</t>
        </is>
      </c>
      <c r="F814" s="9" t="inlineStr">
        <is>
          <t>時間：3/1(五)
地點：健雄館209.508.601.612.625
冷氣清洗期間略有噪音，並會使用到該樓層男廁及貨梯旁陽台區域作為清洗場地，不便之處請多諒解。
教室與研討室部分，除表訂課程與特殊事由已先與系辦登記借用空間外，一律暫停使用。</t>
        </is>
      </c>
      <c r="G814" s="7" t="n"/>
      <c r="H814" s="7" t="n"/>
      <c r="I814" s="7" t="n"/>
      <c r="J814" s="7" t="n"/>
      <c r="K814" s="7" t="n"/>
      <c r="L814" s="7" t="n"/>
      <c r="M814" s="7" t="inlineStr">
        <is>
          <t>https://www.phy.ncu.edu.tw/news/%e7%89%a9%e7%90%86%e7%b3%bb%e5%86%b7%e6%b0%a3%e6%b8%85%e6%b4%97%e5%85%ac%e5%91%8a3-1%e4%ba%94/</t>
        </is>
      </c>
      <c r="N814" s="7" t="inlineStr">
        <is>
          <t>許慧君</t>
        </is>
      </c>
    </row>
    <row r="815">
      <c r="A815" s="7">
        <f>TRUE()</f>
        <v/>
      </c>
      <c r="B815" s="7" t="inlineStr">
        <is>
          <t>其他</t>
        </is>
      </c>
      <c r="C815" s="7" t="n"/>
      <c r="D815" s="14" t="n">
        <v>45351</v>
      </c>
      <c r="E815" s="7" t="inlineStr">
        <is>
          <t>3/8(五)教室異動公告</t>
        </is>
      </c>
      <c r="F815" s="7" t="inlineStr">
        <is>
          <t>教室異動公告下載</t>
        </is>
      </c>
      <c r="G815" s="7" t="inlineStr">
        <is>
          <t>教室異動公告</t>
        </is>
      </c>
      <c r="H815" s="7" t="inlineStr">
        <is>
          <t>https://www.phy.ncu.edu.tw/wp-content/uploads/2024/02/教室異動公告.pdf</t>
        </is>
      </c>
      <c r="I815" s="7" t="inlineStr">
        <is>
          <t>下載</t>
        </is>
      </c>
      <c r="J815" s="7" t="inlineStr">
        <is>
          <t>https://www.phy.ncu.edu.tw/wp-content/uploads/2024/02/教室異動公告.pdf</t>
        </is>
      </c>
      <c r="K815" s="7" t="n"/>
      <c r="L815" s="7" t="n"/>
      <c r="M815" s="7" t="inlineStr">
        <is>
          <t>https://www.phy.ncu.edu.tw/news/3-8%e4%ba%94%e6%95%99%e5%ae%a4%e7%95%b0%e5%8b%95%e5%85%ac%e5%91%8a/</t>
        </is>
      </c>
      <c r="N815" s="7" t="inlineStr">
        <is>
          <t>許慧君</t>
        </is>
      </c>
    </row>
    <row r="816">
      <c r="A816" s="7">
        <f>TRUE()</f>
        <v/>
      </c>
      <c r="B816" s="7" t="inlineStr">
        <is>
          <t>演講</t>
        </is>
      </c>
      <c r="C816" s="7" t="n"/>
      <c r="D816" s="14" t="n">
        <v>45349</v>
      </c>
      <c r="E816" s="7" t="inlineStr">
        <is>
          <t>Colloquium_20240305_From the Standard Model of Fundamental Particles to Quantum Gravity</t>
        </is>
      </c>
      <c r="F816" s="7" t="inlineStr">
        <is>
          <t>Colloquium_20240305下載</t>
        </is>
      </c>
      <c r="G816" s="7" t="inlineStr">
        <is>
          <t>Colloquium_20240305</t>
        </is>
      </c>
      <c r="H816" s="7" t="inlineStr">
        <is>
          <t>https://www.phy.ncu.edu.tw/wp-content/uploads/2024/02/Colloquium_20240305.pdf</t>
        </is>
      </c>
      <c r="I816" s="7" t="inlineStr">
        <is>
          <t>下載</t>
        </is>
      </c>
      <c r="J816" s="7" t="inlineStr">
        <is>
          <t>https://www.phy.ncu.edu.tw/wp-content/uploads/2024/02/Colloquium_20240305.pdf</t>
        </is>
      </c>
      <c r="K816" s="7" t="n"/>
      <c r="L816" s="7" t="n"/>
      <c r="M816" s="7" t="inlineStr">
        <is>
          <t>https://www.phy.ncu.edu.tw/news/colloquium_20240305_from-the-standard-model-of-fundamental-particles-to-quantum-gravity/</t>
        </is>
      </c>
      <c r="N816" s="7" t="inlineStr">
        <is>
          <t>許慧君</t>
        </is>
      </c>
    </row>
    <row r="817" ht="66" customHeight="1">
      <c r="A817" s="7">
        <f>TRUE()</f>
        <v/>
      </c>
      <c r="B817" s="7" t="inlineStr">
        <is>
          <t>演講</t>
        </is>
      </c>
      <c r="C817" s="7" t="n"/>
      <c r="D817" s="14" t="n">
        <v>45348</v>
      </c>
      <c r="E817" s="7" t="inlineStr">
        <is>
          <t>博士生學位考試公告(爾拉)</t>
        </is>
      </c>
      <c r="F817" s="9" t="inlineStr">
        <is>
          <t>姓名name : Ur Rahman Atiq
時間time : 2023/03/01 10:30 AM
地點place : Academia Sinica
題目Title : Image Reconstruction for Dual Head Plane PET System and Deep Learning Based Application in Proton Therapy</t>
        </is>
      </c>
      <c r="G817" s="7" t="n"/>
      <c r="H817" s="7" t="n"/>
      <c r="I817" s="7" t="n"/>
      <c r="J817" s="7" t="n"/>
      <c r="K817" s="7" t="n"/>
      <c r="L817" s="7" t="n"/>
      <c r="M817" s="7" t="inlineStr">
        <is>
          <t>https://www.phy.ncu.edu.tw/news/%e5%8d%9a%e5%a3%ab%e7%94%9f%e5%ad%b8%e4%bd%8d%e8%80%83%e8%a9%a6%e5%85%ac%e5%91%8a%e7%88%be%e6%8b%89/</t>
        </is>
      </c>
      <c r="N817" s="7" t="inlineStr">
        <is>
          <t>許慧君</t>
        </is>
      </c>
    </row>
    <row r="818">
      <c r="A818" s="7">
        <f>TRUE()</f>
        <v/>
      </c>
      <c r="B818" s="7" t="inlineStr">
        <is>
          <t>其他</t>
        </is>
      </c>
      <c r="C818" s="7" t="n"/>
      <c r="D818" s="14" t="n">
        <v>45347</v>
      </c>
      <c r="E818" s="7" t="inlineStr">
        <is>
          <t>Important Notice for Language Proficiency</t>
        </is>
      </c>
      <c r="F818" s="7" t="inlineStr">
        <is>
          <t>https://cis.ncu.edu.tw/admissions/content/view/sn/62</t>
        </is>
      </c>
      <c r="G818" s="7" t="inlineStr">
        <is>
          <t>https://cis.ncu.edu.tw/admissions/content/view/sn/62</t>
        </is>
      </c>
      <c r="H818" s="7" t="inlineStr">
        <is>
          <t>https://cis.ncu.edu.tw/admissions/content/view/sn/62</t>
        </is>
      </c>
      <c r="I818" s="7" t="n"/>
      <c r="J818" s="7" t="n"/>
      <c r="K818" s="7" t="n"/>
      <c r="L818" s="7" t="n"/>
      <c r="M818" s="7" t="inlineStr">
        <is>
          <t>https://www.phy.ncu.edu.tw/news/important-notice-for-language-proficiency/</t>
        </is>
      </c>
      <c r="N818" s="7" t="inlineStr">
        <is>
          <t>許慧君</t>
        </is>
      </c>
    </row>
    <row r="819">
      <c r="A819" s="7">
        <f>TRUE()</f>
        <v/>
      </c>
      <c r="B819" s="7" t="inlineStr">
        <is>
          <t>招生</t>
        </is>
      </c>
      <c r="C819" s="7" t="n"/>
      <c r="D819" s="14" t="n">
        <v>45347</v>
      </c>
      <c r="E819" s="7" t="inlineStr">
        <is>
          <t>【重要通知】語言能力證明修正</t>
        </is>
      </c>
      <c r="F819" s="7" t="inlineStr">
        <is>
          <t>https://cis.ncu.edu.tw/admissions/content/view/sn/62</t>
        </is>
      </c>
      <c r="G819" s="7" t="inlineStr">
        <is>
          <t>https://cis.ncu.edu.tw/admissions/content/view/sn/62</t>
        </is>
      </c>
      <c r="H819" s="7" t="inlineStr">
        <is>
          <t>https://cis.ncu.edu.tw/admissions/content/view/sn/62</t>
        </is>
      </c>
      <c r="I819" s="7" t="n"/>
      <c r="J819" s="7" t="n"/>
      <c r="K819" s="7" t="n"/>
      <c r="L819" s="7" t="n"/>
      <c r="M819" s="7" t="inlineStr">
        <is>
          <t>https://www.phy.ncu.edu.tw/news/%e3%80%90%e9%87%8d%e8%a6%81%e9%80%9a%e7%9f%a5%e3%80%91%e8%aa%9e%e8%a8%80%e8%83%bd%e5%8a%9b%e8%ad%89%e6%98%8e%e4%bf%ae%e6%ad%a3/</t>
        </is>
      </c>
      <c r="N819" s="7" t="inlineStr">
        <is>
          <t>許慧君</t>
        </is>
      </c>
    </row>
    <row r="820">
      <c r="A820" s="7">
        <f>TRUE()</f>
        <v/>
      </c>
      <c r="B820" s="7" t="inlineStr">
        <is>
          <t>其他</t>
        </is>
      </c>
      <c r="C820" s="7" t="n"/>
      <c r="D820" s="14" t="n">
        <v>45345</v>
      </c>
      <c r="E820" s="7" t="inlineStr">
        <is>
          <t>【總務處公告】113年高壓檢驗維護停電公告</t>
        </is>
      </c>
      <c r="F820" s="7" t="inlineStr">
        <is>
          <t>113年高壓檢驗維護停電公告再次提醒下載</t>
        </is>
      </c>
      <c r="G820" s="7" t="inlineStr">
        <is>
          <t>113年高壓檢驗維護停電公告再次提醒</t>
        </is>
      </c>
      <c r="H820" s="7" t="inlineStr">
        <is>
          <t>https://www.phy.ncu.edu.tw/wp-content/uploads/2024/07/113年高壓檢驗維護停電公告再次提醒.pdf</t>
        </is>
      </c>
      <c r="I820" s="7" t="inlineStr">
        <is>
          <t>下載</t>
        </is>
      </c>
      <c r="J820" s="7" t="inlineStr">
        <is>
          <t>https://www.phy.ncu.edu.tw/wp-content/uploads/2024/07/113年高壓檢驗維護停電公告再次提醒.pdf</t>
        </is>
      </c>
      <c r="K820" s="7" t="n"/>
      <c r="L820" s="7" t="n"/>
      <c r="M820" s="7" t="inlineStr">
        <is>
          <t>https://www.phy.ncu.edu.tw/news/%e3%80%90%e7%b8%bd%e5%8b%99%e8%99%95%e5%85%ac%e5%91%8a%e3%80%91113%e5%b9%b4%e9%ab%98%e5%a3%93%e6%aa%a2%e9%a9%97%e7%b6%ad%e8%ad%b7%e5%81%9c%e9%9b%bb%e5%85%ac%e5%91%8a/</t>
        </is>
      </c>
      <c r="N820" s="7" t="inlineStr">
        <is>
          <t>許慧君</t>
        </is>
      </c>
    </row>
    <row r="821" ht="131" customHeight="1">
      <c r="A821" s="7">
        <f>TRUE()</f>
        <v/>
      </c>
      <c r="B821" s="7" t="inlineStr">
        <is>
          <t>其他</t>
        </is>
      </c>
      <c r="C821" s="7" t="n"/>
      <c r="D821" s="14" t="n">
        <v>45344</v>
      </c>
      <c r="E821" s="7" t="inlineStr">
        <is>
          <t>圖書館將舉辦一系列利用教育講座，歡迎大家踴躍報名參加！！</t>
        </is>
      </c>
      <c r="F821" s="9" t="inlineStr">
        <is>
          <t>為鼓勵全校師生善用圖書館資源，本館特舉辦一系列豐富講習課程，內容包含資料庫利用、書目管理軟體及論文比對等主題。資訊如下：
1.EndNote書目管理軟體：2024-3-5（二）14:00-16:00
2.Scopus論文查詢工具：2024-3-7（四）14:00-15:30
3.Turnitin論文原創性比對系統：2024-3-13（三）14:00-15:30
4.指標期刊、論文查詢工具 (SCIE/SSCI) + JCR：2024-3-18（一）14:00-16:00
5.Turnitin User Guide (Taught in English)：2024-3-19（二）14:00-15:30
6.EndNote書目管理軟體：2024-4-11（四）14:00-16:00
報名網址：https://cis.ncu.edu.tw/iNCU/messageNotice/activityManagement/activity/459
所有講座皆為線上授課，授課網址已公告於報名網頁</t>
        </is>
      </c>
      <c r="G821" s="7" t="inlineStr">
        <is>
          <t>https://cis.ncu.edu.tw/iNCU/messageNotice/activityManagement</t>
        </is>
      </c>
      <c r="H821" s="7" t="inlineStr">
        <is>
          <t>https://cis.ncu.edu.tw/iNCU/messageNotice/activityManagement/activity/459</t>
        </is>
      </c>
      <c r="I821" s="7" t="n"/>
      <c r="J821" s="7" t="n"/>
      <c r="K821" s="7" t="n"/>
      <c r="L821" s="7" t="n"/>
      <c r="M821" s="7" t="inlineStr">
        <is>
          <t>https://www.phy.ncu.edu.tw/news/%e5%9c%96%e6%9b%b8%e9%a4%a8%e5%b0%87%e8%88%89%e8%be%a6%e4%b8%80%e7%b3%bb%e5%88%97%e5%88%a9%e7%94%a8%e6%95%99%e8%82%b2%e8%ac%9b%e5%ba%a7%ef%bc%8c%e6%ad%a1%e8%bf%8e%e5%a4%a7%e5%ae%b6%e8%b8%b4%e8%ba%8d/</t>
        </is>
      </c>
      <c r="N821" s="7" t="inlineStr">
        <is>
          <t>許慧君</t>
        </is>
      </c>
    </row>
    <row r="822" ht="27" customHeight="1">
      <c r="A822" s="7">
        <f>TRUE()</f>
        <v/>
      </c>
      <c r="B822" s="7" t="inlineStr">
        <is>
          <t>其他</t>
        </is>
      </c>
      <c r="C822" s="7" t="n"/>
      <c r="D822" s="14" t="n">
        <v>45344</v>
      </c>
      <c r="E822" s="7" t="inlineStr">
        <is>
          <t>627交誼廳冰箱將於3/1(五)清理!</t>
        </is>
      </c>
      <c r="F822" s="9" t="inlineStr">
        <is>
          <t>請使用者盡速將您的食物包裝完整並備註姓名!
3/1(五)早上10:00未標示姓名的食物將一律丟棄!!!!!</t>
        </is>
      </c>
      <c r="G822" s="7" t="n"/>
      <c r="H822" s="7" t="n"/>
      <c r="I822" s="7" t="n"/>
      <c r="J822" s="7" t="n"/>
      <c r="K822" s="7" t="n"/>
      <c r="L822" s="7" t="n"/>
      <c r="M822" s="7" t="inlineStr">
        <is>
          <t>https://www.phy.ncu.edu.tw/news/627%e4%ba%a4%e8%aa%bc%e5%bb%b3%e5%86%b0%e7%ae%b1%e5%b0%87%e6%96%bc3-1%e4%ba%94%e6%b8%85%e7%90%86/</t>
        </is>
      </c>
      <c r="N822" s="7" t="inlineStr">
        <is>
          <t>許慧君</t>
        </is>
      </c>
    </row>
    <row r="823">
      <c r="A823" s="7">
        <f>TRUE()</f>
        <v/>
      </c>
      <c r="B823" s="7" t="inlineStr">
        <is>
          <t>其他</t>
        </is>
      </c>
      <c r="C823" s="7" t="n"/>
      <c r="D823" s="14" t="n">
        <v>45343</v>
      </c>
      <c r="E823" s="7" t="inlineStr">
        <is>
          <t>申請校外租屋租金補貼</t>
        </is>
      </c>
      <c r="F823" s="7" t="inlineStr">
        <is>
          <t>https://osa.ncu.edu.tw/news_article.php?event_id=3008</t>
        </is>
      </c>
      <c r="G823" s="7" t="inlineStr">
        <is>
          <t>https://osa.ncu.edu.tw/news_article.php?event_id=3008</t>
        </is>
      </c>
      <c r="H823" s="7" t="inlineStr">
        <is>
          <t>https://osa.ncu.edu.tw/news_article.php?event_id=3008</t>
        </is>
      </c>
      <c r="I823" s="7" t="n"/>
      <c r="J823" s="7" t="n"/>
      <c r="K823" s="7" t="n"/>
      <c r="L823" s="7" t="n"/>
      <c r="M823" s="7" t="inlineStr">
        <is>
          <t>https://www.phy.ncu.edu.tw/news/%e7%94%b3%e8%ab%8b%e6%a0%a1%e5%a4%96%e7%a7%9f%e5%b1%8b%e7%a7%9f%e9%87%91%e8%a3%9c%e8%b2%bc/</t>
        </is>
      </c>
      <c r="N823" s="7" t="inlineStr">
        <is>
          <t>許慧君</t>
        </is>
      </c>
    </row>
    <row r="824" ht="409.6" customHeight="1">
      <c r="A824" s="7">
        <f>TRUE()</f>
        <v/>
      </c>
      <c r="B824" s="7" t="inlineStr">
        <is>
          <t>演講</t>
        </is>
      </c>
      <c r="C824" s="7" t="n"/>
      <c r="D824" s="14" t="n">
        <v>45343</v>
      </c>
      <c r="E824" s="7" t="inlineStr">
        <is>
          <t>112-2 Colloquium</t>
        </is>
      </c>
      <c r="F824" s="9" t="inlineStr">
        <is>
          <t>113.05.23更新
週演講日期(Schedule)演講人(Speaker)單位(Affiliation)演講題目(Title)
12024/2/20劉煥祥 諮商心理師諮商中心壓力與情緒調適
22024/2/27Tzu-Hung Chuang (莊子弘)National Synchrotron Radiation Research CenterRecent advances on photoelectron momentum spectro-microscopy at the Taiwan Photon Source
32024/3/5Dr. Nobuyoshi Ohta (太田信義)Dept. of Physics, NCUFrom the Standard Model of Fundamental Particles to Quantum Gravity
42024/3/12Prof. Chi-Kuang Chao(趙吉光)Department of Space Science and Engineering, NCUPropagation Experiment using kurz-Above-band Radio in Low earth orbit (PEARL) CubeSats
52024/3/19Dr. Keith BarnesDirector of tropical birding Inc.Ornithology, the life of a Bird Biologist: Understanding migration, navigation, genetics and citizen science
62024/3/26Prof. Ying-Chung Jimmy Lin (林盈仲)Department of Life Science and Institute of Plant Biology, NTUSingle-cell transcriptomics unveils xylem cell development and evolution
72024/4/2Dr. Wei-Bin Su (蘇維彬)Institute of Physics, Academia SinicaRevealing quantum trapping in STM junction through correlated two-electron tunneling in field emission resonance
82024/4/9Prof. Chin-Ping Hu (胡欽評)Department and Graduate Institute of Physics, NCUEUnveiling the Connection between Fast Radio Bursts and Magnetars
92024/4/16鄭如茵中央大學圖書館推廣服務組圖書資源利用
102024/4/23Prof. Li, Hsiang-Nan(李湘楠)Institute of Physics, Academia SinicaThe inverse-problem approach to nonperturbative physics
112024/4/30Dr. Bo-Han Chen(陳柏翰)Institute of Photonics Technologies, NTHUGeneration and Application of Ultrafast Laser Sources
122024/5/7Dr. Hsiang-Hua Jen(任祥華)Institute of Atomic and Molecular Sciences, Academia SinicaAn atom-waveguide interface: a resource for quantum science and quantum technology
132024/5/14Prof. Che-Chung Chou(周哲仲)Department of Photonics, Feng Chia UniversityOptical Heterodyne Interferometer Based on a Double-pass Acousto-optic Frequency Shifter
142024/5/21Prof. Otto C.W. Kong(江祖永)Dept. of Physics, NCUCompleting the Quantum Revolution in the True Spirit of Heisenberg and Dirac
152024/5/28
(取消)Dr. Chen, Chii Dong (陳啟東)Institute of Physics, Academia SinicaDeveloping a Superconducting Quantum Computer
162024/6/4Dr. Ming-Wen Chu(朱明文)Center for Condensed Matter Sciences and Center of Atomic
Initiative for New Materials, National Taiwan UniversitySimultaneous Capturing of the Effective Mass and Fermi Velocity of Carriers in Quantum Matters by q-EELS
172024/6/11Dr. Chih-Wei Luo(羅志偉)Department of Electrophysics and Institute of Physics,
National Yang Ming Chiao Tung UniversityUltrafast science and dynamics in quantum materials
182024/6/18</t>
        </is>
      </c>
      <c r="G824" s="7" t="inlineStr">
        <is>
          <t>壓力與情緒調適</t>
        </is>
      </c>
      <c r="H824" s="7" t="inlineStr">
        <is>
          <t>https://www.phy.ncu.edu.tw/news/colloquium_20240220_%e5%a3%93%e5%8a%9b%e8%88%87%e6%83%85%e7%b7%92%e8%aa%bf%e9%81%a9/</t>
        </is>
      </c>
      <c r="I824" s="7" t="inlineStr">
        <is>
          <t>Recent advances on photoelectron momentum spectro-microscopy</t>
        </is>
      </c>
      <c r="J824" s="7" t="inlineStr">
        <is>
          <t>https://www.phy.ncu.edu.tw/news/colloquium_20240227_recent-advances-on-photoelectron-momentum-spectro-microscopy-at-the-taiwan-photon-source/</t>
        </is>
      </c>
      <c r="K824" s="7" t="inlineStr">
        <is>
          <t xml:space="preserve">From the Standard Model of Fundamental Particles to Quantum </t>
        </is>
      </c>
      <c r="L824" s="7" t="inlineStr">
        <is>
          <t>https://www.phy.ncu.edu.tw/news/colloquium_20240305_from-the-standard-model-of-fundamental-particles-to-quantum-gravity/</t>
        </is>
      </c>
      <c r="M824" s="7" t="inlineStr">
        <is>
          <t>https://www.phy.ncu.edu.tw/news/112-2-colloquium/</t>
        </is>
      </c>
      <c r="N824" s="7" t="inlineStr">
        <is>
          <t>許慧君</t>
        </is>
      </c>
    </row>
    <row r="825">
      <c r="A825" s="7">
        <f>TRUE()</f>
        <v/>
      </c>
      <c r="B825" s="7" t="inlineStr">
        <is>
          <t>演講</t>
        </is>
      </c>
      <c r="C825" s="7" t="n"/>
      <c r="D825" s="14" t="n">
        <v>45343</v>
      </c>
      <c r="E825" s="7" t="inlineStr">
        <is>
          <t>Colloquium_20240227_Recent advances on photoelectron momentum spectro-microscopy at the Taiwan Photon Source</t>
        </is>
      </c>
      <c r="F825" s="7" t="inlineStr">
        <is>
          <t>Colloquium_20240227下載</t>
        </is>
      </c>
      <c r="G825" s="7" t="inlineStr">
        <is>
          <t>Colloquium_20240227</t>
        </is>
      </c>
      <c r="H825" s="7" t="inlineStr">
        <is>
          <t>https://www.phy.ncu.edu.tw/wp-content/uploads/2024/02/Colloquium_20240227.pdf</t>
        </is>
      </c>
      <c r="I825" s="7" t="inlineStr">
        <is>
          <t>下載</t>
        </is>
      </c>
      <c r="J825" s="7" t="inlineStr">
        <is>
          <t>https://www.phy.ncu.edu.tw/wp-content/uploads/2024/02/Colloquium_20240227.pdf</t>
        </is>
      </c>
      <c r="K825" s="7" t="n"/>
      <c r="L825" s="7" t="n"/>
      <c r="M825" s="7" t="inlineStr">
        <is>
          <t>https://www.phy.ncu.edu.tw/news/colloquium_20240227_recent-advances-on-photoelectron-momentum-spectro-microscopy-at-the-taiwan-photon-source/</t>
        </is>
      </c>
      <c r="N825" s="7" t="inlineStr">
        <is>
          <t>許慧君</t>
        </is>
      </c>
    </row>
    <row r="826" ht="209" customHeight="1">
      <c r="A826" s="7">
        <f>TRUE()</f>
        <v/>
      </c>
      <c r="B826" s="7" t="inlineStr">
        <is>
          <t>其他</t>
        </is>
      </c>
      <c r="C826" s="7" t="n"/>
      <c r="D826" s="14" t="n">
        <v>45342</v>
      </c>
      <c r="E826" s="7" t="inlineStr">
        <is>
          <t>一對一課輔即日起開始申請囉！</t>
        </is>
      </c>
      <c r="F826" s="9" t="inlineStr">
        <is>
          <t>一、為厚實專業基礎課程課業輔導，並配合學生學習需求，教務處推動免費一對一課業輔導制度，請多加利用。
二、申請輔導科目以當學期之必修、必選修為主，該科目前次修課紀錄應為不及格、停修，或前學期（年）休學核定在案者。
三、請至教務處教學發展中心官網-學生專區下載相關資料，填妥後以紙本繳交至教發中心：
(一)一對一課輔申請表：請雙面列印，申請人、教學助理、推薦教師皆需填妥，請系辦核章後方可繳交。
(二)獎助生暨學生兼任助理學習與勞僱型態同意書：請勾選學生兼任助理、指定代理人處由該科教師或系主任簽章。
(三)員工個人資料保密同意書：請簽名後於職稱處填寫工讀生。
四、本業務即日起至113年3月15日受理報名，獲補助名單將於3月22日前通知。請各教學單位彙整申請學生之相關資料，核章完畢後繳交至教學發展中心，俾利辦理後續事宜。
五、欲擔任課輔小老師者，須參加本中心辦理之TA培訓活動(3/25溝通表達與輔導技巧)，請於三月至portal活動報名系統登記參加。
連結：https://pdc.adm.ncu.edu.tw/student.asp</t>
        </is>
      </c>
      <c r="G826" s="7" t="inlineStr">
        <is>
          <t>https://pdc.adm.ncu.edu.tw/student.asp</t>
        </is>
      </c>
      <c r="H826" s="7" t="inlineStr">
        <is>
          <t>https://pdc.adm.ncu.edu.tw/student.asp</t>
        </is>
      </c>
      <c r="I826" s="7" t="n"/>
      <c r="J826" s="7" t="n"/>
      <c r="K826" s="7" t="n"/>
      <c r="L826" s="7" t="n"/>
      <c r="M826" s="7" t="inlineStr">
        <is>
          <t>https://www.phy.ncu.edu.tw/news/%e4%b8%80%e5%b0%8d%e4%b8%80%e8%aa%b2%e8%bc%94%e5%8d%b3%e6%97%a5%e8%b5%b7%e9%96%8b%e5%a7%8b%e7%94%b3%e8%ab%8b%e5%9b%89%ef%bc%81-2/</t>
        </is>
      </c>
      <c r="N826" s="7" t="inlineStr">
        <is>
          <t>許慧君</t>
        </is>
      </c>
    </row>
    <row r="827">
      <c r="A827" s="7">
        <f>TRUE()</f>
        <v/>
      </c>
      <c r="B827" s="7" t="inlineStr">
        <is>
          <t>演講</t>
        </is>
      </c>
      <c r="C827" s="7" t="n"/>
      <c r="D827" s="14" t="n">
        <v>45342</v>
      </c>
      <c r="E827" s="7" t="inlineStr">
        <is>
          <t>Special talk_20240226_Non-equilibrium statistical mechanics of energy coupling at the molecular scale</t>
        </is>
      </c>
      <c r="F827" s="7" t="inlineStr">
        <is>
          <t>Special-talk-2024-02-26下載</t>
        </is>
      </c>
      <c r="G827" s="7" t="inlineStr">
        <is>
          <t>Special-talk-2024-02-26</t>
        </is>
      </c>
      <c r="H827" s="7" t="inlineStr">
        <is>
          <t>https://www.phy.ncu.edu.tw/wp-content/uploads/2024/02/Special-talk-2024-02-26.pdf</t>
        </is>
      </c>
      <c r="I827" s="7" t="inlineStr">
        <is>
          <t>下載</t>
        </is>
      </c>
      <c r="J827" s="7" t="inlineStr">
        <is>
          <t>https://www.phy.ncu.edu.tw/wp-content/uploads/2024/02/Special-talk-2024-02-26.pdf</t>
        </is>
      </c>
      <c r="K827" s="7" t="n"/>
      <c r="L827" s="7" t="n"/>
      <c r="M827" s="7" t="inlineStr">
        <is>
          <t>https://www.phy.ncu.edu.tw/news/special-talk_20240226_non-equilibrium-statistical-mechanics-of-energy-coupling-at-the-molecular-scale/</t>
        </is>
      </c>
      <c r="N827" s="7" t="inlineStr">
        <is>
          <t>許慧君</t>
        </is>
      </c>
    </row>
    <row r="828">
      <c r="A828" s="7">
        <f>TRUE()</f>
        <v/>
      </c>
      <c r="B828" s="7" t="inlineStr">
        <is>
          <t>獎學金</t>
        </is>
      </c>
      <c r="C828" s="7" t="n"/>
      <c r="D828" s="14" t="n">
        <v>45341</v>
      </c>
      <c r="E828" s="7" t="inlineStr">
        <is>
          <t>2024年晶元光電獎助學金</t>
        </is>
      </c>
      <c r="F828" s="7" t="n"/>
      <c r="G828" s="7" t="n"/>
      <c r="H828" s="7" t="n"/>
      <c r="I828" s="7" t="n"/>
      <c r="J828" s="7" t="n"/>
      <c r="K828" s="7" t="n"/>
      <c r="L828" s="7" t="n"/>
      <c r="M828" s="7" t="inlineStr">
        <is>
          <t>https://www.phy.ncu.edu.tw/news/2024%e5%b9%b4%e6%99%b6%e5%85%83%e5%85%89%e9%9b%bb%e7%8d%8e%e5%8a%a9%e5%ad%b8%e9%87%91/</t>
        </is>
      </c>
      <c r="N828" s="7" t="inlineStr">
        <is>
          <t>許慧君</t>
        </is>
      </c>
    </row>
    <row r="829" ht="66" customHeight="1">
      <c r="A829" s="7">
        <f>TRUE()</f>
        <v/>
      </c>
      <c r="B829" s="7" t="inlineStr">
        <is>
          <t>其他</t>
        </is>
      </c>
      <c r="C829" s="7" t="n"/>
      <c r="D829" s="14" t="n">
        <v>45341</v>
      </c>
      <c r="E829" s="7" t="inlineStr">
        <is>
          <t>112-2物理系研究生畢業離校手續Graduate Students’ Graduation Procedure of the Physics Department</t>
        </is>
      </c>
      <c r="F829" s="9" t="inlineStr">
        <is>
          <t>物理系研究生畢業離校手續Graduate-Students-Graduation-Procedure-of-the-Physics-Department下載
物理系離校系所同意書Graduation-Form-of-the-Physics-Department-of-National-Central-University-下載
112學年度第2學期頒發學位證書（畢業離校）相關注意事項下載</t>
        </is>
      </c>
      <c r="G829" s="7" t="inlineStr">
        <is>
          <t>物理系研究生畢業離校手續Graduate-Students-Graduation-Procedure-of-the-Ph</t>
        </is>
      </c>
      <c r="H829" s="7" t="inlineStr">
        <is>
          <t>https://www.phy.ncu.edu.tw/wp-content/uploads/2024/05/物理系研究生畢業離校手續Graduate-Students-Graduation-Procedure-of-the-Physics-Department.pdf</t>
        </is>
      </c>
      <c r="I829" s="7" t="inlineStr">
        <is>
          <t>下載</t>
        </is>
      </c>
      <c r="J829" s="7" t="inlineStr">
        <is>
          <t>https://www.phy.ncu.edu.tw/wp-content/uploads/2024/05/物理系研究生畢業離校手續Graduate-Students-Graduation-Procedure-of-the-Physics-Department.pdf</t>
        </is>
      </c>
      <c r="K829" s="7" t="inlineStr">
        <is>
          <t>物理系離校系所同意書Graduation-Form-of-the-Physics-Department-of-Natio</t>
        </is>
      </c>
      <c r="L829" s="7" t="inlineStr">
        <is>
          <t>https://www.phy.ncu.edu.tw/wp-content/uploads/2024/02/物理系離校系所同意書Graduation-Form-of-the-Physics-Department-of-National-Central-University-.pdf</t>
        </is>
      </c>
      <c r="M829" s="7" t="inlineStr">
        <is>
          <t>https://www.phy.ncu.edu.tw/news/112-2%e7%89%a9%e7%90%86%e7%b3%bb%e7%a0%94%e7%a9%b6%e7%94%9f%e7%95%a2%e6%a5%ad%e9%9b%a2%e6%a0%a1%e6%89%8b%e7%ba%8cgraduate-students-graduation-procedure-of-the-physics-department/</t>
        </is>
      </c>
      <c r="N829" s="7" t="inlineStr">
        <is>
          <t>許慧君</t>
        </is>
      </c>
    </row>
    <row r="830">
      <c r="A830" s="7">
        <f>TRUE()</f>
        <v/>
      </c>
      <c r="B830" s="7" t="inlineStr">
        <is>
          <t>演講</t>
        </is>
      </c>
      <c r="C830" s="7" t="n"/>
      <c r="D830" s="14" t="n">
        <v>45338</v>
      </c>
      <c r="E830" s="7" t="inlineStr">
        <is>
          <t>Special talk_20240222_Quantum Mpemba Effect: An Anomalous Thermal Relaxation Process</t>
        </is>
      </c>
      <c r="F830" s="7" t="inlineStr">
        <is>
          <t>Special-talk-2024-02-22下載</t>
        </is>
      </c>
      <c r="G830" s="7" t="inlineStr">
        <is>
          <t>Special-talk-2024-02-22</t>
        </is>
      </c>
      <c r="H830" s="7" t="inlineStr">
        <is>
          <t>https://www.phy.ncu.edu.tw/wp-content/uploads/2024/02/Special-talk-2024-02-22.pdf</t>
        </is>
      </c>
      <c r="I830" s="7" t="inlineStr">
        <is>
          <t>下載</t>
        </is>
      </c>
      <c r="J830" s="7" t="inlineStr">
        <is>
          <t>https://www.phy.ncu.edu.tw/wp-content/uploads/2024/02/Special-talk-2024-02-22.pdf</t>
        </is>
      </c>
      <c r="K830" s="7" t="n"/>
      <c r="L830" s="7" t="n"/>
      <c r="M830" s="7" t="inlineStr">
        <is>
          <t>https://www.phy.ncu.edu.tw/news/special-talk_20240222_quantum-mpemba-effect-an-anomalous-thermal-relaxation-process/</t>
        </is>
      </c>
      <c r="N830" s="7" t="inlineStr">
        <is>
          <t>許慧君</t>
        </is>
      </c>
    </row>
    <row r="831">
      <c r="A831" s="7">
        <f>TRUE()</f>
        <v/>
      </c>
      <c r="B831" s="7" t="inlineStr">
        <is>
          <t>演講</t>
        </is>
      </c>
      <c r="C831" s="7" t="n"/>
      <c r="D831" s="14" t="n">
        <v>45337</v>
      </c>
      <c r="E831" s="7" t="inlineStr">
        <is>
          <t>Colloquium_20240220_壓力與情緒調適</t>
        </is>
      </c>
      <c r="F831" s="7" t="inlineStr">
        <is>
          <t>Colloquium_20240220下載</t>
        </is>
      </c>
      <c r="G831" s="7" t="inlineStr">
        <is>
          <t>Colloquium_20240220</t>
        </is>
      </c>
      <c r="H831" s="7" t="inlineStr">
        <is>
          <t>https://www.phy.ncu.edu.tw/wp-content/uploads/2024/02/Colloquium_20240220.pdf</t>
        </is>
      </c>
      <c r="I831" s="7" t="inlineStr">
        <is>
          <t>下載</t>
        </is>
      </c>
      <c r="J831" s="7" t="inlineStr">
        <is>
          <t>https://www.phy.ncu.edu.tw/wp-content/uploads/2024/02/Colloquium_20240220.pdf</t>
        </is>
      </c>
      <c r="K831" s="7" t="n"/>
      <c r="L831" s="7" t="n"/>
      <c r="M831" s="7" t="inlineStr">
        <is>
          <t>https://www.phy.ncu.edu.tw/news/colloquium_20240220_%e5%a3%93%e5%8a%9b%e8%88%87%e6%83%85%e7%b7%92%e8%aa%bf%e9%81%a9/</t>
        </is>
      </c>
      <c r="N831" s="7" t="inlineStr">
        <is>
          <t>許慧君</t>
        </is>
      </c>
    </row>
    <row r="832">
      <c r="A832" s="7">
        <f>TRUE()</f>
        <v/>
      </c>
      <c r="B832" s="7" t="inlineStr">
        <is>
          <t>其他</t>
        </is>
      </c>
      <c r="C832" s="7" t="n"/>
      <c r="D832" s="14" t="n">
        <v>45337</v>
      </c>
      <c r="E832" s="7" t="inlineStr">
        <is>
          <t>失物招領(113.02.15)</t>
        </is>
      </c>
      <c r="F832" s="7" t="inlineStr">
        <is>
          <t>有遺失下列物品者，請儘速至物理系辦(S4-629)認領! 未領取物品將於113.02.29清除。</t>
        </is>
      </c>
      <c r="G832" s="7" t="n"/>
      <c r="H832" s="7" t="n"/>
      <c r="I832" s="7" t="n"/>
      <c r="J832" s="7" t="n"/>
      <c r="K832" s="7" t="n"/>
      <c r="L832" s="7" t="n"/>
      <c r="M832" s="7" t="inlineStr">
        <is>
          <t>https://www.phy.ncu.edu.tw/news/%e5%a4%b1%e7%89%a9%e6%8b%9b%e9%a0%98113-02-15/</t>
        </is>
      </c>
      <c r="N832" s="7" t="inlineStr">
        <is>
          <t>許慧君</t>
        </is>
      </c>
    </row>
    <row r="833" ht="40" customHeight="1">
      <c r="A833" s="7">
        <f>TRUE()</f>
        <v/>
      </c>
      <c r="B833" s="7" t="inlineStr">
        <is>
          <t>招生</t>
        </is>
      </c>
      <c r="C833" s="7" t="n"/>
      <c r="D833" s="14" t="n">
        <v>45337</v>
      </c>
      <c r="E833" s="7" t="inlineStr">
        <is>
          <t>『112學年國立中央大學物理學系五年取得學、碩士學位』申請公告</t>
        </is>
      </c>
      <c r="F833" s="9" t="inlineStr">
        <is>
          <t>112學年度五年學碩申請公告下載
理學院物理系五年取得學碩士學位推薦辦法1120926系務會議通過下載
物理系五年取得學碩士學位申請表下載</t>
        </is>
      </c>
      <c r="G833" s="7" t="inlineStr">
        <is>
          <t>112學年度五年學碩申請公告</t>
        </is>
      </c>
      <c r="H833" s="7" t="inlineStr">
        <is>
          <t>https://www.phy.ncu.edu.tw/wp-content/uploads/2024/02/112學年度五年學碩申請公告.pdf</t>
        </is>
      </c>
      <c r="I833" s="7" t="inlineStr">
        <is>
          <t>下載</t>
        </is>
      </c>
      <c r="J833" s="7" t="inlineStr">
        <is>
          <t>https://www.phy.ncu.edu.tw/wp-content/uploads/2024/02/112學年度五年學碩申請公告.pdf</t>
        </is>
      </c>
      <c r="K833" s="7" t="inlineStr">
        <is>
          <t>理學院物理系五年取得學碩士學位推薦辦法1120926系務會議通過</t>
        </is>
      </c>
      <c r="L833" s="7" t="inlineStr">
        <is>
          <t>https://www.phy.ncu.edu.tw/wp-content/uploads/2024/02/理學院物理系五年取得學碩士學位推薦辦法1120926系務會議通過.pdf</t>
        </is>
      </c>
      <c r="M833" s="7" t="inlineStr">
        <is>
          <t>https://www.phy.ncu.edu.tw/news/%e3%80%8e112%e5%ad%b8%e5%b9%b4%e5%9c%8b%e7%ab%8b%e4%b8%ad%e5%a4%ae%e5%a4%a7%e5%ad%b8%e7%89%a9%e7%90%86%e5%ad%b8%e7%b3%bb%e4%ba%94%e5%b9%b4%e5%8f%96%e5%be%97%e5%ad%b8%e3%80%81%e7%a2%a9%e5%a3%ab/</t>
        </is>
      </c>
      <c r="N833" s="7" t="inlineStr">
        <is>
          <t>許慧君</t>
        </is>
      </c>
    </row>
    <row r="834">
      <c r="A834" s="7">
        <f>TRUE()</f>
        <v/>
      </c>
      <c r="B834" s="7" t="inlineStr">
        <is>
          <t>其他</t>
        </is>
      </c>
      <c r="C834" s="7" t="n"/>
      <c r="D834" s="14" t="n">
        <v>45335</v>
      </c>
      <c r="E834" s="7" t="inlineStr">
        <is>
          <t>Fall 2024 Admission is OPEN Now! (Application Deadline: March 15, 2024)</t>
        </is>
      </c>
      <c r="F834" s="7" t="inlineStr">
        <is>
          <t>https://cis.ncu.edu.tw/admissions/content/view/sn/66</t>
        </is>
      </c>
      <c r="G834" s="7" t="inlineStr">
        <is>
          <t>https://cis.ncu.edu.tw/admissions/content/view/sn/66</t>
        </is>
      </c>
      <c r="H834" s="7" t="inlineStr">
        <is>
          <t>https://cis.ncu.edu.tw/admissions/content/view/sn/66</t>
        </is>
      </c>
      <c r="I834" s="7" t="n"/>
      <c r="J834" s="7" t="n"/>
      <c r="K834" s="7" t="n"/>
      <c r="L834" s="7" t="n"/>
      <c r="M834" s="7" t="inlineStr">
        <is>
          <t>https://www.phy.ncu.edu.tw/news/fall-2024-admission-is-open-now-application-deadline-march-15-2024/</t>
        </is>
      </c>
      <c r="N834" s="7" t="inlineStr">
        <is>
          <t>許慧君</t>
        </is>
      </c>
    </row>
    <row r="835" ht="53" customHeight="1">
      <c r="A835" s="7">
        <f>TRUE()</f>
        <v/>
      </c>
      <c r="B835" s="7" t="inlineStr">
        <is>
          <t>其他</t>
        </is>
      </c>
      <c r="C835" s="7" t="n"/>
      <c r="D835" s="14" t="n">
        <v>45324</v>
      </c>
      <c r="E835" s="7" t="inlineStr">
        <is>
          <t>重要通知:中大路圓環施工封閉訊息-自113年2月15日19點至17日6點</t>
        </is>
      </c>
      <c r="F835" s="9" t="inlineStr">
        <is>
          <t>轉知中壢區公所通知:
中大路圓環道路將於113年2月15日19點至17日6點進行柏油路刨除-鋪設-養護作業,
過程中圓環道路將全程封閉無法通行,
請各教職員工生提前規劃上下班(課)路徑,避免無法進出校園(包含9舍、13舍機車停車場)。</t>
        </is>
      </c>
      <c r="G835" s="7" t="n"/>
      <c r="H835" s="7" t="n"/>
      <c r="I835" s="7" t="n"/>
      <c r="J835" s="7" t="n"/>
      <c r="K835" s="7" t="n"/>
      <c r="L835" s="7" t="n"/>
      <c r="M835" s="7" t="inlineStr">
        <is>
          <t>https://www.phy.ncu.edu.tw/news/%e9%87%8d%e8%a6%81%e9%80%9a%e7%9f%a5%e4%b8%ad%e5%a4%a7%e8%b7%af%e5%9c%93%e7%92%b0%e6%96%bd%e5%b7%a5%e5%b0%81%e9%96%89%e8%a8%8a%e6%81%af-%e8%87%aa113%e5%b9%b42%e6%9c%8815%e6%97%a519%e9%bb%9e%e8%87%b31/</t>
        </is>
      </c>
      <c r="N835" s="7" t="inlineStr">
        <is>
          <t>許慧君</t>
        </is>
      </c>
    </row>
    <row r="836" ht="27" customHeight="1">
      <c r="A836" s="7">
        <f>TRUE()</f>
        <v/>
      </c>
      <c r="B836" s="7" t="inlineStr">
        <is>
          <t>招生</t>
        </is>
      </c>
      <c r="C836" s="7" t="n"/>
      <c r="D836" s="14" t="n">
        <v>45324</v>
      </c>
      <c r="E836" s="7" t="inlineStr">
        <is>
          <t>112學年度第2學期逕修讀博士學位學生通過名單</t>
        </is>
      </c>
      <c r="F836" s="9" t="inlineStr">
        <is>
          <t>112學年度第2學期逕修讀博士學位學生通過名單
學號:111222033、111222005</t>
        </is>
      </c>
      <c r="G836" s="7" t="n"/>
      <c r="H836" s="7" t="n"/>
      <c r="I836" s="7" t="n"/>
      <c r="J836" s="7" t="n"/>
      <c r="K836" s="7" t="n"/>
      <c r="L836" s="7" t="n"/>
      <c r="M836" s="7" t="inlineStr">
        <is>
          <t>https://www.phy.ncu.edu.tw/news/112%e5%ad%b8%e5%b9%b4%e5%ba%a6%e7%ac%ac2%e5%ad%b8%e6%9c%9f%e9%80%95%e4%bf%ae%e8%ae%80%e5%8d%9a%e5%a3%ab%e5%ad%b8%e4%bd%8d%e5%ad%b8%e7%94%9f%e9%80%9a%e9%81%8e%e5%90%8d%e5%96%ae/</t>
        </is>
      </c>
      <c r="N836" s="7" t="inlineStr">
        <is>
          <t>許慧君</t>
        </is>
      </c>
    </row>
    <row r="837" ht="118" customHeight="1">
      <c r="A837" s="7">
        <f>TRUE()</f>
        <v/>
      </c>
      <c r="B837" s="7" t="inlineStr">
        <is>
          <t>獎學金</t>
        </is>
      </c>
      <c r="C837" s="7" t="n"/>
      <c r="D837" s="14" t="n">
        <v>45322</v>
      </c>
      <c r="E837" s="7" t="inlineStr">
        <is>
          <t>112-2學期物理系德成基金會獎學金申請公告(申請截止日:03/01，16:00)</t>
        </is>
      </c>
      <c r="F837" s="9" t="inlineStr">
        <is>
          <t>為鼓勵及協助本系在校同學，由方頌仁系友捐贈，設立本獎學金。
本獎學金每年共36萬元整。獲獎學生共四名，每人9萬元整。
本獎學金申請資格: 本系大學部二年級與三年級在學生。學業與研究表現優異者優先。
本獎學金獲獎人於次一學年度每學期領取4.5萬元獎學金。得獎人須於次一學年度間擔任至少72小時物理系必修課程或系獎學金審查委員會指定課程之助教工作。
有意申請者請備妥相關申請文件，於申請截止日前繳交已簽名紙本文件至物理系辦。
推薦信可由推薦人另行繳交至物理系辦 或 EMAIL: corona@ncu.edu.tw
國立中央大學物理學系德成基金會獎學金辦法1120321系務會議通過下載
國立中央大學物理學系德成基金會獎學金申請表下載</t>
        </is>
      </c>
      <c r="G837" s="7" t="inlineStr">
        <is>
          <t>國立中央大學物理學系德成基金會獎學金辦法1120321系務會議通過</t>
        </is>
      </c>
      <c r="H837" s="7" t="inlineStr">
        <is>
          <t>https://www.phy.ncu.edu.tw/wp-content/uploads/2024/01/國立中央大學物理學系德成基金會獎學金辦法1120321系務會議通過.pdf</t>
        </is>
      </c>
      <c r="I837" s="7" t="inlineStr">
        <is>
          <t>下載</t>
        </is>
      </c>
      <c r="J837" s="7" t="inlineStr">
        <is>
          <t>https://www.phy.ncu.edu.tw/wp-content/uploads/2024/01/國立中央大學物理學系德成基金會獎學金辦法1120321系務會議通過.pdf</t>
        </is>
      </c>
      <c r="K837" s="7" t="inlineStr">
        <is>
          <t>國立中央大學物理學系德成基金會獎學金申請表</t>
        </is>
      </c>
      <c r="L837" s="7" t="inlineStr">
        <is>
          <t>https://www.phy.ncu.edu.tw/wp-content/uploads/2024/01/國立中央大學物理學系德成基金會獎學金申請表.doc</t>
        </is>
      </c>
      <c r="M837" s="7" t="inlineStr">
        <is>
          <t>https://www.phy.ncu.edu.tw/news/112-2%e5%ad%b8%e6%9c%9f%e7%89%a9%e7%90%86%e7%b3%bb%e5%be%b7%e6%88%90%e5%9f%ba%e9%87%91%e6%9c%83%e7%8d%8e%e5%ad%b8%e9%87%91%e7%94%b3%e8%ab%8b%e5%85%ac%e5%91%8a%e7%94%b3%e8%ab%8b%e6%88%aa%e6%ad%a2/</t>
        </is>
      </c>
      <c r="N837" s="7" t="inlineStr">
        <is>
          <t>許慧君</t>
        </is>
      </c>
    </row>
    <row r="838">
      <c r="A838" s="7">
        <f>TRUE()</f>
        <v/>
      </c>
      <c r="B838" s="7" t="inlineStr">
        <is>
          <t>招生</t>
        </is>
      </c>
      <c r="C838" s="7" t="n"/>
      <c r="D838" s="14" t="n">
        <v>45322</v>
      </c>
      <c r="E838" s="7" t="inlineStr">
        <is>
          <t>學生逕行修讀物理系博士學位申請公告Direct Admission to a Doctoral Degree in Physics-11302</t>
        </is>
      </c>
      <c r="F838" s="7" t="inlineStr">
        <is>
          <t>學生逕行修讀物理系博士學位申請公告Direct-Admission-to-a-Doctoral-Degree-in-Physics-11302下載</t>
        </is>
      </c>
      <c r="G838" s="7" t="inlineStr">
        <is>
          <t>學生逕行修讀物理系博士學位申請公告Direct-Admission-to-a-Doctoral-Degree-in-Ph</t>
        </is>
      </c>
      <c r="H838" s="7" t="inlineStr">
        <is>
          <t>https://www.phy.ncu.edu.tw/wp-content/uploads/2024/01/學生逕行修讀物理系博士學位申請公告Direct-Admission-to-a-Doctoral-Degree-in-Physics-11302.pdf</t>
        </is>
      </c>
      <c r="I838" s="7" t="inlineStr">
        <is>
          <t>下載</t>
        </is>
      </c>
      <c r="J838" s="7" t="inlineStr">
        <is>
          <t>https://www.phy.ncu.edu.tw/wp-content/uploads/2024/01/學生逕行修讀物理系博士學位申請公告Direct-Admission-to-a-Doctoral-Degree-in-Physics-11302.pdf</t>
        </is>
      </c>
      <c r="K838" s="7" t="n"/>
      <c r="L838" s="7" t="n"/>
      <c r="M838" s="7" t="inlineStr">
        <is>
          <t>https://www.phy.ncu.edu.tw/news/%e5%ad%b8%e7%94%9f%e9%80%95%e8%a1%8c%e4%bf%ae%e8%ae%80%e7%89%a9%e7%90%86%e7%b3%bb%e5%8d%9a%e5%a3%ab%e5%ad%b8%e4%bd%8d%e7%94%b3%e8%ab%8b%e5%85%ac%e5%91%8adirect-admission-to-a-doctoral-degree-in-phy-12/</t>
        </is>
      </c>
      <c r="N838" s="7" t="inlineStr">
        <is>
          <t>許慧君</t>
        </is>
      </c>
    </row>
    <row r="839" ht="405" customHeight="1">
      <c r="A839" s="7">
        <f>TRUE()</f>
        <v/>
      </c>
      <c r="B839" s="7" t="inlineStr">
        <is>
          <t>其他</t>
        </is>
      </c>
      <c r="C839" s="7" t="n"/>
      <c r="D839" s="14" t="n">
        <v>45322</v>
      </c>
      <c r="E839" s="7" t="inlineStr">
        <is>
          <t>112-2物理系研究生申請學分抵免、免修Course Credit Exemption and Waiver</t>
        </is>
      </c>
      <c r="F839" s="9"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物理學系碩博士班研究生修業辦法Regulation of Course Requirements for Master and PhD Programs 1050615
時間：2/1-2/23
————————————————————————————————————————————————————————
申請法規Regulations：
*國立中央大學學分抵免辦法(https://pdc.adm.ncu.edu.tw/rule/rule112/13-0-1.pdf)
   National Central University Course Credit Waiver Guidelines(https://pdc.adm.ncu.edu.tw/eng/rule/NCU_Doc13_0_ed.pdf)
*物理學系碩士班研究生學分抵免辦法Regulation of Credit Transfer – the Master Program
*物理學系博士班研究生學分抵免辦法Regulation of Credit Transfer – the Ph.D. Programs
————————————————————————————————————————————————————————
申請表Application Form：
抵免：國立中央大學學生學分抵免申請表Guidelines for Credits Exemption (抵免成功後，會在成績單上出現該課程，且學分數會加入本學籍）
如果是他校及本校非同系所畢業之研究所新生入學辦理抵免，須多填寫『國立中央大學學生學分抵免申請修讀研究所學分證明』。
免修：物理學系研究生課程免修申請表Application Form for the Waiver of the Courses （免修成功後，表該課程無需再修，但學分數未計入本學籍，亦不會出現在成績單上）
課程抵必修課(限博士生)-物理學系博士生選修外系課程抵PH開頭課程申請表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G839" s="7" t="inlineStr">
        <is>
          <t xml:space="preserve">物理學系碩博士班研究生修業辦法Regulation of Course Requirements for Master </t>
        </is>
      </c>
      <c r="H839" s="7" t="inlineStr">
        <is>
          <t>https://www.phy.ncu.edu.tw/wp-content/uploads/2021/01/%E5%9C%8B%EF%A7%B7%E4%B8%AD%E5%A4%AE%E5%A4%A7%E5%AD%B8%E7%89%A9%EF%A7%A4%E5%AD%B8%E7%B3%BB%E7%A2%A9%E3%80%81%E5%8D%9A%E5%A3%AB%E7%8F%AD%E7%A0%94%E7%A9%B6%E7%94%9F%E4%BF%AE%E6%A5%AD%E8%BE%A6%E6%B3%951050615%E6%95%99%E5%8B%99%E6%9C%83%E8%AD%B0%E9%80%9A%E9%81%8E.pdf</t>
        </is>
      </c>
      <c r="I839" s="7" t="inlineStr">
        <is>
          <t>https://pdc.adm.ncu.edu.tw/rule/rule112/13-0-1.pdf</t>
        </is>
      </c>
      <c r="J839" s="7" t="inlineStr">
        <is>
          <t>https://pdc.adm.ncu.edu.tw/rule/rule112/13-0-1.pdf</t>
        </is>
      </c>
      <c r="K839" s="7" t="inlineStr">
        <is>
          <t>https://pdc.adm.ncu.edu.tw/eng/rule/NCU_Doc13_0_ed.pdf</t>
        </is>
      </c>
      <c r="L839" s="7" t="inlineStr">
        <is>
          <t>https://pdc.adm.ncu.edu.tw/eng/rule/NCU_Doc13_0_ed.pdf</t>
        </is>
      </c>
      <c r="M839" s="7" t="inlineStr">
        <is>
          <t>https://www.phy.ncu.edu.tw/news/112-2%e7%89%a9%e7%90%86%e7%b3%bb%e7%a0%94%e7%a9%b6%e7%94%9f%e7%94%b3%e8%ab%8b%e5%ad%b8%e5%88%86%e6%8a%b5%e5%85%8d%e3%80%81%e5%85%8d%e4%bf%aecourse-credit-exemption-and-waiver/</t>
        </is>
      </c>
      <c r="N839" s="7" t="inlineStr">
        <is>
          <t>許慧君</t>
        </is>
      </c>
    </row>
    <row r="840">
      <c r="A840" s="7">
        <f>TRUE()</f>
        <v/>
      </c>
      <c r="B840" s="7" t="inlineStr">
        <is>
          <t>其他</t>
        </is>
      </c>
      <c r="C840" s="7" t="n"/>
      <c r="D840" s="14" t="n">
        <v>45322</v>
      </c>
      <c r="E840" s="7" t="inlineStr">
        <is>
          <t>物理系分機通訊錄20240201</t>
        </is>
      </c>
      <c r="F840" s="7" t="inlineStr">
        <is>
          <t>物理系通訊錄-1下載</t>
        </is>
      </c>
      <c r="G840" s="7" t="inlineStr">
        <is>
          <t>物理系通訊錄-1</t>
        </is>
      </c>
      <c r="H840" s="7" t="inlineStr">
        <is>
          <t>https://www.phy.ncu.edu.tw/wp-content/uploads/2024/01/物理系通訊錄-1.pdf</t>
        </is>
      </c>
      <c r="I840" s="7" t="inlineStr">
        <is>
          <t>下載</t>
        </is>
      </c>
      <c r="J840" s="7" t="inlineStr">
        <is>
          <t>https://www.phy.ncu.edu.tw/wp-content/uploads/2024/01/物理系通訊錄-1.pdf</t>
        </is>
      </c>
      <c r="K840" s="7" t="n"/>
      <c r="L840" s="7" t="n"/>
      <c r="M840" s="7" t="inlineStr">
        <is>
          <t>https://www.phy.ncu.edu.tw/news/%e7%89%a9%e7%90%86%e7%b3%bb%e5%88%86%e6%a9%9f%e9%80%9a%e8%a8%8a%e9%8c%8420240201/</t>
        </is>
      </c>
      <c r="N840" s="7" t="inlineStr">
        <is>
          <t>許慧君</t>
        </is>
      </c>
    </row>
    <row r="841" ht="235" customHeight="1">
      <c r="A841" s="7">
        <f>TRUE()</f>
        <v/>
      </c>
      <c r="B841" s="7" t="inlineStr">
        <is>
          <t>獎學金</t>
        </is>
      </c>
      <c r="C841" s="7" t="n"/>
      <c r="D841" s="14" t="n">
        <v>45322</v>
      </c>
      <c r="E841" s="7" t="inlineStr">
        <is>
          <t>112-2物理學系系友捐款補助學生出席國際會議獎學金申請公告(申請截止日:03/01，16:00)</t>
        </is>
      </c>
      <c r="F841" s="9" t="inlineStr">
        <is>
          <t>為鼓勵及協助本系在校同學踴躍參與國際會議，由系友捐贈收入款項，設立本獎學金。
本獎學金學生在學士班與碩士班修習期間至多申請一次。每年總補助金額不超過30萬元為原則。
博士生補助原則：
一、 系上之補助以支助國科會及學校補助後差額為原則。
二、 參加會議須發表Oral或poster。
三、 申請金額以新台幣5萬元為上限。
學士與碩士班補助原則：
一、 系上之補助以支助國科會及學校補助後差額為原則。
二、 申請學生已修習之必修科目成績均及格（重修及格即可），或已達到畢業學分數要求，或曾有第一作者之論文發表。
三、 參加會議以Oral形式發表論文，上限為5萬元。
四、 參加會議以Poster形式發表論文，曾得過任何校外之研究性獎項（例如：年會壁報獎、國科會論文獎），同意補助上限為3萬元。
有意申請者請備妥相關申請文件，於申請截止日前繳交已簽名紙本文件至物理系辦。
推薦信可由推薦人另行繳交至物理系辦 或 EMAIL: corona@ncu.edu.tw
國立中央大學物理系系友捐款補助學生出席國際會議獎學金1121205系務會議通過下載
國立中央大學物理系系友捐款補助學生出席國際會議獎學金申請表下載</t>
        </is>
      </c>
      <c r="G841" s="7" t="inlineStr">
        <is>
          <t>國立中央大學物理系系友捐款補助學生出席國際會議獎學金1121205系務會議通過</t>
        </is>
      </c>
      <c r="H841" s="7" t="inlineStr">
        <is>
          <t>https://www.phy.ncu.edu.tw/wp-content/uploads/2024/01/國立中央大學物理系系友捐款補助學生出席國際會議獎學金1121205系務會議通過.pdf</t>
        </is>
      </c>
      <c r="I841" s="7" t="inlineStr">
        <is>
          <t>下載</t>
        </is>
      </c>
      <c r="J841" s="7" t="inlineStr">
        <is>
          <t>https://www.phy.ncu.edu.tw/wp-content/uploads/2024/01/國立中央大學物理系系友捐款補助學生出席國際會議獎學金1121205系務會議通過.pdf</t>
        </is>
      </c>
      <c r="K841" s="7" t="inlineStr">
        <is>
          <t>國立中央大學物理系系友捐款補助學生出席國際會議獎學金申請表</t>
        </is>
      </c>
      <c r="L841" s="7" t="inlineStr">
        <is>
          <t>https://www.phy.ncu.edu.tw/wp-content/uploads/2024/01/國立中央大學物理系系友捐款補助學生出席國際會議獎學金申請表.doc</t>
        </is>
      </c>
      <c r="M841" s="7" t="inlineStr">
        <is>
          <t>https://www.phy.ncu.edu.tw/news/112-2%e7%89%a9%e7%90%86%e5%ad%b8%e7%b3%bb%e7%b3%bb%e5%8f%8b%e6%8d%90%e6%ac%be%e8%a3%9c%e5%8a%a9%e5%ad%b8%e7%94%9f%e5%87%ba%e5%b8%ad%e5%9c%8b%e9%9a%9b%e6%9c%83%e8%ad%b0%e7%8d%8e%e5%ad%b8%e9%87%91/</t>
        </is>
      </c>
      <c r="N841" s="7" t="inlineStr">
        <is>
          <t>許慧君</t>
        </is>
      </c>
    </row>
    <row r="842" ht="157" customHeight="1">
      <c r="A842" s="7">
        <f>TRUE()</f>
        <v/>
      </c>
      <c r="B842" s="7" t="inlineStr">
        <is>
          <t>其他</t>
        </is>
      </c>
      <c r="C842" s="7" t="n"/>
      <c r="D842" s="14" t="n">
        <v>45322</v>
      </c>
      <c r="E842" s="7" t="inlineStr">
        <is>
          <t>112-2博士生資格考口試注意事項(Notice on the PhD. Qualifying Exam Oral Defense)</t>
        </is>
      </c>
      <c r="F842" s="9" t="inlineStr">
        <is>
          <t>112-2博士生資格考口試注意事項Notice-on-the-PhD.-Qualifying-Exam-Oral-Defense-1下載
國立中央大學物理學系博士學位候選人之資格與資格考試辦法（111.01.12教務會議通過下載
物理系_博碩士論文指導教授暨學位考試委員提聘資格認定標準實施要點（Guidelines-for-Qualification-of-PhDMaster-Thesis-Advisor-and-Degree-Examination-Committee-Member）下載
112資格考物理系考試委員會建議口試委員名單Department-recommended-committee-member下載
物理學系博士班學生資格考試申請書（Application-for-Ph.D.-Qualifying-Examination-of-Department-of-Physics）下載
物理系_博士班學生修課組別選擇表（Course-Requirements-Selection-Form-for-PhD-Students-of-the-Department-of-Physics-at-National-Central-University）下載</t>
        </is>
      </c>
      <c r="G842" s="7" t="inlineStr">
        <is>
          <t>112-2博士生資格考口試注意事項Notice-on-the-PhD.-Qualifying-Exam-Oral-Def</t>
        </is>
      </c>
      <c r="H842" s="7" t="inlineStr">
        <is>
          <t>https://www.phy.ncu.edu.tw/wp-content/uploads/2024/01/112-2博士生資格考口試注意事項Notice-on-the-PhD.-Qualifying-Exam-Oral-Defense-1.pdf</t>
        </is>
      </c>
      <c r="I842" s="7" t="inlineStr">
        <is>
          <t>下載</t>
        </is>
      </c>
      <c r="J842" s="7" t="inlineStr">
        <is>
          <t>https://www.phy.ncu.edu.tw/wp-content/uploads/2024/01/112-2博士生資格考口試注意事項Notice-on-the-PhD.-Qualifying-Exam-Oral-Defense-1.pdf</t>
        </is>
      </c>
      <c r="K842" s="7" t="inlineStr">
        <is>
          <t>國立中央大學物理學系博士學位候選人之資格與資格考試辦法（111.01.12教務會議通過</t>
        </is>
      </c>
      <c r="L842" s="7" t="inlineStr">
        <is>
          <t>https://www.phy.ncu.edu.tw/wp-content/uploads/2024/01/國立中央大學物理學系博士學位候選人之資格與資格考試辦法（111.01.12教務會議通過.pdf</t>
        </is>
      </c>
      <c r="M842" s="7" t="inlineStr">
        <is>
          <t>https://www.phy.ncu.edu.tw/news/112-2%e5%8d%9a%e5%a3%ab%e7%94%9f%e8%b3%87%e6%a0%bc%e8%80%83%e5%8f%a3%e8%a9%a6%e6%b3%a8%e6%84%8f%e4%ba%8b%e9%a0%85notice-on-the-phd-qualifying-exam-oral-defense/</t>
        </is>
      </c>
      <c r="N842" s="7" t="inlineStr">
        <is>
          <t>許慧君</t>
        </is>
      </c>
    </row>
    <row r="843" ht="79" customHeight="1">
      <c r="A843" s="7">
        <f>TRUE()</f>
        <v/>
      </c>
      <c r="B843" s="7" t="inlineStr">
        <is>
          <t>其他</t>
        </is>
      </c>
      <c r="C843" s="7" t="n"/>
      <c r="D843" s="14" t="n">
        <v>45322</v>
      </c>
      <c r="E843" s="7" t="inlineStr">
        <is>
          <t>112-2物理系博碩士班學位考試注意事項Physics Department PHD&amp;MA Thesis Defense Notification</t>
        </is>
      </c>
      <c r="F843" s="9" t="inlineStr">
        <is>
          <t>物理系博碩士班學位考試注意事項Physics-Department-PHDMA-Thesis-Defense-Notification下載
1. 論文上傳小幫手[中文版]
https://rapid.lib.ncu.edu.tw/libweek/guide/04-2.html
2. Quick Help[English]
https://rapid.lib.ncu.edu.tw/libweek/guide/en/04-2.html</t>
        </is>
      </c>
      <c r="G843" s="7" t="inlineStr">
        <is>
          <t>物理系博碩士班學位考試注意事項Physics-Department-PHDMA-Thesis-Defense-Notif</t>
        </is>
      </c>
      <c r="H843" s="7" t="inlineStr">
        <is>
          <t>https://www.phy.ncu.edu.tw/wp-content/uploads/2024/03/物理系博碩士班學位考試注意事項Physics-Department-PHDMA-Thesis-Defense-Notification.pdf</t>
        </is>
      </c>
      <c r="I843" s="7" t="inlineStr">
        <is>
          <t>下載</t>
        </is>
      </c>
      <c r="J843" s="7" t="inlineStr">
        <is>
          <t>https://www.phy.ncu.edu.tw/wp-content/uploads/2024/03/物理系博碩士班學位考試注意事項Physics-Department-PHDMA-Thesis-Defense-Notification.pdf</t>
        </is>
      </c>
      <c r="K843" s="7" t="inlineStr">
        <is>
          <t>https://rapid.lib.ncu.edu.tw/libweek/guide/04-2.html</t>
        </is>
      </c>
      <c r="L843" s="7" t="inlineStr">
        <is>
          <t>https://rapid.lib.ncu.edu.tw/libweek/guide/04-2.html</t>
        </is>
      </c>
      <c r="M843" s="7" t="inlineStr">
        <is>
          <t>https://www.phy.ncu.edu.tw/news/112-2%e7%89%a9%e7%90%86%e7%b3%bb%e5%8d%9a%e7%a2%a9%e5%a3%ab%e7%8f%ad%e5%ad%b8%e4%bd%8d%e8%80%83%e8%a9%a6%e6%b3%a8%e6%84%8f%e4%ba%8b%e9%a0%85physics-department-phdma-thesis-defense-notification/</t>
        </is>
      </c>
      <c r="N843" s="7" t="inlineStr">
        <is>
          <t>許慧君</t>
        </is>
      </c>
    </row>
    <row r="844" ht="144" customHeight="1">
      <c r="A844" s="7">
        <f>TRUE()</f>
        <v/>
      </c>
      <c r="B844" s="7" t="inlineStr">
        <is>
          <t>獎學金</t>
        </is>
      </c>
      <c r="C844" s="7" t="n"/>
      <c r="D844" s="14" t="n">
        <v>45321</v>
      </c>
      <c r="E844" s="7" t="inlineStr">
        <is>
          <t>112-2學期物理系聚碩科技獎學金申請公告(申請截止日:03/01，16:00)</t>
        </is>
      </c>
      <c r="F844" s="9" t="inlineStr">
        <is>
          <t>補助2024.04–2024.09出國申請案(考量疫情因素，出國期間非屬本次期間者仍可提出申請)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
上述獎學金金額為補助最高值，實際獎學金補助金額會考量出國地點、研究交流內容、國際會議規模、其他相關補助..等因素而調整。
有意申請者請備妥相關申請文件，於申請截止日前繳交已簽名紙本文件至物理系辦。
推薦信可由推薦人另行繳交至物理系辦 或 EMAIL: corona@ncu.edu.tw
國立中央大學物理學系聚碩科技獎學金辦法1051004系務會議
國立中央大學物理學系聚碩科技獎學金申請表</t>
        </is>
      </c>
      <c r="G844" s="7" t="inlineStr">
        <is>
          <t>國立中央大學物理學系聚碩科技獎學金辦法1051004系務會議</t>
        </is>
      </c>
      <c r="H844" s="7" t="inlineStr">
        <is>
          <t>https://www.phy.ncu.edu.tw/wp-content/uploads/2023/08/%E5%9C%8B%E7%AB%8B%E4%B8%AD%E5%A4%AE%E5%A4%A7%E5%AD%B8%E7%89%A9%E7%90%86%E5%AD%B8%E7%B3%BB%E8%81%9A%E7%A2%A9%E7%A7%91%E6%8A%80%E7%8D%8E%E5%AD%B8%E9%87%91%E8%BE%A6%E6%B3%951051004%E7%B3%BB%E5%8B%99%E6%9C%83%E8%AD%B0.pdf</t>
        </is>
      </c>
      <c r="I844" s="7" t="inlineStr">
        <is>
          <t>國立中央大學物理學系聚碩科技獎學金申請表</t>
        </is>
      </c>
      <c r="J844" s="7" t="inlineStr">
        <is>
          <t>https://www.phy.ncu.edu.tw/wp-content/uploads/2023/08/%E5%9C%8B%E7%AB%8B%E4%B8%AD%E5%A4%AE%E5%A4%A7%E5%AD%B8%E7%89%A9%E7%90%86%E5%AD%B8%E7%B3%BB%E8%81%9A%E7%A2%A9%E7%A7%91%E6%8A%80%E7%8D%8E%E5%AD%B8%E9%87%91%E7%94%B3%E8%AB%8B%E8%A1%A8.doc</t>
        </is>
      </c>
      <c r="K844" s="7" t="n"/>
      <c r="L844" s="7" t="n"/>
      <c r="M844" s="7" t="inlineStr">
        <is>
          <t>https://www.phy.ncu.edu.tw/news/112-2%e5%ad%b8%e6%9c%9f%e7%89%a9%e7%90%86%e7%b3%bb%e8%81%9a%e7%a2%a9%e7%a7%91%e6%8a%80%e7%8d%8e%e5%ad%b8%e9%87%91%e7%94%b3%e8%ab%8b%e5%85%ac%e5%91%8a%e7%94%b3%e8%ab%8b%e6%88%aa%e6%ad%a2%e6%97%a503-0/</t>
        </is>
      </c>
      <c r="N844" s="7" t="inlineStr">
        <is>
          <t>許慧君</t>
        </is>
      </c>
    </row>
    <row r="845" ht="409.6" customHeight="1">
      <c r="A845" s="7">
        <f>TRUE()</f>
        <v/>
      </c>
      <c r="B845" s="7" t="inlineStr">
        <is>
          <t>獎學金</t>
        </is>
      </c>
      <c r="C845" s="7" t="n"/>
      <c r="D845" s="14" t="n">
        <v>45321</v>
      </c>
      <c r="E845" s="7" t="inlineStr">
        <is>
          <t>112-2學期物理系上詮光纖獎學金FOCI Scholarship申請公告(申請截止日:03/01，16:00)</t>
        </is>
      </c>
      <c r="F845" s="9" t="inlineStr">
        <is>
          <t>為鼓勵及協助本系在校同學，由上詮光纖股份有限公司董事長林松福系友捐贈，設立本獎學金。
In order to encourage and support students of this department, the CEO of FOCI Fiber Optics limited Mr. Lin, Song Fu, former student of the physics department has graciously donated and established this scholarship fund.
本獎學金分為：
The scholarship fund is divided into
一、補助學生出國交流獎助（研修或實驗）：每年15萬元整。獎助大學部、碩士生、 博士生各一名，每人5萬元整。2024.04–2024.09出國申請案(考量疫情因素，出國期間非屬本次期間者仍可提出申請)
1.Financial assistance for students studying abroad (either for study or conducting research): 150000 NTD annually. Divided equally among Bachelor’s students, Master’s students, and PhD students, 1 recipient per category, for a total of 50000 NTD per recipient. 2024.04–2024.09 Application for going abroad (considering the epidemic factors, those who are not in this period of going abroad can still apply)
二、補助學生出席國際會議：每年5萬元整。2024.04–2024.09出國申請案(考量疫情因素，出國期間非屬本次期間者仍可提出申請)
2.Financial assistance for students to attend overseas conferences: 50000 NTD a year. 2024.04–2024.09 Application for going abroad (considering the epidemic factors, those who are not in this period of going abroad can still apply)
三、研究傑出獎助：每年5萬元整。獲獎學生共五名，每人1萬元整。研究論文發表期間:2023.02-2024.01
3.Research excellence award: 50000 NTD a year, awarded to 5 recipients a year, 10000 NTD each. Research paper publication period: 2023.02-2024.01
四、清寒優秀學生獎助：每年6萬元整。成績優異(前一學年學業總平均70分以上，各科成績均及格)者，獲獎學生一名。凡獲獎者，由該系指派同學進行每週3-5小時公共服務為原則。服務內容以擔任次一學期課程助教為優先。
4.Student excellence award: 60000 NTD a year. Awarded to a student with excellent grades (needing an average of at least 70 points for all subjects in the first academic year to qualify), 1 recipient. The Department of Physics will assign weekly 3-5 hours public services to the recipient. The priority of the services is to be a course assistant in the following semester.
上述獎學金金額為補助最高值，實際獎學金補助金額會考量出國地點、研究交流內容、國際會議規模、發表論文期刊層級、其他相關補助..等因素而調整。
The above-mentioned scholarship amount is the maximum value of the subsidy, and the actual amount of the scholarship subsidy will be adjusted in consideration of factors such as the location of the study abroad, the content of the research exchange, the scale of the international conference, the level of the journal of the published paper, and other related subsidies..
有意申請者請備妥相關申請文件，於申請截止日前繳交已簽名紙本文件至物理系辦。推薦信可由推薦人另行繳交至物理系辦 或 EMAIL: corona@ncu.edu.tw
Interested applicants should prepare the relevant application documents and submit the signed paper documents to the Department of Physics Office before the application deadline. The recommendation letter can be submitted separately by the recommender to the Office of the Department of Physics or EMAIL: corona@ncu.edu.tw
國立中央大學物理學系上詮光纖獎學金辦法FOCI-Scholarship-Application-Procedure1120321系務會議通過
國立中央大學物理學系上詮光纖獎學金申請表FOCI-scholarship-application-form-for-financial-assistance-for-students-studying-abroad</t>
        </is>
      </c>
      <c r="G845" s="7" t="inlineStr">
        <is>
          <t>國立中央大學物理學系上詮光纖獎學金辦法FOCI-Scholarship-Application-Procedure112</t>
        </is>
      </c>
      <c r="H845" s="7" t="inlineStr">
        <is>
          <t>https://www.phy.ncu.edu.tw/wp-content/uploads/2023/08/%E5%9C%8B%E7%AB%8B%E4%B8%AD%E5%A4%AE%E5%A4%A7%E5%AD%B8%E7%89%A9%E7%90%86%E5%AD%B8%E7%B3%BB%E4%B8%8A%E8%A9%AE%E5%85%89%E7%BA%96%E7%8D%8E%E5%AD%B8%E9%87%91%E8%BE%A6%E6%B3%95FOCI-Scholarship-Application-Procedure1120321%E7%B3%BB%E5%8B%99%E6%9C%83%E8%AD%B0%E9%80%9A%E9%81%8E.pdf</t>
        </is>
      </c>
      <c r="I845" s="7" t="inlineStr">
        <is>
          <t>國立中央大學物理學系上詮光纖獎學金申請表FOCI-scholarship-application-form-for-fi</t>
        </is>
      </c>
      <c r="J845" s="7" t="inlineStr">
        <is>
          <t>https://www.phy.ncu.edu.tw/wp-content/uploads/2023/08/%E5%9C%8B%E7%AB%8B%E4%B8%AD%E5%A4%AE%E5%A4%A7%E5%AD%B8%E7%89%A9%E7%90%86%E5%AD%B8%E7%B3%BB%E4%B8%8A%E8%A9%AE%E5%85%89%E7%BA%96%E7%8D%8E%E5%AD%B8%E9%87%91%E7%94%B3%E8%AB%8B%E8%A1%A8FOCI-scholarship-application-form-for-financial-assistance-for-students-studying-abroad.doc</t>
        </is>
      </c>
      <c r="K845" s="7" t="n"/>
      <c r="L845" s="7" t="n"/>
      <c r="M845" s="7" t="inlineStr">
        <is>
          <t>https://www.phy.ncu.edu.tw/news/112-2%e5%ad%b8%e6%9c%9f%e7%89%a9%e7%90%86%e7%b3%bb%e4%b8%8a%e8%a9%ae%e5%85%89%e7%ba%96%e7%8d%8e%e5%ad%b8%e9%87%91foci-scholarship%e7%94%b3%e8%ab%8b%e5%85%ac%e5%91%8a%e7%94%b3%e8%ab%8b%e6%88%aa/</t>
        </is>
      </c>
      <c r="N845" s="7" t="inlineStr">
        <is>
          <t>許慧君</t>
        </is>
      </c>
    </row>
    <row r="846">
      <c r="A846" s="7">
        <f>TRUE()</f>
        <v/>
      </c>
      <c r="B846" s="7" t="inlineStr">
        <is>
          <t>其他</t>
        </is>
      </c>
      <c r="C846" s="7" t="n"/>
      <c r="D846" s="14" t="n">
        <v>45317</v>
      </c>
      <c r="E846" s="7" t="inlineStr">
        <is>
          <t>2024台灣物理年會獲獎名單</t>
        </is>
      </c>
      <c r="F846" s="7" t="inlineStr">
        <is>
          <t>物理年會得獎名單-1下載</t>
        </is>
      </c>
      <c r="G846" s="7" t="inlineStr">
        <is>
          <t>物理年會得獎名單-1</t>
        </is>
      </c>
      <c r="H846" s="7" t="inlineStr">
        <is>
          <t>https://www.phy.ncu.edu.tw/wp-content/uploads/2024/01/物理年會得獎名單-1.pdf</t>
        </is>
      </c>
      <c r="I846" s="7" t="inlineStr">
        <is>
          <t>下載</t>
        </is>
      </c>
      <c r="J846" s="7" t="inlineStr">
        <is>
          <t>https://www.phy.ncu.edu.tw/wp-content/uploads/2024/01/物理年會得獎名單-1.pdf</t>
        </is>
      </c>
      <c r="K846" s="7" t="n"/>
      <c r="L846" s="7" t="n"/>
      <c r="M846" s="7" t="inlineStr">
        <is>
          <t>https://www.phy.ncu.edu.tw/news/2024%e5%8f%b0%e7%81%a3%e7%89%a9%e7%90%86%e5%b9%b4%e6%9c%83%e7%8d%b2%e7%8d%8e%e5%90%8d%e5%96%ae/</t>
        </is>
      </c>
      <c r="N846" s="7" t="inlineStr">
        <is>
          <t>許慧君</t>
        </is>
      </c>
    </row>
    <row r="847">
      <c r="A847" s="7">
        <f>TRUE()</f>
        <v/>
      </c>
      <c r="B847" s="7" t="inlineStr">
        <is>
          <t>招生</t>
        </is>
      </c>
      <c r="C847" s="7" t="n"/>
      <c r="D847" s="14" t="n">
        <v>45314</v>
      </c>
      <c r="E847" s="7" t="inlineStr">
        <is>
          <t>113學年度博士班考試入學招生簡章</t>
        </is>
      </c>
      <c r="F847" s="7" t="inlineStr">
        <is>
          <t>https://admission.ncu.edu.tw/zh-TW/article/2024-01-23%2015:52:12/10</t>
        </is>
      </c>
      <c r="G847" s="7" t="inlineStr">
        <is>
          <t>https://admission.ncu.edu.tw/zh-TW/article/2024-01-23%2015:5</t>
        </is>
      </c>
      <c r="H847" s="7" t="inlineStr">
        <is>
          <t>https://admission.ncu.edu.tw/zh-TW/article/2024-01-23%2015:52:12/10</t>
        </is>
      </c>
      <c r="I847" s="7" t="n"/>
      <c r="J847" s="7" t="n"/>
      <c r="K847" s="7" t="n"/>
      <c r="L847" s="7" t="n"/>
      <c r="M847" s="7" t="inlineStr">
        <is>
          <t>https://www.phy.ncu.edu.tw/news/113%e5%ad%b8%e5%b9%b4%e5%ba%a6%e5%8d%9a%e5%a3%ab%e7%8f%ad%e8%80%83%e8%a9%a6%e5%85%a5%e5%ad%b8%e6%8b%9b%e7%94%9f%e7%b0%a1%e7%ab%a0/</t>
        </is>
      </c>
      <c r="N847" s="7" t="inlineStr">
        <is>
          <t>許慧君</t>
        </is>
      </c>
    </row>
    <row r="848">
      <c r="A848" s="7">
        <f>TRUE()</f>
        <v/>
      </c>
      <c r="B848" s="7" t="inlineStr">
        <is>
          <t>其他</t>
        </is>
      </c>
      <c r="C848" s="7" t="n"/>
      <c r="D848" s="14" t="n">
        <v>45313</v>
      </c>
      <c r="E848" s="7" t="inlineStr">
        <is>
          <t>NCTS 2024 Frontiers of Complex Systems Winter School</t>
        </is>
      </c>
      <c r="F848" s="7" t="n"/>
      <c r="G848" s="7" t="n"/>
      <c r="H848" s="7" t="n"/>
      <c r="I848" s="7" t="n"/>
      <c r="J848" s="7" t="n"/>
      <c r="K848" s="7" t="n"/>
      <c r="L848" s="7" t="n"/>
      <c r="M848" s="7" t="inlineStr">
        <is>
          <t>https://www.phy.ncu.edu.tw/news/ncts-2024-frontiers-of-complex-systems-winter-school/</t>
        </is>
      </c>
      <c r="N848" s="7" t="inlineStr">
        <is>
          <t>許慧君</t>
        </is>
      </c>
    </row>
    <row r="849">
      <c r="A849" s="7">
        <f>TRUE()</f>
        <v/>
      </c>
      <c r="B849" s="7" t="inlineStr">
        <is>
          <t>其他</t>
        </is>
      </c>
      <c r="C849" s="7" t="n"/>
      <c r="D849" s="14" t="n">
        <v>45313</v>
      </c>
      <c r="E849" s="7" t="inlineStr">
        <is>
          <t>【公車改道】113年1月22日（星期一）至同年月26日（星 期五）舉辦2024物理年會公車改道The diversion map from22, JAN, 2024 to 26, JAN, 2024</t>
        </is>
      </c>
      <c r="F849" s="7" t="inlineStr">
        <is>
          <t>https://www.oga.ncu.edu.tw/34fba40c/news/efa61177/detail/ec3a59e8-6ddf-4d78-b875-dab141e34513</t>
        </is>
      </c>
      <c r="G849" s="7" t="inlineStr">
        <is>
          <t>https://www.oga.ncu.edu.tw/34fba40c/news/efa61177/detail/ec3</t>
        </is>
      </c>
      <c r="H849" s="7" t="inlineStr">
        <is>
          <t>https://www.oga.ncu.edu.tw/34fba40c/news/efa61177/detail/ec3a59e8-6ddf-4d78-b875-dab141e34513</t>
        </is>
      </c>
      <c r="I849" s="7" t="n"/>
      <c r="J849" s="7" t="n"/>
      <c r="K849" s="7" t="n"/>
      <c r="L849" s="7" t="n"/>
      <c r="M849" s="7" t="inlineStr">
        <is>
          <t>https://www.phy.ncu.edu.tw/news/%e3%80%90%e5%85%ac%e8%bb%8a%e6%94%b9%e9%81%93%e3%80%91113%e5%b9%b41%e6%9c%8822%e6%97%a5%ef%bc%88%e6%98%9f%e6%9c%9f%e4%b8%80%ef%bc%89%e8%87%b3%e5%90%8c%e5%b9%b4%e6%9c%8826%e6%97%a5%ef%bc%88%e6%98%9f/</t>
        </is>
      </c>
      <c r="N849" s="7" t="inlineStr">
        <is>
          <t>許慧君</t>
        </is>
      </c>
    </row>
    <row r="850" ht="261" customHeight="1">
      <c r="A850" s="7">
        <f>TRUE()</f>
        <v/>
      </c>
      <c r="B850" s="7" t="inlineStr">
        <is>
          <t>其他</t>
        </is>
      </c>
      <c r="C850" s="7" t="n"/>
      <c r="D850" s="14" t="n">
        <v>45313</v>
      </c>
      <c r="E850" s="7" t="inlineStr">
        <is>
          <t>112-2專題類課程選課調查表-研究生Questionnaire for Adding Special Topic Courses – for Postgraduate</t>
        </is>
      </c>
      <c r="F850" s="9" t="inlineStr">
        <is>
          <t>第一批調查至02/14(三)已截止，並彙整送各指導教授確認，已填寫者請勿重複填寫。尚未填表者請務必於02/21(三)前填寫。
本調查表請於113/02/14(三)前完成提交。Please submit this questionnaire before 113/02/14(Wednesday).
表單網址：https://forms.gle/2b4DZZTFesJPPVhq6
1. 專題課選課流程：Process of adding special topic courses   
 (1)學生填寫本調查表。Students fill out this questionnaire.
(2)系辦公室彙整名單並發送各指導老師確認指導事實並同意修課。The department office sends the student list to each  advisor  who needs to confirm the instruction fact and  agree students to take courses.
(3)系辦公室統一線上加課。The  department office adds courses on line for students.
2.確認專題課是否已加選：Confirm whether the special topic courses have been added.
   請於 113/02/21(三)~02/28(三)登入選課系統確認所選專題課已加選。若有問題請儘速通知系辦公室。Please log in to the course selection system from 113/02/21 (Wed) to 02/28(Wed) to confirm that the selected special topic courses have been added. If you have any problems, please notify the department office as soon as possible.
3.研究生如對專題指導老師有疑問，請逕洽系辦許小姐。更換專題指導教師請主動通知系辦，以免影響學期末成績評分作業。If postgraduates have any questions about the subject advisor, please contact Ms. Xu of the department office.  If you change the  advisor during the semester, please also notify the department office.</t>
        </is>
      </c>
      <c r="G850" s="7" t="inlineStr">
        <is>
          <t>https://forms.gle/2b4DZZTFesJPPVhq6</t>
        </is>
      </c>
      <c r="H850" s="7" t="inlineStr">
        <is>
          <t>https://forms.gle/2b4DZZTFesJPPVhq6</t>
        </is>
      </c>
      <c r="I850" s="7" t="n"/>
      <c r="J850" s="7" t="n"/>
      <c r="K850" s="7" t="n"/>
      <c r="L850" s="7" t="n"/>
      <c r="M850" s="7" t="inlineStr">
        <is>
          <t>https://www.phy.ncu.edu.tw/news/112-2%e5%b0%88%e9%a1%8c%e9%a1%9e%e8%aa%b2%e7%a8%8b%e9%81%b8%e8%aa%b2%e8%aa%bf%e6%9f%a5%e8%a1%a8-%e7%a0%94%e7%a9%b6%e7%94%9fquestionnaire-for-adding-special-topic-courses-for-postgraduate/</t>
        </is>
      </c>
      <c r="N850" s="7" t="inlineStr">
        <is>
          <t>吳菁穗</t>
        </is>
      </c>
    </row>
    <row r="851" ht="248" customHeight="1">
      <c r="A851" s="7">
        <f>TRUE()</f>
        <v/>
      </c>
      <c r="B851" s="7" t="inlineStr">
        <is>
          <t>其他</t>
        </is>
      </c>
      <c r="C851" s="7" t="n"/>
      <c r="D851" s="14" t="n">
        <v>45313</v>
      </c>
      <c r="E851" s="7" t="inlineStr">
        <is>
          <t>112-2物理系專題類課程選課暨導師調查表-大學部三、四年級含延修生</t>
        </is>
      </c>
      <c r="F851" s="9" t="inlineStr">
        <is>
          <t>第一批調查至02/14(三)已截止，並彙整送各指導教授確認，已填寫者請勿重複填寫。尚未填表者請務必於02/21(三)前填寫。
本調查表請於113/02/14(三)前完成提交。
表單網址：https://forms.gle/qyYQki9jPjkFo6hW8
以下請詳細閱讀，以免影響自身權益。
1.專題課選課流程 ：
(1)學生填寫本調查表。
(2)系辦公室彙整名單並發送各指導老師確認指導事實並同意修課。
(3)系辦公室統一線上加課。
2.確認專題課是否已加選：
   請於113/02/21(三)~02/28(三)前登入選課系統確認所選專題課已加選。若有問題請儘速通知系辦公室。
3.大學部專題指導老師不限本系教師 。學期中更換專題指導教師請主動通知系辦，以免影響學期末成績評分作業。
4.大學部選 乙類 畢業規定：須參加物理小年會壁報展並報告，須完成畢業論文及口試。口試成績為當學期「論文研習與撰寫」學期成績。如學期中轉換甲乙類，請主動告知系辦，以免影響畢審作業。
!!注意!!
**吳明佳老師因故無法擔任導師，吳老師之導生改由 新進教師陳烱豪老師 輔導。</t>
        </is>
      </c>
      <c r="G851" s="7" t="inlineStr">
        <is>
          <t>https://forms.gle/qyYQki9jPjkFo6hW8</t>
        </is>
      </c>
      <c r="H851" s="7" t="inlineStr">
        <is>
          <t>https://forms.gle/qyYQki9jPjkFo6hW8</t>
        </is>
      </c>
      <c r="I851" s="7" t="n"/>
      <c r="J851" s="7" t="n"/>
      <c r="K851" s="7" t="n"/>
      <c r="L851" s="7" t="n"/>
      <c r="M851" s="7" t="inlineStr">
        <is>
          <t>https://www.phy.ncu.edu.tw/news/112-2%e7%89%a9%e7%90%86%e7%b3%bb%e5%b0%88%e9%a1%8c%e9%a1%9e%e8%aa%b2%e7%a8%8b%e9%81%b8%e8%aa%b2%e6%9a%a8%e5%b0%8e%e5%b8%ab%e8%aa%bf%e6%9f%a5%e8%a1%a8-%e5%a4%a7%e5%ad%b8%e9%83%a8%e4%b8%89%e3%80%81/</t>
        </is>
      </c>
      <c r="N851" s="7" t="inlineStr">
        <is>
          <t>吳菁穗</t>
        </is>
      </c>
    </row>
    <row r="852" ht="105" customHeight="1">
      <c r="A852" s="7">
        <f>TRUE()</f>
        <v/>
      </c>
      <c r="B852" s="7" t="inlineStr">
        <is>
          <t>其他</t>
        </is>
      </c>
      <c r="C852" s="7" t="n"/>
      <c r="D852" s="14" t="n">
        <v>45313</v>
      </c>
      <c r="E852" s="7" t="inlineStr">
        <is>
          <t>公共空間清潔公告113.01.30(二)</t>
        </is>
      </c>
      <c r="F852" s="9" t="inlineStr">
        <is>
          <t>公共空間清潔公告
113.01.30(二)
健雄館
全館各樓層走道地板、地下室中庭地板及樓梯清洗。
全館走廊側邊扶手玻璃、一~二樓玻璃帷幕玻璃。
館舍四周排水溝清理。
各樓層走廊如有堆放物品，請盡量清空。
施作期間略有噪音，不便之處請多諒解。</t>
        </is>
      </c>
      <c r="G852" s="7" t="n"/>
      <c r="H852" s="7" t="n"/>
      <c r="I852" s="7" t="n"/>
      <c r="J852" s="7" t="n"/>
      <c r="K852" s="7" t="n"/>
      <c r="L852" s="7" t="n"/>
      <c r="M852" s="7" t="inlineStr">
        <is>
          <t>https://www.phy.ncu.edu.tw/news/%e5%85%ac%e5%85%b1%e7%a9%ba%e9%96%93%e6%b8%85%e6%bd%94%e5%85%ac%e5%91%8a113-01-30%e4%ba%8c/</t>
        </is>
      </c>
      <c r="N852" s="7" t="inlineStr">
        <is>
          <t>許慧君</t>
        </is>
      </c>
    </row>
    <row r="853">
      <c r="A853" s="7">
        <f>TRUE()</f>
        <v/>
      </c>
      <c r="B853" s="7" t="inlineStr">
        <is>
          <t>演講</t>
        </is>
      </c>
      <c r="C853" s="7" t="n"/>
      <c r="D853" s="14" t="n">
        <v>45306</v>
      </c>
      <c r="E853" s="7" t="inlineStr">
        <is>
          <t>【CHiP-Jan. 18@NCU】Mini-Workshop on Strong Field QED Physics</t>
        </is>
      </c>
      <c r="F853" s="7" t="inlineStr">
        <is>
          <t>【CHiP-Jan.-18@NCU】Mini-Workshop-on-Strong-Field-QED-Physics下載</t>
        </is>
      </c>
      <c r="G853" s="7" t="inlineStr">
        <is>
          <t>【CHiP-Jan.-18@NCU】Mini-Workshop-on-Strong-Field-QED-Physics</t>
        </is>
      </c>
      <c r="H853" s="7" t="inlineStr">
        <is>
          <t>https://www.phy.ncu.edu.tw/wp-content/uploads/2024/01/【CHiP-Jan.-18@NCU】Mini-Workshop-on-Strong-Field-QED-Physics.pdf</t>
        </is>
      </c>
      <c r="I853" s="7" t="inlineStr">
        <is>
          <t>下載</t>
        </is>
      </c>
      <c r="J853" s="7" t="inlineStr">
        <is>
          <t>https://www.phy.ncu.edu.tw/wp-content/uploads/2024/01/【CHiP-Jan.-18@NCU】Mini-Workshop-on-Strong-Field-QED-Physics.pdf</t>
        </is>
      </c>
      <c r="K853" s="7" t="n"/>
      <c r="L853" s="7" t="n"/>
      <c r="M853" s="7" t="inlineStr">
        <is>
          <t>https://www.phy.ncu.edu.tw/news/%e3%80%90chip-jan-18ncu%e3%80%91mini-workshop-on-strong-field-qed-physics/</t>
        </is>
      </c>
      <c r="N853" s="7" t="inlineStr">
        <is>
          <t>許慧君</t>
        </is>
      </c>
    </row>
    <row r="854" ht="248" customHeight="1">
      <c r="A854" s="7">
        <f>TRUE()</f>
        <v/>
      </c>
      <c r="B854" s="7" t="inlineStr">
        <is>
          <t>其他</t>
        </is>
      </c>
      <c r="C854" s="7" t="n"/>
      <c r="D854" s="14" t="n">
        <v>45306</v>
      </c>
      <c r="E854" s="7" t="inlineStr">
        <is>
          <t>112學年度第2學期課程教學助教志願調查1130115</t>
        </is>
      </c>
      <c r="F854" s="9" t="inlineStr">
        <is>
          <t>中央大學物理系公告-112學年度第2學期課程教學助教志願調查
NCU Physics Departmental Notice-2023/2024 Second Semester Teaching Assistant Application Form
物理系研究生欲申請擔任課程教學助教者，請於113年01月19日前填寫『課程教學助教志願表』(https://forms.gle/QHUKdYqc5P3r1cNm9 )。
Physics Department graduate students who wish to serve as teaching assistants (TA), please fill in the TA Application Form before Jan 19,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助教之助學金以「助學金單位」乘以「單位金額」進行計算。「助學金單位」由對應之每週工作時數訂定，其上限為 7 個單位。「單位金額」將依據相關經費狀況與助學金單位數總和進行計算。
112-2助學金單位金額為:1000元
112-2助教TA-3下載
國立中央大學物理系研究生獎助學金辦法20210708系務會議通過-2下載</t>
        </is>
      </c>
      <c r="G854" s="7" t="inlineStr">
        <is>
          <t>https://forms.gle/QHUKdYqc5P3r1cNm9</t>
        </is>
      </c>
      <c r="H854" s="7" t="inlineStr">
        <is>
          <t>https://forms.gle/QHUKdYqc5P3r1cNm9</t>
        </is>
      </c>
      <c r="I854" s="7" t="inlineStr">
        <is>
          <t>https://forms.gle/QHUKdYqc5P3r1cNm9</t>
        </is>
      </c>
      <c r="J854" s="7" t="inlineStr">
        <is>
          <t>https://forms.gle/QHUKdYqc5P3r1cNm9</t>
        </is>
      </c>
      <c r="K854" s="7" t="inlineStr">
        <is>
          <t>112-2助教TA-3</t>
        </is>
      </c>
      <c r="L854" s="7" t="inlineStr">
        <is>
          <t>https://www.phy.ncu.edu.tw/wp-content/uploads/2024/01/112-2助教TA-3.pdf</t>
        </is>
      </c>
      <c r="M854" s="7" t="inlineStr">
        <is>
          <t>https://www.phy.ncu.edu.tw/news/112%e5%ad%b8%e5%b9%b4%e5%ba%a6%e7%ac%ac2%e5%ad%b8%e6%9c%9f%e8%aa%b2%e7%a8%8b%e6%95%99%e5%ad%b8%e5%8a%a9%e6%95%99%e5%bf%97%e9%a1%98%e8%aa%bf%e6%9f%a51130115/</t>
        </is>
      </c>
      <c r="N854" s="7" t="inlineStr">
        <is>
          <t>許慧君</t>
        </is>
      </c>
    </row>
    <row r="855">
      <c r="A855" s="7">
        <f>TRUE()</f>
        <v/>
      </c>
      <c r="B855" s="7" t="inlineStr">
        <is>
          <t>其他</t>
        </is>
      </c>
      <c r="C855" s="7" t="n"/>
      <c r="D855" s="14" t="n">
        <v>45302</v>
      </c>
      <c r="E855" s="7" t="inlineStr">
        <is>
          <t>113年2月6日(二)-7日(三)為本校共同寒休日，教務處及物理系辦暫停服務!</t>
        </is>
      </c>
      <c r="F855" s="7" t="n"/>
      <c r="G855" s="7" t="n"/>
      <c r="H855" s="7" t="n"/>
      <c r="I855" s="7" t="n"/>
      <c r="J855" s="7" t="n"/>
      <c r="K855" s="7" t="n"/>
      <c r="L855" s="7" t="n"/>
      <c r="M855" s="7" t="inlineStr">
        <is>
          <t>https://www.phy.ncu.edu.tw/news/113%e5%b9%b42%e6%9c%886%e6%97%a5%e4%ba%8c-7%e6%97%a5%e4%b8%89%e7%82%ba%e6%9c%ac%e6%a0%a1%e5%85%b1%e5%90%8c%e5%af%92%e4%bc%91%e6%97%a5%ef%bc%8c%e6%95%99%e5%8b%99%e8%99%95%e5%8f%8a%e7%89%a9%e7%90%86/</t>
        </is>
      </c>
      <c r="N855" s="7" t="inlineStr">
        <is>
          <t>劉怡貞</t>
        </is>
      </c>
    </row>
    <row r="856" ht="53" customHeight="1">
      <c r="A856" s="7">
        <f>TRUE()</f>
        <v/>
      </c>
      <c r="B856" s="7" t="inlineStr">
        <is>
          <t>其他</t>
        </is>
      </c>
      <c r="C856" s="7" t="n"/>
      <c r="D856" s="14" t="n">
        <v>45301</v>
      </c>
      <c r="E856" s="7" t="inlineStr">
        <is>
          <t>S4-717暫停開放113.01.11</t>
        </is>
      </c>
      <c r="F856" s="9" t="inlineStr">
        <is>
          <t>時間:113.01.11(四)11:00-19:00
活動:實驗物理課
活動期間暫停開放
造成不便敬請見諒~</t>
        </is>
      </c>
      <c r="G856" s="7" t="n"/>
      <c r="H856" s="7" t="n"/>
      <c r="I856" s="7" t="n"/>
      <c r="J856" s="7" t="n"/>
      <c r="K856" s="7" t="n"/>
      <c r="L856" s="7" t="n"/>
      <c r="M856" s="7" t="inlineStr">
        <is>
          <t>https://www.phy.ncu.edu.tw/news/s4-717%e6%9a%ab%e5%81%9c%e9%96%8b%e6%94%be113-01-11/</t>
        </is>
      </c>
      <c r="N856" s="7" t="inlineStr">
        <is>
          <t>許慧君</t>
        </is>
      </c>
    </row>
    <row r="857">
      <c r="A857" s="7">
        <f>TRUE()</f>
        <v/>
      </c>
      <c r="B857" s="7" t="inlineStr">
        <is>
          <t>獎學金</t>
        </is>
      </c>
      <c r="C857" s="7" t="n"/>
      <c r="D857" s="14" t="n">
        <v>45300</v>
      </c>
      <c r="E857" s="7" t="inlineStr">
        <is>
          <t>112 學年度第 2 學期各項獎學金一覽表</t>
        </is>
      </c>
      <c r="F857" s="7" t="inlineStr">
        <is>
          <t>112學年度第2學期各項獎學金一覽表240108-1下載</t>
        </is>
      </c>
      <c r="G857" s="7" t="inlineStr">
        <is>
          <t>112學年度第2學期各項獎學金一覽表240108-1</t>
        </is>
      </c>
      <c r="H857" s="7" t="inlineStr">
        <is>
          <t>https://www.phy.ncu.edu.tw/wp-content/uploads/2024/01/112學年度第2學期各項獎學金一覽表240108-1.pdf</t>
        </is>
      </c>
      <c r="I857" s="7" t="inlineStr">
        <is>
          <t>下載</t>
        </is>
      </c>
      <c r="J857" s="7" t="inlineStr">
        <is>
          <t>https://www.phy.ncu.edu.tw/wp-content/uploads/2024/01/112學年度第2學期各項獎學金一覽表240108-1.pdf</t>
        </is>
      </c>
      <c r="K857" s="7" t="n"/>
      <c r="L857" s="7" t="n"/>
      <c r="M857" s="7" t="inlineStr">
        <is>
          <t>https://www.phy.ncu.edu.tw/news/112-%e5%ad%b8%e5%b9%b4%e5%ba%a6%e7%ac%ac-2-%e5%ad%b8%e6%9c%9f%e5%90%84%e9%a0%85%e7%8d%8e%e5%ad%b8%e9%87%91%e4%b8%80%e8%a6%bd%e8%a1%a8/</t>
        </is>
      </c>
      <c r="N857" s="7" t="inlineStr">
        <is>
          <t>許慧君</t>
        </is>
      </c>
    </row>
    <row r="858" ht="53" customHeight="1">
      <c r="A858" s="7">
        <f>TRUE()</f>
        <v/>
      </c>
      <c r="B858" s="7" t="inlineStr">
        <is>
          <t>演講</t>
        </is>
      </c>
      <c r="C858" s="7" t="n"/>
      <c r="D858" s="14" t="n">
        <v>45300</v>
      </c>
      <c r="E858" s="7" t="inlineStr">
        <is>
          <t>博士生學位考試公告(黃聖杰)</t>
        </is>
      </c>
      <c r="F858" s="9" t="inlineStr">
        <is>
          <t>姓名：黃聖杰
時間：1/10 14:00
地點： S4-724
題目：以第一原理計算探討應力下之複雜氧化物</t>
        </is>
      </c>
      <c r="G858" s="7" t="n"/>
      <c r="H858" s="7" t="n"/>
      <c r="I858" s="7" t="n"/>
      <c r="J858" s="7" t="n"/>
      <c r="K858" s="7" t="n"/>
      <c r="L858" s="7" t="n"/>
      <c r="M858" s="7" t="inlineStr">
        <is>
          <t>https://www.phy.ncu.edu.tw/news/%e5%8d%9a%e5%a3%ab%e7%94%9f%e5%ad%b8%e4%bd%8d%e8%80%83%e8%a9%a6%e5%85%ac%e5%91%8a%e9%bb%83%e8%81%96%e6%9d%b0/</t>
        </is>
      </c>
      <c r="N858" s="7" t="inlineStr">
        <is>
          <t>許慧君</t>
        </is>
      </c>
    </row>
    <row r="859" ht="248" customHeight="1">
      <c r="A859" s="7">
        <f>TRUE()</f>
        <v/>
      </c>
      <c r="B859" s="7" t="inlineStr">
        <is>
          <t>其他</t>
        </is>
      </c>
      <c r="C859" s="7" t="n"/>
      <c r="D859" s="14" t="n">
        <v>45300</v>
      </c>
      <c r="E859" s="7" t="inlineStr">
        <is>
          <t>112學年度第2學期課程教學助教志願調查1130109</t>
        </is>
      </c>
      <c r="F859" s="9" t="inlineStr">
        <is>
          <t>中央大學物理系公告-112學年度第2學期課程教學助教志願調查
NCU Physics Departmental Notice-2023/2024 Second Semester Teaching Assistant Application Form
物理系研究生欲申請擔任課程教學助教者，請於113年01月11日前填寫『課程教學助教志願表』(https://forms.gle/QHUKdYqc5P3r1cNm9 )。
Physics Department graduate students who wish to serve as teaching assistants (TA), please fill in the TA Application Form before Jan 11,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助教之助學金以「助學金單位」乘以「單位金額」進行計算。「助學金單位」由對應之每週工作時數訂定，其上限為 7 個單位。「單位金額」將依據相關經費狀況與助學金單位數總和進行計算。
112-2助學金單位金額為:1000元
112-2助教TA-2下載
國立中央大學物理系研究生獎助學金辦法20210708系務會議通過-1下載</t>
        </is>
      </c>
      <c r="G859" s="7" t="inlineStr">
        <is>
          <t>https://forms.gle/QHUKdYqc5P3r1cNm9</t>
        </is>
      </c>
      <c r="H859" s="7" t="inlineStr">
        <is>
          <t>https://forms.gle/QHUKdYqc5P3r1cNm9</t>
        </is>
      </c>
      <c r="I859" s="7" t="inlineStr">
        <is>
          <t>https://forms.gle/QHUKdYqc5P3r1cNm9</t>
        </is>
      </c>
      <c r="J859" s="7" t="inlineStr">
        <is>
          <t>https://forms.gle/QHUKdYqc5P3r1cNm9</t>
        </is>
      </c>
      <c r="K859" s="7" t="inlineStr">
        <is>
          <t>112-2助教TA-2</t>
        </is>
      </c>
      <c r="L859" s="7" t="inlineStr">
        <is>
          <t>https://www.phy.ncu.edu.tw/wp-content/uploads/2024/01/112-2助教TA-2.pdf</t>
        </is>
      </c>
      <c r="M859" s="7" t="inlineStr">
        <is>
          <t>https://www.phy.ncu.edu.tw/news/112%e5%ad%b8%e5%b9%b4%e5%ba%a6%e7%ac%ac2%e5%ad%b8%e6%9c%9f%e8%aa%b2%e7%a8%8b%e6%95%99%e5%ad%b8%e5%8a%a9%e6%95%99%e5%bf%97%e9%a1%98%e8%aa%bf%e6%9f%a51130109/</t>
        </is>
      </c>
      <c r="N859" s="7" t="inlineStr">
        <is>
          <t>許慧君</t>
        </is>
      </c>
    </row>
    <row r="860" ht="66" customHeight="1">
      <c r="A860" s="7">
        <f>TRUE()</f>
        <v/>
      </c>
      <c r="B860" s="7" t="inlineStr">
        <is>
          <t>演講</t>
        </is>
      </c>
      <c r="C860" s="7" t="n"/>
      <c r="D860" s="14" t="n">
        <v>45300</v>
      </c>
      <c r="E860" s="7" t="inlineStr">
        <is>
          <t>博士生學位考試公告(龍考弗)</t>
        </is>
      </c>
      <c r="F860" s="9" t="inlineStr">
        <is>
          <t>姓名name : Cao Phuc Long Hoa
時間time : 2023/01/11 11:00 AM
地點place : Science Building #4, Room 621 (NCU)
題目Title : Measurement of the Zgamma production cross-section in proton-proton collision at sqrt(s) = 13TeV with the CMS detector</t>
        </is>
      </c>
      <c r="G860" s="7" t="n"/>
      <c r="H860" s="7" t="n"/>
      <c r="I860" s="7" t="n"/>
      <c r="J860" s="7" t="n"/>
      <c r="K860" s="7" t="n"/>
      <c r="L860" s="7" t="n"/>
      <c r="M860" s="7" t="inlineStr">
        <is>
          <t>https://www.phy.ncu.edu.tw/news/%e5%8d%9a%e5%a3%ab%e7%94%9f%e5%ad%b8%e4%bd%8d%e8%80%83%e8%a9%a6%e5%85%ac%e5%91%8a%e9%be%8d%e8%80%83%e5%bc%97/</t>
        </is>
      </c>
      <c r="N860" s="7" t="inlineStr">
        <is>
          <t>許慧君</t>
        </is>
      </c>
    </row>
    <row r="861">
      <c r="A861" s="7">
        <f>TRUE()</f>
        <v/>
      </c>
      <c r="B861" s="7" t="inlineStr">
        <is>
          <t>其他</t>
        </is>
      </c>
      <c r="C861" s="7" t="n"/>
      <c r="D861" s="14" t="n">
        <v>45299</v>
      </c>
      <c r="E861" s="7" t="inlineStr">
        <is>
          <t>112學年度第2學期學雜費繳費單下載時間公告</t>
        </is>
      </c>
      <c r="F861" s="7" t="inlineStr">
        <is>
          <t>https://www.oga.ncu.edu.tw/a14bd963/news/aa57b4c0/detail/c2c320c6-c85e-4d85-b00f-82c34dbfb0cc</t>
        </is>
      </c>
      <c r="G861" s="7" t="inlineStr">
        <is>
          <t>https://www.oga.ncu.edu.tw/a14bd963/news/aa57b4c0/detail/c2c</t>
        </is>
      </c>
      <c r="H861" s="7" t="inlineStr">
        <is>
          <t>https://www.oga.ncu.edu.tw/a14bd963/news/aa57b4c0/detail/c2c320c6-c85e-4d85-b00f-82c34dbfb0cc</t>
        </is>
      </c>
      <c r="I861" s="7" t="n"/>
      <c r="J861" s="7" t="n"/>
      <c r="K861" s="7" t="n"/>
      <c r="L861" s="7" t="n"/>
      <c r="M861" s="7" t="inlineStr">
        <is>
          <t>https://www.phy.ncu.edu.tw/news/112%e5%ad%b8%e5%b9%b4%e5%ba%a6%e7%ac%ac2%e5%ad%b8%e6%9c%9f%e5%ad%b8%e9%9b%9c%e8%b2%bb%e7%b9%b3%e8%b2%bb%e5%96%ae%e4%b8%8b%e8%bc%89%e6%99%82%e9%96%93%e5%85%ac%e5%91%8a/</t>
        </is>
      </c>
      <c r="N861" s="7" t="inlineStr">
        <is>
          <t>許慧君</t>
        </is>
      </c>
    </row>
    <row r="862" ht="157" customHeight="1">
      <c r="A862" s="7">
        <f>TRUE()</f>
        <v/>
      </c>
      <c r="B862" s="7" t="inlineStr">
        <is>
          <t>獎學金</t>
        </is>
      </c>
      <c r="C862" s="7" t="n"/>
      <c r="D862" s="14" t="n">
        <v>45299</v>
      </c>
      <c r="E862" s="7" t="inlineStr">
        <is>
          <t>112學年度蔡力行先生獎學金受理申請(申請截止日:03/01，16:00)限113學年出國者</t>
        </is>
      </c>
      <c r="F862" s="9" t="inlineStr">
        <is>
          <t>蔡力行先生為鼓勵本校學生拓增國際視野，發展領導統合能力，學習鏈結多元社群資源並參與國際交流合作，特捐贈設立本獎學金。
獎助對象 ：本校品學兼優之大學部在學學生。
獎助類別：
優秀學生出國研修獎學金：歷年累計學業成績班排名前百分之二十五(含)以內，經國際事務處甄選錄取，赴國外與本校簽訂合作協議學校或本校教授推薦知名大學，進修研習之交換生(至少一學期)或修讀跨國雙學位之雙聯學位生。
受推薦學生務需於本校獎助學金管理系統https://cis.ncu.edu.tw/Scholarship/ 完成登錄。登錄後，系統產生之申請表，連同歷年成績單、自傳及出國研修計畫書、語言測驗成績單影本及其他有利審查之文件一起送審(詳如附件”獎學金檢附文件清單”)。
上述申請文件請於截止日前送物理系辦公室，逾時不予受理。
國立中央大學蔡力行先生獎學金辦法下載</t>
        </is>
      </c>
      <c r="G862" s="7" t="inlineStr">
        <is>
          <t>國立中央大學蔡力行先生獎學金辦法</t>
        </is>
      </c>
      <c r="H862" s="7" t="inlineStr">
        <is>
          <t>https://www.phy.ncu.edu.tw/wp-content/uploads/2024/01/國立中央大學蔡力行先生獎學金辦法.pdf</t>
        </is>
      </c>
      <c r="I862" s="7" t="inlineStr">
        <is>
          <t>下載</t>
        </is>
      </c>
      <c r="J862" s="7" t="inlineStr">
        <is>
          <t>https://www.phy.ncu.edu.tw/wp-content/uploads/2024/01/國立中央大學蔡力行先生獎學金辦法.pdf</t>
        </is>
      </c>
      <c r="K862" s="7" t="n"/>
      <c r="L862" s="7" t="n"/>
      <c r="M862" s="7" t="inlineStr">
        <is>
          <t>https://www.phy.ncu.edu.tw/news/112%e5%ad%b8%e5%b9%b4%e5%ba%a6%e8%94%a1%e5%8a%9b%e8%a1%8c%e5%85%88%e7%94%9f%e7%8d%8e%e5%ad%b8%e9%87%91%e5%8f%97%e7%90%86%e7%94%b3%e8%ab%8b%e7%94%b3%e8%ab%8b%e6%88%aa%e6%ad%a2%e6%97%a503-08/</t>
        </is>
      </c>
      <c r="N862" s="7" t="inlineStr">
        <is>
          <t>許慧君</t>
        </is>
      </c>
    </row>
    <row r="863" ht="183" customHeight="1">
      <c r="A863" s="7">
        <f>TRUE()</f>
        <v/>
      </c>
      <c r="B863" s="7" t="inlineStr">
        <is>
          <t>獎學金</t>
        </is>
      </c>
      <c r="C863" s="7" t="n"/>
      <c r="D863" s="14" t="n">
        <v>45299</v>
      </c>
      <c r="E863" s="7" t="inlineStr">
        <is>
          <t>113學年度朱順一合勤獎學金受理申請(申請截止日:03/01，16:00)</t>
        </is>
      </c>
      <c r="F863" s="9" t="inlineStr">
        <is>
          <t>朱順一博士為獎勵本校品行良好且學業或運動競賽表現優異學生，特捐助設立本獎學金。
學業優良獎學金：每名十萬元，分兩學期給獎，每學期五萬元，審查時須具在學身分。
申請資格:學業優良獎學金須為正式學籍之大學部三年級學生，不含延長修業學生及在職生。操行成績在八十分以上且無懲處紀錄。
申請表
學生成績名次證明書(向註冊組申請)
歷年成績單
自傳
具體績優事蹟佐證資料(獎狀、證明)
其他有利審查之資料(如推薦函等)
上述申請文件請於截止日前送物理系辦公室，逾時不予受理。
朱順一合勤獎學金辦法下載
1122檢附文件清單-朱順一下載
朱順一合勤獎學金申請表下載</t>
        </is>
      </c>
      <c r="G863" s="7" t="inlineStr">
        <is>
          <t>朱順一合勤獎學金辦法</t>
        </is>
      </c>
      <c r="H863" s="7" t="inlineStr">
        <is>
          <t>https://www.phy.ncu.edu.tw/wp-content/uploads/2024/01/朱順一合勤獎學金辦法.pdf</t>
        </is>
      </c>
      <c r="I863" s="7" t="inlineStr">
        <is>
          <t>下載</t>
        </is>
      </c>
      <c r="J863" s="7" t="inlineStr">
        <is>
          <t>https://www.phy.ncu.edu.tw/wp-content/uploads/2024/01/朱順一合勤獎學金辦法.pdf</t>
        </is>
      </c>
      <c r="K863" s="7" t="inlineStr">
        <is>
          <t>1122檢附文件清單-朱順一</t>
        </is>
      </c>
      <c r="L863" s="7" t="inlineStr">
        <is>
          <t>https://www.phy.ncu.edu.tw/wp-content/uploads/2024/01/1122檢附文件清單-朱順一.pdf</t>
        </is>
      </c>
      <c r="M863" s="7" t="inlineStr">
        <is>
          <t>https://www.phy.ncu.edu.tw/news/113%e5%ad%b8%e5%b9%b4%e5%ba%a6%e6%9c%b1%e9%a0%86%e4%b8%80%e5%90%88%e5%8b%a4%e7%8d%8e%e5%ad%b8%e9%87%91%e5%8f%97%e7%90%86%e7%94%b3%e8%ab%8b%e7%94%b3%e8%ab%8b%e6%88%aa%e6%ad%a2%e6%97%a503-08/</t>
        </is>
      </c>
      <c r="N863" s="7" t="inlineStr">
        <is>
          <t>許慧君</t>
        </is>
      </c>
    </row>
    <row r="864" ht="183" customHeight="1">
      <c r="A864" s="7">
        <f>TRUE()</f>
        <v/>
      </c>
      <c r="B864" s="7" t="inlineStr">
        <is>
          <t>獎學金</t>
        </is>
      </c>
      <c r="C864" s="7" t="n"/>
      <c r="D864" s="14" t="n">
        <v>45299</v>
      </c>
      <c r="E864" s="7" t="inlineStr">
        <is>
          <t>112學年度第2學期「國立中央大學優秀學生獎學金」(申請截止日03/01，16:00)</t>
        </is>
      </c>
      <c r="F864" s="9" t="inlineStr">
        <is>
          <t>為獎勵本校表現優異具特殊成就或服務熱忱的學生，特設立「國立中央大學優秀學生獎學金辦法」
獎勵：每名新台幣兩萬元整，並頒發獎狀乙張。
申請資格：本校具正式學籍學生（不含延畢生及在職學生，僑生向國際事務處提出申請），具以下資格之一者。
一 在校期間代表本校參加校際性、全國性或國際性競賽，成績優異，為校爭光者。
二 獲各項創作、發明、設計專利或研究成果，對社會有重大貢獻，能提升校譽者。
三 在校期間參與全校性事務工作，任勞任怨，著有績效，或參與公共事務為校爭光，事蹟卓著者。
四 品學兼優，具服務熱忱者有具體事績者。
五 其他具特殊成就者。
申請文件請於截止日前送物理系辦公室，逾時不予受理。
中文版-優秀學生獎學金辦法與檢附文件清單下載
英文版-優秀學生獎學金辦法與檢附文件清單下載</t>
        </is>
      </c>
      <c r="G864" s="7" t="inlineStr">
        <is>
          <t>中文版-優秀學生獎學金辦法與檢附文件清單</t>
        </is>
      </c>
      <c r="H864" s="7" t="inlineStr">
        <is>
          <t>https://www.phy.ncu.edu.tw/wp-content/uploads/2024/01/中文版-優秀學生獎學金辦法與檢附文件清單.pdf</t>
        </is>
      </c>
      <c r="I864" s="7" t="inlineStr">
        <is>
          <t>下載</t>
        </is>
      </c>
      <c r="J864" s="7" t="inlineStr">
        <is>
          <t>https://www.phy.ncu.edu.tw/wp-content/uploads/2024/01/中文版-優秀學生獎學金辦法與檢附文件清單.pdf</t>
        </is>
      </c>
      <c r="K864" s="7" t="inlineStr">
        <is>
          <t>英文版-優秀學生獎學金辦法與檢附文件清單</t>
        </is>
      </c>
      <c r="L864" s="7" t="inlineStr">
        <is>
          <t>https://www.phy.ncu.edu.tw/wp-content/uploads/2024/01/英文版-優秀學生獎學金辦法與檢附文件清單.pdf</t>
        </is>
      </c>
      <c r="M864" s="7" t="inlineStr">
        <is>
          <t>https://www.phy.ncu.edu.tw/news/112%e5%ad%b8%e5%b9%b4%e5%ba%a6%e7%ac%ac2%e5%ad%b8%e6%9c%9f%e3%80%8c%e5%9c%8b%e7%ab%8b%e4%b8%ad%e5%a4%ae%e5%a4%a7%e5%ad%b8%e5%84%aa%e7%a7%80%e5%ad%b8%e7%94%9f%e7%8d%8e%e5%ad%b8%e9%87%91%e3%80%8d/</t>
        </is>
      </c>
      <c r="N864" s="7" t="inlineStr">
        <is>
          <t>許慧君</t>
        </is>
      </c>
    </row>
    <row r="865" ht="66" customHeight="1">
      <c r="A865" s="7">
        <f>TRUE()</f>
        <v/>
      </c>
      <c r="B865" s="7" t="inlineStr">
        <is>
          <t>其他</t>
        </is>
      </c>
      <c r="C865" s="7" t="n"/>
      <c r="D865" s="14" t="n">
        <v>45296</v>
      </c>
      <c r="E865" s="7" t="inlineStr">
        <is>
          <t>112-2助教報到程序Teaching assistant registration procedure</t>
        </is>
      </c>
      <c r="F865" s="9" t="inlineStr">
        <is>
          <t>助教報到程序Teaching-assistant-registration-procedure下載
附件1-國立中央大學獎助生暨學生兼任助理學習與勞僱型態同意書下載
附件2-助教同意切結書TA-agreement-affidavit下載
ncu-pims-d-001國立中央大學員工個人資料保密同意書v1.2_1101222下載
國立中央大學教學助理管理要點下載</t>
        </is>
      </c>
      <c r="G865" s="7" t="inlineStr">
        <is>
          <t>助教報到程序Teaching-assistant-registration-procedure</t>
        </is>
      </c>
      <c r="H865" s="7" t="inlineStr">
        <is>
          <t>https://www.phy.ncu.edu.tw/wp-content/uploads/2024/01/助教報到程序Teaching-assistant-registration-procedure.pdf</t>
        </is>
      </c>
      <c r="I865" s="7" t="inlineStr">
        <is>
          <t>下載</t>
        </is>
      </c>
      <c r="J865" s="7" t="inlineStr">
        <is>
          <t>https://www.phy.ncu.edu.tw/wp-content/uploads/2024/01/助教報到程序Teaching-assistant-registration-procedure.pdf</t>
        </is>
      </c>
      <c r="K865" s="7" t="inlineStr">
        <is>
          <t>附件1-國立中央大學獎助生暨學生兼任助理學習與勞僱型態同意書</t>
        </is>
      </c>
      <c r="L865" s="7" t="inlineStr">
        <is>
          <t>https://www.phy.ncu.edu.tw/wp-content/uploads/2024/01/附件1-國立中央大學獎助生暨學生兼任助理學習與勞僱型態同意書.pdf</t>
        </is>
      </c>
      <c r="M865" s="7" t="inlineStr">
        <is>
          <t>https://www.phy.ncu.edu.tw/news/112-2%e5%8a%a9%e6%95%99%e5%a0%b1%e5%88%b0%e7%a8%8b%e5%ba%8fteaching-assistant-registration-procedure/</t>
        </is>
      </c>
      <c r="N865" s="7" t="inlineStr">
        <is>
          <t>許慧君</t>
        </is>
      </c>
    </row>
    <row r="866" ht="157" customHeight="1">
      <c r="A866" s="7">
        <f>TRUE()</f>
        <v/>
      </c>
      <c r="B866" s="7" t="inlineStr">
        <is>
          <t>其他</t>
        </is>
      </c>
      <c r="C866" s="7" t="n"/>
      <c r="D866" s="14" t="n">
        <v>45296</v>
      </c>
      <c r="E866" s="7" t="inlineStr">
        <is>
          <t>1/19(五）清洗健雄館1-10樓窗台</t>
        </is>
      </c>
      <c r="F866" s="9" t="inlineStr">
        <is>
          <t>健雄館一樓靠中大湖安全門(電梯旁)暫停開放!
請靠近窗台之房間使用者，當天請務必關上窗戶，以免汙水潑入室內，不便之處請見諒。
一樓104技佐辦公室
二樓206物理系學會
三樓306實驗物理實驗室
四樓406離子佈植實驗室
五樓506-1低溫物理實驗室
六樓624複雜液體研究室
七樓724研討室
八樓822.824
九樓914
十樓1012</t>
        </is>
      </c>
      <c r="G866" s="7" t="n"/>
      <c r="H866" s="7" t="n"/>
      <c r="I866" s="7" t="n"/>
      <c r="J866" s="7" t="n"/>
      <c r="K866" s="7" t="n"/>
      <c r="L866" s="7" t="n"/>
      <c r="M866" s="7" t="inlineStr">
        <is>
          <t>https://www.phy.ncu.edu.tw/news/1-19%e4%ba%94%ef%bc%89%e6%b8%85%e6%b4%97%e5%81%a5%e9%9b%84%e9%a4%a81-10%e6%a8%93%e7%aa%97%e5%8f%b0/</t>
        </is>
      </c>
      <c r="N866" s="7" t="inlineStr">
        <is>
          <t>許慧君</t>
        </is>
      </c>
    </row>
    <row r="867" ht="40" customHeight="1">
      <c r="A867" s="7">
        <f>TRUE()</f>
        <v/>
      </c>
      <c r="B867" s="7" t="inlineStr">
        <is>
          <t>其他</t>
        </is>
      </c>
      <c r="C867" s="7" t="n"/>
      <c r="D867" s="14" t="n">
        <v>45295</v>
      </c>
      <c r="E867" s="7" t="inlineStr">
        <is>
          <t>恭喜本系博士生羅偉碩同學榮獲2023 AAPPS-DPP Poster Prize</t>
        </is>
      </c>
      <c r="F867" s="9" t="inlineStr">
        <is>
          <t>指導老師:伊林教授
論文題目:Percolating transition from order to disorder in two-dimensional Yukawa system
https://aappsdpp.org/AAPPSDPPF/posteraward.html</t>
        </is>
      </c>
      <c r="G867" s="7" t="inlineStr">
        <is>
          <t>https://aappsdpp.org/AAPPSDPPF/posteraward.html</t>
        </is>
      </c>
      <c r="H867" s="7" t="inlineStr">
        <is>
          <t>https://aappsdpp.org/AAPPSDPPF/posteraward.html?fbclid=IwAR2zjLREdb0Uo8IDEhHD1t4gwpI1CHClwlQmYkSe7Zjgb74LHwtqqNXO12w</t>
        </is>
      </c>
      <c r="I867" s="7" t="n"/>
      <c r="J867" s="7" t="n"/>
      <c r="K867" s="7" t="n"/>
      <c r="L867" s="7" t="n"/>
      <c r="M867" s="7" t="inlineStr">
        <is>
          <t>https://www.phy.ncu.edu.tw/news/%e6%81%ad%e5%96%9c%e6%9c%ac%e7%b3%bb%e5%8d%9a%e5%a3%ab%e7%94%9f%e7%be%85%e5%81%89%e7%a2%a9%e5%90%8c%e5%ad%b8%e6%a6%ae%e7%8d%b22023-aapps-dpp-poster-prize/</t>
        </is>
      </c>
      <c r="N867" s="7" t="inlineStr">
        <is>
          <t>許慧君</t>
        </is>
      </c>
    </row>
    <row r="868">
      <c r="A868" s="7">
        <f>TRUE()</f>
        <v/>
      </c>
      <c r="B868" s="7" t="inlineStr">
        <is>
          <t>其他</t>
        </is>
      </c>
      <c r="C868" s="7" t="n"/>
      <c r="D868" s="14" t="n">
        <v>45295</v>
      </c>
      <c r="E868" s="7" t="inlineStr">
        <is>
          <t>失物招領(113.01.04)</t>
        </is>
      </c>
      <c r="F868" s="7" t="inlineStr">
        <is>
          <t>有遺失下列物品者，請儘速至物理系辦(S4-629)認領! 未領取物品將於113.01.31清除。</t>
        </is>
      </c>
      <c r="G868" s="7" t="n"/>
      <c r="H868" s="7" t="n"/>
      <c r="I868" s="7" t="n"/>
      <c r="J868" s="7" t="n"/>
      <c r="K868" s="7" t="n"/>
      <c r="L868" s="7" t="n"/>
      <c r="M868" s="7" t="inlineStr">
        <is>
          <t>https://www.phy.ncu.edu.tw/news/%e5%a4%b1%e7%89%a9%e6%8b%9b%e9%a0%98113-01-04/</t>
        </is>
      </c>
      <c r="N868" s="7" t="inlineStr">
        <is>
          <t>許慧君</t>
        </is>
      </c>
    </row>
    <row r="869">
      <c r="A869" s="7">
        <f>TRUE()</f>
        <v/>
      </c>
      <c r="B869" s="7" t="inlineStr">
        <is>
          <t>其他</t>
        </is>
      </c>
      <c r="C869" s="7" t="n"/>
      <c r="D869" s="14" t="n">
        <v>45295</v>
      </c>
      <c r="E869" s="7" t="inlineStr">
        <is>
          <t>物理系分機通訊錄20240101</t>
        </is>
      </c>
      <c r="F869" s="7" t="inlineStr">
        <is>
          <t>物理系通訊錄下載</t>
        </is>
      </c>
      <c r="G869" s="7" t="inlineStr">
        <is>
          <t>物理系通訊錄</t>
        </is>
      </c>
      <c r="H869" s="7" t="inlineStr">
        <is>
          <t>https://www.phy.ncu.edu.tw/wp-content/uploads/2024/01/物理系通訊錄.pdf</t>
        </is>
      </c>
      <c r="I869" s="7" t="inlineStr">
        <is>
          <t>下載</t>
        </is>
      </c>
      <c r="J869" s="7" t="inlineStr">
        <is>
          <t>https://www.phy.ncu.edu.tw/wp-content/uploads/2024/01/物理系通訊錄.pdf</t>
        </is>
      </c>
      <c r="K869" s="7" t="n"/>
      <c r="L869" s="7" t="n"/>
      <c r="M869" s="7" t="inlineStr">
        <is>
          <t>https://www.phy.ncu.edu.tw/news/%e7%89%a9%e7%90%86%e7%b3%bb%e5%88%86%e6%a9%9f%e9%80%9a%e8%a8%8a%e9%8c%8420240101/</t>
        </is>
      </c>
      <c r="N869" s="7" t="inlineStr">
        <is>
          <t>許慧君</t>
        </is>
      </c>
    </row>
    <row r="870" ht="66" customHeight="1">
      <c r="A870" s="7">
        <f>TRUE()</f>
        <v/>
      </c>
      <c r="B870" s="7" t="inlineStr">
        <is>
          <t>其他</t>
        </is>
      </c>
      <c r="C870" s="7" t="n"/>
      <c r="D870" s="14" t="n">
        <v>45294</v>
      </c>
      <c r="E870" s="7" t="inlineStr">
        <is>
          <t>健雄館一樓外廳整修工程捐贈典禮</t>
        </is>
      </c>
      <c r="F870" s="9" t="inlineStr">
        <is>
          <t>感謝73級林松福、77級王郁琦、77級方頌仁、78級陳正翔、80級(碩)范進雍等五位系友慨捐經費，健雄館一樓外廳得以呈現嶄新面貌，提升本系師生研究學習及活動環境。113年1月2日五位系友撥冗蒞臨外廳整修工程捐贈典禮。
更多精彩照片
https://photos.app.goo.gl/aqogZMfgLiqxChQU7</t>
        </is>
      </c>
      <c r="G870" s="7" t="inlineStr">
        <is>
          <t>https://photos.app.goo.gl/aqogZMfgLiqxChQU7</t>
        </is>
      </c>
      <c r="H870" s="7" t="inlineStr">
        <is>
          <t>https://photos.app.goo.gl/aqogZMfgLiqxChQU7</t>
        </is>
      </c>
      <c r="I870" s="7" t="n"/>
      <c r="J870" s="7" t="n"/>
      <c r="K870" s="7" t="n"/>
      <c r="L870" s="7" t="n"/>
      <c r="M870" s="7" t="inlineStr">
        <is>
          <t>https://www.phy.ncu.edu.tw/news/%e5%81%a5%e9%9b%84%e9%a4%a8%e4%b8%80%e6%a8%93%e5%a4%96%e5%bb%b3%e6%95%b4%e4%bf%ae%e5%b7%a5%e7%a8%8b%e6%8d%90%e8%b4%88%e5%85%b8%e7%a6%ae-2/</t>
        </is>
      </c>
      <c r="N870" s="7" t="inlineStr">
        <is>
          <t>許慧君</t>
        </is>
      </c>
    </row>
    <row r="871" ht="144" customHeight="1">
      <c r="A871" s="7">
        <f>TRUE()</f>
        <v/>
      </c>
      <c r="B871" s="7" t="inlineStr">
        <is>
          <t>其他</t>
        </is>
      </c>
      <c r="C871" s="7" t="n"/>
      <c r="D871" s="14" t="n">
        <v>45294</v>
      </c>
      <c r="E871" s="7" t="inlineStr">
        <is>
          <t>研究生看過來！博碩論文上傳不卡關，歡迎參加講習會</t>
        </is>
      </c>
      <c r="F871" s="9" t="inlineStr">
        <is>
          <t>為讓畢業生上傳論文不卡關，
圖書館將於113年1月10日中午時段12:10-12:40，
開設線上博碩論文上傳講習會，
講授如何有效率且快速通過畢業論文上傳作業，
歡迎畢業生及系所人員參加，
請至Portal的活動報名系統報名，或直接點選以下網址：
報名連結：https://cis.ncu.edu.tw/iNCU/messageNotice/activityManagement/activity/420
※如果無法參與線上講習，亦提供影音版與文字版手冊，歡迎參考
影音版網址：https://www.youtube.com/playlist?list=PL0GOa0AhJ0nX0gdREXbjfxZP06LOv_n7i
文字版網址：https://rapid.lib.ncu.edu.tw/libweek/guide/04-2.html</t>
        </is>
      </c>
      <c r="G871" s="7" t="inlineStr">
        <is>
          <t>https://cis.ncu.edu.tw/iNCU/messageNotice/activityManagement</t>
        </is>
      </c>
      <c r="H871" s="7" t="inlineStr">
        <is>
          <t>https://cis.ncu.edu.tw/iNCU/messageNotice/activityManagement/activity/420</t>
        </is>
      </c>
      <c r="I871" s="7" t="inlineStr">
        <is>
          <t>https://www.youtube.com/playlist?list=PL0GOa0AhJ0nX0gdREXbjf</t>
        </is>
      </c>
      <c r="J871" s="7" t="inlineStr">
        <is>
          <t>https://www.youtube.com/playlist?list=PL0GOa0AhJ0nX0gdREXbjfxZP06LOv_n7i</t>
        </is>
      </c>
      <c r="K871" s="7" t="inlineStr">
        <is>
          <t>https://rapid.lib.ncu.edu.tw/libweek/guide/04-2.html</t>
        </is>
      </c>
      <c r="L871" s="7" t="inlineStr">
        <is>
          <t>https://rapid.lib.ncu.edu.tw/libweek/guide/04-2.html</t>
        </is>
      </c>
      <c r="M871" s="7" t="inlineStr">
        <is>
          <t>https://www.phy.ncu.edu.tw/news/%e7%a0%94%e7%a9%b6%e7%94%9f%e7%9c%8b%e9%81%8e%e4%be%86%ef%bc%81%e5%8d%9a%e7%a2%a9%e8%ab%96%e6%96%87%e4%b8%8a%e5%82%b3%e4%b8%8d%e5%8d%a1%e9%97%9c%ef%bc%8c%e6%ad%a1%e8%bf%8e%e5%8f%83%e5%8a%a0%e8%ac%9b/</t>
        </is>
      </c>
      <c r="N871" s="7" t="inlineStr">
        <is>
          <t>許慧君</t>
        </is>
      </c>
    </row>
    <row r="872">
      <c r="A872" s="7">
        <f>TRUE()</f>
        <v/>
      </c>
      <c r="B872" s="7" t="inlineStr">
        <is>
          <t>演講</t>
        </is>
      </c>
      <c r="C872" s="7" t="n"/>
      <c r="D872" s="14" t="n">
        <v>45293</v>
      </c>
      <c r="E872" s="7" t="inlineStr">
        <is>
          <t>Colloquium_20240109_Development of Formosa Intergraded Research Spherical Tokamak (FIRST), the first Tokamak in Taiwan for fusion energy research</t>
        </is>
      </c>
      <c r="F872" s="7" t="inlineStr">
        <is>
          <t>Colloquium_20240109下載</t>
        </is>
      </c>
      <c r="G872" s="7" t="inlineStr">
        <is>
          <t>Colloquium_20240109</t>
        </is>
      </c>
      <c r="H872" s="7" t="inlineStr">
        <is>
          <t>https://www.phy.ncu.edu.tw/wp-content/uploads/2024/01/Colloquium_20240109.pdf</t>
        </is>
      </c>
      <c r="I872" s="7" t="inlineStr">
        <is>
          <t>下載</t>
        </is>
      </c>
      <c r="J872" s="7" t="inlineStr">
        <is>
          <t>https://www.phy.ncu.edu.tw/wp-content/uploads/2024/01/Colloquium_20240109.pdf</t>
        </is>
      </c>
      <c r="K872" s="7" t="n"/>
      <c r="L872" s="7" t="n"/>
      <c r="M872" s="7" t="inlineStr">
        <is>
          <t>https://www.phy.ncu.edu.tw/news/colloquium_20240109_development-of-formosa-intergraded-research-spherical-tokamak-first-the-first-tokamak-in-taiwan-for-fusion-energy-research/</t>
        </is>
      </c>
      <c r="N872" s="7" t="inlineStr">
        <is>
          <t>許慧君</t>
        </is>
      </c>
    </row>
    <row r="873" ht="248" customHeight="1">
      <c r="A873" s="7">
        <f>TRUE()</f>
        <v/>
      </c>
      <c r="B873" s="7" t="inlineStr">
        <is>
          <t>其他</t>
        </is>
      </c>
      <c r="C873" s="7" t="n"/>
      <c r="D873" s="14" t="n">
        <v>45293</v>
      </c>
      <c r="E873" s="7" t="inlineStr">
        <is>
          <t>112學年度第2學期課程教學助教志願調查1130102</t>
        </is>
      </c>
      <c r="F873" s="9" t="inlineStr">
        <is>
          <t>中央大學物理系公告-112學年度第2學期課程教學助教志願調查
NCU Physics Departmental Notice-2023/2024 Second Semester Teaching Assistant Application Form
物理系研究生欲申請擔任課程教學助教者，請於113年01月05日前填寫『課程教學助教志願表』(https://forms.gle/QHUKdYqc5P3r1cNm9 )。
Physics Department graduate students who wish to serve as teaching assistants (TA), please fill in the TA Application Form before Jan 05,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助教之助學金以「助學金單位」乘以「單位金額」進行計算。「助學金單位」由對應之每週工作時數訂定，其上限為 7 個單位。「單位金額」將依據相關經費狀況與助學金單位數總和進行計算。
112-2助學金單位金額為:1000元
112-2助教TA下載
國立中央大學物理系研究生獎助學金辦法20210708系務會議通過下載</t>
        </is>
      </c>
      <c r="G873" s="7" t="inlineStr">
        <is>
          <t>https://forms.gle/QHUKdYqc5P3r1cNm9</t>
        </is>
      </c>
      <c r="H873" s="7" t="inlineStr">
        <is>
          <t>https://forms.gle/QHUKdYqc5P3r1cNm9</t>
        </is>
      </c>
      <c r="I873" s="7" t="inlineStr">
        <is>
          <t>https://forms.gle/QHUKdYqc5P3r1cNm9</t>
        </is>
      </c>
      <c r="J873" s="7" t="inlineStr">
        <is>
          <t>https://forms.gle/QHUKdYqc5P3r1cNm9</t>
        </is>
      </c>
      <c r="K873" s="7" t="inlineStr">
        <is>
          <t>112-2助教TA</t>
        </is>
      </c>
      <c r="L873" s="7" t="inlineStr">
        <is>
          <t>https://www.phy.ncu.edu.tw/wp-content/uploads/2024/01/112-2助教TA.pdf</t>
        </is>
      </c>
      <c r="M873" s="7" t="inlineStr">
        <is>
          <t>https://www.phy.ncu.edu.tw/news/112%e5%ad%b8%e5%b9%b4%e5%ba%a6%e7%ac%ac2%e5%ad%b8%e6%9c%9f%e8%aa%b2%e7%a8%8b%e6%95%99%e5%ad%b8%e5%8a%a9%e6%95%99%e5%bf%97%e9%a1%98%e8%aa%bf%e6%9f%a51130102/</t>
        </is>
      </c>
      <c r="N873" s="7" t="inlineStr">
        <is>
          <t>許慧君</t>
        </is>
      </c>
    </row>
    <row r="874">
      <c r="A874" s="7">
        <f>TRUE()</f>
        <v/>
      </c>
      <c r="B874" s="7" t="inlineStr">
        <is>
          <t>其他</t>
        </is>
      </c>
      <c r="C874" s="7" t="n"/>
      <c r="D874" s="14" t="n">
        <v>45288</v>
      </c>
      <c r="E874" s="7" t="inlineStr">
        <is>
          <t>健雄館一樓外廳整修工程捐贈典禮</t>
        </is>
      </c>
      <c r="F874" s="7" t="inlineStr">
        <is>
          <t>典禮下載</t>
        </is>
      </c>
      <c r="G874" s="7" t="inlineStr">
        <is>
          <t>典禮</t>
        </is>
      </c>
      <c r="H874" s="7" t="inlineStr">
        <is>
          <t>https://www.phy.ncu.edu.tw/wp-content/uploads/2023/12/典禮.pdf</t>
        </is>
      </c>
      <c r="I874" s="7" t="inlineStr">
        <is>
          <t>下載</t>
        </is>
      </c>
      <c r="J874" s="7" t="inlineStr">
        <is>
          <t>https://www.phy.ncu.edu.tw/wp-content/uploads/2023/12/典禮.pdf</t>
        </is>
      </c>
      <c r="K874" s="7" t="n"/>
      <c r="L874" s="7" t="n"/>
      <c r="M874" s="7" t="inlineStr">
        <is>
          <t>https://www.phy.ncu.edu.tw/news/%e5%81%a5%e9%9b%84%e9%a4%a8%e4%b8%80%e6%a8%93%e5%a4%96%e5%bb%b3%e6%95%b4%e4%bf%ae%e5%b7%a5%e7%a8%8b%e6%8d%90%e8%b4%88%e5%85%b8%e7%a6%ae/</t>
        </is>
      </c>
      <c r="N874" s="7" t="inlineStr">
        <is>
          <t>許慧君</t>
        </is>
      </c>
    </row>
    <row r="875" ht="157" customHeight="1">
      <c r="A875" s="7">
        <f>TRUE()</f>
        <v/>
      </c>
      <c r="B875" s="7" t="inlineStr">
        <is>
          <t>其他</t>
        </is>
      </c>
      <c r="C875" s="7" t="n"/>
      <c r="D875" s="14" t="n">
        <v>45287</v>
      </c>
      <c r="E875" s="7" t="inlineStr">
        <is>
          <t>二手教科書募集 即日起～2024.01.14 (日)</t>
        </is>
      </c>
      <c r="F875" s="9" t="inlineStr">
        <is>
          <t>為促使正版教科書有效利用，並達到智慧財產權宣導及資源減量、回收的目的，圖書館將於每學期末及學期初舉辦「傳承、活化」二手教科書回收、贈送活動。本次活動資訊如下：
捐書→即日起～2024.01.14 (日)
贈送→ 下學期初
收書處：總圖書館1F門口、宿舍傳達室
注意事項：
請提供外觀潔淨、內頁完整的正版教科書籍。
本活動僅為二手教科書回收及贈送平台，恕不提供課程及書籍資訊。
活動結束後，圖書館擁有處理剩餘書籍的權利，恕不退還。
若有任何問題，歡迎洽詢中央大學圖書館推廣服務組鄭小姐，請撥校內分機57407或E-mail 至julie829@ncu.edu.tw。</t>
        </is>
      </c>
      <c r="G875" s="7" t="inlineStr">
        <is>
          <t>julie829@ncu.edu.tw</t>
        </is>
      </c>
      <c r="H875" s="7" t="inlineStr">
        <is>
          <t>mailto:julie829@ncu.edu.tw</t>
        </is>
      </c>
      <c r="I875" s="7" t="n"/>
      <c r="J875" s="7" t="n"/>
      <c r="K875" s="7" t="n"/>
      <c r="L875" s="7" t="n"/>
      <c r="M875" s="7" t="inlineStr">
        <is>
          <t>https://www.phy.ncu.edu.tw/news/%e4%ba%8c%e6%89%8b%e6%95%99%e7%a7%91%e6%9b%b8%e5%8b%9f%e9%9b%86-%e5%8d%b3%e6%97%a5%e8%b5%b7%ef%bd%9e2024-01-14-%e6%97%a5/</t>
        </is>
      </c>
      <c r="N875" s="7" t="inlineStr">
        <is>
          <t>許慧君</t>
        </is>
      </c>
    </row>
    <row r="876">
      <c r="A876" s="7">
        <f>TRUE()</f>
        <v/>
      </c>
      <c r="B876" s="7" t="inlineStr">
        <is>
          <t>演講</t>
        </is>
      </c>
      <c r="C876" s="7" t="n"/>
      <c r="D876" s="14" t="n">
        <v>45287</v>
      </c>
      <c r="E876" s="7" t="inlineStr">
        <is>
          <t>Colloquium_20240102_Improving Coherence Time of Superconducting Qubits</t>
        </is>
      </c>
      <c r="F876" s="7" t="inlineStr">
        <is>
          <t>Colloquium_20240102下載</t>
        </is>
      </c>
      <c r="G876" s="7" t="inlineStr">
        <is>
          <t>Colloquium_20240102</t>
        </is>
      </c>
      <c r="H876" s="7" t="inlineStr">
        <is>
          <t>https://www.phy.ncu.edu.tw/wp-content/uploads/2024/01/Colloquium_20240102.pdf</t>
        </is>
      </c>
      <c r="I876" s="7" t="inlineStr">
        <is>
          <t>下載</t>
        </is>
      </c>
      <c r="J876" s="7" t="inlineStr">
        <is>
          <t>https://www.phy.ncu.edu.tw/wp-content/uploads/2024/01/Colloquium_20240102.pdf</t>
        </is>
      </c>
      <c r="K876" s="7" t="n"/>
      <c r="L876" s="7" t="n"/>
      <c r="M876" s="7" t="inlineStr">
        <is>
          <t>https://www.phy.ncu.edu.tw/news/colloquium_20240102_improving-coherence-time-of-superconducting-qubits/</t>
        </is>
      </c>
      <c r="N876" s="7" t="inlineStr">
        <is>
          <t>許慧君</t>
        </is>
      </c>
    </row>
    <row r="877" ht="66" customHeight="1">
      <c r="A877" s="7">
        <f>TRUE()</f>
        <v/>
      </c>
      <c r="B877" s="7" t="inlineStr">
        <is>
          <t>其他</t>
        </is>
      </c>
      <c r="C877" s="7" t="n"/>
      <c r="D877" s="14" t="n">
        <v>45286</v>
      </c>
      <c r="E877" s="7" t="inlineStr">
        <is>
          <t>S4-717暫停開放112.12.27(三)</t>
        </is>
      </c>
      <c r="F877" s="9" t="inlineStr">
        <is>
          <t>時間:112.12.27(三)
11:00-19:00
實驗物理課
活動期間暫停開放
造成不便敬請見諒~</t>
        </is>
      </c>
      <c r="G877" s="7" t="n"/>
      <c r="H877" s="7" t="n"/>
      <c r="I877" s="7" t="n"/>
      <c r="J877" s="7" t="n"/>
      <c r="K877" s="7" t="n"/>
      <c r="L877" s="7" t="n"/>
      <c r="M877" s="7" t="inlineStr">
        <is>
          <t>https://www.phy.ncu.edu.tw/news/s4-717%e6%9a%ab%e5%81%9c%e9%96%8b%e6%94%be112-12-27%e4%b8%89/</t>
        </is>
      </c>
      <c r="N877" s="7" t="inlineStr">
        <is>
          <t>許慧君</t>
        </is>
      </c>
    </row>
    <row r="878" ht="248" customHeight="1">
      <c r="A878" s="7">
        <f>TRUE()</f>
        <v/>
      </c>
      <c r="B878" s="7" t="inlineStr">
        <is>
          <t>其他</t>
        </is>
      </c>
      <c r="C878" s="7" t="n"/>
      <c r="D878" s="14" t="n">
        <v>45286</v>
      </c>
      <c r="E878" s="7" t="inlineStr">
        <is>
          <t>112學年度第2學期課程教學助教志願調查1121226</t>
        </is>
      </c>
      <c r="F878" s="9" t="inlineStr">
        <is>
          <t>中央大學物理系公告-112學年度第2學期課程教學助教志願調查
NCU Physics Departmental Notice-2023/2024 Second Semester Teaching Assistant Application Form
物理系研究生欲申請擔任課程教學助教者，請於112年12月28日前填寫『課程教學助教志願表』(https://forms.gle/QHUKdYqc5P3r1cNm9 )。
Physics Department graduate students who wish to serve as teaching assistants (TA), please fill in the TA Application Form before Dec 28, 2023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助教之助學金以「助學金單位」乘以「單位金額」進行計算。「助學金單位」由對應之每週工作時數訂定，其上限為 7 個單位。「單位金額」將依據相關經費狀況與助學金單位數總和進行計算。
112-2助學金單位金額為:1000元
112-2助教TA-3下載
國立中央大學物理系研究生獎助學金辦法20210708系務會議通過-2下載</t>
        </is>
      </c>
      <c r="G878" s="7" t="inlineStr">
        <is>
          <t>https://forms.gle/QHUKdYqc5P3r1cNm9</t>
        </is>
      </c>
      <c r="H878" s="7" t="inlineStr">
        <is>
          <t>https://forms.gle/QHUKdYqc5P3r1cNm9</t>
        </is>
      </c>
      <c r="I878" s="7" t="inlineStr">
        <is>
          <t>https://forms.gle/QHUKdYqc5P3r1cNm9</t>
        </is>
      </c>
      <c r="J878" s="7" t="inlineStr">
        <is>
          <t>https://forms.gle/QHUKdYqc5P3r1cNm9</t>
        </is>
      </c>
      <c r="K878" s="7" t="inlineStr">
        <is>
          <t>112-2助教TA-3</t>
        </is>
      </c>
      <c r="L878" s="7" t="inlineStr">
        <is>
          <t>https://www.phy.ncu.edu.tw/wp-content/uploads/2023/12/112-2助教TA-3.pdf</t>
        </is>
      </c>
      <c r="M878" s="7" t="inlineStr">
        <is>
          <t>https://www.phy.ncu.edu.tw/news/112%e5%ad%b8%e5%b9%b4%e5%ba%a6%e7%ac%ac2%e5%ad%b8%e6%9c%9f%e8%aa%b2%e7%a8%8b%e6%95%99%e5%ad%b8%e5%8a%a9%e6%95%99%e5%bf%97%e9%a1%98%e8%aa%bf%e6%9f%a51121226/</t>
        </is>
      </c>
      <c r="N878" s="7" t="inlineStr">
        <is>
          <t>許慧君</t>
        </is>
      </c>
    </row>
    <row r="879" ht="40" customHeight="1">
      <c r="A879" s="7">
        <f>TRUE()</f>
        <v/>
      </c>
      <c r="B879" s="7" t="inlineStr">
        <is>
          <t>其他</t>
        </is>
      </c>
      <c r="C879" s="7" t="n"/>
      <c r="D879" s="14" t="n">
        <v>45285</v>
      </c>
      <c r="E879" s="7" t="inlineStr">
        <is>
          <t>【112-1大學部畢業生辦理離校注意事項】</t>
        </is>
      </c>
      <c r="F879" s="9" t="inlineStr">
        <is>
          <t>請參閱圖示說明。
四、完成系友認證： 至下列網址進入【系友認證】填寫個人資料：
物理系首頁 https://www.phy.ncu.edu.tw/ –系友專區–系友登入</t>
        </is>
      </c>
      <c r="G879" s="7" t="inlineStr">
        <is>
          <t>https://www.phy.ncu.edu.tw/</t>
        </is>
      </c>
      <c r="H879" s="7" t="inlineStr">
        <is>
          <t>https://www.phy.ncu.edu.tw/?fbclid=IwAR0tm_j4zr4fYBGJplKvVJdEbBk5F7xrO0_QemqHHp87uTWEwiVfb066XFw</t>
        </is>
      </c>
      <c r="I879" s="7" t="n"/>
      <c r="J879" s="7" t="n"/>
      <c r="K879" s="7" t="n"/>
      <c r="L879" s="7" t="n"/>
      <c r="M879" s="7" t="inlineStr">
        <is>
          <t>https://www.phy.ncu.edu.tw/news/%e3%80%90112-1%e5%a4%a7%e5%ad%b8%e9%83%a8%e7%95%a2%e6%a5%ad%e7%94%9f%e8%be%a6%e7%90%86%e9%9b%a2%e6%a0%a1%e6%b3%a8%e6%84%8f%e4%ba%8b%e9%a0%85%e3%80%91/</t>
        </is>
      </c>
      <c r="N879" s="7" t="inlineStr">
        <is>
          <t>吳菁穗</t>
        </is>
      </c>
    </row>
    <row r="880">
      <c r="A880" s="7">
        <f>TRUE()</f>
        <v/>
      </c>
      <c r="B880" s="7" t="inlineStr">
        <is>
          <t>演講</t>
        </is>
      </c>
      <c r="C880" s="7" t="n"/>
      <c r="D880" s="14" t="n">
        <v>45285</v>
      </c>
      <c r="E880" s="7" t="inlineStr">
        <is>
          <t>Special talk_20231227_The Elusive Universe: Probing Millicharge Dark Sector and Reheating Cosmology</t>
        </is>
      </c>
      <c r="F880" s="7" t="inlineStr">
        <is>
          <t>Special-talk-2023-12-27下載</t>
        </is>
      </c>
      <c r="G880" s="7" t="inlineStr">
        <is>
          <t>Special-talk-2023-12-27</t>
        </is>
      </c>
      <c r="H880" s="7" t="inlineStr">
        <is>
          <t>https://www.phy.ncu.edu.tw/wp-content/uploads/2023/12/Special-talk-2023-12-27.pdf</t>
        </is>
      </c>
      <c r="I880" s="7" t="inlineStr">
        <is>
          <t>下載</t>
        </is>
      </c>
      <c r="J880" s="7" t="inlineStr">
        <is>
          <t>https://www.phy.ncu.edu.tw/wp-content/uploads/2023/12/Special-talk-2023-12-27.pdf</t>
        </is>
      </c>
      <c r="K880" s="7" t="n"/>
      <c r="L880" s="7" t="n"/>
      <c r="M880" s="7" t="inlineStr">
        <is>
          <t>https://www.phy.ncu.edu.tw/news/special-talk_20231227_the-elusive-universe-probing-millicharge-dark-sector-and-reheating-cosmology/</t>
        </is>
      </c>
      <c r="N880" s="7" t="inlineStr">
        <is>
          <t>許慧君</t>
        </is>
      </c>
    </row>
    <row r="881" ht="248" customHeight="1">
      <c r="A881" s="7">
        <f>TRUE()</f>
        <v/>
      </c>
      <c r="B881" s="7" t="inlineStr">
        <is>
          <t>其他</t>
        </is>
      </c>
      <c r="C881" s="7" t="n"/>
      <c r="D881" s="14" t="n">
        <v>45280</v>
      </c>
      <c r="E881" s="7" t="inlineStr">
        <is>
          <t>112學年度第2學期課程教學助教志願調查1121221</t>
        </is>
      </c>
      <c r="F881" s="9" t="inlineStr">
        <is>
          <t>中央大學物理系公告-112學年度第2學期課程教學助教志願調查
NCU Physics Departmental Notice-2023/2024 Second Semester Teaching Assistant Application Form
物理系研究生欲申請擔任課程教學助教者，請於112年12月24日前填寫『課程教學助教志願表』(https://forms.gle/QHUKdYqc5P3r1cNm9 )。
Physics Department graduate students who wish to serve as teaching assistants (TA), please fill in the TA Application Form before Dec 24, 2023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助教之助學金以「助學金單位」乘以「單位金額」進行計算。「助學金單位」由對應之每週工作時數訂定，其上限為 7 個單位。「單位金額」將依據相關經費狀況與助學金單位數總和進行計算。
112-2助學金單位金額為:1000元
112-2助教TA-2下載
國立中央大學物理系研究生獎助學金辦法20210708系務會議通過-1下載</t>
        </is>
      </c>
      <c r="G881" s="7" t="inlineStr">
        <is>
          <t>https://forms.gle/QHUKdYqc5P3r1cNm9</t>
        </is>
      </c>
      <c r="H881" s="7" t="inlineStr">
        <is>
          <t>https://forms.gle/QHUKdYqc5P3r1cNm9</t>
        </is>
      </c>
      <c r="I881" s="7" t="inlineStr">
        <is>
          <t>https://forms.gle/QHUKdYqc5P3r1cNm9</t>
        </is>
      </c>
      <c r="J881" s="7" t="inlineStr">
        <is>
          <t>https://forms.gle/QHUKdYqc5P3r1cNm9</t>
        </is>
      </c>
      <c r="K881" s="7" t="inlineStr">
        <is>
          <t>112-2助教TA-2</t>
        </is>
      </c>
      <c r="L881" s="7" t="inlineStr">
        <is>
          <t>https://www.phy.ncu.edu.tw/wp-content/uploads/2023/12/112-2助教TA-2.pdf</t>
        </is>
      </c>
      <c r="M881" s="7" t="inlineStr">
        <is>
          <t>https://www.phy.ncu.edu.tw/news/112%e5%ad%b8%e5%b9%b4%e5%ba%a6%e7%ac%ac2%e5%ad%b8%e6%9c%9f%e8%aa%b2%e7%a8%8b%e6%95%99%e5%ad%b8%e5%8a%a9%e6%95%99%e5%bf%97%e9%a1%98%e8%aa%bf%e6%9f%a51121220/</t>
        </is>
      </c>
      <c r="N881" s="7" t="inlineStr">
        <is>
          <t>許慧君</t>
        </is>
      </c>
    </row>
    <row r="882">
      <c r="A882" s="7">
        <f>TRUE()</f>
        <v/>
      </c>
      <c r="B882" s="7" t="inlineStr">
        <is>
          <t>演講</t>
        </is>
      </c>
      <c r="C882" s="7" t="n"/>
      <c r="D882" s="14" t="n">
        <v>45279</v>
      </c>
      <c r="E882" s="7" t="inlineStr">
        <is>
          <t>Colloquium_20231226_High-Brightness and Narrow-Linewidth Source of Heralded Single Photons Generated from a Hot Atomic Vapor</t>
        </is>
      </c>
      <c r="F882" s="7" t="inlineStr">
        <is>
          <t>Colloquium_20231226下載</t>
        </is>
      </c>
      <c r="G882" s="7" t="inlineStr">
        <is>
          <t>Colloquium_20231226</t>
        </is>
      </c>
      <c r="H882" s="7" t="inlineStr">
        <is>
          <t>https://www.phy.ncu.edu.tw/wp-content/uploads/2023/12/Colloquium_20231226.pdf</t>
        </is>
      </c>
      <c r="I882" s="7" t="inlineStr">
        <is>
          <t>下載</t>
        </is>
      </c>
      <c r="J882" s="7" t="inlineStr">
        <is>
          <t>https://www.phy.ncu.edu.tw/wp-content/uploads/2023/12/Colloquium_20231226.pdf</t>
        </is>
      </c>
      <c r="K882" s="7" t="n"/>
      <c r="L882" s="7" t="n"/>
      <c r="M882" s="7" t="inlineStr">
        <is>
          <t>https://www.phy.ncu.edu.tw/news/colloquium_20231226_high-brightness-and-narrow-linewidth-source-of-heralded-single-photons-generated-from-a-hot-atomic-vapor/</t>
        </is>
      </c>
      <c r="N882" s="7" t="inlineStr">
        <is>
          <t>許慧君</t>
        </is>
      </c>
    </row>
    <row r="883">
      <c r="A883" s="7">
        <f>TRUE()</f>
        <v/>
      </c>
      <c r="B883" s="7" t="inlineStr">
        <is>
          <t>演講</t>
        </is>
      </c>
      <c r="C883" s="7" t="n"/>
      <c r="D883" s="14" t="n">
        <v>45275</v>
      </c>
      <c r="E883" s="7" t="inlineStr">
        <is>
          <t>Special talk_20231220_Gravitational Quantum Optics &amp;amp; Quantum Optics with Free Electrons</t>
        </is>
      </c>
      <c r="F883" s="7" t="inlineStr">
        <is>
          <t>Special-talk-2023-12-20下載</t>
        </is>
      </c>
      <c r="G883" s="7" t="inlineStr">
        <is>
          <t>Special-talk-2023-12-20</t>
        </is>
      </c>
      <c r="H883" s="7" t="inlineStr">
        <is>
          <t>https://www.phy.ncu.edu.tw/wp-content/uploads/2023/12/Special-talk-2023-12-20.pdf</t>
        </is>
      </c>
      <c r="I883" s="7" t="inlineStr">
        <is>
          <t>下載</t>
        </is>
      </c>
      <c r="J883" s="7" t="inlineStr">
        <is>
          <t>https://www.phy.ncu.edu.tw/wp-content/uploads/2023/12/Special-talk-2023-12-20.pdf</t>
        </is>
      </c>
      <c r="K883" s="7" t="n"/>
      <c r="L883" s="7" t="n"/>
      <c r="M883" s="7" t="inlineStr">
        <is>
          <t>https://www.phy.ncu.edu.tw/news/special-talk_20231220_gravitational-quantum-optics-quantum-optics-with-free-electrons/</t>
        </is>
      </c>
      <c r="N883" s="7" t="inlineStr">
        <is>
          <t>許慧君</t>
        </is>
      </c>
    </row>
    <row r="884" ht="79" customHeight="1">
      <c r="A884" s="7">
        <f>TRUE()</f>
        <v/>
      </c>
      <c r="B884" s="7" t="inlineStr">
        <is>
          <t>其他</t>
        </is>
      </c>
      <c r="C884" s="7" t="n"/>
      <c r="D884" s="14" t="n">
        <v>45275</v>
      </c>
      <c r="E884" s="7" t="inlineStr">
        <is>
          <t>恭喜物理系大學部王勝弘同學榮獲台灣光電年會口說演講學生獎</t>
        </is>
      </c>
      <c r="F884" s="9" t="inlineStr">
        <is>
          <t>恭喜物理系大學部王勝弘同學榮獲台灣光電年會(OPTIC2023)口說演講學生獎—Student paper awards (oral)
指導教授:光電系蔡秉儒助理教授、陳彥宏教授
演講主題：Comb-Like Time-Frequency Entanglement via Two-Photon Interference and Distribution
OPTIC2023: https://optic2023.conf.tw/site/userdata/1495/Student%20Paper%20Awards.pdf</t>
        </is>
      </c>
      <c r="G884" s="7" t="inlineStr">
        <is>
          <t>https://optic2023.conf.tw/site/userdata/1495/Student%20Paper</t>
        </is>
      </c>
      <c r="H884" s="7" t="inlineStr">
        <is>
          <t>https://optic2023.conf.tw/site/userdata/1495/Student%20Paper%20Awards.pdf</t>
        </is>
      </c>
      <c r="I884" s="7" t="n"/>
      <c r="J884" s="7" t="n"/>
      <c r="K884" s="7" t="n"/>
      <c r="L884" s="7" t="n"/>
      <c r="M884" s="7" t="inlineStr">
        <is>
          <t>https://www.phy.ncu.edu.tw/news/%e6%81%ad%e5%96%9c%e7%89%a9%e7%90%86%e7%b3%bb%e5%a4%a7%e5%ad%b8%e9%83%a8%e7%8e%8b%e5%8b%9d%e5%bc%98%e5%90%8c%e5%ad%b8%e6%a6%ae%e7%8d%b2%e5%8f%b0%e7%81%a3%e5%85%89%e9%9b%bb%e5%b9%b4%e6%9c%83%e5%8f%a3/</t>
        </is>
      </c>
      <c r="N884" s="7" t="inlineStr">
        <is>
          <t>許慧君</t>
        </is>
      </c>
    </row>
    <row r="885">
      <c r="A885" s="7">
        <f>TRUE()</f>
        <v/>
      </c>
      <c r="B885" s="7" t="inlineStr">
        <is>
          <t>演講</t>
        </is>
      </c>
      <c r="C885" s="7" t="n"/>
      <c r="D885" s="14" t="n">
        <v>45273</v>
      </c>
      <c r="E885" s="7" t="inlineStr">
        <is>
          <t>Special talk_20231222_New approaches for neutral atom quantum technology</t>
        </is>
      </c>
      <c r="F885" s="7" t="inlineStr">
        <is>
          <t>Special-talk-2023-12-22下載</t>
        </is>
      </c>
      <c r="G885" s="7" t="inlineStr">
        <is>
          <t>Special-talk-2023-12-22</t>
        </is>
      </c>
      <c r="H885" s="7" t="inlineStr">
        <is>
          <t>https://www.phy.ncu.edu.tw/wp-content/uploads/2023/12/Special-talk-2023-12-22.pdf</t>
        </is>
      </c>
      <c r="I885" s="7" t="inlineStr">
        <is>
          <t>下載</t>
        </is>
      </c>
      <c r="J885" s="7" t="inlineStr">
        <is>
          <t>https://www.phy.ncu.edu.tw/wp-content/uploads/2023/12/Special-talk-2023-12-22.pdf</t>
        </is>
      </c>
      <c r="K885" s="7" t="n"/>
      <c r="L885" s="7" t="n"/>
      <c r="M885" s="7" t="inlineStr">
        <is>
          <t>https://www.phy.ncu.edu.tw/news/special-talk_20231222_new-approaches-for-neutral-atom-quantum-technology/</t>
        </is>
      </c>
      <c r="N885" s="7" t="inlineStr">
        <is>
          <t>許慧君</t>
        </is>
      </c>
    </row>
    <row r="886">
      <c r="A886" s="7">
        <f>TRUE()</f>
        <v/>
      </c>
      <c r="B886" s="7" t="inlineStr">
        <is>
          <t>演講</t>
        </is>
      </c>
      <c r="C886" s="7" t="n"/>
      <c r="D886" s="14" t="n">
        <v>45273</v>
      </c>
      <c r="E886" s="7" t="inlineStr">
        <is>
          <t>Colloquium_20231219_Nonlinear optical responses and quantum geometry</t>
        </is>
      </c>
      <c r="F886" s="7" t="inlineStr">
        <is>
          <t>Colloquium_20231219下載</t>
        </is>
      </c>
      <c r="G886" s="7" t="inlineStr">
        <is>
          <t>Colloquium_20231219</t>
        </is>
      </c>
      <c r="H886" s="7" t="inlineStr">
        <is>
          <t>https://www.phy.ncu.edu.tw/wp-content/uploads/2023/12/Colloquium_20231219.pdf</t>
        </is>
      </c>
      <c r="I886" s="7" t="inlineStr">
        <is>
          <t>下載</t>
        </is>
      </c>
      <c r="J886" s="7" t="inlineStr">
        <is>
          <t>https://www.phy.ncu.edu.tw/wp-content/uploads/2023/12/Colloquium_20231219.pdf</t>
        </is>
      </c>
      <c r="K886" s="7" t="n"/>
      <c r="L886" s="7" t="n"/>
      <c r="M886" s="7" t="inlineStr">
        <is>
          <t>https://www.phy.ncu.edu.tw/news/colloquium_20231219_nonlinear-optical-responses-and-quantum-geometry/</t>
        </is>
      </c>
      <c r="N886" s="7" t="inlineStr">
        <is>
          <t>許慧君</t>
        </is>
      </c>
    </row>
    <row r="887">
      <c r="A887" s="7">
        <f>TRUE()</f>
        <v/>
      </c>
      <c r="B887" s="7" t="inlineStr">
        <is>
          <t>演講</t>
        </is>
      </c>
      <c r="C887" s="7" t="n"/>
      <c r="D887" s="14" t="n">
        <v>45271</v>
      </c>
      <c r="E887" s="7" t="inlineStr">
        <is>
          <t>Special talk_20231218_Molecular Insights of the Interplay between SNX9 and Phosphoinositide Lipids: Implications in Endocytosis and Macropinocytosis</t>
        </is>
      </c>
      <c r="F887" s="7" t="inlineStr">
        <is>
          <t>Special-talk-2023-12-18-2下載</t>
        </is>
      </c>
      <c r="G887" s="7" t="inlineStr">
        <is>
          <t>Special-talk-2023-12-18-2</t>
        </is>
      </c>
      <c r="H887" s="7" t="inlineStr">
        <is>
          <t>https://www.phy.ncu.edu.tw/wp-content/uploads/2023/12/Special-talk-2023-12-18-2.pdf</t>
        </is>
      </c>
      <c r="I887" s="7" t="inlineStr">
        <is>
          <t>下載</t>
        </is>
      </c>
      <c r="J887" s="7" t="inlineStr">
        <is>
          <t>https://www.phy.ncu.edu.tw/wp-content/uploads/2023/12/Special-talk-2023-12-18-2.pdf</t>
        </is>
      </c>
      <c r="K887" s="7" t="n"/>
      <c r="L887" s="7" t="n"/>
      <c r="M887" s="7" t="inlineStr">
        <is>
          <t>https://www.phy.ncu.edu.tw/news/special-talk_20231218_molecular-insights-of-the-interplay-between-snx9-and-phosphoinositide-lipids-implications-in-endocytosis-and-macropinocytosis/</t>
        </is>
      </c>
      <c r="N887" s="7" t="inlineStr">
        <is>
          <t>許慧君</t>
        </is>
      </c>
    </row>
    <row r="888" ht="196" customHeight="1">
      <c r="A888" s="7">
        <f>TRUE()</f>
        <v/>
      </c>
      <c r="B888" s="7" t="inlineStr">
        <is>
          <t>其他</t>
        </is>
      </c>
      <c r="C888" s="7" t="n"/>
      <c r="D888" s="14" t="n">
        <v>45270</v>
      </c>
      <c r="E888" s="7" t="inlineStr">
        <is>
          <t>112學年度第2學期課程教學助教志願調查1121210</t>
        </is>
      </c>
      <c r="F888" s="9" t="inlineStr">
        <is>
          <t>中央大學物理系公告-112學年度第2學期課程教學助教志願調查
NCU Physics Departmental Notice-2023/2024 Second Semester Teaching Assistant Application Form
物理系研究生欲申請擔任課程教學助教者，請於112年12月15日前填寫『課程教學助教志願表』(https://forms.gle/QHUKdYqc5P3r1cNm9 )。
Physics Department graduate students who wish to serve as teaching assistants (TA), please fill in the TA Application Form before Dec 15, 2023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112-2助教TA下載
國立中央大學物理系研究生獎助學金辦法20210708系務會議通過下載</t>
        </is>
      </c>
      <c r="G888" s="7" t="inlineStr">
        <is>
          <t>https://forms.gle/QHUKdYqc5P3r1cNm9</t>
        </is>
      </c>
      <c r="H888" s="7" t="inlineStr">
        <is>
          <t>https://forms.gle/QHUKdYqc5P3r1cNm9</t>
        </is>
      </c>
      <c r="I888" s="7" t="inlineStr">
        <is>
          <t>https://forms.gle/QHUKdYqc5P3r1cNm9</t>
        </is>
      </c>
      <c r="J888" s="7" t="inlineStr">
        <is>
          <t>https://forms.gle/QHUKdYqc5P3r1cNm9</t>
        </is>
      </c>
      <c r="K888" s="7" t="inlineStr">
        <is>
          <t>112-2助教TA</t>
        </is>
      </c>
      <c r="L888" s="7" t="inlineStr">
        <is>
          <t>https://www.phy.ncu.edu.tw/wp-content/uploads/2023/12/112-2助教TA.pdf</t>
        </is>
      </c>
      <c r="M888" s="7" t="inlineStr">
        <is>
          <t>https://www.phy.ncu.edu.tw/news/112%e5%ad%b8%e5%b9%b4%e5%ba%a6%e7%ac%ac2%e5%ad%b8%e6%9c%9f%e8%aa%b2%e7%a8%8b%e6%95%99%e5%ad%b8%e5%8a%a9%e6%95%99%e5%bf%97%e9%a1%98%e8%aa%bf%e6%9f%a51121210/</t>
        </is>
      </c>
      <c r="N888" s="7" t="inlineStr">
        <is>
          <t>許慧君</t>
        </is>
      </c>
    </row>
    <row r="889">
      <c r="A889" s="7">
        <f>TRUE()</f>
        <v/>
      </c>
      <c r="B889" s="7" t="inlineStr">
        <is>
          <t>演講</t>
        </is>
      </c>
      <c r="C889" s="7" t="n"/>
      <c r="D889" s="14" t="n">
        <v>45270</v>
      </c>
      <c r="E889" s="7" t="inlineStr">
        <is>
          <t>Special talk_20231219_Multicellular dynamics: from experiments to modeling</t>
        </is>
      </c>
      <c r="F889" s="7" t="inlineStr">
        <is>
          <t>Special-talk-2023-12-19下載</t>
        </is>
      </c>
      <c r="G889" s="7" t="inlineStr">
        <is>
          <t>Special-talk-2023-12-19</t>
        </is>
      </c>
      <c r="H889" s="7" t="inlineStr">
        <is>
          <t>https://www.phy.ncu.edu.tw/wp-content/uploads/2023/12/Special-talk-2023-12-19.pdf</t>
        </is>
      </c>
      <c r="I889" s="7" t="inlineStr">
        <is>
          <t>下載</t>
        </is>
      </c>
      <c r="J889" s="7" t="inlineStr">
        <is>
          <t>https://www.phy.ncu.edu.tw/wp-content/uploads/2023/12/Special-talk-2023-12-19.pdf</t>
        </is>
      </c>
      <c r="K889" s="7" t="n"/>
      <c r="L889" s="7" t="n"/>
      <c r="M889" s="7" t="inlineStr">
        <is>
          <t>https://www.phy.ncu.edu.tw/news/special-talk_20231219_multicellular-dynamics-from-experiments-to-modeling/</t>
        </is>
      </c>
      <c r="N889" s="7" t="inlineStr">
        <is>
          <t>許慧君</t>
        </is>
      </c>
    </row>
    <row r="890">
      <c r="A890" s="7">
        <f>TRUE()</f>
        <v/>
      </c>
      <c r="B890" s="7" t="inlineStr">
        <is>
          <t>獎學金</t>
        </is>
      </c>
      <c r="C890" s="7" t="n"/>
      <c r="D890" s="14" t="n">
        <v>45270</v>
      </c>
      <c r="E890" s="7" t="inlineStr">
        <is>
          <t>國立中央大學物理學系系友捐款補助學生出席國際會議獎學金辦法</t>
        </is>
      </c>
      <c r="F890" s="7" t="inlineStr">
        <is>
          <t>國立中央大學物理系系友捐款補助學生出席國際會議獎學金1121205系務會議通過下載</t>
        </is>
      </c>
      <c r="G890" s="7" t="inlineStr">
        <is>
          <t>國立中央大學物理系系友捐款補助學生出席國際會議獎學金1121205系務會議通過</t>
        </is>
      </c>
      <c r="H890" s="7" t="inlineStr">
        <is>
          <t>https://www.phy.ncu.edu.tw/wp-content/uploads/2023/12/國立中央大學物理系系友捐款補助學生出席國際會議獎學金1121205系務會議通過.pdf</t>
        </is>
      </c>
      <c r="I890" s="7" t="inlineStr">
        <is>
          <t>下載</t>
        </is>
      </c>
      <c r="J890" s="7" t="inlineStr">
        <is>
          <t>https://www.phy.ncu.edu.tw/wp-content/uploads/2023/12/國立中央大學物理系系友捐款補助學生出席國際會議獎學金1121205系務會議通過.pdf</t>
        </is>
      </c>
      <c r="K890" s="7" t="n"/>
      <c r="L890" s="7" t="n"/>
      <c r="M890" s="7" t="inlineStr">
        <is>
          <t>https://www.phy.ncu.edu.tw/news/%e5%9c%8b%e7%ab%8b%e4%b8%ad%e5%a4%ae%e5%a4%a7%e5%ad%b8%e7%89%a9%e7%90%86%e5%ad%b8%e7%b3%bb%e7%b3%bb%e5%8f%8b%e6%8d%90%e6%ac%be%e8%a3%9c%e5%8a%a9%e5%ad%b8%e7%94%9f%e5%87%ba%e5%b8%ad%e5%9c%8b%e9%9a%9b/</t>
        </is>
      </c>
      <c r="N890" s="7" t="inlineStr">
        <is>
          <t>許慧君</t>
        </is>
      </c>
    </row>
    <row r="891">
      <c r="A891" s="7">
        <f>TRUE()</f>
        <v/>
      </c>
      <c r="B891" s="7" t="inlineStr">
        <is>
          <t>演講</t>
        </is>
      </c>
      <c r="C891" s="7" t="n"/>
      <c r="D891" s="14" t="n">
        <v>45270</v>
      </c>
      <c r="E891" s="7" t="inlineStr">
        <is>
          <t>Special talk_20231218_Tailoring the Valley-Polarized Emission of Monolayer TMDs at Room Temperature for Future Quantum Information Technology</t>
        </is>
      </c>
      <c r="F891" s="7" t="inlineStr">
        <is>
          <t>Special-talk-2023-12-18下載</t>
        </is>
      </c>
      <c r="G891" s="7" t="inlineStr">
        <is>
          <t>Special-talk-2023-12-18</t>
        </is>
      </c>
      <c r="H891" s="7" t="inlineStr">
        <is>
          <t>https://www.phy.ncu.edu.tw/wp-content/uploads/2023/12/Special-talk-2023-12-18.pdf</t>
        </is>
      </c>
      <c r="I891" s="7" t="inlineStr">
        <is>
          <t>下載</t>
        </is>
      </c>
      <c r="J891" s="7" t="inlineStr">
        <is>
          <t>https://www.phy.ncu.edu.tw/wp-content/uploads/2023/12/Special-talk-2023-12-18.pdf</t>
        </is>
      </c>
      <c r="K891" s="7" t="n"/>
      <c r="L891" s="7" t="n"/>
      <c r="M891" s="7" t="inlineStr">
        <is>
          <t>https://www.phy.ncu.edu.tw/news/special-talk_20231218_tailoring-the-valley-polarized-emission-of-monolayer-tmds-at-room-temperature-for-future-quantum-information-technology/</t>
        </is>
      </c>
      <c r="N891" s="7" t="inlineStr">
        <is>
          <t>許慧君</t>
        </is>
      </c>
    </row>
    <row r="892" ht="66" customHeight="1">
      <c r="A892" s="7">
        <f>TRUE()</f>
        <v/>
      </c>
      <c r="B892" s="7" t="inlineStr">
        <is>
          <t>演講</t>
        </is>
      </c>
      <c r="C892" s="7" t="n"/>
      <c r="D892" s="14" t="n">
        <v>45267</v>
      </c>
      <c r="E892" s="7" t="inlineStr">
        <is>
          <t>博士生學位考試公告(李杉拉)</t>
        </is>
      </c>
      <c r="F892" s="9" t="inlineStr">
        <is>
          <t>姓名name : Shahzad Ali
 時間time :   2023/12/11 3:00 pm
 題目Title :   Searches for Higgs pair production and probing the Higgs self couplings in the HH→bbττ decay channel at the ATLAS Experiment and performance studies for the High-Granularity Timing Detector for ATLAS phase-2 upgrade.</t>
        </is>
      </c>
      <c r="G892" s="7" t="n"/>
      <c r="H892" s="7" t="n"/>
      <c r="I892" s="7" t="n"/>
      <c r="J892" s="7" t="n"/>
      <c r="K892" s="7" t="n"/>
      <c r="L892" s="7" t="n"/>
      <c r="M892" s="7" t="inlineStr">
        <is>
          <t>https://www.phy.ncu.edu.tw/news/%e5%8d%9a%e5%a3%ab%e7%94%9f%e5%ad%b8%e4%bd%8d%e8%80%83%e8%a9%a6%e5%85%ac%e5%91%8a%e6%9d%8e%e6%9d%89%e6%8b%89/</t>
        </is>
      </c>
      <c r="N892" s="7" t="inlineStr">
        <is>
          <t>許慧君</t>
        </is>
      </c>
    </row>
    <row r="893">
      <c r="A893" s="7">
        <f>TRUE()</f>
        <v/>
      </c>
      <c r="B893" s="7" t="inlineStr">
        <is>
          <t>演講</t>
        </is>
      </c>
      <c r="C893" s="7" t="n"/>
      <c r="D893" s="14" t="n">
        <v>45267</v>
      </c>
      <c r="E893" s="7" t="inlineStr">
        <is>
          <t>Special talk_20231214_Ultrafast dynamics of an intense laser ionized plasma</t>
        </is>
      </c>
      <c r="F893" s="7" t="inlineStr">
        <is>
          <t>Special-talk-2023-12-14下載</t>
        </is>
      </c>
      <c r="G893" s="7" t="inlineStr">
        <is>
          <t>Special-talk-2023-12-14</t>
        </is>
      </c>
      <c r="H893" s="7" t="inlineStr">
        <is>
          <t>https://www.phy.ncu.edu.tw/wp-content/uploads/2023/12/Special-talk-2023-12-14.pdf</t>
        </is>
      </c>
      <c r="I893" s="7" t="inlineStr">
        <is>
          <t>下載</t>
        </is>
      </c>
      <c r="J893" s="7" t="inlineStr">
        <is>
          <t>https://www.phy.ncu.edu.tw/wp-content/uploads/2023/12/Special-talk-2023-12-14.pdf</t>
        </is>
      </c>
      <c r="K893" s="7" t="n"/>
      <c r="L893" s="7" t="n"/>
      <c r="M893" s="7" t="inlineStr">
        <is>
          <t>https://www.phy.ncu.edu.tw/news/special-talk_20231214_ultrafast-dynamics-of-an-intense-laser-ionized-plasma/</t>
        </is>
      </c>
      <c r="N893" s="7" t="inlineStr">
        <is>
          <t>許慧君</t>
        </is>
      </c>
    </row>
    <row r="894">
      <c r="A894" s="7">
        <f>TRUE()</f>
        <v/>
      </c>
      <c r="B894" s="7" t="inlineStr">
        <is>
          <t>演講</t>
        </is>
      </c>
      <c r="C894" s="7" t="n"/>
      <c r="D894" s="14" t="n">
        <v>45267</v>
      </c>
      <c r="E894" s="7" t="inlineStr">
        <is>
          <t>Special talk_20231213_Scattering-based optical interference microscopy for unveiling nanostructure dynamics in complex systems</t>
        </is>
      </c>
      <c r="F894" s="7" t="inlineStr">
        <is>
          <t>Special-talk-2023-12-13下載</t>
        </is>
      </c>
      <c r="G894" s="7" t="inlineStr">
        <is>
          <t>Special-talk-2023-12-13</t>
        </is>
      </c>
      <c r="H894" s="7" t="inlineStr">
        <is>
          <t>https://www.phy.ncu.edu.tw/wp-content/uploads/2023/12/Special-talk-2023-12-13.pdf</t>
        </is>
      </c>
      <c r="I894" s="7" t="inlineStr">
        <is>
          <t>下載</t>
        </is>
      </c>
      <c r="J894" s="7" t="inlineStr">
        <is>
          <t>https://www.phy.ncu.edu.tw/wp-content/uploads/2023/12/Special-talk-2023-12-13.pdf</t>
        </is>
      </c>
      <c r="K894" s="7" t="n"/>
      <c r="L894" s="7" t="n"/>
      <c r="M894" s="7" t="inlineStr">
        <is>
          <t>https://www.phy.ncu.edu.tw/news/special-talk_20231213_scattering-based-optical-interference-microscopy-for-unveiling-nanostructure-dynamics-in-complex-systems/</t>
        </is>
      </c>
      <c r="N894" s="7" t="inlineStr">
        <is>
          <t>許慧君</t>
        </is>
      </c>
    </row>
    <row r="895">
      <c r="A895" s="7">
        <f>TRUE()</f>
        <v/>
      </c>
      <c r="B895" s="7" t="inlineStr">
        <is>
          <t>其他</t>
        </is>
      </c>
      <c r="C895" s="7" t="n"/>
      <c r="D895" s="14" t="n">
        <v>45266</v>
      </c>
      <c r="E895" s="7" t="inlineStr">
        <is>
          <t>112/12/10(日)科二館正門道路封閉</t>
        </is>
      </c>
      <c r="F895" s="7" t="n"/>
      <c r="G895" s="7" t="n"/>
      <c r="H895" s="7" t="n"/>
      <c r="I895" s="7" t="n"/>
      <c r="J895" s="7" t="n"/>
      <c r="K895" s="7" t="n"/>
      <c r="L895" s="7" t="n"/>
      <c r="M895" s="7" t="inlineStr">
        <is>
          <t>https://www.phy.ncu.edu.tw/news/112-12-10%e6%97%a5%e7%a7%91%e4%ba%8c%e9%a4%a8%e6%ad%a3%e9%96%80%e9%81%93%e8%b7%af/</t>
        </is>
      </c>
      <c r="N895" s="7" t="inlineStr">
        <is>
          <t>劉怡貞</t>
        </is>
      </c>
    </row>
    <row r="896">
      <c r="A896" s="7">
        <f>TRUE()</f>
        <v/>
      </c>
      <c r="B896" s="7" t="inlineStr">
        <is>
          <t>其他</t>
        </is>
      </c>
      <c r="C896" s="7" t="n"/>
      <c r="D896" s="14" t="n">
        <v>45265</v>
      </c>
      <c r="E896" s="7" t="inlineStr">
        <is>
          <t>112(二)課務日程表及選課相關資訊</t>
        </is>
      </c>
      <c r="F896" s="7" t="inlineStr">
        <is>
          <t>https://pdc.adm.ncu.edu.tw/news_detail.asp?no=3980</t>
        </is>
      </c>
      <c r="G896" s="7" t="inlineStr">
        <is>
          <t>https://pdc.adm.ncu.edu.tw/news_detail.asp?no=3980</t>
        </is>
      </c>
      <c r="H896" s="7" t="inlineStr">
        <is>
          <t>https://pdc.adm.ncu.edu.tw/news_detail.asp?no=3980</t>
        </is>
      </c>
      <c r="I896" s="7" t="n"/>
      <c r="J896" s="7" t="n"/>
      <c r="K896" s="7" t="n"/>
      <c r="L896" s="7" t="n"/>
      <c r="M896" s="7" t="inlineStr">
        <is>
          <t>https://www.phy.ncu.edu.tw/news/112%e4%ba%8c%e8%aa%b2%e5%8b%99%e6%97%a5%e7%a8%8b%e8%a1%a8%e5%8f%8a%e9%81%b8%e8%aa%b2%e7%9b%b8%e9%97%9c%e8%b3%87%e8%a8%8a/</t>
        </is>
      </c>
      <c r="N896" s="7" t="inlineStr">
        <is>
          <t>許慧君</t>
        </is>
      </c>
    </row>
    <row r="897">
      <c r="A897" s="7">
        <f>TRUE()</f>
        <v/>
      </c>
      <c r="B897" s="7" t="inlineStr">
        <is>
          <t>演講</t>
        </is>
      </c>
      <c r="C897" s="7" t="n"/>
      <c r="D897" s="14" t="n">
        <v>45265</v>
      </c>
      <c r="E897" s="7" t="inlineStr">
        <is>
          <t>Colloquium_20231212_Momentum-dependent nonlinear optics of electrical double layer</t>
        </is>
      </c>
      <c r="F897" s="7" t="inlineStr">
        <is>
          <t>Colloquium_20231212下載</t>
        </is>
      </c>
      <c r="G897" s="7" t="inlineStr">
        <is>
          <t>Colloquium_20231212</t>
        </is>
      </c>
      <c r="H897" s="7" t="inlineStr">
        <is>
          <t>https://www.phy.ncu.edu.tw/wp-content/uploads/2023/12/Colloquium_20231212.pdf</t>
        </is>
      </c>
      <c r="I897" s="7" t="inlineStr">
        <is>
          <t>下載</t>
        </is>
      </c>
      <c r="J897" s="7" t="inlineStr">
        <is>
          <t>https://www.phy.ncu.edu.tw/wp-content/uploads/2023/12/Colloquium_20231212.pdf</t>
        </is>
      </c>
      <c r="K897" s="7" t="n"/>
      <c r="L897" s="7" t="n"/>
      <c r="M897" s="7" t="inlineStr">
        <is>
          <t>https://www.phy.ncu.edu.tw/news/colloquium_20231212_momentum-dependent-nonlinear-optics-of-electrical-double-layer/</t>
        </is>
      </c>
      <c r="N897" s="7" t="inlineStr">
        <is>
          <t>許慧君</t>
        </is>
      </c>
    </row>
    <row r="898" ht="27" customHeight="1">
      <c r="A898" s="7">
        <f>TRUE()</f>
        <v/>
      </c>
      <c r="B898" s="7" t="inlineStr">
        <is>
          <t>其他</t>
        </is>
      </c>
      <c r="C898" s="7" t="n"/>
      <c r="D898" s="14" t="n">
        <v>45264</v>
      </c>
      <c r="E898" s="7" t="inlineStr">
        <is>
          <t>失物招領(112.12.04)</t>
        </is>
      </c>
      <c r="F898" s="9" t="inlineStr">
        <is>
          <t>有遺失下列物品者，請儘速至物理系辦(S4-629)認領! 未領取物品將於112.12.31清除。
1121204下載</t>
        </is>
      </c>
      <c r="G898" s="7" t="inlineStr">
        <is>
          <t>1121204</t>
        </is>
      </c>
      <c r="H898" s="7" t="inlineStr">
        <is>
          <t>https://www.phy.ncu.edu.tw/wp-content/uploads/2023/12/1121204.pdf</t>
        </is>
      </c>
      <c r="I898" s="7" t="inlineStr">
        <is>
          <t>下載</t>
        </is>
      </c>
      <c r="J898" s="7" t="inlineStr">
        <is>
          <t>https://www.phy.ncu.edu.tw/wp-content/uploads/2023/12/1121204.pdf</t>
        </is>
      </c>
      <c r="K898" s="7" t="n"/>
      <c r="L898" s="7" t="n"/>
      <c r="M898" s="7" t="inlineStr">
        <is>
          <t>https://www.phy.ncu.edu.tw/news/%e5%a4%b1%e7%89%a9%e6%8b%9b%e9%a0%98112-12-04/</t>
        </is>
      </c>
      <c r="N898" s="7" t="inlineStr">
        <is>
          <t>許慧君</t>
        </is>
      </c>
    </row>
    <row r="899">
      <c r="A899" s="7">
        <f>TRUE()</f>
        <v/>
      </c>
      <c r="B899" s="7" t="inlineStr">
        <is>
          <t>計畫</t>
        </is>
      </c>
      <c r="C899" s="7" t="n"/>
      <c r="D899" s="14" t="n">
        <v>45262</v>
      </c>
      <c r="E899" s="7" t="inlineStr">
        <is>
          <t>113學年「大專校院教師教學實踐研究計畫」及11月27日計畫徵件說明會事宜</t>
        </is>
      </c>
      <c r="F899" s="7" t="inlineStr">
        <is>
          <t>https://teachncu.ncu.edu.tw/announce_detail/585</t>
        </is>
      </c>
      <c r="G899" s="7" t="inlineStr">
        <is>
          <t>https://teachncu.ncu.edu.tw/announce_detail/585</t>
        </is>
      </c>
      <c r="H899" s="7" t="inlineStr">
        <is>
          <t>https://teachncu.ncu.edu.tw/announce_detail/585</t>
        </is>
      </c>
      <c r="I899" s="7" t="n"/>
      <c r="J899" s="7" t="n"/>
      <c r="K899" s="7" t="n"/>
      <c r="L899" s="7" t="n"/>
      <c r="M899" s="7" t="inlineStr">
        <is>
          <t>https://www.phy.ncu.edu.tw/news/113%e5%ad%b8%e5%b9%b4%e3%80%8c%e5%a4%a7%e5%b0%88%e6%a0%a1%e9%99%a2%e6%95%99%e5%b8%ab%e6%95%99%e5%ad%b8%e5%af%a6%e8%b8%90%e7%a0%94%e7%a9%b6%e8%a8%88%e7%95%ab%e3%80%8d%e5%8f%8a11%e6%9c%8827%e6%97%a5/</t>
        </is>
      </c>
      <c r="N899" s="7" t="inlineStr">
        <is>
          <t>許慧君</t>
        </is>
      </c>
    </row>
    <row r="900">
      <c r="A900" s="7">
        <f>TRUE()</f>
        <v/>
      </c>
      <c r="B900" s="7" t="inlineStr">
        <is>
          <t>其他</t>
        </is>
      </c>
      <c r="C900" s="7" t="n"/>
      <c r="D900" s="14" t="n">
        <v>45262</v>
      </c>
      <c r="E900" s="7" t="inlineStr">
        <is>
          <t>112學年度第2學期舊生註冊通知</t>
        </is>
      </c>
      <c r="F900" s="7" t="inlineStr">
        <is>
          <t>https://pdc.adm.ncu.edu.tw/postM/post/reg/1121201_1.pdf</t>
        </is>
      </c>
      <c r="G900" s="7" t="inlineStr">
        <is>
          <t>https://pdc.adm.ncu.edu.tw/postM/post/reg/1121201_1.pdf</t>
        </is>
      </c>
      <c r="H900" s="7" t="inlineStr">
        <is>
          <t>https://pdc.adm.ncu.edu.tw/postM/post/reg/1121201_1.pdf</t>
        </is>
      </c>
      <c r="I900" s="7" t="n"/>
      <c r="J900" s="7" t="n"/>
      <c r="K900" s="7" t="n"/>
      <c r="L900" s="7" t="n"/>
      <c r="M900" s="7" t="inlineStr">
        <is>
          <t>https://www.phy.ncu.edu.tw/news/112%e5%ad%b8%e5%b9%b4%e5%ba%a6%e7%ac%ac2%e5%ad%b8%e6%9c%9f%e8%88%8a%e7%94%9f%e8%a8%bb%e5%86%8a%e9%80%9a%e7%9f%a5/</t>
        </is>
      </c>
      <c r="N900" s="7" t="inlineStr">
        <is>
          <t>許慧君</t>
        </is>
      </c>
    </row>
    <row r="901">
      <c r="A901" s="7">
        <f>TRUE()</f>
        <v/>
      </c>
      <c r="B901" s="7" t="inlineStr">
        <is>
          <t>其他</t>
        </is>
      </c>
      <c r="C901" s="7" t="n"/>
      <c r="D901" s="14" t="n">
        <v>45261</v>
      </c>
      <c r="E901" s="7" t="inlineStr">
        <is>
          <t>物理系分機通訊錄20231201</t>
        </is>
      </c>
      <c r="F901" s="7" t="inlineStr">
        <is>
          <t>物理系通訊錄下載</t>
        </is>
      </c>
      <c r="G901" s="7" t="inlineStr">
        <is>
          <t>物理系通訊錄</t>
        </is>
      </c>
      <c r="H901" s="7" t="inlineStr">
        <is>
          <t>https://www.phy.ncu.edu.tw/wp-content/uploads/2023/12/物理系通訊錄.pdf</t>
        </is>
      </c>
      <c r="I901" s="7" t="inlineStr">
        <is>
          <t>下載</t>
        </is>
      </c>
      <c r="J901" s="7" t="inlineStr">
        <is>
          <t>https://www.phy.ncu.edu.tw/wp-content/uploads/2023/12/物理系通訊錄.pdf</t>
        </is>
      </c>
      <c r="K901" s="7" t="n"/>
      <c r="L901" s="7" t="n"/>
      <c r="M901" s="7" t="inlineStr">
        <is>
          <t>https://www.phy.ncu.edu.tw/news/%e7%89%a9%e7%90%86%e7%b3%bb%e5%88%86%e6%a9%9f%e9%80%9a%e8%a8%8a%e9%8c%8420231201/</t>
        </is>
      </c>
      <c r="N901" s="7" t="inlineStr">
        <is>
          <t>許慧君</t>
        </is>
      </c>
    </row>
    <row r="902" ht="261" customHeight="1">
      <c r="A902" s="7">
        <f>TRUE()</f>
        <v/>
      </c>
      <c r="B902" s="7" t="inlineStr">
        <is>
          <t>其他</t>
        </is>
      </c>
      <c r="C902" s="7" t="n"/>
      <c r="D902" s="14" t="n">
        <v>45261</v>
      </c>
      <c r="E902" s="7" t="inlineStr">
        <is>
          <t>112年12月1日起實施「微軟校園授權軟體」 Office 365 A3 方案</t>
        </is>
      </c>
      <c r="F902" s="9" t="inlineStr">
        <is>
          <t>親愛的教職員及學生 您好
 本中心自112年12月1日起正式推出「微軟校園授權軟體」 Office 365 A3 方案，方案內容包含 Windows 及Office 365 離線版，可在電腦、筆電、手機及平板編輯微軟 Office 文件。
已申請過本校 Office 365 帳號的師生，A3權限已指派至您的 Office 365 帳號，新申請者也會直接取得 A3 權限，新方案內容及使用方式請參考附件說明文件。
113年2月1日起學生將全面改為 Office 365 帳號啟用 Windows 及 Office ，請務必查看附件說明文件。 
上線時程
1. 112年12月1日全校正式派發 Office 365 A3 授權。
2. 112年12月1日起本校現有 Office 365 A1 使用者,由電算中心轉為 A3授權,使用者不需重新申請。
3. 112年12月1日起新申請者直接派發 A3 授權。
4. 113年2月1日以後所有學生不可再登入 KMS 系統, 請使用 Office 365帳號進行啟用。
5. 學生畢業後一個月會停止使用權,詳細內容請參閱電算中心公告。https://www.cc.ncu.edu.tw/announcements/823
電子計算機中心
附檔下載連結：
1121201-Office365A3方案說明-教職員.pdf
1121201-Office365A3方案說明-畢業生及其他身份.pdf
1121201-Office365A3方案說明-學生.pdf</t>
        </is>
      </c>
      <c r="G902" s="7" t="inlineStr">
        <is>
          <t>https://www.cc.ncu.edu.tw/announcements/823</t>
        </is>
      </c>
      <c r="H902" s="7" t="inlineStr">
        <is>
          <t>https://www.cc.ncu.edu.tw/823</t>
        </is>
      </c>
      <c r="I902" s="7" t="inlineStr">
        <is>
          <t>1121201-Office365A3方案說明-教職員.pdf</t>
        </is>
      </c>
      <c r="J902" s="7" t="inlineStr">
        <is>
          <t>https://cis.ncu.edu.tw/Media/api/download/3G_O0s_QrNPTi5tvnpSakm-Rhs_KucrD1MbGh56Lk4CWlpmSfpyUoZF9lcfgg3mHzdmDh4eVnZF7lpWej36WkpqTgoeQi9Su0djI1bbSyYubfpyUmpV_lpqhkXmH0NLOttnD1sq72Iajk4OVmp2Ryg</t>
        </is>
      </c>
      <c r="K902" s="7" t="inlineStr">
        <is>
          <t>1121201-Office365A3方案說明-畢業生及其他身份.pdf</t>
        </is>
      </c>
      <c r="L902" s="7" t="inlineStr">
        <is>
          <t>https://cis.ncu.edu.tw/Media/api/download/3G_O0s_QrNPTi5tvnpSakm-Rhs_KucrD1MbGh56Lk4CWlpmSfpyUoZF9m9zKg3mHzdmDh4eVnZF7lpWej36WkpqTgoeQi9Su0djI1bbSyYubfpyUmpV_lpqhkXmH0NLOttnD1sq72Iajk4OVmp2Ryg</t>
        </is>
      </c>
      <c r="M902" s="7" t="inlineStr">
        <is>
          <t>https://www.phy.ncu.edu.tw/news/112%e5%b9%b412%e6%9c%881%e6%97%a5%e8%b5%b7%e5%af%a6%e6%96%bd%e3%80%8c%e5%be%ae%e8%bb%9f%e6%a0%a1%e5%9c%92%e6%8e%88%e6%ac%8a%e8%bb%9f%e9%ab%94%e3%80%8d-office-365-a3-%e6%96%b9%e6%a1%88/</t>
        </is>
      </c>
      <c r="N902" s="7" t="inlineStr">
        <is>
          <t>許慧君</t>
        </is>
      </c>
    </row>
    <row r="903">
      <c r="A903" s="7">
        <f>TRUE()</f>
        <v/>
      </c>
      <c r="B903" s="7" t="inlineStr">
        <is>
          <t>演講</t>
        </is>
      </c>
      <c r="C903" s="7" t="n"/>
      <c r="D903" s="14" t="n">
        <v>45261</v>
      </c>
      <c r="E903" s="7" t="inlineStr">
        <is>
          <t>NCU miniworkshop</t>
        </is>
      </c>
      <c r="F903" s="7" t="inlineStr">
        <is>
          <t>2023_NCU_Mini-workshop下載</t>
        </is>
      </c>
      <c r="G903" s="7" t="inlineStr">
        <is>
          <t>2023_NCU_Mini-workshop</t>
        </is>
      </c>
      <c r="H903" s="7" t="inlineStr">
        <is>
          <t>https://www.phy.ncu.edu.tw/wp-content/uploads/2023/12/2023_NCU_Mini-workshop.pdf</t>
        </is>
      </c>
      <c r="I903" s="7" t="inlineStr">
        <is>
          <t>下載</t>
        </is>
      </c>
      <c r="J903" s="7" t="inlineStr">
        <is>
          <t>https://www.phy.ncu.edu.tw/wp-content/uploads/2023/12/2023_NCU_Mini-workshop.pdf</t>
        </is>
      </c>
      <c r="K903" s="7" t="n"/>
      <c r="L903" s="7" t="n"/>
      <c r="M903" s="7" t="inlineStr">
        <is>
          <t>https://www.phy.ncu.edu.tw/news/ncu-miniworkshop/</t>
        </is>
      </c>
      <c r="N903" s="7" t="inlineStr">
        <is>
          <t>許慧君</t>
        </is>
      </c>
    </row>
    <row r="904">
      <c r="A904" s="7">
        <f>TRUE()</f>
        <v/>
      </c>
      <c r="B904" s="7" t="inlineStr">
        <is>
          <t>其他</t>
        </is>
      </c>
      <c r="C904" s="7" t="n"/>
      <c r="D904" s="14" t="n">
        <v>45260</v>
      </c>
      <c r="E904" s="7" t="inlineStr">
        <is>
          <t>環安中心季刊-創刊號</t>
        </is>
      </c>
      <c r="F904" s="7" t="inlineStr">
        <is>
          <t>https://in.ncu.edu.tw/ncu57303/bulletin_attachment/20231129-133354-1.pdf</t>
        </is>
      </c>
      <c r="G904" s="7" t="inlineStr">
        <is>
          <t>https://in.ncu.edu.tw/ncu57303/bulletin_attachment/20231129-</t>
        </is>
      </c>
      <c r="H904" s="7" t="inlineStr">
        <is>
          <t>https://in.ncu.edu.tw/ncu57303/bulletin_attachment/20231129-133354-1.pdf</t>
        </is>
      </c>
      <c r="I904" s="7" t="n"/>
      <c r="J904" s="7" t="n"/>
      <c r="K904" s="7" t="n"/>
      <c r="L904" s="7" t="n"/>
      <c r="M904" s="7" t="inlineStr">
        <is>
          <t>https://www.phy.ncu.edu.tw/news/%e7%92%b0%e5%ae%89%e4%b8%ad%e5%bf%83%e5%ad%a3%e5%88%8a-%e5%89%b5%e5%88%8a%e8%99%9f/</t>
        </is>
      </c>
      <c r="N904" s="7" t="inlineStr">
        <is>
          <t>許慧君</t>
        </is>
      </c>
    </row>
    <row r="905">
      <c r="A905" s="7">
        <f>TRUE()</f>
        <v/>
      </c>
      <c r="B905" s="7" t="inlineStr">
        <is>
          <t>演講</t>
        </is>
      </c>
      <c r="C905" s="7" t="n"/>
      <c r="D905" s="14" t="n">
        <v>45259</v>
      </c>
      <c r="E905" s="7" t="inlineStr">
        <is>
          <t>Colloquium_20231205_Developing a high-quality qubit from inside to outside</t>
        </is>
      </c>
      <c r="F905" s="7" t="inlineStr">
        <is>
          <t>Colloquium_20231205下載</t>
        </is>
      </c>
      <c r="G905" s="7" t="inlineStr">
        <is>
          <t>Colloquium_20231205</t>
        </is>
      </c>
      <c r="H905" s="7" t="inlineStr">
        <is>
          <t>https://www.phy.ncu.edu.tw/wp-content/uploads/2023/11/Colloquium_20231205.pdf</t>
        </is>
      </c>
      <c r="I905" s="7" t="inlineStr">
        <is>
          <t>下載</t>
        </is>
      </c>
      <c r="J905" s="7" t="inlineStr">
        <is>
          <t>https://www.phy.ncu.edu.tw/wp-content/uploads/2023/11/Colloquium_20231205.pdf</t>
        </is>
      </c>
      <c r="K905" s="7" t="n"/>
      <c r="L905" s="7" t="n"/>
      <c r="M905" s="7" t="inlineStr">
        <is>
          <t>https://www.phy.ncu.edu.tw/news/colloquium_20231205_developing-a-high-quality-qubit-from-inside-to-outside/</t>
        </is>
      </c>
      <c r="N905" s="7" t="inlineStr">
        <is>
          <t>許慧君</t>
        </is>
      </c>
    </row>
    <row r="906" ht="196" customHeight="1">
      <c r="A906" s="7">
        <f>TRUE()</f>
        <v/>
      </c>
      <c r="B906" s="7" t="inlineStr">
        <is>
          <t>招生</t>
        </is>
      </c>
      <c r="C906" s="7" t="n"/>
      <c r="D906" s="14" t="n">
        <v>45258</v>
      </c>
      <c r="E906" s="7" t="inlineStr">
        <is>
          <t>113學年度碩士班甄試入學正備取生報到情形查詢</t>
        </is>
      </c>
      <c r="F906" s="9" t="inlineStr">
        <is>
          <t>https://cis.ncu.edu.tw/ExamRegister/checkin?activityNo=158
113.01.29更新
階段次數報到日期備註功能
正取生 *112年11月28日至112年12月01日
備取1112年12月04日至112年12月11日備取1~備取4
備取2112年12月04日至112年12月11日備取1~備取5
備取3112年12月13日至112年12月18日備取6
備取4112年12月18日至112年12月21日備取7~備取8
備取5112年12月25日至112年12月28日備取9
備取6112年12月25日至112年12月28日備取9~備取10
備取7112年12月28日至113年01月04日備取11
備取8113年01月02日至113年01月10日備取12~備取13
備取9113年01月10日至113年01月15日備取14
備取10113年01月22日至113年01月24日備取15
備取11113年01月30日至113年02月01日備取16</t>
        </is>
      </c>
      <c r="G906" s="7" t="inlineStr">
        <is>
          <t>https://cis.ncu.edu.tw/ExamRegister/checkin?activityNo=158</t>
        </is>
      </c>
      <c r="H906" s="7" t="inlineStr">
        <is>
          <t>https://cis.ncu.edu.tw/ExamRegister/checkin?activityNo=158</t>
        </is>
      </c>
      <c r="I906" s="7" t="n"/>
      <c r="J906" s="7" t="n"/>
      <c r="K906" s="7" t="n"/>
      <c r="L906" s="7" t="n"/>
      <c r="M906" s="7" t="inlineStr">
        <is>
          <t>https://www.phy.ncu.edu.tw/news/113%e5%ad%b8%e5%b9%b4%e5%ba%a6%e7%a2%a9%e5%a3%ab%e7%8f%ad%e7%94%84%e8%a9%a6%e5%85%a5%e5%ad%b8%e6%ad%a3%e5%82%99%e5%8f%96%e7%94%9f%e5%a0%b1%e5%88%b0%e6%83%85%e5%bd%a2%e6%9f%a5%e8%a9%a2/</t>
        </is>
      </c>
      <c r="N906" s="7" t="inlineStr">
        <is>
          <t>許慧君</t>
        </is>
      </c>
    </row>
    <row r="907">
      <c r="A907" s="7">
        <f>TRUE()</f>
        <v/>
      </c>
      <c r="B907" s="7" t="inlineStr">
        <is>
          <t>其他</t>
        </is>
      </c>
      <c r="C907" s="7" t="n"/>
      <c r="D907" s="14" t="n">
        <v>45253</v>
      </c>
      <c r="E907" s="7" t="inlineStr">
        <is>
          <t>國立中央大學資通安全政策與目標宣導及社交工程演練注意事項，敬請大家配合</t>
        </is>
      </c>
      <c r="F907" s="7" t="inlineStr">
        <is>
          <t>https://www.cc.ncu.edu.tw/announcements/732</t>
        </is>
      </c>
      <c r="G907" s="7" t="inlineStr">
        <is>
          <t>https://www.cc.ncu.edu.tw/announcements/732</t>
        </is>
      </c>
      <c r="H907" s="7" t="inlineStr">
        <is>
          <t>https://www.cc.ncu.edu.tw/announcements/732</t>
        </is>
      </c>
      <c r="I907" s="7" t="n"/>
      <c r="J907" s="7" t="n"/>
      <c r="K907" s="7" t="n"/>
      <c r="L907" s="7" t="n"/>
      <c r="M907" s="7" t="inlineStr">
        <is>
          <t>https://www.phy.ncu.edu.tw/news/%e5%9c%8b%e7%ab%8b%e4%b8%ad%e5%a4%ae%e5%a4%a7%e5%ad%b8%e8%b3%87%e9%80%9a%e5%ae%89%e5%85%a8%e6%94%bf%e7%ad%96%e8%88%87%e7%9b%ae%e6%a8%99%e5%ae%a3%e5%b0%8e%e5%8f%8a%e7%a4%be%e4%ba%a4%e5%b7%a5%e7%a8%8b/</t>
        </is>
      </c>
      <c r="N907" s="7" t="inlineStr">
        <is>
          <t>許慧君</t>
        </is>
      </c>
    </row>
    <row r="908" ht="157" customHeight="1">
      <c r="A908" s="7">
        <f>TRUE()</f>
        <v/>
      </c>
      <c r="B908" s="7" t="inlineStr">
        <is>
          <t>其他</t>
        </is>
      </c>
      <c r="C908" s="7" t="n"/>
      <c r="D908" s="14" t="n">
        <v>45253</v>
      </c>
      <c r="E908" s="7" t="inlineStr">
        <is>
          <t>Portal密碼效期政策變更通知</t>
        </is>
      </c>
      <c r="F908" s="9" t="inlineStr">
        <is>
          <t>電算中心公告
因應資通安全法要求， portal身分驗證管理需修正以達到普級防護基準要求。 因此自12月5日開始portal網站將正式實行新的帳號密碼管理措施，以提高您的帳戶安全性，避免未經授權的訪問，並減少潛在的風險。
這項措施包括：
每180天，您將需要更改一次密碼。
新密碼必須符合特定的設定規則，且不得與您前三次使用的密碼相同。
一旦您設定了新密碼，將需要等待24小時後才能再次進行修改。
如果您在實行日期前的180天內未曾更改密碼，當您再次嘗試登入時，系統將引導您到密碼設定畫面，修改密碼後便可登入使用。
如果您對此項措施有任何疑問或提供任何建議，請隨時聯繫我們，寄信至ncucc@cc.ncu.edu.tw，我們將竭盡所能提供協助。</t>
        </is>
      </c>
      <c r="G908" s="7" t="n"/>
      <c r="H908" s="7" t="n"/>
      <c r="I908" s="7" t="n"/>
      <c r="J908" s="7" t="n"/>
      <c r="K908" s="7" t="n"/>
      <c r="L908" s="7" t="n"/>
      <c r="M908" s="7" t="inlineStr">
        <is>
          <t>https://www.phy.ncu.edu.tw/news/portal%e5%af%86%e7%a2%bc%e6%95%88%e6%9c%9f%e6%94%bf%e7%ad%96%e8%ae%8a%e6%9b%b4%e9%80%9a%e7%9f%a5/</t>
        </is>
      </c>
      <c r="N908" s="7" t="inlineStr">
        <is>
          <t>許慧君</t>
        </is>
      </c>
    </row>
    <row r="909">
      <c r="A909" s="7">
        <f>TRUE()</f>
        <v/>
      </c>
      <c r="B909" s="7" t="inlineStr">
        <is>
          <t>演講</t>
        </is>
      </c>
      <c r="C909" s="7" t="n"/>
      <c r="D909" s="14" t="n">
        <v>45252</v>
      </c>
      <c r="E909" s="7" t="inlineStr">
        <is>
          <t>[演講取消!]Colloquium_20231128_Exponential growth and metabolic dynamics in biophysical systems</t>
        </is>
      </c>
      <c r="F909" s="7" t="inlineStr">
        <is>
          <t>Colloquium_20231128下載</t>
        </is>
      </c>
      <c r="G909" s="7" t="inlineStr">
        <is>
          <t>Colloquium_20231128</t>
        </is>
      </c>
      <c r="H909" s="7" t="inlineStr">
        <is>
          <t>https://www.phy.ncu.edu.tw/wp-content/uploads/2023/11/Colloquium_20231128.pdf</t>
        </is>
      </c>
      <c r="I909" s="7" t="inlineStr">
        <is>
          <t>下載</t>
        </is>
      </c>
      <c r="J909" s="7" t="inlineStr">
        <is>
          <t>https://www.phy.ncu.edu.tw/wp-content/uploads/2023/11/Colloquium_20231128.pdf</t>
        </is>
      </c>
      <c r="K909" s="7" t="n"/>
      <c r="L909" s="7" t="n"/>
      <c r="M909" s="7" t="inlineStr">
        <is>
          <t>https://www.phy.ncu.edu.tw/news/colloquium_20231128_exponential-growth-and-metabolic-dynamics-in-biophysical-systems/</t>
        </is>
      </c>
      <c r="N909" s="7" t="inlineStr">
        <is>
          <t>許慧君</t>
        </is>
      </c>
    </row>
    <row r="910">
      <c r="A910" s="7">
        <f>TRUE()</f>
        <v/>
      </c>
      <c r="B910" s="7" t="inlineStr">
        <is>
          <t>其他</t>
        </is>
      </c>
      <c r="C910" s="7" t="n"/>
      <c r="D910" s="14" t="n">
        <v>45251</v>
      </c>
      <c r="E910" s="7" t="inlineStr">
        <is>
          <t>[施工通知]科二館近中大湖側於11/23(四)10:00~11:00 將有吊車作業</t>
        </is>
      </c>
      <c r="F910" s="7" t="n"/>
      <c r="G910" s="7" t="n"/>
      <c r="H910" s="7" t="n"/>
      <c r="I910" s="7" t="n"/>
      <c r="J910" s="7" t="n"/>
      <c r="K910" s="7" t="n"/>
      <c r="L910" s="7" t="n"/>
      <c r="M910" s="7" t="inlineStr">
        <is>
          <t>https://www.phy.ncu.edu.tw/news/%e6%96%bd%e5%b7%a5%e9%80%9a%e7%9f%a5%e7%a7%91%e4%ba%8c%e9%a4%a8%e8%bf%91%e4%b8%ad%e5%a4%a7%e6%b9%96%e5%81%b4%e6%96%bc11-23%e5%9b%9b10001100-%e5%b0%87%e6%9c%89%e5%90%8a%e8%bb%8a%e4%bd%9c/</t>
        </is>
      </c>
      <c r="N910" s="7" t="inlineStr">
        <is>
          <t>劉怡貞</t>
        </is>
      </c>
    </row>
    <row r="911" ht="66" customHeight="1">
      <c r="A911" s="7">
        <f>TRUE()</f>
        <v/>
      </c>
      <c r="B911" s="7" t="inlineStr">
        <is>
          <t>演講</t>
        </is>
      </c>
      <c r="C911" s="7" t="n"/>
      <c r="D911" s="14" t="n">
        <v>45250</v>
      </c>
      <c r="E911" s="7" t="inlineStr">
        <is>
          <t>演講取消!Welcome to Complex System and Biophysics Seminar 20231123</t>
        </is>
      </c>
      <c r="F911" s="9" t="inlineStr">
        <is>
          <t>Welcome to Complex System and Biophysics Seminar 20231123
Title: Deep Learning and Artificial General Intelligence
Speaker: Yun-Xuan Zhang
Time: 12:00 pm
Place:S4-625</t>
        </is>
      </c>
      <c r="G911" s="7" t="n"/>
      <c r="H911" s="7" t="n"/>
      <c r="I911" s="7" t="n"/>
      <c r="J911" s="7" t="n"/>
      <c r="K911" s="7" t="n"/>
      <c r="L911" s="7" t="n"/>
      <c r="M911" s="7" t="inlineStr">
        <is>
          <t>https://www.phy.ncu.edu.tw/news/welcome-to-complex-system-and-biophysics-seminar-20231123/</t>
        </is>
      </c>
      <c r="N911" s="7" t="inlineStr">
        <is>
          <t>許慧君</t>
        </is>
      </c>
    </row>
    <row r="912">
      <c r="A912" s="7">
        <f>TRUE()</f>
        <v/>
      </c>
      <c r="B912" s="7" t="inlineStr">
        <is>
          <t>其他</t>
        </is>
      </c>
      <c r="C912" s="7" t="n"/>
      <c r="D912" s="14" t="n">
        <v>45247</v>
      </c>
      <c r="E912" s="7" t="inlineStr">
        <is>
          <t>112學年度中央大學物理系研究生畢業服租借(延長登記到12/22)</t>
        </is>
      </c>
      <c r="F912" s="7" t="inlineStr">
        <is>
          <t>112學年度中央大學物理系研究生畢業服租借-1下載</t>
        </is>
      </c>
      <c r="G912" s="7" t="inlineStr">
        <is>
          <t>112學年度中央大學物理系研究生畢業服租借-1</t>
        </is>
      </c>
      <c r="H912" s="7" t="inlineStr">
        <is>
          <t>https://www.phy.ncu.edu.tw/wp-content/uploads/2023/12/112學年度中央大學物理系研究生畢業服租借-1.pdf</t>
        </is>
      </c>
      <c r="I912" s="7" t="inlineStr">
        <is>
          <t>下載</t>
        </is>
      </c>
      <c r="J912" s="7" t="inlineStr">
        <is>
          <t>https://www.phy.ncu.edu.tw/wp-content/uploads/2023/12/112學年度中央大學物理系研究生畢業服租借-1.pdf</t>
        </is>
      </c>
      <c r="K912" s="7" t="n"/>
      <c r="L912" s="7" t="n"/>
      <c r="M912" s="7" t="inlineStr">
        <is>
          <t>https://www.phy.ncu.edu.tw/news/112%e5%ad%b8%e5%b9%b4%e5%ba%a6%e4%b8%ad%e5%a4%ae%e5%a4%a7%e5%ad%b8%e7%89%a9%e7%90%86%e7%b3%bb%e7%a0%94%e7%a9%b6%e7%94%9f%e7%95%a2%e6%a5%ad%e6%9c%8d%e7%a7%9f%e5%80%9f/</t>
        </is>
      </c>
      <c r="N912" s="7" t="inlineStr">
        <is>
          <t>許慧君</t>
        </is>
      </c>
    </row>
    <row r="913" ht="40" customHeight="1">
      <c r="A913" s="7">
        <f>TRUE()</f>
        <v/>
      </c>
      <c r="B913" s="7" t="inlineStr">
        <is>
          <t>招生</t>
        </is>
      </c>
      <c r="C913" s="7" t="n"/>
      <c r="D913" s="14" t="n">
        <v>45247</v>
      </c>
      <c r="E913" s="7" t="inlineStr">
        <is>
          <t>113學年度碩士班甄試入學第二梯次錄取名單</t>
        </is>
      </c>
      <c r="F913" s="9" t="inlineStr">
        <is>
          <t>https://admission.ncu.edu.tw/zh-TW/article/2023-11-17%2009:42:53/9
複試正取者:複試成績單、報到通知，於11/17郵寄至通訊地址。
複試備取者、未錄取者:成績單，於11/17郵寄至通訊地址。</t>
        </is>
      </c>
      <c r="G913" s="7" t="inlineStr">
        <is>
          <t>https://admission.ncu.edu.tw/zh-TW/article/2023-11-17%2009:4</t>
        </is>
      </c>
      <c r="H913" s="7" t="inlineStr">
        <is>
          <t>https://admission.ncu.edu.tw/zh-TW/article/2023-11-17%2009:42:53/9</t>
        </is>
      </c>
      <c r="I913" s="7" t="n"/>
      <c r="J913" s="7" t="n"/>
      <c r="K913" s="7" t="n"/>
      <c r="L913" s="7" t="n"/>
      <c r="M913" s="7" t="inlineStr">
        <is>
          <t>https://www.phy.ncu.edu.tw/news/113%e5%ad%b8%e5%b9%b4%e5%ba%a6%e7%a2%a9%e5%a3%ab%e7%8f%ad%e7%94%84%e8%a9%a6%e5%85%a5%e5%ad%b8%e7%ac%ac%e4%ba%8c%e6%a2%af%e6%ac%a1%e9%8c%84%e5%8f%96%e5%90%8d%e5%96%ae/</t>
        </is>
      </c>
      <c r="N913" s="7" t="inlineStr">
        <is>
          <t>許慧君</t>
        </is>
      </c>
    </row>
    <row r="914">
      <c r="A914" s="7">
        <f>TRUE()</f>
        <v/>
      </c>
      <c r="B914" s="7" t="inlineStr">
        <is>
          <t>演講</t>
        </is>
      </c>
      <c r="C914" s="7" t="n"/>
      <c r="D914" s="14" t="n">
        <v>45245</v>
      </c>
      <c r="E914" s="7" t="inlineStr">
        <is>
          <t>Colloquium_20231121_Developing Hands On Space Education and Spaceflight Capacity Building at National Central University</t>
        </is>
      </c>
      <c r="F914" s="7" t="inlineStr">
        <is>
          <t>Colloquium_20231121下載</t>
        </is>
      </c>
      <c r="G914" s="7" t="inlineStr">
        <is>
          <t>Colloquium_20231121</t>
        </is>
      </c>
      <c r="H914" s="7" t="inlineStr">
        <is>
          <t>https://www.phy.ncu.edu.tw/wp-content/uploads/2023/11/Colloquium_20231121.pdf</t>
        </is>
      </c>
      <c r="I914" s="7" t="inlineStr">
        <is>
          <t>下載</t>
        </is>
      </c>
      <c r="J914" s="7" t="inlineStr">
        <is>
          <t>https://www.phy.ncu.edu.tw/wp-content/uploads/2023/11/Colloquium_20231121.pdf</t>
        </is>
      </c>
      <c r="K914" s="7" t="n"/>
      <c r="L914" s="7" t="n"/>
      <c r="M914" s="7" t="inlineStr">
        <is>
          <t>https://www.phy.ncu.edu.tw/news/colloquium_20231121_developing-hands-on-space-education-and-spaceflight-capacity-building-at-national-central-university/</t>
        </is>
      </c>
      <c r="N914" s="7" t="inlineStr">
        <is>
          <t>許慧君</t>
        </is>
      </c>
    </row>
    <row r="915">
      <c r="A915" s="7">
        <f>TRUE()</f>
        <v/>
      </c>
      <c r="B915" s="7" t="inlineStr">
        <is>
          <t>其他</t>
        </is>
      </c>
      <c r="C915" s="7" t="n"/>
      <c r="D915" s="14" t="n">
        <v>45244</v>
      </c>
      <c r="E915" s="7" t="inlineStr">
        <is>
          <t>[施工通知]科二館近中大湖側於11/15(三)13:30~15:30 將有吊車作業</t>
        </is>
      </c>
      <c r="F915" s="7" t="n"/>
      <c r="G915" s="7" t="n"/>
      <c r="H915" s="7" t="n"/>
      <c r="I915" s="7" t="n"/>
      <c r="J915" s="7" t="n"/>
      <c r="K915" s="7" t="n"/>
      <c r="L915" s="7" t="n"/>
      <c r="M915" s="7" t="inlineStr">
        <is>
          <t>https://www.phy.ncu.edu.tw/news/%e6%96%bd%e5%b7%a5%e9%80%9a%e7%9f%a5%e7%a7%91%e4%ba%8c%e9%a4%a8%e8%bf%91%e4%b8%ad%e5%a4%a7%e6%b9%96%e5%81%b4%e6%96%bc11-15%e4%b8%8913301530-%e5%b0%87%e6%9c%89%e5%90%8a%e8%bb%8a%e4%bd%9c/</t>
        </is>
      </c>
      <c r="N915" s="7" t="inlineStr">
        <is>
          <t>劉怡貞</t>
        </is>
      </c>
    </row>
    <row r="916">
      <c r="A916" s="7">
        <f>TRUE()</f>
        <v/>
      </c>
      <c r="B916" s="7" t="inlineStr">
        <is>
          <t>演講</t>
        </is>
      </c>
      <c r="C916" s="7" t="n"/>
      <c r="D916" s="14" t="n">
        <v>45243</v>
      </c>
      <c r="E916" s="7" t="inlineStr">
        <is>
          <t>Special talk_20231116_Geometry and topology of an intracellular organelle</t>
        </is>
      </c>
      <c r="F916" s="7" t="inlineStr">
        <is>
          <t>Special-talk_20231116下載</t>
        </is>
      </c>
      <c r="G916" s="7" t="inlineStr">
        <is>
          <t>Special-talk_20231116</t>
        </is>
      </c>
      <c r="H916" s="7" t="inlineStr">
        <is>
          <t>https://www.phy.ncu.edu.tw/wp-content/uploads/2023/11/Special-talk_20231116.pdf</t>
        </is>
      </c>
      <c r="I916" s="7" t="inlineStr">
        <is>
          <t>下載</t>
        </is>
      </c>
      <c r="J916" s="7" t="inlineStr">
        <is>
          <t>https://www.phy.ncu.edu.tw/wp-content/uploads/2023/11/Special-talk_20231116.pdf</t>
        </is>
      </c>
      <c r="K916" s="7" t="n"/>
      <c r="L916" s="7" t="n"/>
      <c r="M916" s="7" t="inlineStr">
        <is>
          <t>https://www.phy.ncu.edu.tw/news/special-talk_20231116_geometry-and-topology-of-an-intracellular-organelle/</t>
        </is>
      </c>
      <c r="N916" s="7" t="inlineStr">
        <is>
          <t>許慧君</t>
        </is>
      </c>
    </row>
    <row r="917">
      <c r="A917" s="7">
        <f>TRUE()</f>
        <v/>
      </c>
      <c r="B917" s="7" t="inlineStr">
        <is>
          <t>演講</t>
        </is>
      </c>
      <c r="C917" s="7" t="n"/>
      <c r="D917" s="14" t="n">
        <v>45240</v>
      </c>
      <c r="E917" s="7" t="inlineStr">
        <is>
          <t>Colloquium_20231115_A Semi-classical Spacetime Region with Maximum Entropy</t>
        </is>
      </c>
      <c r="F917" s="7" t="n"/>
      <c r="G917" s="7" t="n"/>
      <c r="H917" s="7" t="n"/>
      <c r="I917" s="7" t="n"/>
      <c r="J917" s="7" t="n"/>
      <c r="K917" s="7" t="n"/>
      <c r="L917" s="7" t="n"/>
      <c r="M917" s="7" t="inlineStr">
        <is>
          <t>https://www.phy.ncu.edu.tw/news/colloquium_20231115_a-semi-classical-spacetime-region-with-maximum-entropy/</t>
        </is>
      </c>
      <c r="N917" s="7" t="inlineStr">
        <is>
          <t>劉怡貞</t>
        </is>
      </c>
    </row>
    <row r="918" ht="66" customHeight="1">
      <c r="A918" s="7">
        <f>TRUE()</f>
        <v/>
      </c>
      <c r="B918" s="7" t="inlineStr">
        <is>
          <t>其他</t>
        </is>
      </c>
      <c r="C918" s="7" t="n"/>
      <c r="D918" s="14" t="n">
        <v>45239</v>
      </c>
      <c r="E918" s="7" t="inlineStr">
        <is>
          <t>S4-717暫停開放112.11.15(三)</t>
        </is>
      </c>
      <c r="F918" s="9" t="inlineStr">
        <is>
          <t>S4-717暫停開放
時間:112.11.15(三)10:00-14:00
科思創公司會議
活動期間暫停開放
造成不便敬請見諒~</t>
        </is>
      </c>
      <c r="G918" s="7" t="n"/>
      <c r="H918" s="7" t="n"/>
      <c r="I918" s="7" t="n"/>
      <c r="J918" s="7" t="n"/>
      <c r="K918" s="7" t="n"/>
      <c r="L918" s="7" t="n"/>
      <c r="M918" s="7" t="inlineStr">
        <is>
          <t>https://www.phy.ncu.edu.tw/news/s4-717%e6%9a%ab%e5%81%9c%e9%96%8b%e6%94%be112-11-15%e4%b8%89/</t>
        </is>
      </c>
      <c r="N918" s="7" t="inlineStr">
        <is>
          <t>許慧君</t>
        </is>
      </c>
    </row>
    <row r="919" ht="66" customHeight="1">
      <c r="A919" s="7">
        <f>TRUE()</f>
        <v/>
      </c>
      <c r="B919" s="7" t="inlineStr">
        <is>
          <t>演講</t>
        </is>
      </c>
      <c r="C919" s="7" t="n"/>
      <c r="D919" s="14" t="n">
        <v>45238</v>
      </c>
      <c r="E919" s="7" t="inlineStr">
        <is>
          <t>Welcome to Complex System and Biophysics Seminar 20231109</t>
        </is>
      </c>
      <c r="F919" s="9" t="inlineStr">
        <is>
          <t>Welcome to Complex System and Biophysics Seminar 20231109
Title: Bacterial turbulence: transition kinetics and fluid behaviors
Speaker: Wei-Shuo Lo
Time: 12:00 pm
Place:S4-625</t>
        </is>
      </c>
      <c r="G919" s="7" t="n"/>
      <c r="H919" s="7" t="n"/>
      <c r="I919" s="7" t="n"/>
      <c r="J919" s="7" t="n"/>
      <c r="K919" s="7" t="n"/>
      <c r="L919" s="7" t="n"/>
      <c r="M919" s="7" t="inlineStr">
        <is>
          <t>https://www.phy.ncu.edu.tw/news/welcome-to-complex-system-and-biophysics-seminar-20231109/</t>
        </is>
      </c>
      <c r="N919" s="7" t="inlineStr">
        <is>
          <t>許慧君</t>
        </is>
      </c>
    </row>
    <row r="920">
      <c r="A920" s="7">
        <f>TRUE()</f>
        <v/>
      </c>
      <c r="B920" s="7" t="inlineStr">
        <is>
          <t>演講</t>
        </is>
      </c>
      <c r="C920" s="7" t="n"/>
      <c r="D920" s="14" t="n">
        <v>45238</v>
      </c>
      <c r="E920" s="7" t="inlineStr">
        <is>
          <t>Colloquium_20231114_Ultracold atoms and subwavelength optical lattices</t>
        </is>
      </c>
      <c r="F920" s="7" t="inlineStr">
        <is>
          <t>Colloquium_20231114下載</t>
        </is>
      </c>
      <c r="G920" s="7" t="inlineStr">
        <is>
          <t>Colloquium_20231114</t>
        </is>
      </c>
      <c r="H920" s="7" t="inlineStr">
        <is>
          <t>https://www.phy.ncu.edu.tw/wp-content/uploads/2023/11/Colloquium_20231114.pdf</t>
        </is>
      </c>
      <c r="I920" s="7" t="inlineStr">
        <is>
          <t>下載</t>
        </is>
      </c>
      <c r="J920" s="7" t="inlineStr">
        <is>
          <t>https://www.phy.ncu.edu.tw/wp-content/uploads/2023/11/Colloquium_20231114.pdf</t>
        </is>
      </c>
      <c r="K920" s="7" t="n"/>
      <c r="L920" s="7" t="n"/>
      <c r="M920" s="7" t="inlineStr">
        <is>
          <t>https://www.phy.ncu.edu.tw/news/colloquium_20231114_ultracold-atoms-and-subwavelength-optical-lattices/</t>
        </is>
      </c>
      <c r="N920" s="7" t="inlineStr">
        <is>
          <t>許慧君</t>
        </is>
      </c>
    </row>
    <row r="921" ht="53" customHeight="1">
      <c r="A921" s="7">
        <f>TRUE()</f>
        <v/>
      </c>
      <c r="B921" s="7" t="inlineStr">
        <is>
          <t>演講</t>
        </is>
      </c>
      <c r="C921" s="7" t="n"/>
      <c r="D921" s="14" t="n">
        <v>45237</v>
      </c>
      <c r="E921" s="7" t="inlineStr">
        <is>
          <t>博士生學位考試公告(莊翔淯)</t>
        </is>
      </c>
      <c r="F921" s="9" t="inlineStr">
        <is>
          <t>博士生姓名name : 莊翔淯 (ZHUANG, XIANG-YU)
時間time : 11/8 (Wed.) 13:00
地點place : S4-724
題目Title : Aliivibrio fischeri in Motion</t>
        </is>
      </c>
      <c r="G921" s="7" t="n"/>
      <c r="H921" s="7" t="n"/>
      <c r="I921" s="7" t="n"/>
      <c r="J921" s="7" t="n"/>
      <c r="K921" s="7" t="n"/>
      <c r="L921" s="7" t="n"/>
      <c r="M921" s="7" t="inlineStr">
        <is>
          <t>https://www.phy.ncu.edu.tw/news/%e5%8d%9a%e5%a3%ab%e7%94%9f%e5%ad%b8%e4%bd%8d%e8%80%83%e8%a9%a6%e5%85%ac%e5%91%8a%e8%8e%8a%e7%bf%94%e6%b7%af/</t>
        </is>
      </c>
      <c r="N921" s="7" t="inlineStr">
        <is>
          <t>許慧君</t>
        </is>
      </c>
    </row>
    <row r="922" ht="196" customHeight="1">
      <c r="A922" s="7">
        <f>TRUE()</f>
        <v/>
      </c>
      <c r="B922" s="7" t="inlineStr">
        <is>
          <t>其他</t>
        </is>
      </c>
      <c r="C922" s="7" t="n"/>
      <c r="D922" s="14" t="n">
        <v>45236</v>
      </c>
      <c r="E922" s="7" t="inlineStr">
        <is>
          <t>2024物理年會工讀生招募中!</t>
        </is>
      </c>
      <c r="F922" s="9" t="inlineStr">
        <is>
          <t>「2024年台灣物理年會」將於2024年01月24(三)至26(五)日舉行，由國立中央大學物理學系承辦。
工讀生招募中!
工作日期 : 01/23(二)~01/26(五)
工作地點 : 中央大學
應徵資格 : 細心、有耐心、應變能力強、有熱誠、互動性強、具備基本英語對話及閱讀能力。(理學院.太空系.管理學院學生優先錄取)
薪資待遇 : 基本工資
福利 : 提供午餐、點心、晚餐，協助申請寒假住宿。可申請服務學習時數，依學校規定領取時數者不可再領取工讀薪資。
工作內容 : 如表單內工作志願選填區
物理年會網頁 : https://tps2024.conf.tw/
應徵相關問題歡迎來信詢問 corona@ncu.edu.tw
應徵者請填寫下列表單
https://forms.gle/xxLr9TAYXYpX6wEE8</t>
        </is>
      </c>
      <c r="G922" s="7" t="inlineStr">
        <is>
          <t>https://forms.gle/xxLr9TAYXYpX6wEE8</t>
        </is>
      </c>
      <c r="H922" s="7" t="inlineStr">
        <is>
          <t>https://forms.gle/xxLr9TAYXYpX6wEE8</t>
        </is>
      </c>
      <c r="I922" s="7" t="n"/>
      <c r="J922" s="7" t="n"/>
      <c r="K922" s="7" t="n"/>
      <c r="L922" s="7" t="n"/>
      <c r="M922" s="7" t="inlineStr">
        <is>
          <t>https://www.phy.ncu.edu.tw/news/2024%e7%89%a9%e7%90%86%e5%b9%b4%e6%9c%83%e5%b7%a5%e8%ae%80%e7%94%9f%e6%8b%9b%e5%8b%9f%e4%b8%ad/</t>
        </is>
      </c>
      <c r="N922" s="7" t="inlineStr">
        <is>
          <t>許慧君</t>
        </is>
      </c>
    </row>
    <row r="923">
      <c r="A923" s="7">
        <f>TRUE()</f>
        <v/>
      </c>
      <c r="B923" s="7" t="inlineStr">
        <is>
          <t>招生</t>
        </is>
      </c>
      <c r="C923" s="7" t="n"/>
      <c r="D923" s="14" t="n">
        <v>45233</v>
      </c>
      <c r="E923" s="7" t="inlineStr">
        <is>
          <t>113學年度碩士班甄試入學第一梯次錄取名單(僅初試直接錄取)</t>
        </is>
      </c>
      <c r="F923" s="7" t="inlineStr">
        <is>
          <t>https://admission.ncu.edu.tw/zh-TW/article/2023-11-03%2010:01:44</t>
        </is>
      </c>
      <c r="G923" s="7" t="inlineStr">
        <is>
          <t>https://admission.ncu.edu.tw/zh-TW/article/2023-11-03%2010:0</t>
        </is>
      </c>
      <c r="H923" s="7" t="inlineStr">
        <is>
          <t>https://admission.ncu.edu.tw/zh-TW/article/2023-11-03%2010:01:44</t>
        </is>
      </c>
      <c r="I923" s="7" t="n"/>
      <c r="J923" s="7" t="n"/>
      <c r="K923" s="7" t="n"/>
      <c r="L923" s="7" t="n"/>
      <c r="M923" s="7" t="inlineStr">
        <is>
          <t>https://www.phy.ncu.edu.tw/news/113%e5%ad%b8%e5%b9%b4%e5%ba%a6%e7%a2%a9%e5%a3%ab%e7%8f%ad%e7%94%84%e8%a9%a6%e5%85%a5%e5%ad%b8%e7%ac%ac%e4%b8%80%e6%a2%af%e6%ac%a1%e9%8c%84%e5%8f%96%e5%90%8d%e5%96%ae%e5%83%85%e5%88%9d%e8%a9%a6/</t>
        </is>
      </c>
      <c r="N923" s="7" t="inlineStr">
        <is>
          <t>許慧君</t>
        </is>
      </c>
    </row>
    <row r="924">
      <c r="A924" s="7">
        <f>TRUE()</f>
        <v/>
      </c>
      <c r="B924" s="7" t="inlineStr">
        <is>
          <t>其他</t>
        </is>
      </c>
      <c r="C924" s="7" t="n"/>
      <c r="D924" s="14" t="n">
        <v>45233</v>
      </c>
      <c r="E924" s="7" t="inlineStr">
        <is>
          <t>失物招領(112.11.03)</t>
        </is>
      </c>
      <c r="F924" s="7" t="inlineStr">
        <is>
          <t>有遺失下列物品者，請儘速至物理系辦(S4-629)認領! 未領取物品將於112.11.30清除。</t>
        </is>
      </c>
      <c r="G924" s="7" t="n"/>
      <c r="H924" s="7" t="n"/>
      <c r="I924" s="7" t="n"/>
      <c r="J924" s="7" t="n"/>
      <c r="K924" s="7" t="n"/>
      <c r="L924" s="7" t="n"/>
      <c r="M924" s="7" t="inlineStr">
        <is>
          <t>https://www.phy.ncu.edu.tw/news/%e5%a4%b1%e7%89%a9%e6%8b%9b%e9%a0%98112-11-03/</t>
        </is>
      </c>
      <c r="N924" s="7" t="inlineStr">
        <is>
          <t>許慧君</t>
        </is>
      </c>
    </row>
    <row r="925">
      <c r="A925" s="7">
        <f>TRUE()</f>
        <v/>
      </c>
      <c r="B925" s="7" t="inlineStr">
        <is>
          <t>其他</t>
        </is>
      </c>
      <c r="C925" s="7" t="n"/>
      <c r="D925" s="14" t="n">
        <v>45231</v>
      </c>
      <c r="E925" s="7" t="inlineStr">
        <is>
          <t>物理系分機通訊錄20231101</t>
        </is>
      </c>
      <c r="F925" s="7" t="inlineStr">
        <is>
          <t>物理系通訊錄下載</t>
        </is>
      </c>
      <c r="G925" s="7" t="inlineStr">
        <is>
          <t>物理系通訊錄</t>
        </is>
      </c>
      <c r="H925" s="7" t="inlineStr">
        <is>
          <t>https://www.phy.ncu.edu.tw/wp-content/uploads/2023/11/物理系通訊錄.pdf</t>
        </is>
      </c>
      <c r="I925" s="7" t="inlineStr">
        <is>
          <t>下載</t>
        </is>
      </c>
      <c r="J925" s="7" t="inlineStr">
        <is>
          <t>https://www.phy.ncu.edu.tw/wp-content/uploads/2023/11/物理系通訊錄.pdf</t>
        </is>
      </c>
      <c r="K925" s="7" t="n"/>
      <c r="L925" s="7" t="n"/>
      <c r="M925" s="7" t="inlineStr">
        <is>
          <t>https://www.phy.ncu.edu.tw/news/%e7%89%a9%e7%90%86%e7%b3%bb%e5%88%86%e6%a9%9f%e9%80%9a%e8%a8%8a%e9%8c%8420231101/</t>
        </is>
      </c>
      <c r="N925" s="7" t="inlineStr">
        <is>
          <t>許慧君</t>
        </is>
      </c>
    </row>
    <row r="926">
      <c r="A926" s="7">
        <f>TRUE()</f>
        <v/>
      </c>
      <c r="B926" s="7" t="inlineStr">
        <is>
          <t>演講</t>
        </is>
      </c>
      <c r="C926" s="7" t="n"/>
      <c r="D926" s="14" t="n">
        <v>45231</v>
      </c>
      <c r="E926" s="7" t="inlineStr">
        <is>
          <t>Colloquium_20231107_Quantum Technologies with Infinite-Dimensional Quantum Systems</t>
        </is>
      </c>
      <c r="F926" s="7" t="inlineStr">
        <is>
          <t>Colloquium_20231107下載</t>
        </is>
      </c>
      <c r="G926" s="7" t="inlineStr">
        <is>
          <t>Colloquium_20231107</t>
        </is>
      </c>
      <c r="H926" s="7" t="inlineStr">
        <is>
          <t>https://www.phy.ncu.edu.tw/wp-content/uploads/2023/11/Colloquium_20231107.pdf</t>
        </is>
      </c>
      <c r="I926" s="7" t="inlineStr">
        <is>
          <t>下載</t>
        </is>
      </c>
      <c r="J926" s="7" t="inlineStr">
        <is>
          <t>https://www.phy.ncu.edu.tw/wp-content/uploads/2023/11/Colloquium_20231107.pdf</t>
        </is>
      </c>
      <c r="K926" s="7" t="n"/>
      <c r="L926" s="7" t="n"/>
      <c r="M926" s="7" t="inlineStr">
        <is>
          <t>https://www.phy.ncu.edu.tw/news/colloquium_20231107_quantum-technologies-with-infinite-dimensional-quantum-systems/</t>
        </is>
      </c>
      <c r="N926" s="7" t="inlineStr">
        <is>
          <t>許慧君</t>
        </is>
      </c>
    </row>
    <row r="927" ht="27" customHeight="1">
      <c r="A927" s="7">
        <f>TRUE()</f>
        <v/>
      </c>
      <c r="B927" s="7" t="inlineStr">
        <is>
          <t>獎學金</t>
        </is>
      </c>
      <c r="C927" s="7" t="n"/>
      <c r="D927" s="14" t="n">
        <v>45231</v>
      </c>
      <c r="E927" s="7" t="inlineStr">
        <is>
          <t>112學年度「國立中央大學培育優秀博士生獎學金」獲獎學生名單</t>
        </is>
      </c>
      <c r="F927" s="9" t="inlineStr">
        <is>
          <t>恭喜本系蕭晨妤(新申請)、陳俊諺同學(續申請)、張允瑄同學(續申請)獲獎!
附件2-國立中央大學培育優秀博士生獎學金辦法111AE00681下載</t>
        </is>
      </c>
      <c r="G927" s="7" t="inlineStr">
        <is>
          <t>附件2-國立中央大學培育優秀博士生獎學金辦法111AE00681</t>
        </is>
      </c>
      <c r="H927" s="7" t="inlineStr">
        <is>
          <t>https://www.phy.ncu.edu.tw/wp-content/uploads/2023/11/附件2-國立中央大學培育優秀博士生獎學金辦法111AE00681.pdf</t>
        </is>
      </c>
      <c r="I927" s="7" t="inlineStr">
        <is>
          <t>下載</t>
        </is>
      </c>
      <c r="J927" s="7" t="inlineStr">
        <is>
          <t>https://www.phy.ncu.edu.tw/wp-content/uploads/2023/11/附件2-國立中央大學培育優秀博士生獎學金辦法111AE00681.pdf</t>
        </is>
      </c>
      <c r="K927" s="7" t="n"/>
      <c r="L927" s="7" t="n"/>
      <c r="M927" s="7" t="inlineStr">
        <is>
          <t>https://www.phy.ncu.edu.tw/news/112%e5%ad%b8%e5%b9%b4%e5%ba%a6%e3%80%8c%e5%9c%8b%e7%ab%8b%e4%b8%ad%e5%a4%ae%e5%a4%a7%e5%ad%b8%e5%9f%b9%e8%82%b2%e5%84%aa%e7%a7%80%e5%8d%9a%e5%a3%ab%e7%94%9f%e7%8d%8e%e5%ad%b8%e9%87%91%e3%80%8d/</t>
        </is>
      </c>
      <c r="N927" s="7" t="inlineStr">
        <is>
          <t>許慧君</t>
        </is>
      </c>
    </row>
    <row r="928" ht="409.6" customHeight="1">
      <c r="A928" s="7">
        <f>TRUE()</f>
        <v/>
      </c>
      <c r="B928" s="7" t="inlineStr">
        <is>
          <t>招生</t>
        </is>
      </c>
      <c r="C928" s="7" t="inlineStr">
        <is>
          <t>高中生</t>
        </is>
      </c>
      <c r="D928" s="14" t="n">
        <v>45229</v>
      </c>
      <c r="E928" s="7" t="inlineStr">
        <is>
          <t>113學年度大學特殊選才招生物理學系複試通知</t>
        </is>
      </c>
      <c r="F928" s="9" t="inlineStr">
        <is>
          <t>國立中央大學 113 學年度大學特殊選才招生 物理學系 初試通過名單
報名人數 13名，初試通過名單 11名(依准考證號碼)
605030001、605030002、605030003、605030004、605030005、605030006、605030008、605030009、605030010、605030012、605030013。
國立中央大學 113 學年度大學特殊選才招生 物理學系 複試通知單
初試成績單及複試通知單於112年10月30日寄出，敬請注意收件。
一、複試日期：112年11月06日（星期一）
 報到時間：請依表列報到時間辦理報到。考生須親自辦理報到，逾時未報到者，視為自動放棄應試資格。
 報到地點：健雄館七樓S4-717。
 應攜帶物品：①複試通知單②附照片之有效身分證件。
 考生候考區：健雄館S4-717。考生報到後，請依規定於候考區等候，勿隨意離場，三次唱名未到，視同自動放棄應試資格。如遇缺考者，則由現場已報到考生依序遞補進行。
考試時間：預計13:00起依『考試序號』進行口試，每位考生分四階段，前三階段各8分鐘，共24分鐘；第四階段為共同對談，時間為15:00~16:00，請勿缺席。
報到時間考試序號准考證號姓名
12:451605030006賴O哲
12:452605030002顏O綸
12:453605030009吳O震
13:054605030013鄭O昕
13:055605030008林O弘
13:056605030001范O熏
13:357605030012王O翔
13:358605030010楊O文
13:359605030004蔡O淵
13:5510605030005陳O凱
13:5511605030003林O玄
二、注意事項：
1.報到時請繳驗複試通知單及身分證件正本，驗畢歸還。
2.補助經濟弱勢考生複試交通費，請於本校招生資訊網→學士班→特殊選才(https://admission.ncu.edu.tw/zh-TW/content/37/12)→四、表單下載A-7。
3.機車禁止入校。家長開車之考生可憑本複試通知單免收停車費：入校時以車牌辨識直接通行，勿刷悠遊卡或一卡通；離校前請勿至自動繳費機繳費，離校時請走人工車道並出示本通知單即可放行。
 如對於本項考試有任何問題，歡迎洽詢 (03) 422-7151 轉分機65300。</t>
        </is>
      </c>
      <c r="G928" s="7" t="n"/>
      <c r="H928" s="7" t="n"/>
      <c r="I928" s="7" t="n"/>
      <c r="J928" s="7" t="n"/>
      <c r="K928" s="7" t="n"/>
      <c r="L928" s="7" t="n"/>
      <c r="M928" s="7" t="inlineStr">
        <is>
          <t>https://www.phy.ncu.edu.tw/news/113%e5%ad%b8%e5%b9%b4%e5%ba%a6%e5%a4%a7%e5%ad%b8%e7%89%b9%e6%ae%8a%e9%81%b8%e6%89%8d%e6%8b%9b%e7%94%9f%e7%89%a9%e7%90%86%e5%ad%b8%e7%b3%bb%e8%a4%87%e8%a9%a6%e9%80%9a%e7%9f%a5/</t>
        </is>
      </c>
      <c r="N928" s="7" t="inlineStr">
        <is>
          <t>吳菁穗</t>
        </is>
      </c>
    </row>
    <row r="929" ht="53" customHeight="1">
      <c r="A929" s="7">
        <f>TRUE()</f>
        <v/>
      </c>
      <c r="B929" s="7" t="inlineStr">
        <is>
          <t>其他</t>
        </is>
      </c>
      <c r="C929" s="7" t="n"/>
      <c r="D929" s="14" t="n">
        <v>45229</v>
      </c>
      <c r="E929" s="7" t="inlineStr">
        <is>
          <t>卓越研究促進方案 - 112年論文貢獻獎及產學貢獻獎 獲獎名單</t>
        </is>
      </c>
      <c r="F929" s="9" t="inlineStr">
        <is>
          <t>112年度論文貢獻獎(優良論文)得獎名單 -
井上優貴、江祖永、林宗泰、郭家銘、陳仕宏、陳永富、陳俞融、黎璧賢、羅健榮
112年度產學貢獻獎得獎名單 -
陳永富(傑出產學)、郭家銘(優良產學)</t>
        </is>
      </c>
      <c r="G929" s="7" t="n"/>
      <c r="H929" s="7" t="n"/>
      <c r="I929" s="7" t="n"/>
      <c r="J929" s="7" t="n"/>
      <c r="K929" s="7" t="n"/>
      <c r="L929" s="7" t="n"/>
      <c r="M929" s="7" t="inlineStr">
        <is>
          <t>https://www.phy.ncu.edu.tw/news/%e5%8d%93%e8%b6%8a%e7%a0%94%e7%a9%b6%e4%bf%83%e9%80%b2%e6%96%b9%e6%a1%88-112%e5%b9%b4%e8%ab%96%e6%96%87%e8%b2%a2%e7%8d%bb%e7%8d%8e%e5%8f%8a%e7%94%a2%e5%ad%b8%e8%b2%a2%e7%8d%bb%e7%8d%8e-%e7%8d%b2/</t>
        </is>
      </c>
      <c r="N929" s="7" t="inlineStr">
        <is>
          <t>許慧君</t>
        </is>
      </c>
    </row>
    <row r="930" ht="66" customHeight="1">
      <c r="A930" s="7">
        <f>TRUE()</f>
        <v/>
      </c>
      <c r="B930" s="7" t="inlineStr">
        <is>
          <t>演講</t>
        </is>
      </c>
      <c r="C930" s="7" t="n"/>
      <c r="D930" s="14" t="n">
        <v>45225</v>
      </c>
      <c r="E930" s="7" t="inlineStr">
        <is>
          <t>博士生學位考試公告(張允瑄)</t>
        </is>
      </c>
      <c r="F930" s="9" t="inlineStr">
        <is>
          <t>博士生姓名name : 張允瑄
時間time : 2023.10.27(Fri)09:30
地點place : S4-625
題目Title : Screw dislocations in the transient relaxation of confinement-induced layering of Yukawa liquids after quenching</t>
        </is>
      </c>
      <c r="G930" s="7" t="n"/>
      <c r="H930" s="7" t="n"/>
      <c r="I930" s="7" t="n"/>
      <c r="J930" s="7" t="n"/>
      <c r="K930" s="7" t="n"/>
      <c r="L930" s="7" t="n"/>
      <c r="M930" s="7" t="inlineStr">
        <is>
          <t>https://www.phy.ncu.edu.tw/news/%e5%8d%9a%e5%a3%ab%e7%94%9f%e5%ad%b8%e4%bd%8d%e8%80%83%e8%a9%a6%e5%85%ac%e5%91%8a%e5%bc%b5%e5%85%81%e7%91%84/</t>
        </is>
      </c>
      <c r="N930" s="7" t="inlineStr">
        <is>
          <t>許慧君</t>
        </is>
      </c>
    </row>
    <row r="931" ht="66" customHeight="1">
      <c r="A931" s="7">
        <f>TRUE()</f>
        <v/>
      </c>
      <c r="B931" s="7" t="inlineStr">
        <is>
          <t>演講</t>
        </is>
      </c>
      <c r="C931" s="7" t="n"/>
      <c r="D931" s="14" t="n">
        <v>45224</v>
      </c>
      <c r="E931" s="7" t="inlineStr">
        <is>
          <t>Welcome to Complex System and Biophysics Seminar 20231026</t>
        </is>
      </c>
      <c r="F931" s="9" t="inlineStr">
        <is>
          <t>Welcome to Complex System and Biophysics Seminar 20231026
Title: Active particle: spontaneous and shape-induced circular motion
Speaker: Yan-Ru Chen
Time: 12:00 pm
Place:S4-625</t>
        </is>
      </c>
      <c r="G931" s="7" t="n"/>
      <c r="H931" s="7" t="n"/>
      <c r="I931" s="7" t="n"/>
      <c r="J931" s="7" t="n"/>
      <c r="K931" s="7" t="n"/>
      <c r="L931" s="7" t="n"/>
      <c r="M931" s="7" t="inlineStr">
        <is>
          <t>https://www.phy.ncu.edu.tw/news/welcome-to-complex-system-and-biophysics-seminar-20231026/</t>
        </is>
      </c>
      <c r="N931" s="7" t="inlineStr">
        <is>
          <t>許慧君</t>
        </is>
      </c>
    </row>
    <row r="932">
      <c r="A932" s="7">
        <f>TRUE()</f>
        <v/>
      </c>
      <c r="B932" s="7" t="inlineStr">
        <is>
          <t>演講</t>
        </is>
      </c>
      <c r="C932" s="7" t="n"/>
      <c r="D932" s="14" t="n">
        <v>45224</v>
      </c>
      <c r="E932" s="7" t="inlineStr">
        <is>
          <t>Colloquium_20231031_Emergent phenomena in constrained quantum many-body systems</t>
        </is>
      </c>
      <c r="F932" s="7" t="inlineStr">
        <is>
          <t>Colloquium_20231031下載</t>
        </is>
      </c>
      <c r="G932" s="7" t="inlineStr">
        <is>
          <t>Colloquium_20231031</t>
        </is>
      </c>
      <c r="H932" s="7" t="inlineStr">
        <is>
          <t>https://www.phy.ncu.edu.tw/wp-content/uploads/2023/10/Colloquium_20231031.pdf</t>
        </is>
      </c>
      <c r="I932" s="7" t="inlineStr">
        <is>
          <t>下載</t>
        </is>
      </c>
      <c r="J932" s="7" t="inlineStr">
        <is>
          <t>https://www.phy.ncu.edu.tw/wp-content/uploads/2023/10/Colloquium_20231031.pdf</t>
        </is>
      </c>
      <c r="K932" s="7" t="n"/>
      <c r="L932" s="7" t="n"/>
      <c r="M932" s="7" t="inlineStr">
        <is>
          <t>https://www.phy.ncu.edu.tw/news/colloquium_20231031_emergent-phenomena-in-constrained-quantum-many-body-systems/</t>
        </is>
      </c>
      <c r="N932" s="7" t="inlineStr">
        <is>
          <t>許慧君</t>
        </is>
      </c>
    </row>
    <row r="933" ht="92" customHeight="1">
      <c r="A933" s="7">
        <f>TRUE()</f>
        <v/>
      </c>
      <c r="B933" s="7" t="inlineStr">
        <is>
          <t>其他</t>
        </is>
      </c>
      <c r="C933" s="7" t="n"/>
      <c r="D933" s="14" t="n">
        <v>45224</v>
      </c>
      <c r="E933" s="7" t="inlineStr">
        <is>
          <t>11/3(五)教室異動公告</t>
        </is>
      </c>
      <c r="F933" s="9" t="inlineStr">
        <is>
          <t>11/03(五)教室異動公告
辦理碩士班甄試，下列課程教室異動
造成不便請見諒
課程時間原教室更動後教室
PH7009*-群論與對稱(江祖永)10-13S4-621S4-204
陳俞融老師 實驗室14-17S4-621S4-208I 數學與理論物理中心教室
PH6059*-生物物理(田溶根)9-12S4-623S4-724</t>
        </is>
      </c>
      <c r="G933" s="7" t="n"/>
      <c r="H933" s="7" t="n"/>
      <c r="I933" s="7" t="n"/>
      <c r="J933" s="7" t="n"/>
      <c r="K933" s="7" t="n"/>
      <c r="L933" s="7" t="n"/>
      <c r="M933" s="7" t="inlineStr">
        <is>
          <t>https://www.phy.ncu.edu.tw/news/11-3%e4%ba%94%e6%95%99%e5%ae%a4%e7%95%b0%e5%8b%95%e5%85%ac%e5%91%8a/</t>
        </is>
      </c>
      <c r="N933" s="7" t="inlineStr">
        <is>
          <t>許慧君</t>
        </is>
      </c>
    </row>
    <row r="934" ht="157" customHeight="1">
      <c r="A934" s="7">
        <f>TRUE()</f>
        <v/>
      </c>
      <c r="B934" s="7" t="inlineStr">
        <is>
          <t>招生</t>
        </is>
      </c>
      <c r="C934" s="7" t="n"/>
      <c r="D934" s="14" t="n">
        <v>45224</v>
      </c>
      <c r="E934" s="7" t="inlineStr">
        <is>
          <t>113學年度研究所甄試-物理系碩士班初試審查結果</t>
        </is>
      </c>
      <c r="F934" s="9" t="inlineStr">
        <is>
          <t>初試直接錄取名單將於11/03本校招生組統一放榜公告https://admission.ncu.edu.tw/zh-TW/content/82/13
初試審查結果文件
*初試直接錄取者 收到文件:初試成績單、報到通知(預計11/03本校統一放榜後以掛號郵寄至通訊地址)
*可參加11/03複試者 收到文件:初試成績單、複試通知函、複試報到時間表、交通資訊(預計10/26以掛號郵寄至通訊地址)
*初試未通過者 收到文件:初試成績單(預計10/26以掛號郵寄至通訊地址)
可參加複試名單
簡報資料請先於112年11月02日(星期四)12: 00前Email電子檔至corona@ncu.edu.tw，檔名：【准考證號╴姓名】，當日亦請務必攜帶簡報電子檔以備用。
113甄試初審通知-物理系碩士班-初審通過下載</t>
        </is>
      </c>
      <c r="G934" s="7" t="inlineStr">
        <is>
          <t>https://admission.ncu.edu.tw/zh-TW/content/82/13</t>
        </is>
      </c>
      <c r="H934" s="7" t="inlineStr">
        <is>
          <t>https://admission.ncu.edu.tw/zh-TW/content/82/13</t>
        </is>
      </c>
      <c r="I934" s="7" t="inlineStr">
        <is>
          <t>113甄試初審通知-物理系碩士班-初審通過</t>
        </is>
      </c>
      <c r="J934" s="7" t="inlineStr">
        <is>
          <t>https://www.phy.ncu.edu.tw/wp-content/uploads/2023/10/113甄試初審通知-物理系碩士班-初審通過.pdf</t>
        </is>
      </c>
      <c r="K934" s="7" t="inlineStr">
        <is>
          <t>下載</t>
        </is>
      </c>
      <c r="L934" s="7" t="inlineStr">
        <is>
          <t>https://www.phy.ncu.edu.tw/wp-content/uploads/2023/10/113甄試初審通知-物理系碩士班-初審通過.pdf</t>
        </is>
      </c>
      <c r="M934" s="7" t="inlineStr">
        <is>
          <t>https://www.phy.ncu.edu.tw/news/113%e5%ad%b8%e5%b9%b4%e5%ba%a6%e7%a0%94%e7%a9%b6%e6%89%80%e7%94%84%e8%a9%a6-%e7%89%a9%e7%90%86%e7%b3%bb%e7%a2%a9%e5%a3%ab%e7%8f%ad%e5%88%9d%e8%a9%a6%e5%af%a9%e6%9f%a5%e7%b5%90%e6%9e%9c/</t>
        </is>
      </c>
      <c r="N934" s="7" t="inlineStr">
        <is>
          <t>許慧君</t>
        </is>
      </c>
    </row>
    <row r="935" ht="66" customHeight="1">
      <c r="A935" s="7">
        <f>TRUE()</f>
        <v/>
      </c>
      <c r="B935" s="7" t="inlineStr">
        <is>
          <t>演講</t>
        </is>
      </c>
      <c r="C935" s="7" t="n"/>
      <c r="D935" s="14" t="n">
        <v>45217</v>
      </c>
      <c r="E935" s="7" t="inlineStr">
        <is>
          <t>Welcome to Complex System and Biophysics Seminar 20231019</t>
        </is>
      </c>
      <c r="F935" s="9" t="inlineStr">
        <is>
          <t>Welcome to Complex System and Biophysics Seminar 20231019
Title: Spontaneous flow transition in active polar gels​
Speaker: Xin-Jie Wang
Time: 12:00 pm
Place:S4-625</t>
        </is>
      </c>
      <c r="G935" s="7" t="n"/>
      <c r="H935" s="7" t="n"/>
      <c r="I935" s="7" t="n"/>
      <c r="J935" s="7" t="n"/>
      <c r="K935" s="7" t="n"/>
      <c r="L935" s="7" t="n"/>
      <c r="M935" s="7" t="inlineStr">
        <is>
          <t>https://www.phy.ncu.edu.tw/news/welcome-to-complex-system-and-biophysics-seminar-20231019-2/</t>
        </is>
      </c>
      <c r="N935" s="7" t="inlineStr">
        <is>
          <t>許慧君</t>
        </is>
      </c>
    </row>
    <row r="936">
      <c r="A936" s="7">
        <f>TRUE()</f>
        <v/>
      </c>
      <c r="B936" s="7" t="inlineStr">
        <is>
          <t>演講</t>
        </is>
      </c>
      <c r="C936" s="7" t="n"/>
      <c r="D936" s="14" t="n">
        <v>45217</v>
      </c>
      <c r="E936" s="7" t="inlineStr">
        <is>
          <t>Colloquium_20231024_Decoding the role of leukemia inhibitor factor in tuning the immune microenvironment of oral squamous cell carcinoma</t>
        </is>
      </c>
      <c r="F936" s="7" t="inlineStr">
        <is>
          <t>Colloquium_20231024下載</t>
        </is>
      </c>
      <c r="G936" s="7" t="inlineStr">
        <is>
          <t>Colloquium_20231024</t>
        </is>
      </c>
      <c r="H936" s="7" t="inlineStr">
        <is>
          <t>https://www.phy.ncu.edu.tw/wp-content/uploads/2023/10/Colloquium_20231024.pdf</t>
        </is>
      </c>
      <c r="I936" s="7" t="inlineStr">
        <is>
          <t>下載</t>
        </is>
      </c>
      <c r="J936" s="7" t="inlineStr">
        <is>
          <t>https://www.phy.ncu.edu.tw/wp-content/uploads/2023/10/Colloquium_20231024.pdf</t>
        </is>
      </c>
      <c r="K936" s="7" t="n"/>
      <c r="L936" s="7" t="n"/>
      <c r="M936" s="7" t="inlineStr">
        <is>
          <t>https://www.phy.ncu.edu.tw/news/colloquium_20231024_decoding-the-role-of-leukemia-inhibitor-factor-in-tuning-the-immune-microenvironment-of-oral-squamous-cell-carcinoma/</t>
        </is>
      </c>
      <c r="N936" s="7" t="inlineStr">
        <is>
          <t>許慧君</t>
        </is>
      </c>
    </row>
    <row r="937">
      <c r="A937" s="7">
        <f>TRUE()</f>
        <v/>
      </c>
      <c r="B937" s="7" t="inlineStr">
        <is>
          <t>演講</t>
        </is>
      </c>
      <c r="C937" s="7" t="n"/>
      <c r="D937" s="14" t="n">
        <v>45217</v>
      </c>
      <c r="E937" s="7" t="inlineStr">
        <is>
          <t>1121020-CHiP Seminar-Standard Model electroweak measurements with the ATLAS detector</t>
        </is>
      </c>
      <c r="F937" s="7" t="inlineStr">
        <is>
          <t>chip_20231020下載</t>
        </is>
      </c>
      <c r="G937" s="7" t="inlineStr">
        <is>
          <t>chip_20231020</t>
        </is>
      </c>
      <c r="H937" s="7" t="inlineStr">
        <is>
          <t>https://www.phy.ncu.edu.tw/wp-content/uploads/2023/10/chip_20231020.pdf</t>
        </is>
      </c>
      <c r="I937" s="7" t="inlineStr">
        <is>
          <t>下載</t>
        </is>
      </c>
      <c r="J937" s="7" t="inlineStr">
        <is>
          <t>https://www.phy.ncu.edu.tw/wp-content/uploads/2023/10/chip_20231020.pdf</t>
        </is>
      </c>
      <c r="K937" s="7" t="n"/>
      <c r="L937" s="7" t="n"/>
      <c r="M937" s="7" t="inlineStr">
        <is>
          <t>https://www.phy.ncu.edu.tw/news/1121020-chip-seminar-standard-model-electroweak-measurements-with-the-atlas-detector/</t>
        </is>
      </c>
      <c r="N937" s="7" t="inlineStr">
        <is>
          <t>許慧君</t>
        </is>
      </c>
    </row>
    <row r="938" ht="66" customHeight="1">
      <c r="A938" s="7">
        <f>TRUE()</f>
        <v/>
      </c>
      <c r="B938" s="7" t="inlineStr">
        <is>
          <t>其他</t>
        </is>
      </c>
      <c r="C938" s="7" t="n"/>
      <c r="D938" s="14" t="n">
        <v>45217</v>
      </c>
      <c r="E938" s="7" t="inlineStr">
        <is>
          <t>Welcome to Complex System and Biophysics Seminar 20231019</t>
        </is>
      </c>
      <c r="F938" s="9" t="inlineStr">
        <is>
          <t>Welcome to Complex System and Biophysics Seminar 20231019
Title: Spontaneous flow transition in active polar gels​
Speaker: Xin-Jie Wang
Time: 12:00 pm
Place:S4-625</t>
        </is>
      </c>
      <c r="G938" s="7" t="n"/>
      <c r="H938" s="7" t="n"/>
      <c r="I938" s="7" t="n"/>
      <c r="J938" s="7" t="n"/>
      <c r="K938" s="7" t="n"/>
      <c r="L938" s="7" t="n"/>
      <c r="M938" s="7" t="inlineStr">
        <is>
          <t>https://www.phy.ncu.edu.tw/news/welcome-to-complex-system-and-biophysics-seminar-20231019/</t>
        </is>
      </c>
      <c r="N938" s="7" t="inlineStr">
        <is>
          <t>許慧君</t>
        </is>
      </c>
    </row>
    <row r="939" ht="222" customHeight="1">
      <c r="A939" s="7">
        <f>TRUE()</f>
        <v/>
      </c>
      <c r="B939" s="7" t="inlineStr">
        <is>
          <t>其他</t>
        </is>
      </c>
      <c r="C939" s="7" t="n"/>
      <c r="D939" s="14" t="n">
        <v>45216</v>
      </c>
      <c r="E939" s="7" t="inlineStr">
        <is>
          <t>物理大冒險</t>
        </is>
      </c>
      <c r="F939" s="9" t="inlineStr">
        <is>
          <t>IOP Publishing 於10/1-11/30舉辦有獎徵活動，歡迎踴躍參加！
活動名稱：物理大冒險
活動對象：有權閱覽 IOPScience extra 之單位師生、研究人員、職員等
活動時間：10/1-11/30
活動網址：2023 IOP 有獎徵答 - iGroup Taiwan
活動辦法：
活動一：線上有獎徵答
1. 透過學校 IP 進入 IOPScience找尋答案
2. 共 6 組不同主題的題組（每組 5 題），答對每一題組的參加者可抽 NT$300 元 7-11 禮券
3. 完成且答對全部6題組的參加者，可加抽 iPad Air 5 (共抽 1 名)
活動二：推薦期刊文獻
請參加者須先將推薦閱讀的文獻下載至個人載具，再壓縮成 zip 檔，上傳至指定Google雲端資料夾
累積推薦篇數最多者，即可獲得 Garmin 智慧手錶。
活動三：推薦電子書
1. 前往 IOP eBooks 網頁，查詢後請推薦三本您感興趣的電子書 (限每人推薦一次)
2. 參加者可抽 NT$2,000 元 7-11 禮券 (共抽 1 名)</t>
        </is>
      </c>
      <c r="G939" s="7" t="inlineStr">
        <is>
          <t>2023 IOP 有獎徵答 - iGroup Taiwan</t>
        </is>
      </c>
      <c r="H939" s="7" t="inlineStr">
        <is>
          <t>https://www.igroup.com.tw/2023-iop-%E6%9C%89%E7%8D%8E%E5%BE%B5%E7%AD%94/?fbclid=IwAR1xELEk_t3PbI8rPVzeomOS9VbIaMaZFPpDNRt2lFzwVpcBE2uXEZNnE4g</t>
        </is>
      </c>
      <c r="I939" s="7" t="n"/>
      <c r="J939" s="7" t="n"/>
      <c r="K939" s="7" t="n"/>
      <c r="L939" s="7" t="n"/>
      <c r="M939" s="7" t="inlineStr">
        <is>
          <t>https://www.phy.ncu.edu.tw/news/%e7%89%a9%e7%90%86%e5%a4%a7%e5%86%92%e9%9a%aa/</t>
        </is>
      </c>
      <c r="N939" s="7" t="inlineStr">
        <is>
          <t>許慧君</t>
        </is>
      </c>
    </row>
    <row r="940" ht="222" customHeight="1">
      <c r="A940" s="7">
        <f>TRUE()</f>
        <v/>
      </c>
      <c r="B940" s="7" t="inlineStr">
        <is>
          <t>獎學金</t>
        </is>
      </c>
      <c r="C940" s="7" t="n"/>
      <c r="D940" s="14" t="n">
        <v>45215</v>
      </c>
      <c r="E940" s="7" t="inlineStr">
        <is>
          <t>112-1物理學系上詮光纖獎學金得獎名單</t>
        </is>
      </c>
      <c r="F940" s="9" t="inlineStr">
        <is>
          <t>恭喜以下同學獲獎!
請獲獎同學到系辦領取通知
研究傑出獎助 陳可翰 107222039
研究傑出獎助 陳攻善 110282602
補助學生出國交流 張辰彬 112222016
補助學生出國交流 朱哲門 109282003
補助學生出席國際會議 羅偉碩 110282006
補助學生出席國際會議 張允瑄 110282007
補助學生出席國際會議 陳俊諺 111282005
補助學生出席國際會議 龍考弗 105282612
補助學生出席國際會議 翁茂勛 107222029
補助學生出席國際會議 陳盈珊 111222015
補助學生出席國際會議 李俊逸 111222028
補助學生出席國際會議 黃竣琦 112222018
補助學生出席國際會議 徐衍裕 112222026
補助學生出席國際會議 陳伯煒 107222041
上詮光纖獎學金辦法</t>
        </is>
      </c>
      <c r="G940" s="7" t="inlineStr">
        <is>
          <t>上詮光纖獎學金辦法</t>
        </is>
      </c>
      <c r="H940" s="7" t="inlineStr">
        <is>
          <t>https://www.phy.ncu.edu.tw/wp-content/uploads/2023/03/%E5%9C%8B%E7%AB%8B%E4%B8%AD%E5%A4%AE%E5%A4%A7%E5%AD%B8%E7%89%A9%E7%90%86%E5%AD%B8%E7%B3%BB%E4%B8%8A%E8%A9%AE%E5%85%89%E7%BA%96%E7%8D%8E%E5%AD%B8%E9%87%91%E8%BE%A6%E6%B3%95FOCI-Scholarship-Application-Procedure1120321%E7%B3%BB%E5%8B%99%E6%9C%83%E8%AD%B0%E9%80%9A%E9%81%8E.pdf</t>
        </is>
      </c>
      <c r="I940" s="7" t="n"/>
      <c r="J940" s="7" t="n"/>
      <c r="K940" s="7" t="n"/>
      <c r="L940" s="7" t="n"/>
      <c r="M940" s="7" t="inlineStr">
        <is>
          <t>https://www.phy.ncu.edu.tw/news/112-1%e7%89%a9%e7%90%86%e5%ad%b8%e7%b3%bb%e4%b8%8a%e8%a9%ae%e5%85%89%e7%ba%96%e7%8d%8e%e5%ad%b8%e9%87%91%e5%be%97%e7%8d%8e%e5%90%8d%e5%96%ae/</t>
        </is>
      </c>
      <c r="N940" s="7" t="inlineStr">
        <is>
          <t>許慧君</t>
        </is>
      </c>
    </row>
    <row r="941" ht="66" customHeight="1">
      <c r="A941" s="7">
        <f>TRUE()</f>
        <v/>
      </c>
      <c r="B941" s="7" t="inlineStr">
        <is>
          <t>獎學金</t>
        </is>
      </c>
      <c r="C941" s="7" t="n"/>
      <c r="D941" s="14" t="n">
        <v>45215</v>
      </c>
      <c r="E941" s="7" t="inlineStr">
        <is>
          <t>112-1物理學系聚碩科技獎學金得獎名單</t>
        </is>
      </c>
      <c r="F941" s="9" t="inlineStr">
        <is>
          <t>恭喜以下同學獲獎!
獲獎同學請到系辦領取補助核定通知。
汪師緯 109202003 
陳駿逸 109202518
聚碩科技獎學金辦法</t>
        </is>
      </c>
      <c r="G941" s="7" t="inlineStr">
        <is>
          <t>聚碩科技獎學金辦法</t>
        </is>
      </c>
      <c r="H941" s="7" t="inlineStr">
        <is>
          <t>http://www.phy.ncu.edu.tw/wp-content/uploads/2017/11/%E5%9C%8B%E7%AB%8B%E4%B8%AD%E5%A4%AE%E5%A4%A7%E5%AD%B8%E7%89%A9%E7%90%86%E5%AD%B8%E7%B3%BB%E8%81%9A%E7%A2%A9%E7%A7%91%E6%8A%80%E7%8D%8E%E5%AD%B8%E9%87%91%E8%BE%A6%E6%B3%951051004%E7%B3%BB%E5%8B%99%E6%9C%83%E8%AD%B0.pdf</t>
        </is>
      </c>
      <c r="I941" s="7" t="n"/>
      <c r="J941" s="7" t="n"/>
      <c r="K941" s="7" t="n"/>
      <c r="L941" s="7" t="n"/>
      <c r="M941" s="7" t="inlineStr">
        <is>
          <t>https://www.phy.ncu.edu.tw/news/112-1%e7%89%a9%e7%90%86%e5%ad%b8%e7%b3%bb%e8%81%9a%e7%a2%a9%e7%a7%91%e6%8a%80%e7%8d%8e%e5%ad%b8%e9%87%91%e5%be%97%e7%8d%8e%e5%90%8d%e5%96%ae/</t>
        </is>
      </c>
      <c r="N941" s="7" t="inlineStr">
        <is>
          <t>許慧君</t>
        </is>
      </c>
    </row>
    <row r="942" ht="79" customHeight="1">
      <c r="A942" s="7">
        <f>TRUE()</f>
        <v/>
      </c>
      <c r="B942" s="7" t="inlineStr">
        <is>
          <t>獎學金</t>
        </is>
      </c>
      <c r="C942" s="7" t="n"/>
      <c r="D942" s="14" t="n">
        <v>45215</v>
      </c>
      <c r="E942" s="7" t="inlineStr">
        <is>
          <t>112學年度王立文女士獎學金得獎名單</t>
        </is>
      </c>
      <c r="F942" s="9" t="inlineStr">
        <is>
          <t>109202502林于軒、109202506周鈺媛
恭喜以上兩位同學獲獎!
獲獎通知及公共服務相關事項以email個別通知
中央大學物理學系王立文女士獎學金辦法
學士班獎學金：成績優異(前一學年學業總平均70 分以上，各科成績均及格)，以女性學生優先。每學年每名5 萬元整(分兩學期發放)，領有其他獎助學金者不得重覆領取。</t>
        </is>
      </c>
      <c r="G942" s="7" t="inlineStr">
        <is>
          <t>中央大學物理學系王立文女士獎學金辦法</t>
        </is>
      </c>
      <c r="H942" s="7" t="inlineStr">
        <is>
          <t>https://www.phy.ncu.edu.tw/wp-content/uploads/2021/10/%E5%9C%8B%E7%AB%8B%E4%B8%AD%E5%A4%AE%E5%A4%A7%E5%AD%B8%E7%89%A9%E7%90%86%E5%AD%B8%E7%B3%BB%E7%8E%8B%E7%AB%8B%E6%96%87%E5%A5%B3%E5%A3%AB%E7%8D%8E%E5%AD%B8%E9%87%91%E8%BE%A6%E6%B3%951091215%E7%B3%BB%E5%8B%99%E6%9C%83%E8%AD%B0%E9%80%9A%E9%81%8E-1.pdf</t>
        </is>
      </c>
      <c r="I942" s="7" t="n"/>
      <c r="J942" s="7" t="n"/>
      <c r="K942" s="7" t="n"/>
      <c r="L942" s="7" t="n"/>
      <c r="M942" s="7" t="inlineStr">
        <is>
          <t>https://www.phy.ncu.edu.tw/news/112%e5%ad%b8%e5%b9%b4%e5%ba%a6%e7%8e%8b%e7%ab%8b%e6%96%87%e5%a5%b3%e5%a3%ab%e7%8d%8e%e5%ad%b8%e9%87%91%e5%be%97%e7%8d%8e%e5%90%8d%e5%96%ae/</t>
        </is>
      </c>
      <c r="N942" s="7" t="inlineStr">
        <is>
          <t>許慧君</t>
        </is>
      </c>
    </row>
    <row r="943">
      <c r="A943" s="7">
        <f>TRUE()</f>
        <v/>
      </c>
      <c r="B943" s="7" t="inlineStr">
        <is>
          <t>演講</t>
        </is>
      </c>
      <c r="C943" s="7" t="n"/>
      <c r="D943" s="14" t="n">
        <v>45211</v>
      </c>
      <c r="E943" s="7" t="inlineStr">
        <is>
          <t>Colloquium_20231017_Study of Hydrogen Spillover and Storage on Ti Loaded Graphene with Synchrotron Radiation Techniques</t>
        </is>
      </c>
      <c r="F943" s="7" t="inlineStr">
        <is>
          <t>Colloquium_20231017下載</t>
        </is>
      </c>
      <c r="G943" s="7" t="inlineStr">
        <is>
          <t>Colloquium_20231017</t>
        </is>
      </c>
      <c r="H943" s="7" t="inlineStr">
        <is>
          <t>https://www.phy.ncu.edu.tw/wp-content/uploads/2023/10/Colloquium_20231017.pdf</t>
        </is>
      </c>
      <c r="I943" s="7" t="inlineStr">
        <is>
          <t>下載</t>
        </is>
      </c>
      <c r="J943" s="7" t="inlineStr">
        <is>
          <t>https://www.phy.ncu.edu.tw/wp-content/uploads/2023/10/Colloquium_20231017.pdf</t>
        </is>
      </c>
      <c r="K943" s="7" t="n"/>
      <c r="L943" s="7" t="n"/>
      <c r="M943" s="7" t="inlineStr">
        <is>
          <t>https://www.phy.ncu.edu.tw/news/colloquium_20231017_study-of-hydrogen-spillover-and-storage-on-ti-loaded-graphene-with-synchrotron-radiation-techniques/</t>
        </is>
      </c>
      <c r="N943" s="7" t="inlineStr">
        <is>
          <t>許慧君</t>
        </is>
      </c>
    </row>
    <row r="944" ht="105" customHeight="1">
      <c r="A944" s="7">
        <f>TRUE()</f>
        <v/>
      </c>
      <c r="B944" s="7" t="inlineStr">
        <is>
          <t>演講</t>
        </is>
      </c>
      <c r="C944" s="7" t="n"/>
      <c r="D944" s="14" t="n">
        <v>45210</v>
      </c>
      <c r="E944" s="7" t="inlineStr">
        <is>
          <t>大型科學期刊的編輯決策流程？「出版或滅亡」的缺點</t>
        </is>
      </c>
      <c r="F944" s="9" t="inlineStr">
        <is>
          <t>日期 Date：2023 年 10 月 17 日（二）
時間 Time：10:00 - 11:30
地點 Venue：國立中央大學 教學研究綜合大樓 TR - A201 教室  
活動網站website：https://www.elsevier.com/zh-tw/events/How-the-editorial-process-works-at-a-large-scientific-journal-the-downside-of-Publish-or-Perish 
報名網址sign up：https://forms.office.com/pages/responsepage.aspx?id=P-50kiWUCUGif5-xXBBnXZk2pZlj8_NHk_-fcEYe4-lURVVMOVQ3QlhOSzlVWVA3RlZKWDQ5OEhETS4u</t>
        </is>
      </c>
      <c r="G944" s="7" t="inlineStr">
        <is>
          <t>https://www.elsevier.com/zh-tw/events/How-the-editorial-proc</t>
        </is>
      </c>
      <c r="H944" s="7" t="inlineStr">
        <is>
          <t>https://www.elsevier.com/zh-tw/events/How-the-editorial-process-works-at-a-large-scientific-journal-the-downside-of-Publish-or-Perish</t>
        </is>
      </c>
      <c r="I944" s="7" t="inlineStr">
        <is>
          <t>https://forms.office.com/pages/responsepage.aspx?id=P-50kiWU</t>
        </is>
      </c>
      <c r="J944" s="7" t="inlineStr">
        <is>
          <t>https://forms.office.com/pages/responsepage.aspx?id=P-50kiWUCUGif5-xXBBnXZk2pZlj8_NHk_-fcEYe4-lURVVMOVQ3QlhOSzlVWVA3RlZKWDQ5OEhETS4u</t>
        </is>
      </c>
      <c r="K944" s="7" t="inlineStr">
        <is>
          <t>https://forms.office.com/pages/responsepage.aspx?id=P-50kiWU</t>
        </is>
      </c>
      <c r="L944" s="7" t="inlineStr">
        <is>
          <t>https://forms.office.com/pages/responsepage.aspx?id=P-50kiWUCUGif5-xXBBnXZk2pZlj8_NHk_-fcEYe4-lURVVMOVQ3QlhOSzlVWVA3RlZKWDQ5OEhETS4u</t>
        </is>
      </c>
      <c r="M944" s="7" t="inlineStr">
        <is>
          <t>https://www.phy.ncu.edu.tw/news/%e5%a4%a7%e5%9e%8b%e7%a7%91%e5%ad%b8%e6%9c%9f%e5%88%8a%e7%9a%84%e7%b7%a8%e8%bc%af%e6%b1%ba%e7%ad%96%e6%b5%81%e7%a8%8b%ef%bc%9f%e3%80%8c%e5%87%ba%e7%89%88%e6%88%96%e6%bb%85%e4%ba%a1%e3%80%8d%e7%9a%84/</t>
        </is>
      </c>
      <c r="N944" s="7" t="inlineStr">
        <is>
          <t>許慧君</t>
        </is>
      </c>
    </row>
    <row r="945">
      <c r="A945" s="7">
        <f>TRUE()</f>
        <v/>
      </c>
      <c r="B945" s="7" t="inlineStr">
        <is>
          <t>其他</t>
        </is>
      </c>
      <c r="C945" s="7" t="n"/>
      <c r="D945" s="14" t="n">
        <v>45202</v>
      </c>
      <c r="E945" s="7" t="inlineStr">
        <is>
          <t>失物招領(112.10.03)</t>
        </is>
      </c>
      <c r="F945" s="7" t="inlineStr">
        <is>
          <t>有遺失下列物品者，請儘速至物理系辦(S4-629)認領! 未領取物品將於112.10.30清除。</t>
        </is>
      </c>
      <c r="G945" s="7" t="n"/>
      <c r="H945" s="7" t="n"/>
      <c r="I945" s="7" t="n"/>
      <c r="J945" s="7" t="n"/>
      <c r="K945" s="7" t="n"/>
      <c r="L945" s="7" t="n"/>
      <c r="M945" s="7" t="inlineStr">
        <is>
          <t>https://www.phy.ncu.edu.tw/news/%e5%a4%b1%e7%89%a9%e6%8b%9b%e9%a0%98112-10-03/</t>
        </is>
      </c>
      <c r="N945" s="7" t="inlineStr">
        <is>
          <t>許慧君</t>
        </is>
      </c>
    </row>
    <row r="946">
      <c r="A946" s="7">
        <f>TRUE()</f>
        <v/>
      </c>
      <c r="B946" s="7" t="inlineStr">
        <is>
          <t>其他</t>
        </is>
      </c>
      <c r="C946" s="7" t="n"/>
      <c r="D946" s="14" t="n">
        <v>45200</v>
      </c>
      <c r="E946" s="7" t="inlineStr">
        <is>
          <t>物理系分機通訊錄20231001</t>
        </is>
      </c>
      <c r="F946" s="7" t="inlineStr">
        <is>
          <t>物理系通訊錄下載</t>
        </is>
      </c>
      <c r="G946" s="7" t="inlineStr">
        <is>
          <t>物理系通訊錄</t>
        </is>
      </c>
      <c r="H946" s="7" t="inlineStr">
        <is>
          <t>https://www.phy.ncu.edu.tw/wp-content/uploads/2023/10/物理系通訊錄.pdf</t>
        </is>
      </c>
      <c r="I946" s="7" t="inlineStr">
        <is>
          <t>下載</t>
        </is>
      </c>
      <c r="J946" s="7" t="inlineStr">
        <is>
          <t>https://www.phy.ncu.edu.tw/wp-content/uploads/2023/10/物理系通訊錄.pdf</t>
        </is>
      </c>
      <c r="K946" s="7" t="n"/>
      <c r="L946" s="7" t="n"/>
      <c r="M946" s="7" t="inlineStr">
        <is>
          <t>https://www.phy.ncu.edu.tw/news/%e7%89%a9%e7%90%86%e7%b3%bb%e5%88%86%e6%a9%9f%e9%80%9a%e8%a8%8a%e9%8c%8420231001/</t>
        </is>
      </c>
      <c r="N946" s="7" t="inlineStr">
        <is>
          <t>許慧君</t>
        </is>
      </c>
    </row>
    <row r="947" ht="118" customHeight="1">
      <c r="A947" s="7">
        <f>TRUE()</f>
        <v/>
      </c>
      <c r="B947" s="7" t="inlineStr">
        <is>
          <t>其他</t>
        </is>
      </c>
      <c r="C947" s="7" t="n"/>
      <c r="D947" s="14" t="n">
        <v>45196</v>
      </c>
      <c r="E947" s="7" t="inlineStr">
        <is>
          <t>Essentials of Tokamak Plasma Physics課程資訊(Prof. Liu Chen)</t>
        </is>
      </c>
      <c r="F947" s="9" t="inlineStr">
        <is>
          <t>本系邀請 玉山學者/國鼎講座 陳騮教授(Prof. Liu Chen) 開設課程Essentials of Tokamak Plasma Physics
(I) Title (tentative): Essentials of Tokamak Plasma Physics.
(II) Class room: 
S4 – 202 10/3, 10/17, 10/24, 12/5 （time: 10:00 – 11:30）
S4 – 204 10/5, 10/12, 10/19, 12/7 （time: 14:00 – 15:30）
(III) Lecture hours: Twice per week. Each lecture about 90 minutes.
歡迎有興趣的教職員師生踴躍參加
LiuChen-NCU-fall2023下載</t>
        </is>
      </c>
      <c r="G947" s="7" t="inlineStr">
        <is>
          <t>LiuChen-NCU-fall2023</t>
        </is>
      </c>
      <c r="H947" s="7" t="inlineStr">
        <is>
          <t>https://www.phy.ncu.edu.tw/wp-content/uploads/2023/10/LiuChen-NCU-fall2023.pdf</t>
        </is>
      </c>
      <c r="I947" s="7" t="inlineStr">
        <is>
          <t>下載</t>
        </is>
      </c>
      <c r="J947" s="7" t="inlineStr">
        <is>
          <t>https://www.phy.ncu.edu.tw/wp-content/uploads/2023/10/LiuChen-NCU-fall2023.pdf</t>
        </is>
      </c>
      <c r="K947" s="7" t="n"/>
      <c r="L947" s="7" t="n"/>
      <c r="M947" s="7" t="inlineStr">
        <is>
          <t>https://www.phy.ncu.edu.tw/news/essentials-of-tokamak-plasma-physics%e8%aa%b2%e7%a8%8b%e8%b3%87%e8%a8%8aprof-liu-chen/</t>
        </is>
      </c>
      <c r="N947" s="7" t="inlineStr">
        <is>
          <t>許慧君</t>
        </is>
      </c>
    </row>
    <row r="948">
      <c r="A948" s="7">
        <f>TRUE()</f>
        <v/>
      </c>
      <c r="B948" s="7" t="inlineStr">
        <is>
          <t>招生</t>
        </is>
      </c>
      <c r="C948" s="7" t="n"/>
      <c r="D948" s="14" t="n">
        <v>45196</v>
      </c>
      <c r="E948" s="7" t="inlineStr">
        <is>
          <t>學生逕行修讀物理系博士學位申請公告Direct Admission to a Doctoral Degree in Physics-11209</t>
        </is>
      </c>
      <c r="F948" s="7" t="inlineStr">
        <is>
          <t>學生逕行修讀物理系博士學位申請公告Direct-Admission-to-a-Doctoral-Degree-in-Physics-11209-1下載</t>
        </is>
      </c>
      <c r="G948" s="7" t="inlineStr">
        <is>
          <t>學生逕行修讀物理系博士學位申請公告Direct-Admission-to-a-Doctoral-Degree-in-Ph</t>
        </is>
      </c>
      <c r="H948" s="7" t="inlineStr">
        <is>
          <t>https://www.phy.ncu.edu.tw/wp-content/uploads/2023/09/學生逕行修讀物理系博士學位申請公告Direct-Admission-to-a-Doctoral-Degree-in-Physics-11209-1.pdf</t>
        </is>
      </c>
      <c r="I948" s="7" t="inlineStr">
        <is>
          <t>下載</t>
        </is>
      </c>
      <c r="J948" s="7" t="inlineStr">
        <is>
          <t>https://www.phy.ncu.edu.tw/wp-content/uploads/2023/09/學生逕行修讀物理系博士學位申請公告Direct-Admission-to-a-Doctoral-Degree-in-Physics-11209-1.pdf</t>
        </is>
      </c>
      <c r="K948" s="7" t="n"/>
      <c r="L948" s="7" t="n"/>
      <c r="M948" s="7" t="inlineStr">
        <is>
          <t>https://www.phy.ncu.edu.tw/news/%e5%ad%b8%e7%94%9f%e9%80%95%e8%a1%8c%e4%bf%ae%e8%ae%80%e7%89%a9%e7%90%86%e7%b3%bb%e5%8d%9a%e5%a3%ab%e5%ad%b8%e4%bd%8d%e7%94%b3%e8%ab%8b%e5%85%ac%e5%91%8adirect-admission-to-a-doctoral-degree-in-phy-11/</t>
        </is>
      </c>
      <c r="N948" s="7" t="inlineStr">
        <is>
          <t>許慧君</t>
        </is>
      </c>
    </row>
    <row r="949" ht="53" customHeight="1">
      <c r="A949" s="7">
        <f>TRUE()</f>
        <v/>
      </c>
      <c r="B949" s="7" t="inlineStr">
        <is>
          <t>演講</t>
        </is>
      </c>
      <c r="C949" s="7" t="n"/>
      <c r="D949" s="14" t="n">
        <v>45196</v>
      </c>
      <c r="E949" s="7" t="inlineStr">
        <is>
          <t>Welcome to Complex System and Biophysics Seminar 20230928</t>
        </is>
      </c>
      <c r="F949" s="9" t="inlineStr">
        <is>
          <t>Title: Bacterial chemotaxis in random environment
Speaker: Yun-De Huang
Time: 12:00 pm
Place:S4-625</t>
        </is>
      </c>
      <c r="G949" s="7" t="n"/>
      <c r="H949" s="7" t="n"/>
      <c r="I949" s="7" t="n"/>
      <c r="J949" s="7" t="n"/>
      <c r="K949" s="7" t="n"/>
      <c r="L949" s="7" t="n"/>
      <c r="M949" s="7" t="inlineStr">
        <is>
          <t>https://www.phy.ncu.edu.tw/news/welcome-to-complex-system-and-biophysics-seminar-20230928/</t>
        </is>
      </c>
      <c r="N949" s="7" t="inlineStr">
        <is>
          <t>許慧君</t>
        </is>
      </c>
    </row>
    <row r="950">
      <c r="A950" s="7">
        <f>TRUE()</f>
        <v/>
      </c>
      <c r="B950" s="7" t="inlineStr">
        <is>
          <t>演講</t>
        </is>
      </c>
      <c r="C950" s="7" t="n"/>
      <c r="D950" s="14" t="n">
        <v>45196</v>
      </c>
      <c r="E950" s="7" t="inlineStr">
        <is>
          <t>Colloquium_20231003_Quantum simulation and quantum information control with ultracold atoms</t>
        </is>
      </c>
      <c r="F950" s="7" t="inlineStr">
        <is>
          <t>Colloquium_20231003-1下載</t>
        </is>
      </c>
      <c r="G950" s="7" t="inlineStr">
        <is>
          <t>Colloquium_20231003-1</t>
        </is>
      </c>
      <c r="H950" s="7" t="inlineStr">
        <is>
          <t>https://www.phy.ncu.edu.tw/wp-content/uploads/2023/09/Colloquium_20231003-1.pdf</t>
        </is>
      </c>
      <c r="I950" s="7" t="inlineStr">
        <is>
          <t>下載</t>
        </is>
      </c>
      <c r="J950" s="7" t="inlineStr">
        <is>
          <t>https://www.phy.ncu.edu.tw/wp-content/uploads/2023/09/Colloquium_20231003-1.pdf</t>
        </is>
      </c>
      <c r="K950" s="7" t="n"/>
      <c r="L950" s="7" t="n"/>
      <c r="M950" s="7" t="inlineStr">
        <is>
          <t>https://www.phy.ncu.edu.tw/news/colloquium_20231003_quantum-simulation-and-quantum-information-control-with-ultracold-atoms/</t>
        </is>
      </c>
      <c r="N950" s="7" t="inlineStr">
        <is>
          <t>許慧君</t>
        </is>
      </c>
    </row>
    <row r="951">
      <c r="A951" s="7">
        <f>TRUE()</f>
        <v/>
      </c>
      <c r="B951" s="7" t="inlineStr">
        <is>
          <t>其他</t>
        </is>
      </c>
      <c r="C951" s="7" t="n"/>
      <c r="D951" s="14" t="n">
        <v>45196</v>
      </c>
      <c r="E951" s="7" t="inlineStr">
        <is>
          <t>因應本土登革熱疫情持續，請持續加強環境清潔衛生及孳清防治工作</t>
        </is>
      </c>
      <c r="F951" s="7" t="inlineStr">
        <is>
          <t>376735100e_1120095516_attach3下載</t>
        </is>
      </c>
      <c r="G951" s="7" t="inlineStr">
        <is>
          <t>376735100e_1120095516_attach3</t>
        </is>
      </c>
      <c r="H951" s="7" t="inlineStr">
        <is>
          <t>https://www.phy.ncu.edu.tw/wp-content/uploads/2023/09/376735100e_1120095516_attach3.pdf</t>
        </is>
      </c>
      <c r="I951" s="7" t="inlineStr">
        <is>
          <t>下載</t>
        </is>
      </c>
      <c r="J951" s="7" t="inlineStr">
        <is>
          <t>https://www.phy.ncu.edu.tw/wp-content/uploads/2023/09/376735100e_1120095516_attach3.pdf</t>
        </is>
      </c>
      <c r="K951" s="7" t="n"/>
      <c r="L951" s="7" t="n"/>
      <c r="M951" s="7" t="inlineStr">
        <is>
          <t>https://www.phy.ncu.edu.tw/news/%e5%9b%a0%e6%87%89%e6%9c%ac%e5%9c%9f%e7%99%bb%e9%9d%a9%e7%86%b1%e7%96%ab%e6%83%85%e6%8c%81%e7%ba%8c%ef%bc%8c%e8%ab%8b%e6%8c%81%e7%ba%8c%e5%8a%a0%e5%bc%b7%e7%92%b0%e5%a2%83%e6%b8%85%e6%bd%94%e8%a1%9b/</t>
        </is>
      </c>
      <c r="N951" s="7" t="inlineStr">
        <is>
          <t>許慧君</t>
        </is>
      </c>
    </row>
    <row r="952">
      <c r="A952" s="7">
        <f>TRUE()</f>
        <v/>
      </c>
      <c r="B952" s="7" t="inlineStr">
        <is>
          <t>其他</t>
        </is>
      </c>
      <c r="C952" s="7" t="n"/>
      <c r="D952" s="14" t="n">
        <v>45195</v>
      </c>
      <c r="E952" s="7" t="inlineStr">
        <is>
          <t>112年9月25日(一)開放申請甄試成績排名證明書</t>
        </is>
      </c>
      <c r="F952" s="7" t="inlineStr">
        <is>
          <t>https://pdc.adm.ncu.edu.tw/postM/post/reg/1120923_1.pdf</t>
        </is>
      </c>
      <c r="G952" s="7" t="inlineStr">
        <is>
          <t>https://pdc.adm.ncu.edu.tw/postM/post/reg/1120923_1.pdf</t>
        </is>
      </c>
      <c r="H952" s="7" t="inlineStr">
        <is>
          <t>https://pdc.adm.ncu.edu.tw/postM/post/reg/1120923_1.pdf</t>
        </is>
      </c>
      <c r="I952" s="7" t="n"/>
      <c r="J952" s="7" t="n"/>
      <c r="K952" s="7" t="n"/>
      <c r="L952" s="7" t="n"/>
      <c r="M952" s="7" t="inlineStr">
        <is>
          <t>https://www.phy.ncu.edu.tw/news/112%e5%b9%b49%e6%9c%8825%e6%97%a5%e4%b8%80%e9%96%8b%e6%94%be%e7%94%b3%e8%ab%8b%e7%94%84%e8%a9%a6%e6%88%90%e7%b8%be%e6%8e%92%e5%90%8d%e8%ad%89%e6%98%8e%e6%9b%b8/</t>
        </is>
      </c>
      <c r="N952" s="7" t="inlineStr">
        <is>
          <t>許慧君</t>
        </is>
      </c>
    </row>
    <row r="953" ht="27" customHeight="1">
      <c r="A953" s="7">
        <f>TRUE()</f>
        <v/>
      </c>
      <c r="B953" s="7" t="inlineStr">
        <is>
          <t>獎學金</t>
        </is>
      </c>
      <c r="C953" s="7" t="n"/>
      <c r="D953" s="14" t="n">
        <v>45190</v>
      </c>
      <c r="E953" s="7" t="inlineStr">
        <is>
          <t>國家科學及技術委員會「博士生研究獎學金試辦方案」112年國科會甄選類別</t>
        </is>
      </c>
      <c r="F953" s="9" t="inlineStr">
        <is>
          <t>112OB02051下載
112AE03255_112u0p013215_di下載</t>
        </is>
      </c>
      <c r="G953" s="7" t="inlineStr">
        <is>
          <t>112OB02051</t>
        </is>
      </c>
      <c r="H953" s="7" t="inlineStr">
        <is>
          <t>https://www.phy.ncu.edu.tw/wp-content/uploads/2023/09/112OB02051.pdf</t>
        </is>
      </c>
      <c r="I953" s="7" t="inlineStr">
        <is>
          <t>下載</t>
        </is>
      </c>
      <c r="J953" s="7" t="inlineStr">
        <is>
          <t>https://www.phy.ncu.edu.tw/wp-content/uploads/2023/09/112OB02051.pdf</t>
        </is>
      </c>
      <c r="K953" s="7" t="inlineStr">
        <is>
          <t>112AE03255_112u0p013215_di</t>
        </is>
      </c>
      <c r="L953" s="7" t="inlineStr">
        <is>
          <t>https://www.phy.ncu.edu.tw/wp-content/uploads/2023/09/112AE03255_112u0p013215_di.pdf</t>
        </is>
      </c>
      <c r="M953" s="7" t="inlineStr">
        <is>
          <t>https://www.phy.ncu.edu.tw/news/%e5%9c%8b%e5%ae%b6%e7%a7%91%e5%ad%b8%e5%8f%8a%e6%8a%80%e8%a1%93%e5%a7%94%e5%93%a1%e6%9c%83%e3%80%8c%e5%8d%9a%e5%a3%ab%e7%94%9f%e7%a0%94%e7%a9%b6%e7%8d%8e%e5%ad%b8%e9%87%91%e8%a9%a6%e8%be%a6%e6%96%b9/</t>
        </is>
      </c>
      <c r="N953" s="7" t="inlineStr">
        <is>
          <t>許慧君</t>
        </is>
      </c>
    </row>
    <row r="954" ht="157" customHeight="1">
      <c r="A954" s="7">
        <f>TRUE()</f>
        <v/>
      </c>
      <c r="B954" s="7" t="inlineStr">
        <is>
          <t>其他</t>
        </is>
      </c>
      <c r="C954" s="7" t="n"/>
      <c r="D954" s="14" t="n">
        <v>45190</v>
      </c>
      <c r="E954" s="7" t="inlineStr">
        <is>
          <t>9/22（五）清洗健雄館1-10樓窗台</t>
        </is>
      </c>
      <c r="F954" s="9" t="inlineStr">
        <is>
          <t>9/22（五）委託清潔公司清洗1-10樓電梯旁窗台
請靠近窗台之房間使用者，當天請務必關上窗戶，以免汙水潑入室內，不便之處請見諒。
一樓104技佐辦公室
二樓206物理系學會
三樓306實驗物理實驗室
四樓406離子佈植實驗室
五樓506-1低溫物理實驗室
六樓624複雜液體研究室
七樓724研討室
八樓822.824
九樓914
十樓1012</t>
        </is>
      </c>
      <c r="G954" s="7" t="n"/>
      <c r="H954" s="7" t="n"/>
      <c r="I954" s="7" t="n"/>
      <c r="J954" s="7" t="n"/>
      <c r="K954" s="7" t="n"/>
      <c r="L954" s="7" t="n"/>
      <c r="M954" s="7" t="inlineStr">
        <is>
          <t>https://www.phy.ncu.edu.tw/news/9-22%ef%bc%88%e4%ba%94%ef%bc%89%e6%b8%85%e6%b4%97%e5%81%a5%e9%9b%84%e9%a4%a81-10%e6%a8%93%e7%aa%97%e5%8f%b0/</t>
        </is>
      </c>
      <c r="N954" s="7" t="inlineStr">
        <is>
          <t>許慧君</t>
        </is>
      </c>
    </row>
    <row r="955">
      <c r="A955" s="7">
        <f>TRUE()</f>
        <v/>
      </c>
      <c r="B955" s="7" t="inlineStr">
        <is>
          <t>其他</t>
        </is>
      </c>
      <c r="C955" s="7" t="n"/>
      <c r="D955" s="14" t="n">
        <v>45189</v>
      </c>
      <c r="E955" s="7" t="inlineStr">
        <is>
          <t>圖書館112學年度第1學期資料庫利用講習資訊</t>
        </is>
      </c>
      <c r="F955" s="7" t="inlineStr">
        <is>
          <t>圖書館資料庫利用講習資訊下載</t>
        </is>
      </c>
      <c r="G955" s="7" t="inlineStr">
        <is>
          <t>圖書館資料庫利用講習資訊</t>
        </is>
      </c>
      <c r="H955" s="7" t="inlineStr">
        <is>
          <t>https://www.phy.ncu.edu.tw/wp-content/uploads/2023/09/圖書館資料庫利用講習資訊.pdf</t>
        </is>
      </c>
      <c r="I955" s="7" t="inlineStr">
        <is>
          <t>下載</t>
        </is>
      </c>
      <c r="J955" s="7" t="inlineStr">
        <is>
          <t>https://www.phy.ncu.edu.tw/wp-content/uploads/2023/09/圖書館資料庫利用講習資訊.pdf</t>
        </is>
      </c>
      <c r="K955" s="7" t="n"/>
      <c r="L955" s="7" t="n"/>
      <c r="M955" s="7" t="inlineStr">
        <is>
          <t>https://www.phy.ncu.edu.tw/news/%e5%9c%96%e6%9b%b8%e9%a4%a8112%e5%ad%b8%e5%b9%b4%e5%ba%a6%e7%ac%ac1%e5%ad%b8%e6%9c%9f%e8%b3%87%e6%96%99%e5%ba%ab%e5%88%a9%e7%94%a8%e8%ac%9b%e7%bf%92%e8%b3%87%e8%a8%8a/</t>
        </is>
      </c>
      <c r="N955" s="7" t="inlineStr">
        <is>
          <t>許慧君</t>
        </is>
      </c>
    </row>
    <row r="956">
      <c r="A956" s="7">
        <f>TRUE()</f>
        <v/>
      </c>
      <c r="B956" s="7" t="inlineStr">
        <is>
          <t>演講</t>
        </is>
      </c>
      <c r="C956" s="7" t="n"/>
      <c r="D956" s="14" t="n">
        <v>45189</v>
      </c>
      <c r="E956" s="7" t="inlineStr">
        <is>
          <t>Colloquium_20230926_Application of the high-resolution neutron diffraction to the C-H bond studies</t>
        </is>
      </c>
      <c r="F956" s="7" t="inlineStr">
        <is>
          <t>Colloquium_20230926下載</t>
        </is>
      </c>
      <c r="G956" s="7" t="inlineStr">
        <is>
          <t>Colloquium_20230926</t>
        </is>
      </c>
      <c r="H956" s="7" t="inlineStr">
        <is>
          <t>https://www.phy.ncu.edu.tw/wp-content/uploads/2023/09/Colloquium_20230926.pdf</t>
        </is>
      </c>
      <c r="I956" s="7" t="inlineStr">
        <is>
          <t>下載</t>
        </is>
      </c>
      <c r="J956" s="7" t="inlineStr">
        <is>
          <t>https://www.phy.ncu.edu.tw/wp-content/uploads/2023/09/Colloquium_20230926.pdf</t>
        </is>
      </c>
      <c r="K956" s="7" t="n"/>
      <c r="L956" s="7" t="n"/>
      <c r="M956" s="7" t="inlineStr">
        <is>
          <t>https://www.phy.ncu.edu.tw/news/colloquium_20230926_application-of-the-high-resolution-neutron-diffraction-to-the-c-h-bond-studies/</t>
        </is>
      </c>
      <c r="N956" s="7" t="inlineStr">
        <is>
          <t>許慧君</t>
        </is>
      </c>
    </row>
    <row r="957">
      <c r="A957" s="7">
        <f>TRUE()</f>
        <v/>
      </c>
      <c r="B957" s="7" t="inlineStr">
        <is>
          <t>研討會</t>
        </is>
      </c>
      <c r="C957" s="7" t="n"/>
      <c r="D957" s="14" t="n">
        <v>45188</v>
      </c>
      <c r="E957" s="7" t="inlineStr">
        <is>
          <t>2024 物理年會</t>
        </is>
      </c>
      <c r="F957" s="7" t="inlineStr">
        <is>
          <t>https://tps2024.conf.tw</t>
        </is>
      </c>
      <c r="G957" s="7" t="inlineStr">
        <is>
          <t>https://tps2024.conf.tw</t>
        </is>
      </c>
      <c r="H957" s="7" t="inlineStr">
        <is>
          <t>https://tps2024.conf.tw</t>
        </is>
      </c>
      <c r="I957" s="7" t="inlineStr">
        <is>
          <t>https://tps2024.conf.tw</t>
        </is>
      </c>
      <c r="J957" s="7" t="inlineStr">
        <is>
          <t>https://tps2024.conf.tw</t>
        </is>
      </c>
      <c r="K957" s="7" t="n"/>
      <c r="L957" s="7" t="n"/>
      <c r="M957" s="7" t="inlineStr">
        <is>
          <t>https://www.phy.ncu.edu.tw/news/2024-%e7%89%a9%e7%90%86%e5%b9%b4%e6%9c%83/</t>
        </is>
      </c>
      <c r="N957" s="7" t="inlineStr">
        <is>
          <t>許慧君</t>
        </is>
      </c>
    </row>
    <row r="958" ht="157" customHeight="1">
      <c r="A958" s="7">
        <f>TRUE()</f>
        <v/>
      </c>
      <c r="B958" s="7" t="inlineStr">
        <is>
          <t>其他</t>
        </is>
      </c>
      <c r="C958" s="7" t="n"/>
      <c r="D958" s="14" t="n">
        <v>45188</v>
      </c>
      <c r="E958" s="7" t="inlineStr">
        <is>
          <t>理學院辦理112年度消防演練</t>
        </is>
      </c>
      <c r="F958" s="9" t="inlineStr">
        <is>
          <t>當天09:50健雄館大廳集合，統一帶隊參加，謝謝!
主旨：理學院辦理112年度消防演練，請各單位配合相關事宜，如說明，請參照辦理。
說明：
一、本院預定於112年10月24日(週二)上午十時至十二時實施消防演練(單位當日另有活動請三日內回覆以利調整)。
二、演練集合地點：科三館前。
三、演練對象：本院物理系、光電系、化學系研究生及新生，其餘各單位有需求亦可報名。
四、演練課目：滅火器使用、消防水管噴水練習及緩降機演練。
五、活動現場以掃描QR code做電子簽到退為主，輔以紙本簽到退，全程參加者方可通過時數認證。
六、活動承辦人：理學院  周瑞星 分機65005 / 手機0920671764</t>
        </is>
      </c>
      <c r="G958" s="7" t="n"/>
      <c r="H958" s="7" t="n"/>
      <c r="I958" s="7" t="n"/>
      <c r="J958" s="7" t="n"/>
      <c r="K958" s="7" t="n"/>
      <c r="L958" s="7" t="n"/>
      <c r="M958" s="7" t="inlineStr">
        <is>
          <t>https://www.phy.ncu.edu.tw/news/%e7%90%86%e5%ad%b8%e9%99%a2%e8%be%a6%e7%90%86112%e5%b9%b4%e5%ba%a6%e6%b6%88%e9%98%b2%e6%bc%94%e7%b7%b4/</t>
        </is>
      </c>
      <c r="N958" s="7" t="inlineStr">
        <is>
          <t>許慧君</t>
        </is>
      </c>
    </row>
    <row r="959" ht="118" customHeight="1">
      <c r="A959" s="7">
        <f>TRUE()</f>
        <v/>
      </c>
      <c r="B959" s="7" t="inlineStr">
        <is>
          <t>其他</t>
        </is>
      </c>
      <c r="C959" s="7" t="n"/>
      <c r="D959" s="14" t="n">
        <v>45183</v>
      </c>
      <c r="E959" s="7" t="inlineStr">
        <is>
          <t>113學年度國立中央大學物理系誠徵助理教授(含)以上教師</t>
        </is>
      </c>
      <c r="F959" s="9" t="inlineStr">
        <is>
          <t>一、求才內容：國立中央大學物理系徵求助理教授（含）以上職級之教師，從事教學、研究與服務工作。申請人須具備博士學位，申請者請於112年11月30日前將求職說明、履歷、研究與教學規畫、著作目錄、推薦信（至少三封）等文件透過Academicjobsonline (https://academicjobsonline.org/ajo/jobs/25381) 網站上傳申請。
二、起聘時間：民國113年8月1日
三、擬聘領域：無特定限制，歡迎各物理領域申請。
四、聯 絡 人：陳宣毅教授(e-mail: hschen@phy.ncu.edu.tw); 劉怡貞 (e-mail: ncu5300@ncu.edu.tw, TEL: 03-4253749)
五、聯絡地址：桃園市中壢區中大路300號 國立中央大學 物理系辦公室</t>
        </is>
      </c>
      <c r="G959" s="7" t="inlineStr">
        <is>
          <t>https://academicjobsonline.org/ajo/jobs/25381</t>
        </is>
      </c>
      <c r="H959" s="7" t="inlineStr">
        <is>
          <t>https://academicjobsonline.org/ajo/jobs/25381</t>
        </is>
      </c>
      <c r="I959" s="7" t="inlineStr">
        <is>
          <t>hschen@phy.ncu.edu.tw</t>
        </is>
      </c>
      <c r="J959" s="7" t="inlineStr">
        <is>
          <t>mailto:hschen@phy.ncu.edu.tw</t>
        </is>
      </c>
      <c r="K959" s="7" t="inlineStr">
        <is>
          <t>ncu5300@ncu.edu.tw</t>
        </is>
      </c>
      <c r="L959" s="7" t="inlineStr">
        <is>
          <t>mailto:ncu5300@ncu.edu.tw</t>
        </is>
      </c>
      <c r="M959" s="7" t="inlineStr">
        <is>
          <t>https://www.phy.ncu.edu.tw/news/113%e5%ad%b8%e5%b9%b4%e5%ba%a6%e5%9c%8b%e7%ab%8b%e4%b8%ad%e5%a4%ae%e5%a4%a7%e5%ad%b8%e7%89%a9%e7%90%86%e7%b3%bb%e8%aa%a0%e5%be%b5%e5%8a%a9%e7%90%86%e6%95%99%e6%8e%88%e5%90%ab%e4%bb%a5%e4%b8%8a/</t>
        </is>
      </c>
      <c r="N959" s="7" t="inlineStr">
        <is>
          <t>許慧君</t>
        </is>
      </c>
    </row>
    <row r="960">
      <c r="A960" s="7">
        <f>TRUE()</f>
        <v/>
      </c>
      <c r="B960" s="7" t="inlineStr">
        <is>
          <t>招生</t>
        </is>
      </c>
      <c r="C960" s="7" t="n"/>
      <c r="D960" s="14" t="n">
        <v>45183</v>
      </c>
      <c r="E960" s="7" t="inlineStr">
        <is>
          <t>113學年度碩士班考試入學招生簡章</t>
        </is>
      </c>
      <c r="F960" s="7" t="inlineStr">
        <is>
          <t>https://admission.ncu.edu.tw/zh-TW/article/2023-09-14%2009:58:12/9</t>
        </is>
      </c>
      <c r="G960" s="7" t="inlineStr">
        <is>
          <t>https://admission.ncu.edu.tw/zh-TW/article/2023-09-14%2009:5</t>
        </is>
      </c>
      <c r="H960" s="7" t="inlineStr">
        <is>
          <t>https://admission.ncu.edu.tw/zh-TW/article/2023-09-14%2009:58:12/9</t>
        </is>
      </c>
      <c r="I960" s="7" t="n"/>
      <c r="J960" s="7" t="n"/>
      <c r="K960" s="7" t="n"/>
      <c r="L960" s="7" t="n"/>
      <c r="M960" s="7" t="inlineStr">
        <is>
          <t>https://www.phy.ncu.edu.tw/news/113%e5%ad%b8%e5%b9%b4%e5%ba%a6%e7%a2%a9%e5%a3%ab%e7%8f%ad%e8%80%83%e8%a9%a6%e5%85%a5%e5%ad%b8%e6%8b%9b%e7%94%9f%e7%b0%a1%e7%ab%a0/</t>
        </is>
      </c>
      <c r="N960" s="7" t="inlineStr">
        <is>
          <t>許慧君</t>
        </is>
      </c>
    </row>
    <row r="961">
      <c r="A961" s="7">
        <f>TRUE()</f>
        <v/>
      </c>
      <c r="B961" s="7" t="inlineStr">
        <is>
          <t>其他</t>
        </is>
      </c>
      <c r="C961" s="7" t="n"/>
      <c r="D961" s="14" t="n">
        <v>45182</v>
      </c>
      <c r="E961" s="7" t="inlineStr">
        <is>
          <t>健雄館一樓臨時入口區域禁止停放各式車輛</t>
        </is>
      </c>
      <c r="F961" s="7" t="inlineStr">
        <is>
          <t>此區域施工期間下載</t>
        </is>
      </c>
      <c r="G961" s="7" t="inlineStr">
        <is>
          <t>此區域施工期間</t>
        </is>
      </c>
      <c r="H961" s="7" t="inlineStr">
        <is>
          <t>https://www.phy.ncu.edu.tw/wp-content/uploads/2023/09/此區域施工期間.pdf</t>
        </is>
      </c>
      <c r="I961" s="7" t="inlineStr">
        <is>
          <t>下載</t>
        </is>
      </c>
      <c r="J961" s="7" t="inlineStr">
        <is>
          <t>https://www.phy.ncu.edu.tw/wp-content/uploads/2023/09/此區域施工期間.pdf</t>
        </is>
      </c>
      <c r="K961" s="7" t="n"/>
      <c r="L961" s="7" t="n"/>
      <c r="M961" s="7" t="inlineStr">
        <is>
          <t>https://www.phy.ncu.edu.tw/news/%e5%81%a5%e9%9b%84%e9%a4%a8%e4%b8%80%e6%a8%93%e8%87%a8%e6%99%82%e5%85%a5%e5%8f%a3%e5%8d%80%e5%9f%9f%e7%a6%81%e6%ad%a2%e5%81%9c%e6%94%be%e5%90%84%e5%bc%8f%e8%bb%8a%e8%bc%9b/</t>
        </is>
      </c>
      <c r="N961" s="7" t="inlineStr">
        <is>
          <t>許慧君</t>
        </is>
      </c>
    </row>
    <row r="962" ht="183" customHeight="1">
      <c r="A962" s="7">
        <f>TRUE()</f>
        <v/>
      </c>
      <c r="B962" s="7" t="inlineStr">
        <is>
          <t>其他</t>
        </is>
      </c>
      <c r="C962" s="7" t="n"/>
      <c r="D962" s="14" t="n">
        <v>45182</v>
      </c>
      <c r="E962" s="7" t="inlineStr">
        <is>
          <t>物理系普通物理實驗室徵求工讀生</t>
        </is>
      </c>
      <c r="F962" s="9" t="inlineStr">
        <is>
          <t>名額：1名
薪資：180元/小時(勞雇型)
聘期：聘僱完成日起至113.1.12學期結束(表現良好可續聘)
時間：8-10小時/周。 ( 如有必要，得外加1~3小時) 學期工讀時段，必須配合教室上課時間
資格:1.懂基礎物理，曾修過普通物理實驗為佳。 2.會操作電腦及簡單機電檢修。 3.做事細心、負責。
意者請填寫下列資料回傳corona@ncu.edu.tw
姓名:
系級:
學號:
手機:
Email:
工讀經驗(如有):
可排班時段:</t>
        </is>
      </c>
      <c r="G962" s="7" t="n"/>
      <c r="H962" s="7" t="n"/>
      <c r="I962" s="7" t="n"/>
      <c r="J962" s="7" t="n"/>
      <c r="K962" s="7" t="n"/>
      <c r="L962" s="7" t="n"/>
      <c r="M962" s="7" t="inlineStr">
        <is>
          <t>https://www.phy.ncu.edu.tw/news/%e7%89%a9%e7%90%86%e7%b3%bb%e6%99%ae%e9%80%9a%e7%89%a9%e7%90%86%e5%af%a6%e9%a9%97%e5%ae%a4%e5%be%b5%e6%b1%82%e5%b7%a5%e8%ae%80%e7%94%9f-3/</t>
        </is>
      </c>
      <c r="N962" s="7" t="inlineStr">
        <is>
          <t>許慧君</t>
        </is>
      </c>
    </row>
    <row r="963">
      <c r="A963" s="7">
        <f>TRUE()</f>
        <v/>
      </c>
      <c r="B963" s="7" t="inlineStr">
        <is>
          <t>演講</t>
        </is>
      </c>
      <c r="C963" s="7" t="n"/>
      <c r="D963" s="14" t="n">
        <v>45181</v>
      </c>
      <c r="E963" s="7" t="inlineStr">
        <is>
          <t>Colloquium_20230919_Towards Atto-Magnetism: Ultrafast optical Inter-site spin transfer in low dimentional ultrathin film systems</t>
        </is>
      </c>
      <c r="F963" s="7" t="inlineStr">
        <is>
          <t>Colloquium_20230919下載</t>
        </is>
      </c>
      <c r="G963" s="7" t="inlineStr">
        <is>
          <t>Colloquium_20230919</t>
        </is>
      </c>
      <c r="H963" s="7" t="inlineStr">
        <is>
          <t>https://www.phy.ncu.edu.tw/wp-content/uploads/2023/09/Colloquium_20230919.pdf</t>
        </is>
      </c>
      <c r="I963" s="7" t="inlineStr">
        <is>
          <t>下載</t>
        </is>
      </c>
      <c r="J963" s="7" t="inlineStr">
        <is>
          <t>https://www.phy.ncu.edu.tw/wp-content/uploads/2023/09/Colloquium_20230919.pdf</t>
        </is>
      </c>
      <c r="K963" s="7" t="n"/>
      <c r="L963" s="7" t="n"/>
      <c r="M963" s="7" t="inlineStr">
        <is>
          <t>https://www.phy.ncu.edu.tw/news/colloquium_20230919_towards-atto-magnetism-ultrafast-optical-inter-site-spin-transfer-in-low-dimentional-ultrathin-film-systems/</t>
        </is>
      </c>
      <c r="N963" s="7" t="inlineStr">
        <is>
          <t>許慧君</t>
        </is>
      </c>
    </row>
    <row r="964" ht="222" customHeight="1">
      <c r="A964" s="7">
        <f>TRUE()</f>
        <v/>
      </c>
      <c r="B964" s="7" t="inlineStr">
        <is>
          <t>其他</t>
        </is>
      </c>
      <c r="C964" s="7" t="n"/>
      <c r="D964" s="14" t="n">
        <v>45181</v>
      </c>
      <c r="E964" s="7" t="inlineStr">
        <is>
          <t>一對一課輔即日起開始申請囉！</t>
        </is>
      </c>
      <c r="F964" s="9" t="inlineStr">
        <is>
          <t>一、為厚實專業基礎課程課業輔導，並配合學生學習需求，教務處推動免費一對一課業輔導制度，請多加利用。
二、申請輔導科目以當學期之必修、必選修為主，該科目前次修課紀錄應為不及格、停修，或前學期（年）休學核定在案者。
三、請至教務處教學發展中心官網-學生專區下載相關資料，填妥後以紙本繳交至教發中心：
(一)一對一課輔申請表：請雙面列印，申請人、教學助理、推薦教師皆需填妥，請系辦核章後方可繳交。
(二)獎助生暨學生兼任助理學習與勞僱型態同意書：請勾選學生兼任助理、指定代理人處由該科教師或系主任簽章。
(三)員工個人資料保密同意書：請簽名後於職稱處填寫工讀生。
四、本業務即日起至112年9月30日受理報名，獲補助名單將於10月7日前個別通知。請各教學單位彙整申請學生之相關資料，核章完畢後繳交至教學發展中心，俾利辦理後續事宜。
五、欲擔任課輔小老師者，須參加本中心辦理之TA培訓活動(9/23溝通與表達、10/11輔導技巧)，歡迎至portal活動報名系統登記參加。
連結：https://pdc.adm.ncu.edu.tw/student.asp</t>
        </is>
      </c>
      <c r="G964" s="7" t="inlineStr">
        <is>
          <t>https://pdc.adm.ncu.edu.tw/student.asp</t>
        </is>
      </c>
      <c r="H964" s="7" t="inlineStr">
        <is>
          <t>https://pdc.adm.ncu.edu.tw/student.asp</t>
        </is>
      </c>
      <c r="I964" s="7" t="n"/>
      <c r="J964" s="7" t="n"/>
      <c r="K964" s="7" t="n"/>
      <c r="L964" s="7" t="n"/>
      <c r="M964" s="7" t="inlineStr">
        <is>
          <t>https://www.phy.ncu.edu.tw/news/%e4%b8%80%e5%b0%8d%e4%b8%80%e8%aa%b2%e8%bc%94%e5%8d%b3%e6%97%a5%e8%b5%b7%e9%96%8b%e5%a7%8b%e7%94%b3%e8%ab%8b%e5%9b%89%ef%bc%81/</t>
        </is>
      </c>
      <c r="N964" s="7" t="inlineStr">
        <is>
          <t>許慧君</t>
        </is>
      </c>
    </row>
    <row r="965" ht="66" customHeight="1">
      <c r="A965" s="7">
        <f>TRUE()</f>
        <v/>
      </c>
      <c r="B965" s="7" t="inlineStr">
        <is>
          <t>其他</t>
        </is>
      </c>
      <c r="C965" s="7" t="n"/>
      <c r="D965" s="14" t="n">
        <v>45181</v>
      </c>
      <c r="E965" s="7" t="inlineStr">
        <is>
          <t>溝通與表達TA培訓課程</t>
        </is>
      </c>
      <c r="F965" s="9" t="inlineStr">
        <is>
          <t>時間：112年9月23日(六) 上午09:00-下午16:10
地點：教研大樓 四樓創意空間 (idea Sharing)
報名： https://reurl.cc/jvdy5L
備註：本活動提供服務學習時數（生活知能）6小時、列入一對一課輔TA培訓時數
連結：https://reurl.cc/jvdy5L</t>
        </is>
      </c>
      <c r="G965" s="7" t="inlineStr">
        <is>
          <t>https://reurl.cc/jvdy5L</t>
        </is>
      </c>
      <c r="H965" s="7" t="inlineStr">
        <is>
          <t>https://reurl.cc/jvdy5L</t>
        </is>
      </c>
      <c r="I965" s="7" t="n"/>
      <c r="J965" s="7" t="n"/>
      <c r="K965" s="7" t="n"/>
      <c r="L965" s="7" t="n"/>
      <c r="M965" s="7" t="inlineStr">
        <is>
          <t>https://www.phy.ncu.edu.tw/news/%e6%ba%9d%e9%80%9a%e8%88%87%e8%a1%a8%e9%81%94ta%e5%9f%b9%e8%a8%93%e8%aa%b2%e7%a8%8b/</t>
        </is>
      </c>
      <c r="N965" s="7" t="inlineStr">
        <is>
          <t>許慧君</t>
        </is>
      </c>
    </row>
    <row r="966">
      <c r="A966" s="7">
        <f>TRUE()</f>
        <v/>
      </c>
      <c r="B966" s="7" t="inlineStr">
        <is>
          <t>其他</t>
        </is>
      </c>
      <c r="C966" s="7" t="n"/>
      <c r="D966" s="14" t="n">
        <v>45181</v>
      </c>
      <c r="E966" s="7" t="inlineStr">
        <is>
          <t>學生基本資料異動申請上線囉</t>
        </is>
      </c>
      <c r="F966" s="7" t="inlineStr">
        <is>
          <t>1120912_1下載</t>
        </is>
      </c>
      <c r="G966" s="7" t="inlineStr">
        <is>
          <t>1120912_1</t>
        </is>
      </c>
      <c r="H966" s="7" t="inlineStr">
        <is>
          <t>https://www.phy.ncu.edu.tw/wp-content/uploads/2023/09/1120912_1.pdf</t>
        </is>
      </c>
      <c r="I966" s="7" t="inlineStr">
        <is>
          <t>下載</t>
        </is>
      </c>
      <c r="J966" s="7" t="inlineStr">
        <is>
          <t>https://www.phy.ncu.edu.tw/wp-content/uploads/2023/09/1120912_1.pdf</t>
        </is>
      </c>
      <c r="K966" s="7" t="n"/>
      <c r="L966" s="7" t="n"/>
      <c r="M966" s="7" t="inlineStr">
        <is>
          <t>https://www.phy.ncu.edu.tw/news/%e5%ad%b8%e7%94%9f%e5%9f%ba%e6%9c%ac%e8%b3%87%e6%96%99%e7%95%b0%e5%8b%95%e7%94%b3%e8%ab%8b%e4%b8%8a%e7%b7%9a%e5%9b%89/</t>
        </is>
      </c>
      <c r="N966" s="7" t="inlineStr">
        <is>
          <t>許慧君</t>
        </is>
      </c>
    </row>
    <row r="967">
      <c r="A967" s="7">
        <f>TRUE()</f>
        <v/>
      </c>
      <c r="B967" s="7" t="inlineStr">
        <is>
          <t>其他</t>
        </is>
      </c>
      <c r="C967" s="7" t="n"/>
      <c r="D967" s="14" t="n">
        <v>45181</v>
      </c>
      <c r="E967" s="7" t="inlineStr">
        <is>
          <t>112-1理學院英語會話課</t>
        </is>
      </c>
      <c r="F967" s="7" t="n"/>
      <c r="G967" s="7" t="n"/>
      <c r="H967" s="7" t="n"/>
      <c r="I967" s="7" t="n"/>
      <c r="J967" s="7" t="n"/>
      <c r="K967" s="7" t="n"/>
      <c r="L967" s="7" t="n"/>
      <c r="M967" s="7" t="inlineStr">
        <is>
          <t>https://www.phy.ncu.edu.tw/news/112-1%e7%90%86%e5%ad%b8%e9%99%a2%e8%8b%b1%e8%aa%9e%e6%9c%83%e8%a9%b1%e8%aa%b2/</t>
        </is>
      </c>
      <c r="N967" s="7" t="inlineStr">
        <is>
          <t>許慧君</t>
        </is>
      </c>
    </row>
    <row r="968" ht="66" customHeight="1">
      <c r="A968" s="7">
        <f>TRUE()</f>
        <v/>
      </c>
      <c r="B968" s="7" t="inlineStr">
        <is>
          <t>演講</t>
        </is>
      </c>
      <c r="C968" s="7" t="n"/>
      <c r="D968" s="14" t="n">
        <v>45181</v>
      </c>
      <c r="E968" s="7" t="inlineStr">
        <is>
          <t>Welcome to Complex System and Biophysics Seminar 20230914</t>
        </is>
      </c>
      <c r="F968" s="9" t="inlineStr">
        <is>
          <t>Title: Barkhausen noise, stick-slip dynamics of contact line, and dry friction
Speaker: Jen-Yu Lo
Date: 2023.09.14(Thu)
Time: 12:00 pm
Place:S4-625</t>
        </is>
      </c>
      <c r="G968" s="7" t="n"/>
      <c r="H968" s="7" t="n"/>
      <c r="I968" s="7" t="n"/>
      <c r="J968" s="7" t="n"/>
      <c r="K968" s="7" t="n"/>
      <c r="L968" s="7" t="n"/>
      <c r="M968" s="7" t="inlineStr">
        <is>
          <t>https://www.phy.ncu.edu.tw/news/welcome-to-complex-system-and-biophysics-seminar-20230914/</t>
        </is>
      </c>
      <c r="N968" s="7" t="inlineStr">
        <is>
          <t>許慧君</t>
        </is>
      </c>
    </row>
    <row r="969" ht="79" customHeight="1">
      <c r="A969" s="7">
        <f>TRUE()</f>
        <v/>
      </c>
      <c r="B969" s="7" t="inlineStr">
        <is>
          <t>其他</t>
        </is>
      </c>
      <c r="C969" s="7" t="n"/>
      <c r="D969" s="14" t="n">
        <v>45180</v>
      </c>
      <c r="E969" s="7" t="inlineStr">
        <is>
          <t>學生校外租屋安全調查</t>
        </is>
      </c>
      <c r="F969" s="9" t="inlineStr">
        <is>
          <t>一、教育部為確保學生校外租屋安全，遇事故可立即獲得協助，及順利申辦租金補貼作業，每學期開學時須請在校外租屋學生填寫『安全自評問卷表』，並由學校複檢及彙報教育部。
二、煩請有在校外租屋同學於112/9/28日(星期四)前，至下列網址填寫Google表單上傳，俾利學校統一作業。
    ★Google表單網址：https://forms.gle/JQ1RfYvmum9g2prz6</t>
        </is>
      </c>
      <c r="G969" s="7" t="inlineStr">
        <is>
          <t>https://forms.gle/JQ1RfYvmum9g2prz6</t>
        </is>
      </c>
      <c r="H969" s="7" t="inlineStr">
        <is>
          <t>https://forms.gle/JQ1RfYvmum9g2prz6</t>
        </is>
      </c>
      <c r="I969" s="7" t="n"/>
      <c r="J969" s="7" t="n"/>
      <c r="K969" s="7" t="n"/>
      <c r="L969" s="7" t="n"/>
      <c r="M969" s="7" t="inlineStr">
        <is>
          <t>https://www.phy.ncu.edu.tw/news/%e5%ad%b8%e7%94%9f%e6%a0%a1%e5%a4%96%e7%a7%9f%e5%b1%8b%e5%ae%89%e5%85%a8%e8%aa%bf%e6%9f%a5/</t>
        </is>
      </c>
      <c r="N969" s="7" t="inlineStr">
        <is>
          <t>許慧君</t>
        </is>
      </c>
    </row>
    <row r="970">
      <c r="A970" s="7">
        <f>TRUE()</f>
        <v/>
      </c>
      <c r="B970" s="7" t="inlineStr">
        <is>
          <t>其他</t>
        </is>
      </c>
      <c r="C970" s="7" t="n"/>
      <c r="D970" s="14" t="n">
        <v>45180</v>
      </c>
      <c r="E970" s="7" t="inlineStr">
        <is>
          <t>為加強登革熱風險環境防治工作，請各實驗室研究室留意，加強室內外環境孳清防治工作，做好環境清潔衛生並主動清除積水容器!</t>
        </is>
      </c>
      <c r="F970" s="7" t="n"/>
      <c r="G970" s="7" t="n"/>
      <c r="H970" s="7" t="n"/>
      <c r="I970" s="7" t="n"/>
      <c r="J970" s="7" t="n"/>
      <c r="K970" s="7" t="n"/>
      <c r="L970" s="7" t="n"/>
      <c r="M970" s="7" t="inlineStr">
        <is>
          <t>https://www.phy.ncu.edu.tw/news/%e7%82%ba%e5%8a%a0%e5%bc%b7%e7%99%bb%e9%9d%a9%e7%86%b1%e9%a2%a8%e9%9a%aa%e7%92%b0%e5%a2%83%e9%98%b2%e6%b2%bb%e5%b7%a5%e4%bd%9c%ef%bc%8c%e8%ab%8b%e5%90%84%e5%af%a6%e9%a9%97%e5%ae%a4%e7%a0%94%e7%a9%b6/</t>
        </is>
      </c>
      <c r="N970" s="7" t="inlineStr">
        <is>
          <t>許慧君</t>
        </is>
      </c>
    </row>
    <row r="971" ht="79" customHeight="1">
      <c r="A971" s="7">
        <f>TRUE()</f>
        <v/>
      </c>
      <c r="B971" s="7" t="inlineStr">
        <is>
          <t>其他</t>
        </is>
      </c>
      <c r="C971" s="7" t="n"/>
      <c r="D971" s="14" t="n">
        <v>45180</v>
      </c>
      <c r="E971" s="7" t="inlineStr">
        <is>
          <t>S4-717暫停開放112.09.20</t>
        </is>
      </c>
      <c r="F971" s="9" t="inlineStr">
        <is>
          <t>S4-717暫停開放
時間:112.09.20(三)
09:00-15:00
科思創公司會議
活動期間暫停開放
造成不便敬請見諒~</t>
        </is>
      </c>
      <c r="G971" s="7" t="n"/>
      <c r="H971" s="7" t="n"/>
      <c r="I971" s="7" t="n"/>
      <c r="J971" s="7" t="n"/>
      <c r="K971" s="7" t="n"/>
      <c r="L971" s="7" t="n"/>
      <c r="M971" s="7" t="inlineStr">
        <is>
          <t>https://www.phy.ncu.edu.tw/news/s4-717%e6%9a%ab%e5%81%9c%e9%96%8b%e6%94%be112-09-20/</t>
        </is>
      </c>
      <c r="N971" s="7" t="inlineStr">
        <is>
          <t>許慧君</t>
        </is>
      </c>
    </row>
    <row r="972" ht="409.6" customHeight="1">
      <c r="A972" s="7">
        <f>TRUE()</f>
        <v/>
      </c>
      <c r="B972" s="7" t="inlineStr">
        <is>
          <t>其他</t>
        </is>
      </c>
      <c r="C972" s="7" t="n"/>
      <c r="D972" s="14" t="n">
        <v>45179</v>
      </c>
      <c r="E972" s="7" t="inlineStr">
        <is>
          <t>【公告】112年9月14日戶外公共區域環境消毒公告</t>
        </is>
      </c>
      <c r="F972" s="9" t="inlineStr">
        <is>
          <t>國立中央大學全校戶外公共區域環境消毒公告National Central University Environmental anti - mosquito measures Notice 
時 間：112年9月14日上午8：00～17：30
Anti- mosquito measures time: SEPTEMBER 14th , 2023 8:00 a.m. to 17:30 p.m.
消毒原由及範圍 (Reasons and range of anti- mosquito measures)：由於天候漸漸高溫炎熱，恐使大量病媒蚊孳生，擬針對全校戶外公共區域陽光照射不到之陰暗角落、水溝（含各館舍屋基周邊）及緊鄰本校西北側外圍之排水溝渠，進行消毒防治工作，施工期間有藥劑警示味道，請各館舍暫時將窗戶關閉，造成不便，敬請見諒。請各館舍確實執行「巡、倒、清、刷」，如有積水情形應立即清除，以阻絕病媒蚊孳生及登革熱。
The gradually increasing high temperature may cause a large number of vector mosquitoes to breed. It is planned to anti- mosquito measures for the dark corners and the gutterways of the outdoor public areas, including the periphery of all the buildings, and the drainages adjacent to the western side of the campus. During the construction period, There may produce unpleasant smells. Please all the buildings close windows temporarily. Apologize for the inconvenience.Please ensure that each building carries out "patrol, overturn, clean, and scrub" measures diligently. If there is any stagnant water, it should be promptly removed to prevent the breeding of disease-carrying mosquitoes and dengue fever
施作計畫：9月14日預計消毒範圍：下列建物館舍外屋基周邊水溝及戶外公共區域，詳如附件區域。Expected range of anti- mosquito measures on SEPTEMBER 14th : the periphery and the gutterways of the following buildings, and the outdoor public areas.
[註]若本次施作時逢下雨或強風等其他不適合噴灑因素時，不再另行公告，謝謝合作!!
If there is any unsuitable situation for spraying pesticide,such as raining or strong wind, the anti- mosquito measures without any futher notice. Thank you for your cooperation!
施作廠商：信實公寓大廈管理維護股份有限公司 電話：(03)393-7960(病媒防治許可執照字號：竹縣環藥病媒字第04-019號)廠商現場專業技術人員：王書文 電話：0925-089359
 本案承辦人：事務組吳小姐電話：(03)422-7151分機57316
防治對象：蟑螂、跳蚤、蚊子、孑孓及蛾蚋。防治方式：使用動力噴霧機，針對全校建築物戶外屋基周圍、水溝及周邊樹(灌)木、樹葉背面蚊蟲易棲習處，實施殘效噴灑。
重要注意事項（其餘注意事項詳如附件）：
請全校教職員生、寵物在消毒時間內儘量減少在校園戶外活動，以避免吸入消毒藥劑，並請準備口罩於必要時配戴。
2.各館舍屋基周圍，請勿堆放雜物（若有易燃物品請事先告知）並儘可能保持通道淨空，以供施工人員進入施工，施作時並請暫時關閉門窗。若本次施作時逢下雨或強風等其他不適合噴灑因素時，不再另行公告，謝謝合作!!
全校消毒雙語公告1120914下載</t>
        </is>
      </c>
      <c r="G972" s="7" t="inlineStr">
        <is>
          <t>全校消毒雙語公告1120914</t>
        </is>
      </c>
      <c r="H972" s="7" t="inlineStr">
        <is>
          <t>https://www.phy.ncu.edu.tw/wp-content/uploads/2023/09/全校消毒雙語公告1120914.pdf</t>
        </is>
      </c>
      <c r="I972" s="7" t="inlineStr">
        <is>
          <t>下載</t>
        </is>
      </c>
      <c r="J972" s="7" t="inlineStr">
        <is>
          <t>https://www.phy.ncu.edu.tw/wp-content/uploads/2023/09/全校消毒雙語公告1120914.pdf</t>
        </is>
      </c>
      <c r="K972" s="7" t="n"/>
      <c r="L972" s="7" t="n"/>
      <c r="M972" s="7" t="inlineStr">
        <is>
          <t>https://www.phy.ncu.edu.tw/news/%e3%80%90%e5%85%ac%e5%91%8a%e3%80%91112%e5%b9%b49%e6%9c%8814%e6%97%a5%e6%88%b6%e5%a4%96%e5%85%ac%e5%85%b1%e5%8d%80%e5%9f%9f%e7%92%b0%e5%a2%83%e6%b6%88%e6%af%92%e5%85%ac%e5%91%8a/</t>
        </is>
      </c>
      <c r="N972" s="7" t="inlineStr">
        <is>
          <t>許慧君</t>
        </is>
      </c>
    </row>
    <row r="973">
      <c r="A973" s="7">
        <f>TRUE()</f>
        <v/>
      </c>
      <c r="B973" s="7" t="inlineStr">
        <is>
          <t>其他</t>
        </is>
      </c>
      <c r="C973" s="7" t="n"/>
      <c r="D973" s="14" t="n">
        <v>45179</v>
      </c>
      <c r="E973" s="7" t="inlineStr">
        <is>
          <t>圖書館開學系列活動</t>
        </is>
      </c>
      <c r="F973" s="7" t="n"/>
      <c r="G973" s="7" t="n"/>
      <c r="H973" s="7" t="n"/>
      <c r="I973" s="7" t="n"/>
      <c r="J973" s="7" t="n"/>
      <c r="K973" s="7" t="n"/>
      <c r="L973" s="7" t="n"/>
      <c r="M973" s="7" t="inlineStr">
        <is>
          <t>https://www.phy.ncu.edu.tw/news/%e5%9c%96%e6%9b%b8%e9%a4%a8%e9%96%8b%e5%ad%b8%e7%b3%bb%e5%88%97%e6%b4%bb%e5%8b%95/</t>
        </is>
      </c>
      <c r="N973" s="7" t="inlineStr">
        <is>
          <t>許慧君</t>
        </is>
      </c>
    </row>
    <row r="974" ht="79" customHeight="1">
      <c r="A974" s="7">
        <f>TRUE()</f>
        <v/>
      </c>
      <c r="B974" s="7" t="inlineStr">
        <is>
          <t>其他</t>
        </is>
      </c>
      <c r="C974" s="7" t="n"/>
      <c r="D974" s="14" t="n">
        <v>45177</v>
      </c>
      <c r="E974" s="7" t="inlineStr">
        <is>
          <t>112-1【停課通知-PH6033固態物理I 】</t>
        </is>
      </c>
      <c r="F974" s="9" t="inlineStr">
        <is>
          <t>停 課 通 知
停課科目：「固態物理I」
任課老師：徐翰
停課日期：9/11(一)  
 首次上課：9/13(三)
 (日後視授課進度需要，另行公告補課方式。)</t>
        </is>
      </c>
      <c r="G974" s="7" t="n"/>
      <c r="H974" s="7" t="n"/>
      <c r="I974" s="7" t="n"/>
      <c r="J974" s="7" t="n"/>
      <c r="K974" s="7" t="n"/>
      <c r="L974" s="7" t="n"/>
      <c r="M974" s="7" t="inlineStr">
        <is>
          <t>https://www.phy.ncu.edu.tw/news/112-1%e3%80%90%e5%81%9c%e8%aa%b2%e9%80%9a%e7%9f%a5-ph6033%e5%9b%ba%e6%85%8b%e7%89%a9%e7%90%86i-%e3%80%91/</t>
        </is>
      </c>
      <c r="N974" s="7" t="inlineStr">
        <is>
          <t>吳菁穗</t>
        </is>
      </c>
    </row>
    <row r="975" ht="66" customHeight="1">
      <c r="A975" s="7">
        <f>TRUE()</f>
        <v/>
      </c>
      <c r="B975" s="7" t="inlineStr">
        <is>
          <t>其他</t>
        </is>
      </c>
      <c r="C975" s="7" t="n"/>
      <c r="D975" s="14" t="n">
        <v>45177</v>
      </c>
      <c r="E975" s="7" t="inlineStr">
        <is>
          <t>112-1【停課通知-古典力學I】</t>
        </is>
      </c>
      <c r="F975" s="9" t="inlineStr">
        <is>
          <t>停 課 通 知
停課科目：「古典力學I」
任課老師：井上優貴
停課日期：9/11(一) 234節 (補課時間另行通知。)
遠距上課日期：9/18(一) 234節</t>
        </is>
      </c>
      <c r="G975" s="7" t="n"/>
      <c r="H975" s="7" t="n"/>
      <c r="I975" s="7" t="n"/>
      <c r="J975" s="7" t="n"/>
      <c r="K975" s="7" t="n"/>
      <c r="L975" s="7" t="n"/>
      <c r="M975" s="7" t="inlineStr">
        <is>
          <t>https://www.phy.ncu.edu.tw/news/112-1%e3%80%90%e5%81%9c%e8%aa%b2%e9%80%9a%e7%9f%a5-%e5%8f%a4%e5%85%b8%e5%8a%9b%e5%ad%b8i%e3%80%91/</t>
        </is>
      </c>
      <c r="N975" s="7" t="inlineStr">
        <is>
          <t>吳菁穗</t>
        </is>
      </c>
    </row>
    <row r="976">
      <c r="A976" s="7">
        <f>TRUE()</f>
        <v/>
      </c>
      <c r="B976" s="7" t="inlineStr">
        <is>
          <t>招生</t>
        </is>
      </c>
      <c r="C976" s="7" t="n"/>
      <c r="D976" s="14" t="n">
        <v>45176</v>
      </c>
      <c r="E976" s="7" t="inlineStr">
        <is>
          <t>113學年度碩士班甄試入學招生簡章</t>
        </is>
      </c>
      <c r="F976" s="7" t="inlineStr">
        <is>
          <t>https://admission.ncu.edu.tw/zh-TW/content/82/13</t>
        </is>
      </c>
      <c r="G976" s="7" t="inlineStr">
        <is>
          <t>https://admission.ncu.edu.tw/zh-TW/content/82/13</t>
        </is>
      </c>
      <c r="H976" s="7" t="inlineStr">
        <is>
          <t>https://admission.ncu.edu.tw/zh-TW/content/82/13</t>
        </is>
      </c>
      <c r="I976" s="7" t="n"/>
      <c r="J976" s="7" t="n"/>
      <c r="K976" s="7" t="n"/>
      <c r="L976" s="7" t="n"/>
      <c r="M976" s="7" t="inlineStr">
        <is>
          <t>https://www.phy.ncu.edu.tw/news/113%e5%ad%b8%e5%b9%b4%e5%ba%a6%e7%a2%a9%e5%a3%ab%e7%8f%ad%e7%94%84%e8%a9%a6%e5%85%a5%e5%ad%b8%e6%8b%9b%e7%94%9f%e7%b0%a1%e7%ab%a0/</t>
        </is>
      </c>
      <c r="N976" s="7" t="inlineStr">
        <is>
          <t>許慧君</t>
        </is>
      </c>
    </row>
    <row r="977" ht="66" customHeight="1">
      <c r="A977" s="7">
        <f>TRUE()</f>
        <v/>
      </c>
      <c r="B977" s="7" t="inlineStr">
        <is>
          <t>其他</t>
        </is>
      </c>
      <c r="C977" s="7" t="n"/>
      <c r="D977" s="14" t="n">
        <v>45176</v>
      </c>
      <c r="E977" s="7" t="inlineStr">
        <is>
          <t>112-1物理系研究生畢業離校手續Graduate Students’ Graduation Procedure of the Physics Department</t>
        </is>
      </c>
      <c r="F977" s="9" t="inlineStr">
        <is>
          <t>物理系研究生畢業離校手續Graduate-Students-Graduation-Procedure-of-the-Physics-Department下載
物理系離校系所同意書Graduation-Form-of-the-Physics-Department-of-National-Central-University-下載
公告1121頒發學位證書注意事項下載</t>
        </is>
      </c>
      <c r="G977" s="7" t="inlineStr">
        <is>
          <t>物理系研究生畢業離校手續Graduate-Students-Graduation-Procedure-of-the-Ph</t>
        </is>
      </c>
      <c r="H977" s="7" t="inlineStr">
        <is>
          <t>https://www.phy.ncu.edu.tw/wp-content/uploads/2023/09/物理系研究生畢業離校手續Graduate-Students-Graduation-Procedure-of-the-Physics-Department.pdf</t>
        </is>
      </c>
      <c r="I977" s="7" t="inlineStr">
        <is>
          <t>下載</t>
        </is>
      </c>
      <c r="J977" s="7" t="inlineStr">
        <is>
          <t>https://www.phy.ncu.edu.tw/wp-content/uploads/2023/09/物理系研究生畢業離校手續Graduate-Students-Graduation-Procedure-of-the-Physics-Department.pdf</t>
        </is>
      </c>
      <c r="K977" s="7" t="inlineStr">
        <is>
          <t>物理系離校系所同意書Graduation-Form-of-the-Physics-Department-of-Natio</t>
        </is>
      </c>
      <c r="L977" s="7" t="inlineStr">
        <is>
          <t>https://www.phy.ncu.edu.tw/wp-content/uploads/2023/09/物理系離校系所同意書Graduation-Form-of-the-Physics-Department-of-National-Central-University-.pdf</t>
        </is>
      </c>
      <c r="M977" s="7" t="inlineStr">
        <is>
          <t>https://www.phy.ncu.edu.tw/news/112-1%e7%89%a9%e7%90%86%e7%b3%bb%e7%a0%94%e7%a9%b6%e7%94%9f%e7%95%a2%e6%a5%ad%e9%9b%a2%e6%a0%a1%e6%89%8b%e7%ba%8cgraduate-students-graduation-procedure-of-the-physics-department/</t>
        </is>
      </c>
      <c r="N977" s="7" t="inlineStr">
        <is>
          <t>許慧君</t>
        </is>
      </c>
    </row>
    <row r="978">
      <c r="A978" s="7">
        <f>TRUE()</f>
        <v/>
      </c>
      <c r="B978" s="7" t="inlineStr">
        <is>
          <t>其他</t>
        </is>
      </c>
      <c r="C978" s="7" t="n"/>
      <c r="D978" s="14" t="n">
        <v>45174</v>
      </c>
      <c r="E978" s="7" t="inlineStr">
        <is>
          <t>NCU Transit Information</t>
        </is>
      </c>
      <c r="F978" s="7" t="inlineStr">
        <is>
          <t>附件2-1120831國立中央大學對外交通資訊-事務組英文版NCU-Transit-Information-1下載</t>
        </is>
      </c>
      <c r="G978" s="7" t="inlineStr">
        <is>
          <t>附件2-1120831國立中央大學對外交通資訊-事務組英文版NCU-Transit-Information-1</t>
        </is>
      </c>
      <c r="H978" s="7" t="inlineStr">
        <is>
          <t>https://www.phy.ncu.edu.tw/wp-content/uploads/2023/09/附件2-1120831國立中央大學對外交通資訊-事務組英文版NCU-Transit-Information-1.pdf</t>
        </is>
      </c>
      <c r="I978" s="7" t="inlineStr">
        <is>
          <t>下載</t>
        </is>
      </c>
      <c r="J978" s="7" t="inlineStr">
        <is>
          <t>https://www.phy.ncu.edu.tw/wp-content/uploads/2023/09/附件2-1120831國立中央大學對外交通資訊-事務組英文版NCU-Transit-Information-1.pdf</t>
        </is>
      </c>
      <c r="K978" s="7" t="n"/>
      <c r="L978" s="7" t="n"/>
      <c r="M978" s="7" t="inlineStr">
        <is>
          <t>https://www.phy.ncu.edu.tw/news/ncu-transit-information/</t>
        </is>
      </c>
      <c r="N978" s="7" t="inlineStr">
        <is>
          <t>許慧君</t>
        </is>
      </c>
    </row>
    <row r="979">
      <c r="A979" s="7">
        <f>TRUE()</f>
        <v/>
      </c>
      <c r="B979" s="7" t="inlineStr">
        <is>
          <t>其他</t>
        </is>
      </c>
      <c r="C979" s="7" t="n"/>
      <c r="D979" s="14" t="n">
        <v>45174</v>
      </c>
      <c r="E979" s="7" t="inlineStr">
        <is>
          <t>國立中央大學對外交通資訊</t>
        </is>
      </c>
      <c r="F979" s="7" t="inlineStr">
        <is>
          <t>附件1-1120831國立中央大學對外交通資訊-事務組下載</t>
        </is>
      </c>
      <c r="G979" s="7" t="inlineStr">
        <is>
          <t>附件1-1120831國立中央大學對外交通資訊-事務組</t>
        </is>
      </c>
      <c r="H979" s="7" t="inlineStr">
        <is>
          <t>https://www.phy.ncu.edu.tw/wp-content/uploads/2023/09/附件1-1120831國立中央大學對外交通資訊-事務組.pdf</t>
        </is>
      </c>
      <c r="I979" s="7" t="inlineStr">
        <is>
          <t>下載</t>
        </is>
      </c>
      <c r="J979" s="7" t="inlineStr">
        <is>
          <t>https://www.phy.ncu.edu.tw/wp-content/uploads/2023/09/附件1-1120831國立中央大學對外交通資訊-事務組.pdf</t>
        </is>
      </c>
      <c r="K979" s="7" t="n"/>
      <c r="L979" s="7" t="n"/>
      <c r="M979" s="7" t="inlineStr">
        <is>
          <t>https://www.phy.ncu.edu.tw/news/%e5%9c%8b%e7%ab%8b%e4%b8%ad%e5%a4%ae%e5%a4%a7%e5%ad%b8%e5%b0%8d%e5%a4%96%e4%ba%a4%e9%80%9a%e8%b3%87%e8%a8%8a/</t>
        </is>
      </c>
      <c r="N979" s="7" t="inlineStr">
        <is>
          <t>許慧君</t>
        </is>
      </c>
    </row>
    <row r="980">
      <c r="A980" s="7">
        <f>TRUE()</f>
        <v/>
      </c>
      <c r="B980" s="7" t="inlineStr">
        <is>
          <t>演講</t>
        </is>
      </c>
      <c r="C980" s="7" t="n"/>
      <c r="D980" s="14" t="n">
        <v>45174</v>
      </c>
      <c r="E980" s="7" t="inlineStr">
        <is>
          <t>Colloquium_20230912_新手上路心攻略</t>
        </is>
      </c>
      <c r="F980" s="7" t="inlineStr">
        <is>
          <t>Colloquium_20230912下載</t>
        </is>
      </c>
      <c r="G980" s="7" t="inlineStr">
        <is>
          <t>Colloquium_20230912</t>
        </is>
      </c>
      <c r="H980" s="7" t="inlineStr">
        <is>
          <t>https://www.phy.ncu.edu.tw/wp-content/uploads/2023/09/Colloquium_20230912.pdf</t>
        </is>
      </c>
      <c r="I980" s="7" t="inlineStr">
        <is>
          <t>下載</t>
        </is>
      </c>
      <c r="J980" s="7" t="inlineStr">
        <is>
          <t>https://www.phy.ncu.edu.tw/wp-content/uploads/2023/09/Colloquium_20230912.pdf</t>
        </is>
      </c>
      <c r="K980" s="7" t="n"/>
      <c r="L980" s="7" t="n"/>
      <c r="M980" s="7" t="inlineStr">
        <is>
          <t>https://www.phy.ncu.edu.tw/news/colloquium_20230912_%e6%96%b0%e6%89%8b%e4%b8%8a%e8%b7%af%e5%bf%83%e6%94%bb%e7%95%a5/</t>
        </is>
      </c>
      <c r="N980" s="7" t="inlineStr">
        <is>
          <t>許慧君</t>
        </is>
      </c>
    </row>
    <row r="981" ht="409.6" customHeight="1">
      <c r="A981" s="7">
        <f>TRUE()</f>
        <v/>
      </c>
      <c r="B981" s="7" t="inlineStr">
        <is>
          <t>演講</t>
        </is>
      </c>
      <c r="C981" s="7" t="n"/>
      <c r="D981" s="14" t="n">
        <v>45174</v>
      </c>
      <c r="E981" s="7" t="inlineStr">
        <is>
          <t>112-1 Colloquium</t>
        </is>
      </c>
      <c r="F981" s="9" t="inlineStr">
        <is>
          <t>112.10.12更新
週演講日期(Schedule)演講人(Speaker)單位(Affiliation)演講題目(Title)
12023/9/12吳子銳 諮商心理師諮商中心研究所新生心理適應座談-新手上路心攻略
22023/9/19陳明彰教授清華大學光電工程研究所Towards Atto-Magnetism: Ultrafast optical Inter-site spin transfer in low dimentional ultrathin film systems
32023/9/26呂良賜教授臺北科技大學分子科學與工程系Application of the high-resolution neutron diffraction to the C-H bond studies
42023/10/3金政教授芝加哥大學物理學系Quantum simulation and quantum information control with ultracold atoms
52023/10/10國慶日
62023/10/17陳家浩研究員同步輻射研究中心Study of Hydrogen Spillover and Storage on Ti Loaded Graphene with Synchrotron Radiation Techniques
72023/10/24劉淑貞教授中央大學生醫科學與工程學系Decoding the role of leukemia inhibitor factor in tuning the immune microenvironment of oral squamous cell carcinoma
82023/10/31黃一平教授清華大學物理學系Emergent phenomena in constrained quantum many-body systems
92023/11/7王喬萱教授台灣大學物理學系Quantum Technologies with Infinite-Dimensional Quantum Systems
102023/11/14Prof. Gediminas Juzeliūnas維爾紐斯大學物理學系Ultracold atoms and subwavelength optical lattices
112023/11/21張啟維教授中央大學太空科學與工程學系Developing Hands On Space Education and Spaceflight Capacity Building at National Central University
122023/11/28林暐翔研究員中央研究院分子生物研究所Exponential growth and metabolic dynamics in biophysical systems
132023/12/5柯忠廷研究員中央研究院物理研究所Developing a high-quality qubit from inside to outside
142023/12/12溫昱傑研究員中央研究院物理研究所Momentum-dependent nonlinear optics of electrical double layer
152023/12/19郭光宇教授台灣大學物理學系Nonlinear optical responses and quantum geometry
162023/12/26余怡德教授清華大學物理學系High-Brightness and Narrow-Linewidth Source of Heralded Single Photons Generated from a Hot Atomic Vapor
172024/1/2林晏詳教授清華大學物理學系Improving Coherence Time of Superconducting Qubits
182024/1/9張博宇教授成功大學太空與電漿科學研究所Development of Formosa Intergraded Research Spherical Tokamak (FIRST), the first Tokamak in Taiwan for fusion energy research</t>
        </is>
      </c>
      <c r="G981" s="7" t="inlineStr">
        <is>
          <t>研究所新生心理適應座談-新手上路心攻略</t>
        </is>
      </c>
      <c r="H981" s="7" t="inlineStr">
        <is>
          <t>https://www.phy.ncu.edu.tw/news/colloquium_20230912_%e6%96%b0%e6%89%8b%e4%b8%8a%e8%b7%af%e5%bf%83%e6%94%bb%e7%95%a5/</t>
        </is>
      </c>
      <c r="I981" s="7" t="inlineStr">
        <is>
          <t>Towards Atto-Magnetism: Ultrafast optical Inter-site spin tr</t>
        </is>
      </c>
      <c r="J981" s="7" t="inlineStr">
        <is>
          <t>https://www.phy.ncu.edu.tw/news/colloquium_20230919_towards-atto-magnetism-ultrafast-optical-inter-site-spin-transfer-in-low-dimentional-ultrathin-film-systems/</t>
        </is>
      </c>
      <c r="K981" s="7" t="inlineStr">
        <is>
          <t>Application of the high-resolution neutron diffraction to th</t>
        </is>
      </c>
      <c r="L981" s="7" t="inlineStr">
        <is>
          <t>https://www.phy.ncu.edu.tw/news/colloquium_20230926_application-of-the-high-resolution-neutron-diffraction-to-the-c-h-bond-studies/</t>
        </is>
      </c>
      <c r="M981" s="7" t="inlineStr">
        <is>
          <t>https://www.phy.ncu.edu.tw/news/112-1-colloquium/</t>
        </is>
      </c>
      <c r="N981" s="7" t="inlineStr">
        <is>
          <t>許慧君</t>
        </is>
      </c>
    </row>
    <row r="982">
      <c r="A982" s="7">
        <f>TRUE()</f>
        <v/>
      </c>
      <c r="B982" s="7" t="inlineStr">
        <is>
          <t>其他</t>
        </is>
      </c>
      <c r="C982" s="7" t="n"/>
      <c r="D982" s="14" t="n">
        <v>45173</v>
      </c>
      <c r="E982" s="7" t="inlineStr">
        <is>
          <t>失物招領(112.09.04)</t>
        </is>
      </c>
      <c r="F982" s="7" t="inlineStr">
        <is>
          <t>有遺失下列物品者，請儘速至物理系辦(S4-629)認領! 未領取物品將於112.09.30清除。</t>
        </is>
      </c>
      <c r="G982" s="7" t="n"/>
      <c r="H982" s="7" t="n"/>
      <c r="I982" s="7" t="n"/>
      <c r="J982" s="7" t="n"/>
      <c r="K982" s="7" t="n"/>
      <c r="L982" s="7" t="n"/>
      <c r="M982" s="7" t="inlineStr">
        <is>
          <t>https://www.phy.ncu.edu.tw/news/%e5%a4%b1%e7%89%a9%e6%8b%9b%e9%a0%98112-09-04/</t>
        </is>
      </c>
      <c r="N982" s="7" t="inlineStr">
        <is>
          <t>許慧君</t>
        </is>
      </c>
    </row>
    <row r="983">
      <c r="A983" s="7">
        <f>TRUE()</f>
        <v/>
      </c>
      <c r="B983" s="7" t="inlineStr">
        <is>
          <t>獎學金</t>
        </is>
      </c>
      <c r="C983" s="7" t="n"/>
      <c r="D983" s="14" t="n">
        <v>45173</v>
      </c>
      <c r="E983" s="7" t="inlineStr">
        <is>
          <t>2023年晶元光電第二次獎助學金開放申請</t>
        </is>
      </c>
      <c r="F983" s="7" t="n"/>
      <c r="G983" s="7" t="n"/>
      <c r="H983" s="7" t="n"/>
      <c r="I983" s="7" t="n"/>
      <c r="J983" s="7" t="n"/>
      <c r="K983" s="7" t="n"/>
      <c r="L983" s="7" t="n"/>
      <c r="M983" s="7" t="inlineStr">
        <is>
          <t>https://www.phy.ncu.edu.tw/news/2023%e5%b9%b4%e6%99%b6%e5%85%83%e5%85%89%e9%9b%bb%e7%ac%ac%e4%ba%8c%e6%ac%a1%e7%8d%8e%e5%8a%a9%e5%ad%b8%e9%87%91%e9%96%8b%e6%94%be%e7%94%b3%e8%ab%8b/</t>
        </is>
      </c>
      <c r="N983" s="7" t="inlineStr">
        <is>
          <t>許慧君</t>
        </is>
      </c>
    </row>
    <row r="984" ht="79" customHeight="1">
      <c r="A984" s="7">
        <f>TRUE()</f>
        <v/>
      </c>
      <c r="B984" s="7" t="inlineStr">
        <is>
          <t>其他</t>
        </is>
      </c>
      <c r="C984" s="7" t="n"/>
      <c r="D984" s="14" t="n">
        <v>45170</v>
      </c>
      <c r="E984" s="7" t="inlineStr">
        <is>
          <t>S4-717暫停開放112.09.08(五)</t>
        </is>
      </c>
      <c r="F984" s="9" t="inlineStr">
        <is>
          <t>S4-717暫停開放
時間:112.09.08(五)
09:00-15:00
內容:科思創會議
活動期間暫停開放
造成不便敬請見諒~</t>
        </is>
      </c>
      <c r="G984" s="7" t="n"/>
      <c r="H984" s="7" t="n"/>
      <c r="I984" s="7" t="n"/>
      <c r="J984" s="7" t="n"/>
      <c r="K984" s="7" t="n"/>
      <c r="L984" s="7" t="n"/>
      <c r="M984" s="7" t="inlineStr">
        <is>
          <t>https://www.phy.ncu.edu.tw/news/s4-717%e6%9a%ab%e5%81%9c%e9%96%8b%e6%94%be112-09-05%e4%ba%8c/</t>
        </is>
      </c>
      <c r="N984" s="7" t="inlineStr">
        <is>
          <t>許慧君</t>
        </is>
      </c>
    </row>
    <row r="985">
      <c r="A985" s="7">
        <f>TRUE()</f>
        <v/>
      </c>
      <c r="B985" s="7" t="inlineStr">
        <is>
          <t>獎學金</t>
        </is>
      </c>
      <c r="C985" s="7" t="n"/>
      <c r="D985" s="14" t="n">
        <v>45169</v>
      </c>
      <c r="E985" s="7" t="inlineStr">
        <is>
          <t>2023晶電獎助學金說明會</t>
        </is>
      </c>
      <c r="F985" s="7" t="n"/>
      <c r="G985" s="7" t="n"/>
      <c r="H985" s="7" t="n"/>
      <c r="I985" s="7" t="n"/>
      <c r="J985" s="7" t="n"/>
      <c r="K985" s="7" t="n"/>
      <c r="L985" s="7" t="n"/>
      <c r="M985" s="7" t="inlineStr">
        <is>
          <t>https://www.phy.ncu.edu.tw/news/2023%e6%99%b6%e9%9b%bb%e7%8d%8e%e5%8a%a9%e5%ad%b8%e9%87%91%e8%aa%aa%e6%98%8e%e6%9c%83/</t>
        </is>
      </c>
      <c r="N985" s="7" t="inlineStr">
        <is>
          <t>許慧君</t>
        </is>
      </c>
    </row>
    <row r="986">
      <c r="A986" s="7">
        <f>TRUE()</f>
        <v/>
      </c>
      <c r="B986" s="7" t="inlineStr">
        <is>
          <t>其他</t>
        </is>
      </c>
      <c r="C986" s="7" t="n"/>
      <c r="D986" s="14" t="n">
        <v>45169</v>
      </c>
      <c r="E986" s="7" t="inlineStr">
        <is>
          <t>物理系分機通訊錄20230901</t>
        </is>
      </c>
      <c r="F986" s="7" t="inlineStr">
        <is>
          <t>物理系通訊錄-1下載</t>
        </is>
      </c>
      <c r="G986" s="7" t="inlineStr">
        <is>
          <t>物理系通訊錄-1</t>
        </is>
      </c>
      <c r="H986" s="7" t="inlineStr">
        <is>
          <t>https://www.phy.ncu.edu.tw/wp-content/uploads/2023/08/物理系通訊錄-1.pdf</t>
        </is>
      </c>
      <c r="I986" s="7" t="inlineStr">
        <is>
          <t>下載</t>
        </is>
      </c>
      <c r="J986" s="7" t="inlineStr">
        <is>
          <t>https://www.phy.ncu.edu.tw/wp-content/uploads/2023/08/物理系通訊錄-1.pdf</t>
        </is>
      </c>
      <c r="K986" s="7" t="n"/>
      <c r="L986" s="7" t="n"/>
      <c r="M986" s="7" t="inlineStr">
        <is>
          <t>https://www.phy.ncu.edu.tw/news/%e7%89%a9%e7%90%86%e7%b3%bb%e5%88%86%e6%a9%9f%e9%80%9a%e8%a8%8a%e9%8c%8420230901/</t>
        </is>
      </c>
      <c r="N986" s="7" t="inlineStr">
        <is>
          <t>許慧君</t>
        </is>
      </c>
    </row>
    <row r="987" ht="170" customHeight="1">
      <c r="A987" s="7">
        <f>TRUE()</f>
        <v/>
      </c>
      <c r="B987" s="7" t="inlineStr">
        <is>
          <t>其他</t>
        </is>
      </c>
      <c r="C987" s="7" t="n"/>
      <c r="D987" s="14" t="n">
        <v>45169</v>
      </c>
      <c r="E987" s="7" t="inlineStr">
        <is>
          <t>112學年度物理系碩博士班新生領取資料公告</t>
        </is>
      </c>
      <c r="F987" s="9" t="inlineStr">
        <is>
          <t>9/10前已完成所有註冊程序者才能領取，9/10後才完成所有註冊程序者請等候Email通知領取。
學生可由本校首頁 Portal 入口進入→便捷窗口→服務櫃台(iNCU)→教務專區→學籍/註冊→[學籍登錄]中查詢個人註冊現況。
時間：112.09.12(二)13:30-14:00
地點：健雄館六樓629系辦公室服務台
內容：
繳交 實驗室工作守則回條
請詳細閱讀內容後親筆簽名，依虛線剪下繳交回條部分。
領取 學生證(門禁卡)
領取 實驗記錄本
實驗場所一般性環境安全衛生工作守則含回條下載
112學年度物理系研究所新生注意事項Notes-for-Graduate-Students下載</t>
        </is>
      </c>
      <c r="G987" s="7" t="inlineStr">
        <is>
          <t>實驗場所一般性環境安全衛生工作守則含回條</t>
        </is>
      </c>
      <c r="H987" s="7" t="inlineStr">
        <is>
          <t>https://www.phy.ncu.edu.tw/wp-content/uploads/2023/08/實驗場所一般性環境安全衛生工作守則含回條.docx</t>
        </is>
      </c>
      <c r="I987" s="7" t="inlineStr">
        <is>
          <t>下載</t>
        </is>
      </c>
      <c r="J987" s="7" t="inlineStr">
        <is>
          <t>https://www.phy.ncu.edu.tw/wp-content/uploads/2023/08/實驗場所一般性環境安全衛生工作守則含回條.docx</t>
        </is>
      </c>
      <c r="K987" s="7" t="inlineStr">
        <is>
          <t>112學年度物理系研究所新生注意事項Notes-for-Graduate-Students</t>
        </is>
      </c>
      <c r="L987" s="7" t="inlineStr">
        <is>
          <t>https://www.phy.ncu.edu.tw/wp-content/uploads/2023/08/112學年度物理系研究所新生注意事項Notes-for-Graduate-Students.pdf</t>
        </is>
      </c>
      <c r="M987" s="7" t="inlineStr">
        <is>
          <t>https://www.phy.ncu.edu.tw/news/112%e5%ad%b8%e5%b9%b4%e5%ba%a6%e7%89%a9%e7%90%86%e7%b3%bb%e7%a2%a9%e5%8d%9a%e5%a3%ab%e7%8f%ad%e6%96%b0%e7%94%9f%e9%a0%98%e5%8f%96%e8%b3%87%e6%96%99%e5%85%ac%e5%91%8a/</t>
        </is>
      </c>
      <c r="N987" s="7" t="inlineStr">
        <is>
          <t>許慧君</t>
        </is>
      </c>
    </row>
    <row r="988" ht="309" customHeight="1">
      <c r="A988" s="7">
        <f>TRUE()</f>
        <v/>
      </c>
      <c r="B988" s="7" t="inlineStr">
        <is>
          <t>其他</t>
        </is>
      </c>
      <c r="C988" s="7" t="n"/>
      <c r="D988" s="14" t="n">
        <v>45167</v>
      </c>
      <c r="E988" s="7" t="inlineStr">
        <is>
          <t>112學年度大一院系時間：9/5(二)下午</t>
        </is>
      </c>
      <c r="F988" s="9" t="inlineStr">
        <is>
          <t>112學年度新生營-院系時間
單位：理學院/物理系
日期： 112年09月05日（二）
活動地點：健雄館625室
活動內容及時間：
時間活動名稱地點
13:00－13:10開場S4-625
13:10－13:20選課教學S4-625
13:20－13:35系簡介&amp;修課方式 (陳江梅教授)S4-625
13:35－13:50課程說明：實驗課(C) (林孟凱/陳俞融教授)S4-625
13:50－14:05課程說明：實驗課(B) (白植豪教授)S4-625
14:05－14:20課程說明：實驗課(A) (田溶根教授)S4-625
14:20－14:35課程說明：力學(A) (郭家銘教授)S4-625
14:35－14:50課程說明：力學(B) (伊林教授)S4-625
14:50－15:10師生交流時間S4-625
15:10－15:20跑班規則S4-625
15:20－16:00跑班 (實驗班老師進一步說明課程)S4-621/623/625
16:00－16:05系學會介紹S4-625
16:05－16:25系隊介紹S4-625
16:25－16:55電腦室介紹S4-625
16:55－17:45自我介紹S4-625
17:45－17:55選幹部S4-625
17:55－18:05結場S4-625
18:05－吃晚餐&amp;桌遊S4-202/204</t>
        </is>
      </c>
      <c r="G988" s="7" t="n"/>
      <c r="H988" s="7" t="n"/>
      <c r="I988" s="7" t="n"/>
      <c r="J988" s="7" t="n"/>
      <c r="K988" s="7" t="n"/>
      <c r="L988" s="7" t="n"/>
      <c r="M988" s="7" t="inlineStr">
        <is>
          <t>https://www.phy.ncu.edu.tw/news/112%e5%ad%b8%e5%b9%b4%e5%ba%a6%e5%a4%a7%e4%b8%80%e9%99%a2%e7%b3%bb%e6%99%82%e9%96%93%ef%bc%9a9-5%e4%ba%8c%e4%b8%8b%e5%8d%88/</t>
        </is>
      </c>
      <c r="N988" s="7" t="inlineStr">
        <is>
          <t>吳菁穗</t>
        </is>
      </c>
    </row>
    <row r="989">
      <c r="A989" s="7">
        <f>TRUE()</f>
        <v/>
      </c>
      <c r="B989" s="7" t="inlineStr">
        <is>
          <t>其他</t>
        </is>
      </c>
      <c r="C989" s="7" t="n"/>
      <c r="D989" s="14" t="n">
        <v>45167</v>
      </c>
      <c r="E989" s="7" t="inlineStr">
        <is>
          <t>全校戶外公共區域環境消毒公告</t>
        </is>
      </c>
      <c r="F989" s="7" t="inlineStr">
        <is>
          <t>全校消毒雙語公告1120905含施作路線圖下載</t>
        </is>
      </c>
      <c r="G989" s="7" t="inlineStr">
        <is>
          <t>全校消毒雙語公告1120905含施作路線圖</t>
        </is>
      </c>
      <c r="H989" s="7" t="inlineStr">
        <is>
          <t>https://www.phy.ncu.edu.tw/wp-content/uploads/2023/08/全校消毒雙語公告1120905含施作路線圖.pdf</t>
        </is>
      </c>
      <c r="I989" s="7" t="inlineStr">
        <is>
          <t>下載</t>
        </is>
      </c>
      <c r="J989" s="7" t="inlineStr">
        <is>
          <t>https://www.phy.ncu.edu.tw/wp-content/uploads/2023/08/全校消毒雙語公告1120905含施作路線圖.pdf</t>
        </is>
      </c>
      <c r="K989" s="7" t="n"/>
      <c r="L989" s="7" t="n"/>
      <c r="M989" s="7" t="inlineStr">
        <is>
          <t>https://www.phy.ncu.edu.tw/news/%e5%85%a8%e6%a0%a1%e6%88%b6%e5%a4%96%e5%85%ac%e5%85%b1%e5%8d%80%e5%9f%9f%e7%92%b0%e5%a2%83%e6%b6%88%e6%af%92%e5%85%ac%e5%91%8a-2/</t>
        </is>
      </c>
      <c r="N989" s="7" t="inlineStr">
        <is>
          <t>許慧君</t>
        </is>
      </c>
    </row>
    <row r="990" ht="131" customHeight="1">
      <c r="A990" s="7">
        <f>TRUE()</f>
        <v/>
      </c>
      <c r="B990" s="7" t="inlineStr">
        <is>
          <t>其他</t>
        </is>
      </c>
      <c r="C990" s="7" t="n"/>
      <c r="D990" s="14" t="n">
        <v>45166</v>
      </c>
      <c r="E990" s="7" t="inlineStr">
        <is>
          <t>健雄館病媒蚊防治消毒作業</t>
        </is>
      </c>
      <c r="F990" s="9" t="inlineStr">
        <is>
          <t>健雄館病媒蚊防治消毒作業：
一、施作時間：112 年 09 月 02 日(六) 08:00~12:00 時。
二、施作範圍：館舍各樓層走廊、樓梯、電梯及廁所...等公共區域。
三、施作期間請勿進入施工區域，造成不便，敬請見諒。
四、施作廠商：宏潔清潔有限公司
五、連絡人：徐傑暄 0928-888-421
進行消毒作業 2 小時內勿逗留於館舍內，避免發生非必要之危害，造成不便，敬請見諒。
一、 病媒防治業施作：宏潔清潔有限公司 執照字號：環藥病媒字第03-011 號。
二、 藥劑名稱：洛優寧微乳劑 (環署衛字第 1974 號)。
三、施作方式：動力背負式鼓風機空間噴灑。</t>
        </is>
      </c>
      <c r="G990" s="7" t="n"/>
      <c r="H990" s="7" t="n"/>
      <c r="I990" s="7" t="n"/>
      <c r="J990" s="7" t="n"/>
      <c r="K990" s="7" t="n"/>
      <c r="L990" s="7" t="n"/>
      <c r="M990" s="7" t="inlineStr">
        <is>
          <t>https://www.phy.ncu.edu.tw/news/%e5%81%a5%e9%9b%84%e9%a4%a8%e7%97%85%e5%aa%92%e8%9a%8a%e9%98%b2%e6%b2%bb%e6%b6%88%e6%af%92%e4%bd%9c%e6%a5%ad/</t>
        </is>
      </c>
      <c r="N990" s="7" t="inlineStr">
        <is>
          <t>許慧君</t>
        </is>
      </c>
    </row>
    <row r="991" ht="66" customHeight="1">
      <c r="A991" s="7">
        <f>TRUE()</f>
        <v/>
      </c>
      <c r="B991" s="7" t="inlineStr">
        <is>
          <t>其他</t>
        </is>
      </c>
      <c r="C991" s="7" t="n"/>
      <c r="D991" s="14" t="n">
        <v>45164</v>
      </c>
      <c r="E991" s="7" t="inlineStr">
        <is>
          <t>健雄館地下室蓄水池及頂樓水塔清洗作業9/9</t>
        </is>
      </c>
      <c r="F991" s="9" t="inlineStr">
        <is>
          <t>健雄館地下室蓄水池及頂樓水塔清洗作業，敬請配合並轉知!
時間 : 112年09月09日(星期六) 09：00至17：00
本棟自來水及地下水屆時將停止供水，
實驗室儀器設備需用水者請留意，
廁所用水請儲水備用。</t>
        </is>
      </c>
      <c r="G991" s="7" t="n"/>
      <c r="H991" s="7" t="n"/>
      <c r="I991" s="7" t="n"/>
      <c r="J991" s="7" t="n"/>
      <c r="K991" s="7" t="n"/>
      <c r="L991" s="7" t="n"/>
      <c r="M991" s="7" t="inlineStr">
        <is>
          <t>https://www.phy.ncu.edu.tw/news/%e5%81%a5%e9%9b%84%e9%a4%a8%e5%9c%b0%e4%b8%8b%e5%ae%a4%e8%93%84%e6%b0%b4%e6%b1%a0%e5%8f%8a%e9%a0%82%e6%a8%93%e6%b0%b4%e5%a1%94%e6%b8%85%e6%b4%97%e4%bd%9c%e6%a5%ad9-9/</t>
        </is>
      </c>
      <c r="N991" s="7" t="inlineStr">
        <is>
          <t>許慧君</t>
        </is>
      </c>
    </row>
    <row r="992">
      <c r="A992" s="7">
        <f>TRUE()</f>
        <v/>
      </c>
      <c r="B992" s="7" t="inlineStr">
        <is>
          <t>招生</t>
        </is>
      </c>
      <c r="C992" s="7" t="n"/>
      <c r="D992" s="14" t="n">
        <v>45163</v>
      </c>
      <c r="E992" s="7" t="inlineStr">
        <is>
          <t>112學年度第1學期逕修讀博士學位學生通過名單</t>
        </is>
      </c>
      <c r="F992" s="7" t="inlineStr">
        <is>
          <t>學號:110222021、111222028</t>
        </is>
      </c>
      <c r="G992" s="7" t="n"/>
      <c r="H992" s="7" t="n"/>
      <c r="I992" s="7" t="n"/>
      <c r="J992" s="7" t="n"/>
      <c r="K992" s="7" t="n"/>
      <c r="L992" s="7" t="n"/>
      <c r="M992" s="7" t="inlineStr">
        <is>
          <t>https://www.phy.ncu.edu.tw/news/112%e5%ad%b8%e5%b9%b4%e5%ba%a6%e7%ac%ac1%e5%ad%b8%e6%9c%9f%e9%80%95%e4%bf%ae%e8%ae%80%e5%8d%9a%e5%a3%ab%e5%ad%b8%e4%bd%8d%e5%ad%b8%e7%94%9f%e9%80%9a%e9%81%8e%e5%90%8d%e5%96%ae/</t>
        </is>
      </c>
      <c r="N992" s="7" t="inlineStr">
        <is>
          <t>許慧君</t>
        </is>
      </c>
    </row>
    <row r="993" ht="333" customHeight="1">
      <c r="A993" s="7">
        <f>TRUE()</f>
        <v/>
      </c>
      <c r="B993" s="7" t="inlineStr">
        <is>
          <t>其他</t>
        </is>
      </c>
      <c r="C993" s="7" t="n"/>
      <c r="D993" s="14" t="n">
        <v>45163</v>
      </c>
      <c r="E993" s="7" t="inlineStr">
        <is>
          <t>112-1物理系專題類課程選課暨導師調查表-大學部三、四年級含延修生</t>
        </is>
      </c>
      <c r="F993" s="9" t="inlineStr">
        <is>
          <t>09/13更新：所有已填表申請專題的學生皆已加選完畢，請自行登入選課系統確認。如有問題請儘快與系辦聯絡。
09/07更新：第一批調查至09/06(三)已截止，並已彙整送各指導教授確認，已填寫者請勿重複填寫。
尚未填表者請務必於前09/１３(三)前填寫。 導師 吳明佳 已額滿，請後續填寫者勿再選吳老師，謝謝。
本調查表請於112/09/06(三)中午12點前完成提交。表單網址：https://docs.google.com/....../1FAIpQLS....../viewform......
說明：
1.領取專題課密碼卡流程：
(1)學生填寫本調查表。
(2)系辦公室彙整名單並發送各指導老師確認指導事實並同意修課。
(3)系辦公室統一線上加課。
2. 確認專題課是否已加選：
請於 112/09/18(一)~09/20(三)中午前登入選課系統確認所選專題課已加選。若有問題請儘速通知系辦公室。
3.大學部專題指導老師不限本系教師。更換專題指導教師請主動通知系辦，以免影響學期末成績評分作業。
4.大學部選乙類 畢業規定：須參加物理小年會壁報展並報告，須完成畢業論文及口試。口試成績為當學期「論文研習與撰寫」學期成績。如學期中轉換甲乙類，請主動告知系辦以免影響畢審作業。
5.大學部導師分配方式說明：
大三、大四學生之專題指導老師~
如為本系專任教師，則同時擔任其導師；
如為本系兼任教師或專案研究員、或外系教師，請於吳明佳、林伯儒兩位老師中擇一位。
未做專題者，亦由吳明佳、林伯儒兩位老師中擇一位。</t>
        </is>
      </c>
      <c r="G993" s="7" t="inlineStr">
        <is>
          <t>https://docs.google.com/....../1FAIpQLS....../viewform......</t>
        </is>
      </c>
      <c r="H993" s="7" t="inlineStr">
        <is>
          <t>https://docs.google.com/forms/d/e/1FAIpQLSfcJT2rKcM4U379KjvmPkZevDt0yGO3rO8-HnIWvSXzeOSbaQ/viewform?usp=sf_link&amp;fbclid=IwAR36AGeE7w1ZITyVyPcxxY-aKBazJIC0Xv6naTgvrDl2kmAoWWQBh6EB_2c</t>
        </is>
      </c>
      <c r="I993" s="7" t="n"/>
      <c r="J993" s="7" t="n"/>
      <c r="K993" s="7" t="n"/>
      <c r="L993" s="7" t="n"/>
      <c r="M993" s="7" t="inlineStr">
        <is>
          <t>https://www.phy.ncu.edu.tw/news/112-1%e7%89%a9%e7%90%86%e7%b3%bb%e5%b0%88%e9%a1%8c%e9%a1%9e%e8%aa%b2%e7%a8%8b%e9%81%b8%e8%aa%b2%e6%9a%a8%e5%b0%8e%e5%b8%ab%e8%aa%bf%e6%9f%a5%e8%a1%a8-%e5%a4%a7%e5%ad%b8%e9%83%a8%e4%b8%89%e3%80%81/</t>
        </is>
      </c>
      <c r="N993" s="7" t="inlineStr">
        <is>
          <t>吳菁穗</t>
        </is>
      </c>
    </row>
    <row r="994" ht="393" customHeight="1">
      <c r="A994" s="7">
        <f>TRUE()</f>
        <v/>
      </c>
      <c r="B994" s="7" t="inlineStr">
        <is>
          <t>其他</t>
        </is>
      </c>
      <c r="C994" s="7" t="n"/>
      <c r="D994" s="14" t="n">
        <v>45163</v>
      </c>
      <c r="E994" s="7" t="inlineStr">
        <is>
          <t>112-1專題類課程選課調查表-研究生Questionnaire for Adding Special Topic Courses – for Postgraduate</t>
        </is>
      </c>
      <c r="F994" s="9" t="inlineStr">
        <is>
          <t>09/13更新：所有已填表申請專題的學生皆已加選完畢，請自行登入選課系統確認。如有問題請儘快與系辦聯絡。
09/07更新：第一批調查至09/06(三)已截止，並已彙整送各指導教授確認，已填寫者請勿重複填寫。
尚未填表者請務必於前09/１３(三)前填寫。 
本調查表請於112/09/06(三)中午12點前完成提交。
表單網址：https://docs.google.com/....../1FAIpQLS....../viewform......
說明：
1. 專題課選課流程：
(1)學生填寫本調查表。
(2)系辦公室彙整名單並發送各指導老師確認指導事實並同意修課。
(3)系辦公室統一線上加課。
2. 確認專題課是否已加選：
請於 112/09/18(一)~09/20(三)中午前登入選課系統確認所選專題課已加選。若有問題請儘速通知系辦公室。
3.研究生如對專題指導老師有疑問，請逕洽系辦許小姐。更換專題指導教師請主動通知系辦，以免影響學期末成績評分作業。
Please submit this questionnaire before 12:00 on 112/09/06 (Wednesday).
URL：https://docs.google.com/....../1FAIpQLS....../viewform......
1. Process of adding special topic courses:
(1) Students fill out this questionnaire.
(2) The department office sends the student list to each advisor who needs to confirm the instruction fact and agree students to take courses.
(3) The department office adds courses on line for students.
2. Confirm whether the special topic courses have been added:
Please log in to the course selection system from 112/09/18 (Mon) to noon on 09/20 (Wed) to confirm that the selected special topic courses have been added. If you have any problems, please notify the department office as soon as possible.
3. If postgraduates have any questions about the subject advisor, please contact Ms. Xu of the department office. If you change the advisor during the semester, please also notify the department office.</t>
        </is>
      </c>
      <c r="G994" s="7" t="inlineStr">
        <is>
          <t>https://docs.google.com/....../1FAIpQLS....../viewform......</t>
        </is>
      </c>
      <c r="H994" s="7" t="inlineStr">
        <is>
          <t>https://docs.google.com/forms/d/e/1FAIpQLScBkecdUlS6nu2HhSjYfzCLBFsIfzDBGhhIwASZ4hUoqQdVpQ/viewform?usp=sf_link&amp;fbclid=IwAR1NHzp9JxK1ezFORhP4gKtaS5bY2huMQTRylGlhUHBwF8CyMM-t4pCmzSU</t>
        </is>
      </c>
      <c r="I994" s="7" t="inlineStr">
        <is>
          <t>https://docs.google.com/....../1FAIpQLS....../viewform......</t>
        </is>
      </c>
      <c r="J994" s="7" t="inlineStr">
        <is>
          <t>https://l.facebook.com/l.php?u=https%3A%2F%2Fdocs.google.com%2Fforms%2Fd%2Fe%2F1FAIpQLScBkecdUlS6nu2HhSjYfzCLBFsIfzDBGhhIwASZ4hUoqQdVpQ%2Fviewform%3Fusp%3Dsf_link%26fbclid%3DIwAR3qHSgB3uupNg1hfL_DD9XMCFUaf9TEDjKoE-qROsQ37-osSqgxX0jSsCs&amp;h=AT1i5WRT2ePxVbkuWn8NvJvi_CDI7FXcquMktu8-iiK2wgJ687LDzqiRAiOcxOL1dGO3wNvoRpYKkVqR_b_lEQ2lAsHC516MtYUK0mQ01VqGQiJfc7ao5bQ0-3ggVroFfTjoZ967fv3KeklB4DRE&amp;__tn__=-UK-R&amp;c[0]=AT2vzpxR6HV-vbMJIhQMh32PS71fWipU_RFiKsDjBznU6bITCKggFhONC0NpgGzOo4ZjaClVK3FE2nMMP5B739NFDRJ1hIkVu4K0yPrnfA5GIJ9CioDljpjXvbK10Jo2RB3LcwSu4KsbtvtEJwb5UBWSbeRInMl53qZe1I4m_dSNqHscZNlR3-35Rv5nBWQgRHo</t>
        </is>
      </c>
      <c r="K994" s="7" t="n"/>
      <c r="L994" s="7" t="n"/>
      <c r="M994" s="7" t="inlineStr">
        <is>
          <t>https://www.phy.ncu.edu.tw/news/112-1%e5%b0%88%e9%a1%8c%e9%a1%9e%e8%aa%b2%e7%a8%8b%e9%81%b8%e8%aa%b2%e8%aa%bf%e6%9f%a5%e8%a1%a8-%e7%a0%94%e7%a9%b6%e7%94%9fquestionnaire-for-adding-special-topic-courses-for-postgraduate/</t>
        </is>
      </c>
      <c r="N994" s="7" t="inlineStr">
        <is>
          <t>吳菁穗</t>
        </is>
      </c>
    </row>
    <row r="995" ht="157" customHeight="1">
      <c r="A995" s="7">
        <f>TRUE()</f>
        <v/>
      </c>
      <c r="B995" s="7" t="inlineStr">
        <is>
          <t>其他</t>
        </is>
      </c>
      <c r="C995" s="7" t="n"/>
      <c r="D995" s="14" t="n">
        <v>45159</v>
      </c>
      <c r="E995" s="7" t="inlineStr">
        <is>
          <t>Faculty Positions in the Department of Physics at National Central University, Taiwan</t>
        </is>
      </c>
      <c r="F995" s="9" t="inlineStr">
        <is>
          <t>The Department of Physics ( https://www.phy.ncu.edu.tw ) at National Central University in Taoyuan, Taiwan, invites applications for tenure-track positions with the appointment starting on August 1, 2024. Applicants in all areas of physics are welcome. Successful candidates are expected to establish a strong and independent research program, obtain research funding, commit to excellent teaching, and supervise students.
The application materials should be submitted through Academicjobsonline (https://academicjobsonline.org/ajo/jobs/25381). Complete applications should include a cover letter, a full curriculum vitae with a complete publication record, a research statement, and a teaching statement. Candidates should arrange for three confidential letters of reference to be submitted through Academicjobsonline. To ensure full consideration, all application materials should be received before November 30, 2023.  Any queries about the position should be directed to Professor Hsuan-Yi Chen ( hschen@phy.ncu.edu.tw )</t>
        </is>
      </c>
      <c r="G995" s="7" t="inlineStr">
        <is>
          <t>https://www.phy.ncu.edu.tw</t>
        </is>
      </c>
      <c r="H995" s="7" t="inlineStr">
        <is>
          <t>https://www.phy.ncu.edu.tw</t>
        </is>
      </c>
      <c r="I995" s="7" t="inlineStr">
        <is>
          <t>https://academicjobsonline.org/ajo/jobs/25381</t>
        </is>
      </c>
      <c r="J995" s="7" t="inlineStr">
        <is>
          <t>https://academicjobsonline.org/ajo/jobs/25381</t>
        </is>
      </c>
      <c r="K995" s="7" t="inlineStr">
        <is>
          <t>hschen@phy.ncu.edu.tw</t>
        </is>
      </c>
      <c r="L995" s="7" t="inlineStr">
        <is>
          <t>mailto:hschen@phy.ncu.edu.tw</t>
        </is>
      </c>
      <c r="M995" s="7" t="inlineStr">
        <is>
          <t>https://www.phy.ncu.edu.tw/news/faculty-positions-in-the-department-of-physics-at-national-central-university-taiwan-2/</t>
        </is>
      </c>
      <c r="N995" s="7" t="inlineStr">
        <is>
          <t>許慧君</t>
        </is>
      </c>
    </row>
    <row r="996">
      <c r="A996" s="7">
        <f>TRUE()</f>
        <v/>
      </c>
      <c r="B996" s="7" t="inlineStr">
        <is>
          <t>其他</t>
        </is>
      </c>
      <c r="C996" s="7" t="n"/>
      <c r="D996" s="14" t="n">
        <v>45155</v>
      </c>
      <c r="E996" s="7" t="inlineStr">
        <is>
          <t>中央大學COVID-19校園防疫措施(112年8月15日開始施行)</t>
        </is>
      </c>
      <c r="F996" s="7" t="inlineStr">
        <is>
          <t>v1_校園防疫措施1120815下載</t>
        </is>
      </c>
      <c r="G996" s="7" t="inlineStr">
        <is>
          <t>v1_校園防疫措施1120815</t>
        </is>
      </c>
      <c r="H996" s="7" t="inlineStr">
        <is>
          <t>https://www.phy.ncu.edu.tw/wp-content/uploads/2023/08/v1_校園防疫措施1120815.pdf</t>
        </is>
      </c>
      <c r="I996" s="7" t="inlineStr">
        <is>
          <t>下載</t>
        </is>
      </c>
      <c r="J996" s="7" t="inlineStr">
        <is>
          <t>https://www.phy.ncu.edu.tw/wp-content/uploads/2023/08/v1_校園防疫措施1120815.pdf</t>
        </is>
      </c>
      <c r="K996" s="7" t="n"/>
      <c r="L996" s="7" t="n"/>
      <c r="M996" s="7" t="inlineStr">
        <is>
          <t>https://www.phy.ncu.edu.tw/news/%e4%b8%ad%e5%a4%ae%e5%a4%a7%e5%ad%b8covid-19%e6%a0%a1%e5%9c%92%e9%98%b2%e7%96%ab%e6%8e%aa%e6%96%bd112%e5%b9%b48%e6%9c%8815%e6%97%a5%e9%96%8b%e5%a7%8b%e6%96%bd%e8%a1%8c/</t>
        </is>
      </c>
      <c r="N996" s="7" t="inlineStr">
        <is>
          <t>許慧君</t>
        </is>
      </c>
    </row>
    <row r="997" ht="183" customHeight="1">
      <c r="A997" s="7">
        <f>TRUE()</f>
        <v/>
      </c>
      <c r="B997" s="7" t="inlineStr">
        <is>
          <t>獎學金</t>
        </is>
      </c>
      <c r="C997" s="7" t="n"/>
      <c r="D997" s="14" t="n">
        <v>45151</v>
      </c>
      <c r="E997" s="7" t="inlineStr">
        <is>
          <t>112學年度第1學期「國立中央大學優秀學生獎學金」(申請截止日09/28)</t>
        </is>
      </c>
      <c r="F997" s="9" t="inlineStr">
        <is>
          <t>為獎勵本校表現優異具特殊成就或服務熱忱的學生，特設立「國立中央大學優秀學生獎學金辦法」
獎勵：每名新台幣兩萬元整，並頒發獎狀乙張。
申請資格：本校具正式學籍學生（不含延畢生及在職學生，僑生向國際事務處提出申請），具以下資格之一者。
一 在校期間代表本校參加校際性、全國性或國際性競賽，成績優異，為校爭光者。
二 獲各項創作、發明、設計專利或研究成果，對社會有重大貢獻，能提升校譽者。
三 在校期間參與全校性事務工作，任勞任怨，著有績效，或參與公共事務為校爭光，事蹟卓著者。
四 品學兼優，具服務熱忱者有具體事績者。
五 其他具特殊成就者。
申請文件請於截止日前送物理系辦公室，逾時不予受理。
中文版-優秀學生獎學金辦法與檢附文件清單下載
英文版-優秀學生獎學金辦法與檢附文件清單下載</t>
        </is>
      </c>
      <c r="G997" s="7" t="inlineStr">
        <is>
          <t>中文版-優秀學生獎學金辦法與檢附文件清單</t>
        </is>
      </c>
      <c r="H997" s="7" t="inlineStr">
        <is>
          <t>https://www.phy.ncu.edu.tw/wp-content/uploads/2023/08/中文版-優秀學生獎學金辦法與檢附文件清單.pdf</t>
        </is>
      </c>
      <c r="I997" s="7" t="inlineStr">
        <is>
          <t>下載</t>
        </is>
      </c>
      <c r="J997" s="7" t="inlineStr">
        <is>
          <t>https://www.phy.ncu.edu.tw/wp-content/uploads/2023/08/中文版-優秀學生獎學金辦法與檢附文件清單.pdf</t>
        </is>
      </c>
      <c r="K997" s="7" t="inlineStr">
        <is>
          <t>英文版-優秀學生獎學金辦法與檢附文件清單</t>
        </is>
      </c>
      <c r="L997" s="7" t="inlineStr">
        <is>
          <t>https://www.phy.ncu.edu.tw/wp-content/uploads/2023/08/英文版-優秀學生獎學金辦法與檢附文件清單.pdf</t>
        </is>
      </c>
      <c r="M997" s="7" t="inlineStr">
        <is>
          <t>https://www.phy.ncu.edu.tw/news/112%e5%ad%b8%e5%b9%b4%e5%ba%a6%e7%ac%ac1%e5%ad%b8%e6%9c%9f%e3%80%8c%e5%9c%8b%e7%ab%8b%e4%b8%ad%e5%a4%ae%e5%a4%a7%e5%ad%b8%e5%84%aa%e7%a7%80%e5%ad%b8%e7%94%9f%e7%8d%8e%e5%ad%b8%e9%87%91%e3%80%8d/</t>
        </is>
      </c>
      <c r="N997" s="7" t="inlineStr">
        <is>
          <t>許慧君</t>
        </is>
      </c>
    </row>
    <row r="998" ht="27" customHeight="1">
      <c r="A998" s="7">
        <f>TRUE()</f>
        <v/>
      </c>
      <c r="B998" s="7" t="inlineStr">
        <is>
          <t>獎學金</t>
        </is>
      </c>
      <c r="C998" s="7" t="n"/>
      <c r="D998" s="14" t="n">
        <v>45151</v>
      </c>
      <c r="E998" s="7" t="inlineStr">
        <is>
          <t>112學年度第1學期各項獎學金</t>
        </is>
      </c>
      <c r="F998" s="9" t="inlineStr">
        <is>
          <t>https://cis.ncu.edu.tw/Scholarship
112學年度第1學期各項獎學金一覽表-1下載</t>
        </is>
      </c>
      <c r="G998" s="7" t="inlineStr">
        <is>
          <t>https://cis.ncu.edu.tw/Scholarship</t>
        </is>
      </c>
      <c r="H998" s="7" t="inlineStr">
        <is>
          <t>https://cis.ncu.edu.tw/Scholarship</t>
        </is>
      </c>
      <c r="I998" s="7" t="inlineStr">
        <is>
          <t>112學年度第1學期各項獎學金一覽表-1</t>
        </is>
      </c>
      <c r="J998" s="7" t="inlineStr">
        <is>
          <t>https://www.phy.ncu.edu.tw/wp-content/uploads/2023/08/112學年度第1學期各項獎學金一覽表-1.pdf</t>
        </is>
      </c>
      <c r="K998" s="7" t="inlineStr">
        <is>
          <t>下載</t>
        </is>
      </c>
      <c r="L998" s="7" t="inlineStr">
        <is>
          <t>https://www.phy.ncu.edu.tw/wp-content/uploads/2023/08/112學年度第1學期各項獎學金一覽表-1.pdf</t>
        </is>
      </c>
      <c r="M998" s="7" t="inlineStr">
        <is>
          <t>https://www.phy.ncu.edu.tw/news/112%e5%ad%b8%e5%b9%b4%e5%ba%a6%e7%ac%ac1%e5%ad%b8%e6%9c%9f%e5%90%84%e9%a0%85%e7%8d%8e%e5%ad%b8%e9%87%91/</t>
        </is>
      </c>
      <c r="N998" s="7" t="inlineStr">
        <is>
          <t>許慧君</t>
        </is>
      </c>
    </row>
    <row r="999" ht="66" customHeight="1">
      <c r="A999" s="7">
        <f>TRUE()</f>
        <v/>
      </c>
      <c r="B999" s="7" t="inlineStr">
        <is>
          <t>其他</t>
        </is>
      </c>
      <c r="C999" s="7" t="n"/>
      <c r="D999" s="14" t="n">
        <v>45147</v>
      </c>
      <c r="E999" s="7" t="inlineStr">
        <is>
          <t>S4-717暫停開放112.08.12(六)</t>
        </is>
      </c>
      <c r="F999" s="9" t="inlineStr">
        <is>
          <t>S4-717暫停開放
時間:112.08.12(六)10:30-15:00
物理系系友聚會
活動期間暫停開放
造成不便敬請見諒~</t>
        </is>
      </c>
      <c r="G999" s="7" t="n"/>
      <c r="H999" s="7" t="n"/>
      <c r="I999" s="7" t="n"/>
      <c r="J999" s="7" t="n"/>
      <c r="K999" s="7" t="n"/>
      <c r="L999" s="7" t="n"/>
      <c r="M999" s="7" t="inlineStr">
        <is>
          <t>https://www.phy.ncu.edu.tw/news/s4-717%e6%9a%ab%e5%81%9c%e9%96%8b%e6%94%be112-08-12%e5%85%ad/</t>
        </is>
      </c>
      <c r="N999" s="7" t="inlineStr">
        <is>
          <t>許慧君</t>
        </is>
      </c>
    </row>
    <row r="1000" ht="131" customHeight="1">
      <c r="A1000" s="7">
        <f>TRUE()</f>
        <v/>
      </c>
      <c r="B1000" s="7" t="inlineStr">
        <is>
          <t>其他</t>
        </is>
      </c>
      <c r="C1000" s="7" t="n"/>
      <c r="D1000" s="14" t="n">
        <v>45145</v>
      </c>
      <c r="E1000" s="7" t="inlineStr">
        <is>
          <t>【總務處緊急停水公告】校區4號地下水水塔供水設備異常故障搶修作業</t>
        </is>
      </c>
      <c r="F1000" s="9" t="inlineStr">
        <is>
          <t>因校區4號水塔供水設備因電氣室浸水造成供水設備異常故障，俟搶修完成後儘速復水。
受影響館舍範圍如下：
男9AB(含九餐、全家)、12舍、車庫、資源回收場、中大會館、國鼎圖書館、曦望居、管理二館(含一樓餐廳)、志希館(含鬆餅屋)、科二、三、四、五館、理學院教學館(科思創)、鴻經館、綜教館、客家學院、國鼎光電大樓、依仁堂(含周圍場地)、中大國民運動中心、羽球館、室內游泳池、大型力學實驗室、風洞實驗室、機械館、機電實驗室、鑄造廠、環工/化工館、太遙中心、研究中心二期、雷達站、大氣環境實驗室、工五館A、B(含增建)、C棟、松苑餐廳、產學營運中心、單一、二、四舍、後門警衛室，教學研究綜合大樓，電機一、二、三館。
突發事件，造成受影響館舍不方便，請大家見諒。</t>
        </is>
      </c>
      <c r="G1000" s="7" t="n"/>
      <c r="H1000" s="7" t="n"/>
      <c r="I1000" s="7" t="n"/>
      <c r="J1000" s="7" t="n"/>
      <c r="K1000" s="7" t="n"/>
      <c r="L1000" s="7" t="n"/>
      <c r="M1000" s="7" t="inlineStr">
        <is>
          <t>https://www.phy.ncu.edu.tw/news/%e5%9b%a0%e6%a0%a1%e5%8d%804%e8%99%9f%e6%b0%b4%e5%a1%94%e4%be%9b%e6%b0%b4%e8%a8%ad%e5%82%99%e5%9b%a0%e9%9b%bb%e6%b0%a3%e5%ae%a4%e6%b5%b8%e6%b0%b4%e9%80%a0%e6%88%90%e4%be%9b%e6%b0%b4%e8%a8%ad%e5%82%99/</t>
        </is>
      </c>
      <c r="N1000" s="7" t="inlineStr">
        <is>
          <t>許慧君</t>
        </is>
      </c>
    </row>
    <row r="1001" ht="27" customHeight="1">
      <c r="A1001" s="7">
        <f>TRUE()</f>
        <v/>
      </c>
      <c r="B1001" s="7" t="inlineStr">
        <is>
          <t>獎學金</t>
        </is>
      </c>
      <c r="C1001" s="7" t="n"/>
      <c r="D1001" s="14" t="n">
        <v>45141</v>
      </c>
      <c r="E1001" s="7" t="inlineStr">
        <is>
          <t>國巨股份有限公司菁英獎學金獎勵辦法</t>
        </is>
      </c>
      <c r="F1001" s="9" t="inlineStr">
        <is>
          <t>2023年_國巨菁英獎學金獎勵辦法申請表下載
2023年_國巨菁英獎學金獎勵辦法申請表下載</t>
        </is>
      </c>
      <c r="G1001" s="7" t="inlineStr">
        <is>
          <t>2023年_國巨菁英獎學金獎勵辦法申請表</t>
        </is>
      </c>
      <c r="H1001" s="7" t="inlineStr">
        <is>
          <t>https://www.phy.ncu.edu.tw/wp-content/uploads/2023/08/2023年_國巨菁英獎學金獎勵辦法申請表.pdf</t>
        </is>
      </c>
      <c r="I1001" s="7" t="inlineStr">
        <is>
          <t>下載</t>
        </is>
      </c>
      <c r="J1001" s="7" t="inlineStr">
        <is>
          <t>https://www.phy.ncu.edu.tw/wp-content/uploads/2023/08/2023年_國巨菁英獎學金獎勵辦法申請表.pdf</t>
        </is>
      </c>
      <c r="K1001" s="7" t="inlineStr">
        <is>
          <t>2023年_國巨菁英獎學金獎勵辦法申請表</t>
        </is>
      </c>
      <c r="L1001" s="7" t="inlineStr">
        <is>
          <t>https://www.phy.ncu.edu.tw/wp-content/uploads/2023/08/2023年_國巨菁英獎學金獎勵辦法申請表.docx</t>
        </is>
      </c>
      <c r="M1001" s="7" t="inlineStr">
        <is>
          <t>https://www.phy.ncu.edu.tw/news/%e5%9c%8b%e5%b7%a8%e8%82%a1%e4%bb%bd%e6%9c%89%e9%99%90%e5%85%ac%e5%8f%b8%e8%8f%81%e8%8b%b1%e7%8d%8e%e5%ad%b8%e9%87%91%e7%8d%8e%e5%8b%b5%e8%be%a6%e6%b3%95/</t>
        </is>
      </c>
      <c r="N1001" s="7" t="inlineStr">
        <is>
          <t>許慧君</t>
        </is>
      </c>
    </row>
    <row r="1002" ht="157" customHeight="1">
      <c r="A1002" s="7">
        <f>TRUE()</f>
        <v/>
      </c>
      <c r="B1002" s="7" t="inlineStr">
        <is>
          <t>其他</t>
        </is>
      </c>
      <c r="C1002" s="7" t="n"/>
      <c r="D1002" s="14" t="n">
        <v>45139</v>
      </c>
      <c r="E1002" s="7" t="inlineStr">
        <is>
          <t>112-1博士生資格考口試注意事項(Notice on the PhD. Qualifying Exam Oral Defense)</t>
        </is>
      </c>
      <c r="F1002" s="9" t="inlineStr">
        <is>
          <t>112-1博士生資格考口試注意事項Notice-on-the-PhD.-Qualifying-Exam-Oral-Defense-1
國立中央大學物理學系博士學位候選人之資格與資格考試辦法（111.01.12教務會議通過-1下載
物理系_博碩士論文指導教授暨學位考試委員提聘資格認定標準實施要點（Guidelines-for-Qualification-of-PhDMaster-Thesis-Advisor-and-Degree-Examination-Committee-Member）-1下載
112資格考物理系考試委員會建議口試委員名單Department-recommended-committee-member-1下載
物理學系博士班學生資格考試申請書（Application-for-Ph.D.-Qualifying-Examination-of-Department-of-Physics）-1下載
物理系_博士班學生修課組別選擇表（Course-Requirements-Selection-Form-for-PhD-Students-of-the-Department-of-Physics-at-National-Central-University）-1下載</t>
        </is>
      </c>
      <c r="G1002" s="7" t="inlineStr">
        <is>
          <t>112-1博士生資格考口試注意事項Notice-on-the-PhD.-Qualifying-Exam-Oral-Def</t>
        </is>
      </c>
      <c r="H1002" s="7" t="inlineStr">
        <is>
          <t>https://www.phy.ncu.edu.tw/wp-content/uploads/2023/08/112-1博士生資格考口試注意事項Notice-on-the-PhD.-Qualifying-Exam-Oral-Defense-1.pdf</t>
        </is>
      </c>
      <c r="I1002" s="7" t="inlineStr">
        <is>
          <t>https://www.phy.ncu.edu.tw/wp-content/uploads/2023/08/112-1博</t>
        </is>
      </c>
      <c r="J1002" s="7" t="inlineStr">
        <is>
          <t>https://www.phy.ncu.edu.tw/wp-content/uploads/2023/08/112-1博士生資格考口試注意事項Notice-on-the-PhD.-Qualifying-Exam-Oral-Defense-1.pdf</t>
        </is>
      </c>
      <c r="K1002" s="7" t="inlineStr">
        <is>
          <t>國立中央大學物理學系博士學位候選人之資格與資格考試辦法（111.01.12教務會議通過-1</t>
        </is>
      </c>
      <c r="L1002" s="7" t="inlineStr">
        <is>
          <t>https://www.phy.ncu.edu.tw/wp-content/uploads/2023/08/國立中央大學物理學系博士學位候選人之資格與資格考試辦法（111.01.12教務會議通過-1.pdf</t>
        </is>
      </c>
      <c r="M1002" s="7" t="inlineStr">
        <is>
          <t>https://www.phy.ncu.edu.tw/news/112-1%e5%8d%9a%e5%a3%ab%e7%94%9f%e8%b3%87%e6%a0%bc%e8%80%83%e5%8f%a3%e8%a9%a6%e6%b3%a8%e6%84%8f%e4%ba%8b%e9%a0%85notice-on-the-phd-qualifying-exam-oral-defense/</t>
        </is>
      </c>
      <c r="N1002" s="7" t="inlineStr">
        <is>
          <t>許慧君</t>
        </is>
      </c>
    </row>
    <row r="1003" ht="144" customHeight="1">
      <c r="A1003" s="7">
        <f>TRUE()</f>
        <v/>
      </c>
      <c r="B1003" s="7" t="inlineStr">
        <is>
          <t>獎學金</t>
        </is>
      </c>
      <c r="C1003" s="7" t="n"/>
      <c r="D1003" s="14" t="n">
        <v>45139</v>
      </c>
      <c r="E1003" s="7" t="inlineStr">
        <is>
          <t>112-1學期物理系聚碩科技獎學金申請公告(申請截止日:9/28)</t>
        </is>
      </c>
      <c r="F1003" s="9" t="inlineStr">
        <is>
          <t>補助2023.10–2024.03出國申請案(考量疫情因素，出國期間非屬本次期間者仍可提出申請)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
上述獎學金金額為補助最高值，實際獎學金補助金額會考量出國地點、研究交流內容、國際會議規模、其他相關補助..等因素而調整。
有意申請者請備妥相關申請文件，於申請截止日前繳交已簽名紙本文件至物理系辦。
推薦信可由推薦人另行繳交至物理系辦 或 EMAIL: corona@ncu.edu.tw
國立中央大學物理學系聚碩科技獎學金辦法1051004系務會議下載
國立中央大學物理學系聚碩科技獎學金申請表下載</t>
        </is>
      </c>
      <c r="G1003" s="7" t="inlineStr">
        <is>
          <t>國立中央大學物理學系聚碩科技獎學金辦法1051004系務會議</t>
        </is>
      </c>
      <c r="H1003" s="7" t="inlineStr">
        <is>
          <t>https://www.phy.ncu.edu.tw/wp-content/uploads/2023/08/國立中央大學物理學系聚碩科技獎學金辦法1051004系務會議.pdf</t>
        </is>
      </c>
      <c r="I1003" s="7" t="inlineStr">
        <is>
          <t>下載</t>
        </is>
      </c>
      <c r="J1003" s="7" t="inlineStr">
        <is>
          <t>https://www.phy.ncu.edu.tw/wp-content/uploads/2023/08/國立中央大學物理學系聚碩科技獎學金辦法1051004系務會議.pdf</t>
        </is>
      </c>
      <c r="K1003" s="7" t="inlineStr">
        <is>
          <t>國立中央大學物理學系聚碩科技獎學金申請表</t>
        </is>
      </c>
      <c r="L1003" s="7" t="inlineStr">
        <is>
          <t>https://www.phy.ncu.edu.tw/wp-content/uploads/2023/08/國立中央大學物理學系聚碩科技獎學金申請表.doc</t>
        </is>
      </c>
      <c r="M1003" s="7" t="inlineStr">
        <is>
          <t>https://www.phy.ncu.edu.tw/news/112-1%e5%ad%b8%e6%9c%9f%e7%89%a9%e7%90%86%e7%b3%bb%e8%81%9a%e7%a2%a9%e7%a7%91%e6%8a%80%e7%8d%8e%e5%ad%b8%e9%87%91%e7%94%b3%e8%ab%8b%e5%85%ac%e5%91%8a%e7%94%b3%e8%ab%8b%e6%88%aa%e6%ad%a2%e6%97%a509-2/</t>
        </is>
      </c>
      <c r="N1003" s="7" t="inlineStr">
        <is>
          <t>許慧君</t>
        </is>
      </c>
    </row>
    <row r="1004" ht="409.6" customHeight="1">
      <c r="A1004" s="7">
        <f>TRUE()</f>
        <v/>
      </c>
      <c r="B1004" s="7" t="inlineStr">
        <is>
          <t>獎學金</t>
        </is>
      </c>
      <c r="C1004" s="7" t="n"/>
      <c r="D1004" s="14" t="n">
        <v>45139</v>
      </c>
      <c r="E1004" s="7" t="inlineStr">
        <is>
          <t>112-1學期物理系上詮光纖獎學金FOCI Scholarship申請公告(申請截止日:9/28)</t>
        </is>
      </c>
      <c r="F1004" s="9" t="inlineStr">
        <is>
          <t>為鼓勵及協助本系在校同學，由上詮光纖股份有限公司董事長林松福系友捐贈，設立本獎學金。
In order to encourage and support students of this department, the CEO of FOCI Fiber Optics limited Mr. Lin, Song Fu, former student of the physics department has graciously donated and established this scholarship fund.
本獎學金分為：
The scholarship fund is divided into
一、補助學生出國交流獎助（研修或實驗）：每年15萬元整。獎助大學部、碩士生、 博士生各一名，每人5萬元整。2023.10–2024.03出國申請案(考量疫情因素，出國期間非屬本次期間者仍可提出申請)
1.Financial assistance for students studying abroad (either for study or conducting research): 150000 NTD annually. Divided equally among Bachelor’s students, Master’s students, and PhD students, 1 recipient per category, for a total of 50000 NTD per recipient. 2023.10–2024.03 Application for going abroad (considering the epidemic factors, those who are not in this period of going abroad can still apply)
二、補助學生出席國際會議：每年5萬元整。2023.10–2024.03出國申請案(考量疫情因素，出國期間非屬本次期間者仍可提出申請)
2.Financial assistance for students to attend overseas conferences: 50000 NTD a year. 2023.10–2024.03 Application for going abroad (considering the epidemic factors, those who are not in this period of going abroad can still apply)
三、研究傑出獎助：每年5萬元整。獲獎學生共五名，每人1萬元整。研究論文發表期間:2022.08-2023.07
3.Research excellence award: 50000 NTD a year, awarded to 5 recipients a year, 10000 NTD each. Research paper publication period: 2022.08-2023.07
四、清寒優秀學生獎助：每年6萬元整。成績優異(前一學年學業總平均70分以上，各科成績均及格)者，獲獎學生一名。凡獲獎者，由該系指派同學進行每週3-5小時公共服務為原則。服務內容以擔任次一學期課程助教為優先。
4.Student excellence award: 60000 NTD a year. Awarded to a student with excellent grades (needing an average of at least 70 points for all subjects in the first academic year to qualify), 1 recipient. The Department of Physics will assign weekly 3-5 hours public services to the recipient. The priority of the services is to be a course assistant in the following semester.
上述獎學金金額為補助最高值，實際獎學金補助金額會考量出國地點、研究交流內容、國際會議規模、發表論文期刊層級、其他相關補助..等因素而調整。
The above-mentioned scholarship amount is the maximum value of the subsidy, and the actual amount of the scholarship subsidy will be adjusted in consideration of factors such as the location of the study abroad, the content of the research exchange, the scale of the international conference, the level of the journal of the published paper, and other related subsidies..
有意申請者請備妥相關申請文件，於申請截止日前繳交已簽名紙本文件至物理系辦。推薦信可由推薦人另行繳交至物理系辦 或 EMAIL: corona@ncu.edu.tw
Interested applicants should prepare the relevant application documents and submit the signed paper documents to the Department of Physics Office before the application deadline. The recommendation letter can be submitted separately by the recommender to the Office of the Department of Physics or EMAIL: corona@ncu.edu.tw
國立中央大學物理學系上詮光纖獎學金辦法FOCI-Scholarship-Application-Procedure1120321系務會議通過下載
國立中央大學物理學系上詮光纖獎學金申請表FOCI-scholarship-application-form-for-financial-assistance-for-students-studying-abroad下載</t>
        </is>
      </c>
      <c r="G1004" s="7" t="inlineStr">
        <is>
          <t>國立中央大學物理學系上詮光纖獎學金辦法FOCI-Scholarship-Application-Procedure112</t>
        </is>
      </c>
      <c r="H1004" s="7" t="inlineStr">
        <is>
          <t>https://www.phy.ncu.edu.tw/wp-content/uploads/2023/08/國立中央大學物理學系上詮光纖獎學金辦法FOCI-Scholarship-Application-Procedure1120321系務會議通過.pdf</t>
        </is>
      </c>
      <c r="I1004" s="7" t="inlineStr">
        <is>
          <t>下載</t>
        </is>
      </c>
      <c r="J1004" s="7" t="inlineStr">
        <is>
          <t>https://www.phy.ncu.edu.tw/wp-content/uploads/2023/08/國立中央大學物理學系上詮光纖獎學金辦法FOCI-Scholarship-Application-Procedure1120321系務會議通過.pdf</t>
        </is>
      </c>
      <c r="K1004" s="7" t="inlineStr">
        <is>
          <t>國立中央大學物理學系上詮光纖獎學金申請表FOCI-scholarship-application-form-for-fi</t>
        </is>
      </c>
      <c r="L1004" s="7" t="inlineStr">
        <is>
          <t>https://www.phy.ncu.edu.tw/wp-content/uploads/2023/08/國立中央大學物理學系上詮光纖獎學金申請表FOCI-scholarship-application-form-for-financial-assistance-for-students-studying-abroad.doc</t>
        </is>
      </c>
      <c r="M1004" s="7" t="inlineStr">
        <is>
          <t>https://www.phy.ncu.edu.tw/news/112-1%e5%ad%b8%e6%9c%9f%e7%89%a9%e7%90%86%e7%b3%bb%e4%b8%8a%e8%a9%ae%e5%85%89%e7%ba%96%e7%8d%8e%e5%ad%b8%e9%87%91foci-scholarship%e7%94%b3%e8%ab%8b%e5%85%ac%e5%91%8a%e7%94%b3%e8%ab%8b%e6%88%aa/</t>
        </is>
      </c>
      <c r="N1004" s="7" t="inlineStr">
        <is>
          <t>許慧君</t>
        </is>
      </c>
    </row>
    <row r="1005" ht="40" customHeight="1">
      <c r="A1005" s="7">
        <f>TRUE()</f>
        <v/>
      </c>
      <c r="B1005" s="7" t="inlineStr">
        <is>
          <t>其他</t>
        </is>
      </c>
      <c r="C1005" s="7" t="n"/>
      <c r="D1005" s="14" t="n">
        <v>45139</v>
      </c>
      <c r="E1005" s="7" t="inlineStr">
        <is>
          <t>112-1物理系博碩士班學位口試注意事項Physics Department PHD&amp;MA Thesis Defense Notification</t>
        </is>
      </c>
      <c r="F1005" s="9" t="inlineStr">
        <is>
          <t>物理系博碩士班學位口試注意事項Physics-Department-PHDMA-Thesis-Defense-Notification下載
「學位考試申請系統」使用說明專區 https://pdc.adm.ncu.edu.tw/Register/degree_i.asp</t>
        </is>
      </c>
      <c r="G1005" s="7" t="inlineStr">
        <is>
          <t>物理系博碩士班學位口試注意事項Physics-Department-PHDMA-Thesis-Defense-Notif</t>
        </is>
      </c>
      <c r="H1005" s="7" t="inlineStr">
        <is>
          <t>https://www.phy.ncu.edu.tw/wp-content/uploads/2023/10/物理系博碩士班學位口試注意事項Physics-Department-PHDMA-Thesis-Defense-Notification.pdf</t>
        </is>
      </c>
      <c r="I1005" s="7" t="inlineStr">
        <is>
          <t>下載</t>
        </is>
      </c>
      <c r="J1005" s="7" t="inlineStr">
        <is>
          <t>https://www.phy.ncu.edu.tw/wp-content/uploads/2023/10/物理系博碩士班學位口試注意事項Physics-Department-PHDMA-Thesis-Defense-Notification.pdf</t>
        </is>
      </c>
      <c r="K1005" s="7" t="inlineStr">
        <is>
          <t>https://pdc.adm.ncu.edu.tw/Register/degree_i.asp</t>
        </is>
      </c>
      <c r="L1005" s="7" t="inlineStr">
        <is>
          <t>https://pdc.adm.ncu.edu.tw/Register/degree_i.asp</t>
        </is>
      </c>
      <c r="M1005" s="7" t="inlineStr">
        <is>
          <t>https://www.phy.ncu.edu.tw/news/112-1%e7%89%a9%e7%90%86%e7%b3%bb%e5%8d%9a%e7%a2%a9%e5%a3%ab%e7%8f%ad%e5%ad%b8%e4%bd%8d%e5%8f%a3%e8%a9%a6%e6%b3%a8%e6%84%8f%e4%ba%8b%e9%a0%85physics-department-phdma-thesis-defense-notification/</t>
        </is>
      </c>
      <c r="N1005" s="7" t="inlineStr">
        <is>
          <t>許慧君</t>
        </is>
      </c>
    </row>
    <row r="1006" ht="405" customHeight="1">
      <c r="A1006" s="7">
        <f>TRUE()</f>
        <v/>
      </c>
      <c r="B1006" s="7" t="inlineStr">
        <is>
          <t>其他</t>
        </is>
      </c>
      <c r="C1006" s="7" t="n"/>
      <c r="D1006" s="14" t="n">
        <v>45139</v>
      </c>
      <c r="E1006" s="7" t="inlineStr">
        <is>
          <t>112-1物理系研究生申請學分抵免、免修Course Credit Exemption and Waiver</t>
        </is>
      </c>
      <c r="F1006" s="9"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物理學系碩博士班研究生修業辦法Regulation of Course Requirements for Master and PhD Programs 1050615
時間：8/1-9/15
————————————————————————————————————————————————————————
申請法規Regulations：
*國立中央大學學分抵免辦法(http://pdc.adm.ncu.edu.tw/rule/rule110/13-0-1.pdf)
   National Central University Course Credit Waiver Guidelines(http://pdc.adm.ncu.edu.tw/eng/rule/NCU_Doc13_0_ed.pdf)
*物理學系碩士班研究生學分抵免辦法Regulation of Credit Transfer – the Master Program
*物理學系博士班研究生學分抵免辦法Regulation of Credit Transfer – the Ph.D. Programs
————————————————————————————————————————————————————————
申請表Application Form：
抵免：國立中央大學學生學分抵免申請表Guidelines for Credits Exemption (抵免成功後，會在成績單上出現該課程，且學分數會加入本學籍）
如果是他校及本校非同系所畢業之研究所新生入學辦理抵免，須多填寫『國立中央大學學生學分抵免申請修讀研究所學分證明』。
免修：物理學系研究生課程免修申請表Application Form for the Waiver of the Courses （免修成功後，表該課程無需再修，但學分數未計入本學籍，亦不會出現在成績單上）
課程抵必修課(限博士生)-物理學系博士生選修外系課程抵PH開頭課程申請表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G1006" s="7" t="inlineStr">
        <is>
          <t xml:space="preserve">物理學系碩博士班研究生修業辦法Regulation of Course Requirements for Master </t>
        </is>
      </c>
      <c r="H1006" s="7" t="inlineStr">
        <is>
          <t>https://www.phy.ncu.edu.tw/wp-content/uploads/2021/01/%E5%9C%8B%EF%A7%B7%E4%B8%AD%E5%A4%AE%E5%A4%A7%E5%AD%B8%E7%89%A9%EF%A7%A4%E5%AD%B8%E7%B3%BB%E7%A2%A9%E3%80%81%E5%8D%9A%E5%A3%AB%E7%8F%AD%E7%A0%94%E7%A9%B6%E7%94%9F%E4%BF%AE%E6%A5%AD%E8%BE%A6%E6%B3%951050615%E6%95%99%E5%8B%99%E6%9C%83%E8%AD%B0%E9%80%9A%E9%81%8E.pdf</t>
        </is>
      </c>
      <c r="I1006" s="7" t="inlineStr">
        <is>
          <t>http://pdc.adm.ncu.edu.tw/rule/rule110/13-0-1.pdf</t>
        </is>
      </c>
      <c r="J1006" s="7" t="inlineStr">
        <is>
          <t>https://pdc.adm.ncu.edu.tw/rule/rule111/13-0-1.pdf</t>
        </is>
      </c>
      <c r="K1006" s="7" t="inlineStr">
        <is>
          <t>http://pdc.adm.ncu.edu.tw/eng/rule/NCU_Doc13_0_ed.pdf</t>
        </is>
      </c>
      <c r="L1006" s="7" t="inlineStr">
        <is>
          <t>https://pdc.adm.ncu.edu.tw/eng/rule/NCU_Doc13_0_ed.pdf</t>
        </is>
      </c>
      <c r="M1006" s="7" t="inlineStr">
        <is>
          <t>https://www.phy.ncu.edu.tw/news/112-1%e7%89%a9%e7%90%86%e7%b3%bb%e7%a0%94%e7%a9%b6%e7%94%9f%e7%94%b3%e8%ab%8b%e5%ad%b8%e5%88%86%e6%8a%b5%e5%85%8d%e3%80%81%e5%85%8d%e4%bf%aecourse-credit-exemption-and-waiver/</t>
        </is>
      </c>
      <c r="N1006" s="7" t="inlineStr">
        <is>
          <t>許慧君</t>
        </is>
      </c>
    </row>
    <row r="1007">
      <c r="A1007" s="7">
        <f>TRUE()</f>
        <v/>
      </c>
      <c r="B1007" s="7" t="inlineStr">
        <is>
          <t>其他</t>
        </is>
      </c>
      <c r="C1007" s="7" t="n"/>
      <c r="D1007" s="14" t="n">
        <v>45139</v>
      </c>
      <c r="E1007" s="7" t="inlineStr">
        <is>
          <t>物理系分機通訊錄20230801</t>
        </is>
      </c>
      <c r="F1007" s="7" t="inlineStr">
        <is>
          <t>物理系通訊錄下載</t>
        </is>
      </c>
      <c r="G1007" s="7" t="inlineStr">
        <is>
          <t>物理系通訊錄</t>
        </is>
      </c>
      <c r="H1007" s="7" t="inlineStr">
        <is>
          <t>https://www.phy.ncu.edu.tw/wp-content/uploads/2023/08/物理系通訊錄.pdf</t>
        </is>
      </c>
      <c r="I1007" s="7" t="inlineStr">
        <is>
          <t>下載</t>
        </is>
      </c>
      <c r="J1007" s="7" t="inlineStr">
        <is>
          <t>https://www.phy.ncu.edu.tw/wp-content/uploads/2023/08/物理系通訊錄.pdf</t>
        </is>
      </c>
      <c r="K1007" s="7" t="n"/>
      <c r="L1007" s="7" t="n"/>
      <c r="M1007" s="7" t="inlineStr">
        <is>
          <t>https://www.phy.ncu.edu.tw/news/%e7%89%a9%e7%90%86%e7%b3%bb%e5%88%86%e6%a9%9f%e9%80%9a%e8%a8%8a%e9%8c%8420230801/</t>
        </is>
      </c>
      <c r="N1007" s="7" t="inlineStr">
        <is>
          <t>許慧君</t>
        </is>
      </c>
    </row>
    <row r="1008" ht="157" customHeight="1">
      <c r="A1008" s="7">
        <f>TRUE()</f>
        <v/>
      </c>
      <c r="B1008" s="7" t="inlineStr">
        <is>
          <t>獎學金</t>
        </is>
      </c>
      <c r="C1008" s="7" t="n"/>
      <c r="D1008" s="14" t="n">
        <v>45138</v>
      </c>
      <c r="E1008" s="7" t="inlineStr">
        <is>
          <t>112學年度物理系王立文女士獎學金申請公告(申請截止日:9/28)</t>
        </is>
      </c>
      <c r="F1008" s="9" t="inlineStr">
        <is>
          <t>*為鼓勵及協助本系在校同學，由劉全生前校長捐贈，設立本獎學金。
*本獎學金分為：
一、學士班獎學金：成績優異(前一學年學業總平均70 分以上，各科成績均及格)，以女性學生優先。每學年每名5 萬元整(分兩學期發放)，領有其他獎助學金者不得重覆領取。
二、博士班大陸生參與強場物理與超快技術實驗室獎學金：1 名，共15 萬元整，於進入實驗室後參與研究時每月領取1 萬元整。
*凡獲獎者，由系指派同學進行一學期45小時公共服務為原則，服務內容以擔任次一學期物理系必修課程或系獎學金審查委員會指定課程之助教為優先。
有意申請者請備妥相關申請文件，於申請截止日前繳交已簽名紙本文件至物理系辦。
推薦信可由推薦人另行繳交至物理系辦 或 EMAIL: corona@ncu.edu.tw
國立中央大學物理學系王立文女士獎學金辦法1120321系務會議通過下載
國立中央大學物理學系王立文女士獎學金申請表下載</t>
        </is>
      </c>
      <c r="G1008" s="7" t="inlineStr">
        <is>
          <t>國立中央大學物理學系王立文女士獎學金辦法1120321系務會議通過</t>
        </is>
      </c>
      <c r="H1008" s="7" t="inlineStr">
        <is>
          <t>https://www.phy.ncu.edu.tw/wp-content/uploads/2023/07/國立中央大學物理學系王立文女士獎學金辦法1120321系務會議通過.pdf</t>
        </is>
      </c>
      <c r="I1008" s="7" t="inlineStr">
        <is>
          <t>下載</t>
        </is>
      </c>
      <c r="J1008" s="7" t="inlineStr">
        <is>
          <t>https://www.phy.ncu.edu.tw/wp-content/uploads/2023/07/國立中央大學物理學系王立文女士獎學金辦法1120321系務會議通過.pdf</t>
        </is>
      </c>
      <c r="K1008" s="7" t="inlineStr">
        <is>
          <t>國立中央大學物理學系王立文女士獎學金申請表</t>
        </is>
      </c>
      <c r="L1008" s="7" t="inlineStr">
        <is>
          <t>https://www.phy.ncu.edu.tw/wp-content/uploads/2023/07/國立中央大學物理學系王立文女士獎學金申請表.doc</t>
        </is>
      </c>
      <c r="M1008" s="7" t="inlineStr">
        <is>
          <t>https://www.phy.ncu.edu.tw/news/112%e5%ad%b8%e5%b9%b4%e5%ba%a6%e7%89%a9%e7%90%86%e7%b3%bb%e7%8e%8b%e7%ab%8b%e6%96%87%e5%a5%b3%e5%a3%ab%e7%8d%8e%e5%ad%b8%e9%87%91%e7%94%b3%e8%ab%8b%e5%85%ac%e5%91%8a%e7%94%b3%e8%ab%8b%e6%88%aa/</t>
        </is>
      </c>
      <c r="N1008" s="7" t="inlineStr">
        <is>
          <t>許慧君</t>
        </is>
      </c>
    </row>
    <row r="1009" ht="131" customHeight="1">
      <c r="A1009" s="7">
        <f>TRUE()</f>
        <v/>
      </c>
      <c r="B1009" s="7" t="inlineStr">
        <is>
          <t>獎學金</t>
        </is>
      </c>
      <c r="C1009" s="7" t="n"/>
      <c r="D1009" s="14" t="n">
        <v>45138</v>
      </c>
      <c r="E1009" s="7" t="inlineStr">
        <is>
          <t>112學年度物理系宏惠光電獎學金申請公告(延長申請截止日:10/04)</t>
        </is>
      </c>
      <c r="F1009" s="9" t="inlineStr">
        <is>
          <t>*為獎助成績優秀且經濟有困境大學部(物理系/光電系)清寒學生(限中華民國國籍)，特設立本獎助學金。
*獎助學金每系以2名為限，每名每年6萬元，分兩學期發放，領有其他獎助學金者不得重覆領取。
*凡獲獎者，由該系指派同學進行每週3-5小時公共服務為原則。服務內容以擔任次一學期課程助教為優先。
有意申請者請備妥相關申請文件，於申請截止日前繳交已簽名紙本文件至物理系辦。
推薦信可由推薦人另行繳交至物理系辦 或 EMAIL: corona@ncu.edu.tw
宏惠光電獎學金申請辦法1021107會議後修正下載
宏惠光電股份有限公司獎助學金申請表下載</t>
        </is>
      </c>
      <c r="G1009" s="7" t="inlineStr">
        <is>
          <t>宏惠光電獎學金申請辦法1021107會議後修正</t>
        </is>
      </c>
      <c r="H1009" s="7" t="inlineStr">
        <is>
          <t>https://www.phy.ncu.edu.tw/wp-content/uploads/2023/07/宏惠光電獎學金申請辦法1021107會議後修正.pdf</t>
        </is>
      </c>
      <c r="I1009" s="7" t="inlineStr">
        <is>
          <t>下載</t>
        </is>
      </c>
      <c r="J1009" s="7" t="inlineStr">
        <is>
          <t>https://www.phy.ncu.edu.tw/wp-content/uploads/2023/07/宏惠光電獎學金申請辦法1021107會議後修正.pdf</t>
        </is>
      </c>
      <c r="K1009" s="7" t="inlineStr">
        <is>
          <t>宏惠光電股份有限公司獎助學金申請表</t>
        </is>
      </c>
      <c r="L1009" s="7" t="inlineStr">
        <is>
          <t>https://www.phy.ncu.edu.tw/wp-content/uploads/2023/07/宏惠光電股份有限公司獎助學金申請表.doc</t>
        </is>
      </c>
      <c r="M1009" s="7" t="inlineStr">
        <is>
          <t>https://www.phy.ncu.edu.tw/news/112%e5%ad%b8%e5%b9%b4%e5%ba%a6%e7%89%a9%e7%90%86%e7%b3%bb%e5%ae%8f%e6%83%a0%e5%85%89%e9%9b%bb%e7%8d%8e%e5%ad%b8%e9%87%91%e7%94%b3%e8%ab%8b%e5%85%ac%e5%91%8a%e7%94%b3%e8%ab%8b%e6%88%aa%e6%ad%a2/</t>
        </is>
      </c>
      <c r="N1009" s="7" t="inlineStr">
        <is>
          <t>許慧君</t>
        </is>
      </c>
    </row>
    <row r="1010" ht="27" customHeight="1">
      <c r="A1010" s="7">
        <f>TRUE()</f>
        <v/>
      </c>
      <c r="B1010" s="7" t="inlineStr">
        <is>
          <t>其他</t>
        </is>
      </c>
      <c r="C1010" s="7" t="n"/>
      <c r="D1010" s="14" t="n">
        <v>45120</v>
      </c>
      <c r="E1010" s="7" t="inlineStr">
        <is>
          <t>112學年度第1學期課程教學助教1120713</t>
        </is>
      </c>
      <c r="F1010" s="9" t="inlineStr">
        <is>
          <t>112-1助教TA下載
國立中央大學物理系研究生獎助學金辦法20210708系務會議通過-2下載</t>
        </is>
      </c>
      <c r="G1010" s="7" t="inlineStr">
        <is>
          <t>112-1助教TA</t>
        </is>
      </c>
      <c r="H1010" s="7" t="inlineStr">
        <is>
          <t>https://www.phy.ncu.edu.tw/wp-content/uploads/2023/08/112-1助教TA.pdf</t>
        </is>
      </c>
      <c r="I1010" s="7" t="inlineStr">
        <is>
          <t>下載</t>
        </is>
      </c>
      <c r="J1010" s="7" t="inlineStr">
        <is>
          <t>https://www.phy.ncu.edu.tw/wp-content/uploads/2023/08/112-1助教TA.pdf</t>
        </is>
      </c>
      <c r="K1010" s="7" t="inlineStr">
        <is>
          <t>國立中央大學物理系研究生獎助學金辦法20210708系務會議通過-2</t>
        </is>
      </c>
      <c r="L1010" s="7" t="inlineStr">
        <is>
          <t>https://www.phy.ncu.edu.tw/wp-content/uploads/2023/07/國立中央大學物理系研究生獎助學金辦法20210708系務會議通過-2.pdf</t>
        </is>
      </c>
      <c r="M1010" s="7" t="inlineStr">
        <is>
          <t>https://www.phy.ncu.edu.tw/news/112%e5%ad%b8%e5%b9%b4%e5%ba%a6%e7%ac%ac1%e5%ad%b8%e6%9c%9f%e8%aa%b2%e7%a8%8b%e6%95%99%e5%ad%b8%e5%8a%a9%e6%95%991120713/</t>
        </is>
      </c>
      <c r="N1010" s="7" t="inlineStr">
        <is>
          <t>許慧君</t>
        </is>
      </c>
    </row>
    <row r="1011">
      <c r="A1011" s="7">
        <f>TRUE()</f>
        <v/>
      </c>
      <c r="B1011" s="7" t="inlineStr">
        <is>
          <t>其他</t>
        </is>
      </c>
      <c r="C1011" s="7" t="n"/>
      <c r="D1011" s="14" t="n">
        <v>45118</v>
      </c>
      <c r="E1011" s="7" t="inlineStr">
        <is>
          <t>112學年度第1學期學雜費繳費單下載時間公告</t>
        </is>
      </c>
      <c r="F1011" s="7" t="inlineStr">
        <is>
          <t>https://www.oga.ncu.edu.tw/a14bd963/news/aa57b4c0/detail/2ba4b864-88b7-4195-b223-a4d80238f7d4</t>
        </is>
      </c>
      <c r="G1011" s="7" t="inlineStr">
        <is>
          <t>https://www.oga.ncu.edu.tw/a14bd963/news/aa57b4c0/detail/2ba</t>
        </is>
      </c>
      <c r="H1011" s="7" t="inlineStr">
        <is>
          <t>https://www.oga.ncu.edu.tw/a14bd963/news/aa57b4c0/detail/2ba4b864-88b7-4195-b223-a4d80238f7d4</t>
        </is>
      </c>
      <c r="I1011" s="7" t="n"/>
      <c r="J1011" s="7" t="n"/>
      <c r="K1011" s="7" t="n"/>
      <c r="L1011" s="7" t="n"/>
      <c r="M1011" s="7" t="inlineStr">
        <is>
          <t>https://www.phy.ncu.edu.tw/news/112%e5%ad%b8%e5%b9%b4%e5%ba%a6%e7%ac%ac1%e5%ad%b8%e6%9c%9f%e5%ad%b8%e9%9b%9c%e8%b2%bb%e7%b9%b3%e8%b2%bb%e5%96%ae%e4%b8%8b%e8%bc%89%e6%99%82%e9%96%93%e5%85%ac%e5%91%8a/</t>
        </is>
      </c>
      <c r="N1011" s="7" t="inlineStr">
        <is>
          <t>許慧君</t>
        </is>
      </c>
    </row>
    <row r="1012" ht="27" customHeight="1">
      <c r="A1012" s="7">
        <f>TRUE()</f>
        <v/>
      </c>
      <c r="B1012" s="7" t="inlineStr">
        <is>
          <t>其他</t>
        </is>
      </c>
      <c r="C1012" s="7" t="n"/>
      <c r="D1012" s="14" t="n">
        <v>45117</v>
      </c>
      <c r="E1012" s="7" t="inlineStr">
        <is>
          <t>112學年度第1學期課程教學助教1120710</t>
        </is>
      </c>
      <c r="F1012" s="9" t="inlineStr">
        <is>
          <t>112-1助教TA-3下載
國立中央大學物理系研究生獎助學金辦法20210708系務會議通過-1下載</t>
        </is>
      </c>
      <c r="G1012" s="7" t="inlineStr">
        <is>
          <t>112-1助教TA-3</t>
        </is>
      </c>
      <c r="H1012" s="7" t="inlineStr">
        <is>
          <t>https://www.phy.ncu.edu.tw/wp-content/uploads/2023/07/112-1助教TA-3.pdf</t>
        </is>
      </c>
      <c r="I1012" s="7" t="inlineStr">
        <is>
          <t>下載</t>
        </is>
      </c>
      <c r="J1012" s="7" t="inlineStr">
        <is>
          <t>https://www.phy.ncu.edu.tw/wp-content/uploads/2023/07/112-1助教TA-3.pdf</t>
        </is>
      </c>
      <c r="K1012" s="7" t="inlineStr">
        <is>
          <t>國立中央大學物理系研究生獎助學金辦法20210708系務會議通過-1</t>
        </is>
      </c>
      <c r="L1012" s="7" t="inlineStr">
        <is>
          <t>https://www.phy.ncu.edu.tw/wp-content/uploads/2023/07/國立中央大學物理系研究生獎助學金辦法20210708系務會議通過-1.pdf</t>
        </is>
      </c>
      <c r="M1012" s="7" t="inlineStr">
        <is>
          <t>https://www.phy.ncu.edu.tw/news/112%e5%ad%b8%e5%b9%b4%e5%ba%a6%e7%ac%ac1%e5%ad%b8%e6%9c%9f%e8%aa%b2%e7%a8%8b%e6%95%99%e5%ad%b8%e5%8a%a9%e6%95%991120710/</t>
        </is>
      </c>
      <c r="N1012" s="7" t="inlineStr">
        <is>
          <t>許慧君</t>
        </is>
      </c>
    </row>
    <row r="1013" ht="27" customHeight="1">
      <c r="A1013" s="7">
        <f>TRUE()</f>
        <v/>
      </c>
      <c r="B1013" s="7" t="inlineStr">
        <is>
          <t>其他</t>
        </is>
      </c>
      <c r="C1013" s="7" t="n"/>
      <c r="D1013" s="14" t="n">
        <v>45112</v>
      </c>
      <c r="E1013" s="7" t="inlineStr">
        <is>
          <t>賀!本系榮獲111學年度【優良服務學習單位獎】</t>
        </is>
      </c>
      <c r="F1013" s="9" t="inlineStr">
        <is>
          <t>111學年度優良服務學習單位及優良專項輔導導師得獎名單下載
國立中央大學優良導師獎勵辦法下載</t>
        </is>
      </c>
      <c r="G1013" s="7" t="inlineStr">
        <is>
          <t>111學年度優良服務學習單位及優良專項輔導導師得獎名單</t>
        </is>
      </c>
      <c r="H1013" s="7" t="inlineStr">
        <is>
          <t>https://www.phy.ncu.edu.tw/wp-content/uploads/2023/07/111學年度優良服務學習單位及優良專項輔導導師得獎名單.pdf</t>
        </is>
      </c>
      <c r="I1013" s="7" t="inlineStr">
        <is>
          <t>下載</t>
        </is>
      </c>
      <c r="J1013" s="7" t="inlineStr">
        <is>
          <t>https://www.phy.ncu.edu.tw/wp-content/uploads/2023/07/111學年度優良服務學習單位及優良專項輔導導師得獎名單.pdf</t>
        </is>
      </c>
      <c r="K1013" s="7" t="inlineStr">
        <is>
          <t>國立中央大學優良導師獎勵辦法</t>
        </is>
      </c>
      <c r="L1013" s="7" t="inlineStr">
        <is>
          <t>https://www.phy.ncu.edu.tw/wp-content/uploads/2023/07/國立中央大學優良導師獎勵辦法.pdf</t>
        </is>
      </c>
      <c r="M1013" s="7" t="inlineStr">
        <is>
          <t>https://www.phy.ncu.edu.tw/news/%e8%b3%80%e6%9c%ac%e7%b3%bb%e6%a6%ae%e7%8d%b2111%e5%ad%b8%e5%b9%b4%e5%ba%a6%e3%80%90%e5%84%aa%e8%89%af%e6%9c%8d%e5%8b%99%e5%ad%b8%e7%bf%92%e5%96%ae%e4%bd%8d%e7%8d%8e%e3%80%91/</t>
        </is>
      </c>
      <c r="N1013" s="7" t="inlineStr">
        <is>
          <t>許慧君</t>
        </is>
      </c>
    </row>
    <row r="1014" ht="27" customHeight="1">
      <c r="A1014" s="7">
        <f>TRUE()</f>
        <v/>
      </c>
      <c r="B1014" s="7" t="inlineStr">
        <is>
          <t>其他</t>
        </is>
      </c>
      <c r="C1014" s="7" t="n"/>
      <c r="D1014" s="14" t="n">
        <v>45112</v>
      </c>
      <c r="E1014" s="7" t="inlineStr">
        <is>
          <t>112學年度第1學期課程教學助教1120705</t>
        </is>
      </c>
      <c r="F1014" s="9" t="inlineStr">
        <is>
          <t>112-1助教TA下載
國立中央大學物理系研究生獎助學金辦法20210708系務會議通過下載</t>
        </is>
      </c>
      <c r="G1014" s="7" t="inlineStr">
        <is>
          <t>112-1助教TA</t>
        </is>
      </c>
      <c r="H1014" s="7" t="inlineStr">
        <is>
          <t>https://www.phy.ncu.edu.tw/wp-content/uploads/2023/07/112-1助教TA.pdf</t>
        </is>
      </c>
      <c r="I1014" s="7" t="inlineStr">
        <is>
          <t>下載</t>
        </is>
      </c>
      <c r="J1014" s="7" t="inlineStr">
        <is>
          <t>https://www.phy.ncu.edu.tw/wp-content/uploads/2023/07/112-1助教TA.pdf</t>
        </is>
      </c>
      <c r="K1014" s="7" t="inlineStr">
        <is>
          <t>國立中央大學物理系研究生獎助學金辦法20210708系務會議通過</t>
        </is>
      </c>
      <c r="L1014" s="7" t="inlineStr">
        <is>
          <t>https://www.phy.ncu.edu.tw/wp-content/uploads/2023/07/國立中央大學物理系研究生獎助學金辦法20210708系務會議通過.pdf</t>
        </is>
      </c>
      <c r="M1014" s="7" t="inlineStr">
        <is>
          <t>https://www.phy.ncu.edu.tw/news/112%e5%ad%b8%e5%b9%b4%e5%ba%a6%e7%ac%ac1%e5%ad%b8%e6%9c%9f%e8%aa%b2%e7%a8%8b%e6%95%99%e5%ad%b8%e5%8a%a9%e6%95%991120705/</t>
        </is>
      </c>
      <c r="N1014" s="7" t="inlineStr">
        <is>
          <t>許慧君</t>
        </is>
      </c>
    </row>
    <row r="1015" ht="66" customHeight="1">
      <c r="A1015" s="7">
        <f>TRUE()</f>
        <v/>
      </c>
      <c r="B1015" s="7" t="inlineStr">
        <is>
          <t>其他</t>
        </is>
      </c>
      <c r="C1015" s="7" t="n"/>
      <c r="D1015" s="14" t="n">
        <v>45112</v>
      </c>
      <c r="E1015" s="7" t="inlineStr">
        <is>
          <t>電腦室整線工程(系館網路暫時中斷)通知</t>
        </is>
      </c>
      <c r="F1015" s="9" t="inlineStr">
        <is>
          <t>電腦室整線工程，部分教室網路可能暫時中斷
斷網範圍 : 四樓以下實驗室 &amp; 614, 629, 704, 715, 717室
斷網時間 : 7/6(四) 13:00至24:00
造成不便敬請見諒
相關問題請詢問電腦室(分機65328)</t>
        </is>
      </c>
      <c r="G1015" s="7" t="n"/>
      <c r="H1015" s="7" t="n"/>
      <c r="I1015" s="7" t="n"/>
      <c r="J1015" s="7" t="n"/>
      <c r="K1015" s="7" t="n"/>
      <c r="L1015" s="7" t="n"/>
      <c r="M1015" s="7" t="inlineStr">
        <is>
          <t>https://www.phy.ncu.edu.tw/news/%e9%9b%bb%e8%85%a6%e5%ae%a4%e6%95%b4%e7%b7%9a%e5%b7%a5%e7%a8%8b%e7%b3%bb%e9%a4%a8%e7%b6%b2%e8%b7%af%e6%9a%ab%e6%99%82%e4%b8%ad%e6%96%b7%e9%80%9a%e7%9f%a5/</t>
        </is>
      </c>
      <c r="N1015" s="7" t="inlineStr">
        <is>
          <t>許慧君</t>
        </is>
      </c>
    </row>
    <row r="1016" ht="79" customHeight="1">
      <c r="A1016" s="7">
        <f>TRUE()</f>
        <v/>
      </c>
      <c r="B1016" s="7" t="inlineStr">
        <is>
          <t>其他</t>
        </is>
      </c>
      <c r="C1016" s="7" t="n"/>
      <c r="D1016" s="14" t="n">
        <v>45111</v>
      </c>
      <c r="E1016" s="7" t="inlineStr">
        <is>
          <t>112-1助教報到程序Teaching assistant registration procedure</t>
        </is>
      </c>
      <c r="F1016" s="9" t="inlineStr">
        <is>
          <t>請於8/20前完成聘僱程序
助教報到程序Teaching-assistant-registration-procedure-1下載
附件1-國立中央大學獎助生暨學生兼任助理學習與勞僱型態同意書下載
附件2-助教同意切結書TA-agreement-affidavit下載
ncu-pims-d-001國立中央大學員工個人資料保密同意書v1.2_1101222下載
國立中央大學教學助理管理要點下載</t>
        </is>
      </c>
      <c r="G1016" s="7" t="inlineStr">
        <is>
          <t>助教報到程序Teaching-assistant-registration-procedure-1</t>
        </is>
      </c>
      <c r="H1016" s="7" t="inlineStr">
        <is>
          <t>https://www.phy.ncu.edu.tw/wp-content/uploads/2023/07/助教報到程序Teaching-assistant-registration-procedure-1.pdf</t>
        </is>
      </c>
      <c r="I1016" s="7" t="inlineStr">
        <is>
          <t>下載</t>
        </is>
      </c>
      <c r="J1016" s="7" t="inlineStr">
        <is>
          <t>https://www.phy.ncu.edu.tw/wp-content/uploads/2023/07/助教報到程序Teaching-assistant-registration-procedure-1.pdf</t>
        </is>
      </c>
      <c r="K1016" s="7" t="inlineStr">
        <is>
          <t>附件1-國立中央大學獎助生暨學生兼任助理學習與勞僱型態同意書</t>
        </is>
      </c>
      <c r="L1016" s="7" t="inlineStr">
        <is>
          <t>https://www.phy.ncu.edu.tw/wp-content/uploads/2023/07/附件1-國立中央大學獎助生暨學生兼任助理學習與勞僱型態同意書.pdf</t>
        </is>
      </c>
      <c r="M1016" s="7" t="inlineStr">
        <is>
          <t>https://www.phy.ncu.edu.tw/news/112-1%e5%8a%a9%e6%95%99%e5%a0%b1%e5%88%b0%e7%a8%8b%e5%ba%8fteaching-assistant-registration-procedure/</t>
        </is>
      </c>
      <c r="N1016" s="7" t="inlineStr">
        <is>
          <t>許慧君</t>
        </is>
      </c>
    </row>
    <row r="1017">
      <c r="A1017" s="7">
        <f>TRUE()</f>
        <v/>
      </c>
      <c r="B1017" s="7" t="inlineStr">
        <is>
          <t>其他</t>
        </is>
      </c>
      <c r="C1017" s="7" t="n"/>
      <c r="D1017" s="14" t="n">
        <v>45110</v>
      </c>
      <c r="E1017" s="7" t="inlineStr">
        <is>
          <t>失物招領(112.07.03)</t>
        </is>
      </c>
      <c r="F1017" s="7" t="inlineStr">
        <is>
          <t>有遺失下列物品者，請儘速至物理系辦(S4-629)認領! 未領取物品將於112.07.31清除。</t>
        </is>
      </c>
      <c r="G1017" s="7" t="n"/>
      <c r="H1017" s="7" t="n"/>
      <c r="I1017" s="7" t="n"/>
      <c r="J1017" s="7" t="n"/>
      <c r="K1017" s="7" t="n"/>
      <c r="L1017" s="7" t="n"/>
      <c r="M1017" s="7" t="inlineStr">
        <is>
          <t>https://www.phy.ncu.edu.tw/news/%e5%a4%b1%e7%89%a9%e6%8b%9b%e9%a0%98112-07-31/</t>
        </is>
      </c>
      <c r="N1017" s="7" t="inlineStr">
        <is>
          <t>許慧君</t>
        </is>
      </c>
    </row>
    <row r="1018">
      <c r="A1018" s="7">
        <f>TRUE()</f>
        <v/>
      </c>
      <c r="B1018" s="7" t="inlineStr">
        <is>
          <t>其他</t>
        </is>
      </c>
      <c r="C1018" s="7" t="n"/>
      <c r="D1018" s="14" t="n">
        <v>45110</v>
      </c>
      <c r="E1018" s="7" t="inlineStr">
        <is>
          <t>物理系分機通訊錄1120703</t>
        </is>
      </c>
      <c r="F1018" s="7" t="inlineStr">
        <is>
          <t>物理系通訊錄-1下載</t>
        </is>
      </c>
      <c r="G1018" s="7" t="inlineStr">
        <is>
          <t>物理系通訊錄-1</t>
        </is>
      </c>
      <c r="H1018" s="7" t="inlineStr">
        <is>
          <t>https://www.phy.ncu.edu.tw/wp-content/uploads/2023/07/物理系通訊錄-1.pdf</t>
        </is>
      </c>
      <c r="I1018" s="7" t="inlineStr">
        <is>
          <t>下載</t>
        </is>
      </c>
      <c r="J1018" s="7" t="inlineStr">
        <is>
          <t>https://www.phy.ncu.edu.tw/wp-content/uploads/2023/07/物理系通訊錄-1.pdf</t>
        </is>
      </c>
      <c r="K1018" s="7" t="n"/>
      <c r="L1018" s="7" t="n"/>
      <c r="M1018" s="7" t="inlineStr">
        <is>
          <t>https://www.phy.ncu.edu.tw/news/%e7%89%a9%e7%90%86%e7%b3%bb%e5%88%86%e6%a9%9f%e9%80%9a%e8%a8%8a%e9%8c%841120703/</t>
        </is>
      </c>
      <c r="N1018" s="7" t="inlineStr">
        <is>
          <t>許慧君</t>
        </is>
      </c>
    </row>
    <row r="1019">
      <c r="A1019" s="7">
        <f>TRUE()</f>
        <v/>
      </c>
      <c r="B1019" s="7" t="inlineStr">
        <is>
          <t>其他</t>
        </is>
      </c>
      <c r="C1019" s="7" t="n"/>
      <c r="D1019" s="14" t="n">
        <v>45110</v>
      </c>
      <c r="E1019" s="7" t="inlineStr">
        <is>
          <t>&lt;strong&gt;國立中央大學資通安全專區&lt;/strong&gt;</t>
        </is>
      </c>
      <c r="F1019" s="7" t="inlineStr">
        <is>
          <t>https://www.cc.ncu.edu.tw/page/isms_ncu</t>
        </is>
      </c>
      <c r="G1019" s="7" t="inlineStr">
        <is>
          <t>https://www.cc.ncu.edu.tw/page/isms_ncu</t>
        </is>
      </c>
      <c r="H1019" s="7" t="inlineStr">
        <is>
          <t>https://www.cc.ncu.edu.tw/page/isms_ncu</t>
        </is>
      </c>
      <c r="I1019" s="7" t="n"/>
      <c r="J1019" s="7" t="n"/>
      <c r="K1019" s="7" t="n"/>
      <c r="L1019" s="7" t="n"/>
      <c r="M1019" s="7" t="inlineStr">
        <is>
          <t>https://www.phy.ncu.edu.tw/news/%e5%9c%8b%e7%ab%8b%e4%b8%ad%e5%a4%ae%e5%a4%a7%e5%ad%b8%e8%b3%87%e9%80%9a%e5%ae%89%e5%85%a8%e5%b0%88%e5%8d%80/</t>
        </is>
      </c>
      <c r="N1019" s="7" t="inlineStr">
        <is>
          <t>許慧君</t>
        </is>
      </c>
    </row>
    <row r="1020" ht="53" customHeight="1">
      <c r="A1020" s="7">
        <f>TRUE()</f>
        <v/>
      </c>
      <c r="B1020" s="7" t="inlineStr">
        <is>
          <t>其他</t>
        </is>
      </c>
      <c r="C1020" s="7" t="n"/>
      <c r="D1020" s="14" t="n">
        <v>45106</v>
      </c>
      <c r="E1020" s="7" t="inlineStr">
        <is>
          <t>&lt;strong&gt;物理系空間清潔公告&lt;/strong&gt;</t>
        </is>
      </c>
      <c r="F1020" s="9" t="inlineStr">
        <is>
          <t>時間：112.07.11(二)
地點:二樓202教室、204教室、209教室
進行牆面.地板.天花板.桌椅.白板.窗簾擦拭..等清潔作業，其間略有噪音與消毒水味，不便之處請多諒解。教室與研討室一律暫停借用。</t>
        </is>
      </c>
      <c r="G1020" s="7" t="n"/>
      <c r="H1020" s="7" t="n"/>
      <c r="I1020" s="7" t="n"/>
      <c r="J1020" s="7" t="n"/>
      <c r="K1020" s="7" t="n"/>
      <c r="L1020" s="7" t="n"/>
      <c r="M1020" s="7" t="inlineStr">
        <is>
          <t>https://www.phy.ncu.edu.tw/news/%e7%89%a9%e7%90%86%e7%b3%bb%e7%a9%ba%e9%96%93%e6%b8%85%e6%bd%94%e5%85%ac%e5%91%8a-6/</t>
        </is>
      </c>
      <c r="N1020" s="7" t="inlineStr">
        <is>
          <t>許慧君</t>
        </is>
      </c>
    </row>
    <row r="1021" ht="196" customHeight="1">
      <c r="A1021" s="7">
        <f>TRUE()</f>
        <v/>
      </c>
      <c r="B1021" s="7" t="inlineStr">
        <is>
          <t>其他</t>
        </is>
      </c>
      <c r="C1021" s="7" t="n"/>
      <c r="D1021" s="14" t="n">
        <v>45105</v>
      </c>
      <c r="E1021" s="7" t="inlineStr">
        <is>
          <t>112學年度第1學期課程教學助教志願調查1120628</t>
        </is>
      </c>
      <c r="F1021" s="9" t="inlineStr">
        <is>
          <t>中央大學物理系公告-112學年度第1學期課程教學助教志願調查
NCU Physics Departmental Notice-2023/2024 Second Semester-Teaching Assistant Application Form
物理系研究生欲申請擔任課程教學助教者，請於112年07月03日前填寫『課程教學助教志願表』(https://forms.gle/kjEJL7Bxt1Q5ccnB6)。
Physics Department graduate students who wish to serve as teaching assistants (TA), please fill in the TA Application Form before July 03, 2023 . (https://forms.gle/kjEJL7Bxt1Q5ccnB6)。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112-1助教TA-5下載
國立中央大學物理系研究生獎助學金辦法20210708系務會議通過-4下載</t>
        </is>
      </c>
      <c r="G1021" s="7" t="inlineStr">
        <is>
          <t>https://forms.gle/kjEJL7Bxt1Q5ccnB6</t>
        </is>
      </c>
      <c r="H1021" s="7" t="inlineStr">
        <is>
          <t>https://forms.gle/kjEJL7Bxt1Q5ccnB6</t>
        </is>
      </c>
      <c r="I1021" s="7" t="inlineStr">
        <is>
          <t>https://forms.gle/kjEJL7Bxt1Q5ccnB6</t>
        </is>
      </c>
      <c r="J1021" s="7" t="inlineStr">
        <is>
          <t>https://forms.gle/kjEJL7Bxt1Q5ccnB6</t>
        </is>
      </c>
      <c r="K1021" s="7" t="inlineStr">
        <is>
          <t>112-1助教TA-5</t>
        </is>
      </c>
      <c r="L1021" s="7" t="inlineStr">
        <is>
          <t>https://www.phy.ncu.edu.tw/wp-content/uploads/2023/06/112-1助教TA-5.pdf</t>
        </is>
      </c>
      <c r="M1021" s="7" t="inlineStr">
        <is>
          <t>https://www.phy.ncu.edu.tw/news/112%e5%ad%b8%e5%b9%b4%e5%ba%a6%e7%ac%ac1%e5%ad%b8%e6%9c%9f%e8%aa%b2%e7%a8%8b%e6%95%99%e5%ad%b8%e5%8a%a9%e6%95%99%e5%bf%97%e9%a1%98%e8%aa%bf%e6%9f%a51120628/</t>
        </is>
      </c>
      <c r="N1021" s="7" t="inlineStr">
        <is>
          <t>許慧君</t>
        </is>
      </c>
    </row>
    <row r="1022">
      <c r="A1022" s="7">
        <f>TRUE()</f>
        <v/>
      </c>
      <c r="B1022" s="7" t="inlineStr">
        <is>
          <t>其他</t>
        </is>
      </c>
      <c r="C1022" s="7" t="n"/>
      <c r="D1022" s="14" t="n">
        <v>45097</v>
      </c>
      <c r="E1022" s="7" t="inlineStr">
        <is>
          <t>2023 光世代實驗技術預備學校 誠徵工讀生</t>
        </is>
      </c>
      <c r="F1022" s="7" t="n"/>
      <c r="G1022" s="7" t="n"/>
      <c r="H1022" s="7" t="n"/>
      <c r="I1022" s="7" t="n"/>
      <c r="J1022" s="7" t="n"/>
      <c r="K1022" s="7" t="n"/>
      <c r="L1022" s="7" t="n"/>
      <c r="M1022" s="7" t="inlineStr">
        <is>
          <t>https://www.phy.ncu.edu.tw/news/2023-%e5%85%89%e4%b8%96%e4%bb%a3%e5%af%a6%e9%a9%97%e6%8a%80%e8%a1%93%e9%a0%90%e5%82%99%e5%ad%b8%e6%a0%a1-%e8%aa%a0%e5%be%b5%e5%b7%a5%e8%ae%80%e7%94%9f/</t>
        </is>
      </c>
      <c r="N1022" s="7" t="inlineStr">
        <is>
          <t>許慧君</t>
        </is>
      </c>
    </row>
    <row r="1023" ht="196" customHeight="1">
      <c r="A1023" s="7">
        <f>TRUE()</f>
        <v/>
      </c>
      <c r="B1023" s="7" t="inlineStr">
        <is>
          <t>其他</t>
        </is>
      </c>
      <c r="C1023" s="7" t="n"/>
      <c r="D1023" s="14" t="n">
        <v>45097</v>
      </c>
      <c r="E1023" s="7" t="inlineStr">
        <is>
          <t>112學年度第1學期課程教學助教志願調查1120620</t>
        </is>
      </c>
      <c r="F1023" s="9" t="inlineStr">
        <is>
          <t>中央大學物理系公告-112學年度第1學期課程教學助教志願調查
NCU Physics Departmental Notice-2023/2024 Second Semester-Teaching Assistant Application Form
物理系研究生欲申請擔任課程教學助教者，請於112年06月26日前填寫『課程教學助教志願表』(https://forms.gle/kjEJL7Bxt1Q5ccnB6)。
Physics Department graduate students who wish to serve as teaching assistants (TA), please fill in the TA Application Form before June 26, 2023 . (https://forms.gle/kjEJL7Bxt1Q5ccnB6)。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112-1助教TA-3下載
國立中央大學物理系研究生獎助學金辦法20210708系務會議通過-3下載</t>
        </is>
      </c>
      <c r="G1023" s="7" t="inlineStr">
        <is>
          <t>https://forms.gle/kjEJL7Bxt1Q5ccnB6</t>
        </is>
      </c>
      <c r="H1023" s="7" t="inlineStr">
        <is>
          <t>https://forms.gle/kjEJL7Bxt1Q5ccnB6</t>
        </is>
      </c>
      <c r="I1023" s="7" t="inlineStr">
        <is>
          <t>https://forms.gle/kjEJL7Bxt1Q5ccnB6</t>
        </is>
      </c>
      <c r="J1023" s="7" t="inlineStr">
        <is>
          <t>https://forms.gle/kjEJL7Bxt1Q5ccnB6</t>
        </is>
      </c>
      <c r="K1023" s="7" t="inlineStr">
        <is>
          <t>112-1助教TA-3</t>
        </is>
      </c>
      <c r="L1023" s="7" t="inlineStr">
        <is>
          <t>https://www.phy.ncu.edu.tw/wp-content/uploads/2023/06/112-1助教TA-3.pdf</t>
        </is>
      </c>
      <c r="M1023" s="7" t="inlineStr">
        <is>
          <t>https://www.phy.ncu.edu.tw/news/112%e5%ad%b8%e5%b9%b4%e5%ba%a6%e7%ac%ac1%e5%ad%b8%e6%9c%9f%e8%aa%b2%e7%a8%8b%e6%95%99%e5%ad%b8%e5%8a%a9%e6%95%99%e5%bf%97%e9%a1%98%e8%aa%bf%e6%9f%a51120620/</t>
        </is>
      </c>
      <c r="N1023" s="7" t="inlineStr">
        <is>
          <t>許慧君</t>
        </is>
      </c>
    </row>
    <row r="1024" ht="196" customHeight="1">
      <c r="A1024" s="7">
        <f>TRUE()</f>
        <v/>
      </c>
      <c r="B1024" s="7" t="inlineStr">
        <is>
          <t>其他</t>
        </is>
      </c>
      <c r="C1024" s="7" t="n"/>
      <c r="D1024" s="14" t="n">
        <v>45090</v>
      </c>
      <c r="E1024" s="7" t="inlineStr">
        <is>
          <t>112學年度第1學期課程教學助教志願調查1120613</t>
        </is>
      </c>
      <c r="F1024" s="9" t="inlineStr">
        <is>
          <t>中央大學物理系公告-112學年度第1學期課程教學助教志願調查
NCU Physics Departmental Notice-2023/2024 Second Semester-Teaching Assistant Application Form
物理系研究生欲申請擔任課程教學助教者，請於112年06月16日前填寫『課程教學助教志願表』(https://forms.gle/kjEJL7Bxt1Q5ccnB6)。
Physics Department graduate students who wish to serve as teaching assistants (TA), please fill in the TA Application Form before June 16, 2023 . (https://forms.gle/kjEJL7Bxt1Q5ccnB6)。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112-1助教TA-1下載
國立中央大學物理系研究生獎助學金辦法20210708系務會議通過-2下載</t>
        </is>
      </c>
      <c r="G1024" s="7" t="inlineStr">
        <is>
          <t>https://forms.gle/kjEJL7Bxt1Q5ccnB6</t>
        </is>
      </c>
      <c r="H1024" s="7" t="inlineStr">
        <is>
          <t>https://forms.gle/kjEJL7Bxt1Q5ccnB6</t>
        </is>
      </c>
      <c r="I1024" s="7" t="inlineStr">
        <is>
          <t>https://forms.gle/kjEJL7Bxt1Q5ccnB6</t>
        </is>
      </c>
      <c r="J1024" s="7" t="inlineStr">
        <is>
          <t>https://forms.gle/kjEJL7Bxt1Q5ccnB6</t>
        </is>
      </c>
      <c r="K1024" s="7" t="inlineStr">
        <is>
          <t>112-1助教TA-1</t>
        </is>
      </c>
      <c r="L1024" s="7" t="inlineStr">
        <is>
          <t>https://www.phy.ncu.edu.tw/wp-content/uploads/2023/06/112-1助教TA-1.pdf</t>
        </is>
      </c>
      <c r="M1024" s="7" t="inlineStr">
        <is>
          <t>https://www.phy.ncu.edu.tw/news/112%e5%ad%b8%e5%b9%b4%e5%ba%a6%e7%ac%ac1%e5%ad%b8%e6%9c%9f%e8%aa%b2%e7%a8%8b%e6%95%99%e5%ad%b8%e5%8a%a9%e6%95%99%e5%bf%97%e9%a1%98%e8%aa%bf%e6%9f%a51120613/</t>
        </is>
      </c>
      <c r="N1024" s="7" t="inlineStr">
        <is>
          <t>許慧君</t>
        </is>
      </c>
    </row>
    <row r="1025">
      <c r="A1025" s="7">
        <f>TRUE()</f>
        <v/>
      </c>
      <c r="B1025" s="7" t="inlineStr">
        <is>
          <t>其他</t>
        </is>
      </c>
      <c r="C1025" s="7" t="n"/>
      <c r="D1025" s="14" t="n">
        <v>45089</v>
      </c>
      <c r="E1025" s="7" t="inlineStr">
        <is>
          <t>本校共同暑休日註冊組及物理系辦暫停服務!</t>
        </is>
      </c>
      <c r="F1025" s="7" t="inlineStr">
        <is>
          <t>06月26日(一)、07月07日(五)、07月21日(五)、08月04日(五)、08月18日(五)、09月01日(五)</t>
        </is>
      </c>
      <c r="G1025" s="7" t="n"/>
      <c r="H1025" s="7" t="n"/>
      <c r="I1025" s="7" t="n"/>
      <c r="J1025" s="7" t="n"/>
      <c r="K1025" s="7" t="n"/>
      <c r="L1025" s="7" t="n"/>
      <c r="M1025" s="7" t="inlineStr">
        <is>
          <t>https://www.phy.ncu.edu.tw/news/%e6%9c%ac%e6%a0%a1%e5%85%b1%e5%90%8c%e6%9a%91%e4%bc%91%e6%97%a5%e8%a8%bb%e5%86%8a%e7%b5%84%e5%8f%8a%e7%89%a9%e7%90%86%e7%b3%bb%e8%be%a6%e6%9a%ab%e5%81%9c%e6%9c%8d%e5%8b%99/</t>
        </is>
      </c>
      <c r="N1025" s="7" t="inlineStr">
        <is>
          <t>許慧君</t>
        </is>
      </c>
    </row>
    <row r="1026" ht="273" customHeight="1">
      <c r="A1026" s="7">
        <f>TRUE()</f>
        <v/>
      </c>
      <c r="B1026" s="7" t="inlineStr">
        <is>
          <t>其他</t>
        </is>
      </c>
      <c r="C1026" s="7" t="n"/>
      <c r="D1026" s="14" t="n">
        <v>45085</v>
      </c>
      <c r="E1026" s="7" t="inlineStr">
        <is>
          <t>物理系與生物物理所誠徵專任研究助理</t>
        </is>
      </c>
      <c r="F1026" s="9" t="inlineStr">
        <is>
          <t>職務說明
我們是一個跨領域的研究室，擁有良好研究與工作環境，歡迎有高度動機的夥伴加入。主要研究內容是利用各式生化與生物物理實驗，進行跨領域研究。
工作內容
1. 進行單分子生物物理實驗
2. 數據分析與計畫成果整理
工作待遇
月薪38,785元 ~ 54,295元(固定或變動薪資因個人資歷或績效而異)
上班地點
桃園市中壢區中大路300號(中央大學物理系)
應徵資格
1.生物物理相關科系背景(具碩士學位)，細菌相關領域尤佳。
2.熟悉細菌培養，生物物理相關技術與程式影像分析(Python)。
3.具備實驗室相關工作經驗(研究生經驗可)。
4.具有研究工作熱忱、細心及創意。
應徵方式:請備妥下列資料，寄給聯絡人沈小姐
1.履歷表（含學經歷、自傳、最近照片）、畢業證書及成績單。
2.畢業論文及其他相關著作。
3.其他檢定證明文件，如英文等。
連絡人: 沈小姐
Email: pallashen@gmail.com</t>
        </is>
      </c>
      <c r="G1026" s="7" t="n"/>
      <c r="H1026" s="7" t="n"/>
      <c r="I1026" s="7" t="n"/>
      <c r="J1026" s="7" t="n"/>
      <c r="K1026" s="7" t="n"/>
      <c r="L1026" s="7" t="n"/>
      <c r="M1026" s="7" t="inlineStr">
        <is>
          <t>https://www.phy.ncu.edu.tw/news/%e7%89%a9%e7%90%86%e7%b3%bb%e8%88%87%e7%94%9f%e7%89%a9%e7%89%a9%e7%90%86%e6%89%80%e8%aa%a0%e5%be%b5%e5%b0%88%e4%bb%bb%e7%a0%94%e7%a9%b6%e5%8a%a9%e7%90%86/</t>
        </is>
      </c>
      <c r="N1026" s="7" t="inlineStr">
        <is>
          <t>許慧君</t>
        </is>
      </c>
    </row>
    <row r="1027">
      <c r="A1027" s="7">
        <f>TRUE()</f>
        <v/>
      </c>
      <c r="B1027" s="7" t="inlineStr">
        <is>
          <t>其他</t>
        </is>
      </c>
      <c r="C1027" s="7" t="n"/>
      <c r="D1027" s="14" t="n">
        <v>45084</v>
      </c>
      <c r="E1027" s="7" t="inlineStr">
        <is>
          <t>Notification of School Enrollment for the First Semester of Academic Year 2023-2024 for Current International Students</t>
        </is>
      </c>
      <c r="F1027" s="7" t="inlineStr">
        <is>
          <t>https://pdc.adm.ncu.edu.tw/postM/post/reg/1120607_3.pdf</t>
        </is>
      </c>
      <c r="G1027" s="7" t="inlineStr">
        <is>
          <t>https://pdc.adm.ncu.edu.tw/postM/post/reg/1120607_3.pdf</t>
        </is>
      </c>
      <c r="H1027" s="7" t="inlineStr">
        <is>
          <t>https://pdc.adm.ncu.edu.tw/postM/post/reg/1120607_3.pdf</t>
        </is>
      </c>
      <c r="I1027" s="7" t="n"/>
      <c r="J1027" s="7" t="n"/>
      <c r="K1027" s="7" t="n"/>
      <c r="L1027" s="7" t="n"/>
      <c r="M1027" s="7" t="inlineStr">
        <is>
          <t>https://www.phy.ncu.edu.tw/news/notification-of-school-enrollment-for-the-first-semester-of-academic-year-2023-2024-for-current-international-students/</t>
        </is>
      </c>
      <c r="N1027" s="7" t="inlineStr">
        <is>
          <t>許慧君</t>
        </is>
      </c>
    </row>
    <row r="1028">
      <c r="A1028" s="7">
        <f>TRUE()</f>
        <v/>
      </c>
      <c r="B1028" s="7" t="inlineStr">
        <is>
          <t>其他</t>
        </is>
      </c>
      <c r="C1028" s="7" t="n"/>
      <c r="D1028" s="14" t="n">
        <v>45084</v>
      </c>
      <c r="E1028" s="7" t="inlineStr">
        <is>
          <t>國立中央大學 112 學年度第 1 學期註冊通知</t>
        </is>
      </c>
      <c r="F1028" s="7" t="inlineStr">
        <is>
          <t>https://www.ncu.edu.tw/tw/events/show.php?num=17522&amp;page=2</t>
        </is>
      </c>
      <c r="G1028" s="7" t="inlineStr">
        <is>
          <t>https://www.ncu.edu.tw/tw/events/show.php?num=17522&amp;page=2</t>
        </is>
      </c>
      <c r="H1028" s="7" t="inlineStr">
        <is>
          <t>https://www.ncu.edu.tw/tw/events/show.php?num=17522&amp;page=2</t>
        </is>
      </c>
      <c r="I1028" s="7" t="n"/>
      <c r="J1028" s="7" t="n"/>
      <c r="K1028" s="7" t="n"/>
      <c r="L1028" s="7" t="n"/>
      <c r="M1028" s="7" t="inlineStr">
        <is>
          <t>https://www.phy.ncu.edu.tw/news/%e5%9c%8b%e7%ab%8b%e4%b8%ad%e5%a4%ae%e5%a4%a7%e5%ad%b8112%e5%ad%b8%e5%b9%b4%e5%ba%a6%e7%ac%ac1%e5%ad%b8%e6%9c%9f%e8%88%8a%e7%94%9f%e8%a8%bb%e5%86%8a%e9%80%9a%e7%9f%a5/</t>
        </is>
      </c>
      <c r="N1028" s="7" t="inlineStr">
        <is>
          <t>許慧君</t>
        </is>
      </c>
    </row>
    <row r="1029" ht="222" customHeight="1">
      <c r="A1029" s="7">
        <f>TRUE()</f>
        <v/>
      </c>
      <c r="B1029" s="7" t="inlineStr">
        <is>
          <t>其他</t>
        </is>
      </c>
      <c r="C1029" s="7" t="n"/>
      <c r="D1029" s="14" t="n">
        <v>45083</v>
      </c>
      <c r="E1029" s="7" t="inlineStr">
        <is>
          <t>【物理系】 誠徵 專任助理一名</t>
        </is>
      </c>
      <c r="F1029" s="9" t="inlineStr">
        <is>
          <t>【物理系】 誠徵 專任助理一名
【工作內容】
物理數據分析及模擬。
實驗室伺服器管理。
臨時交辦事項。
【資格條件】
具碩士(含)以上，具物理分析經驗。
具基本英文溝通及寫作能力。
嫻熟Linux和Xilinx軟體。
善於協調溝通。
【薪資】依照本校「國立中央大學計畫專任助理報酬標準表」辦理。
【聘期】112年7月1日至112年12月31日
【工作時間】出勤管理比照本校契約僱用人員規定辦理。
【工作地點】中央大學 物理系
【連絡方式】請於112年6月16日前，將個人履歷表、自傳(含照片)、最高學歷畢業證書，E-mail：hilary@ncu.edu.tw，主旨請註明：應徵專任助理(應徵者姓名)。
【備註】書審合格者將通知面試，不符合者，恕不另行通知。</t>
        </is>
      </c>
      <c r="G1029" s="7" t="n"/>
      <c r="H1029" s="7" t="n"/>
      <c r="I1029" s="7" t="n"/>
      <c r="J1029" s="7" t="n"/>
      <c r="K1029" s="7" t="n"/>
      <c r="L1029" s="7" t="n"/>
      <c r="M1029" s="7" t="inlineStr">
        <is>
          <t>https://www.phy.ncu.edu.tw/news/%e3%80%90%e7%89%a9%e7%90%86%e7%b3%bb%e3%80%91-%e8%aa%a0%e5%be%b5-%e5%b0%88%e4%bb%bb%e5%8a%a9%e7%90%86%e4%b8%80%e5%90%8d/</t>
        </is>
      </c>
      <c r="N1029" s="7" t="inlineStr">
        <is>
          <t>許慧君</t>
        </is>
      </c>
    </row>
    <row r="1030" ht="53" customHeight="1">
      <c r="A1030" s="7">
        <f>TRUE()</f>
        <v/>
      </c>
      <c r="B1030" s="7" t="inlineStr">
        <is>
          <t>其他</t>
        </is>
      </c>
      <c r="C1030" s="7" t="n"/>
      <c r="D1030" s="14" t="n">
        <v>45083</v>
      </c>
      <c r="E1030" s="7" t="inlineStr">
        <is>
          <t>S4-717暫停開放112.07.03(一)</t>
        </is>
      </c>
      <c r="F1030" s="9" t="inlineStr">
        <is>
          <t>時間:112.07.03(一)09:00-15:00
內容:科思創研討會
活動期間暫停開放
造成不便敬請見諒~</t>
        </is>
      </c>
      <c r="G1030" s="7" t="n"/>
      <c r="H1030" s="7" t="n"/>
      <c r="I1030" s="7" t="n"/>
      <c r="J1030" s="7" t="n"/>
      <c r="K1030" s="7" t="n"/>
      <c r="L1030" s="7" t="n"/>
      <c r="M1030" s="7" t="inlineStr">
        <is>
          <t>https://www.phy.ncu.edu.tw/news/s4-717%e6%9a%ab%e5%81%9c%e9%96%8b%e6%94%be112-07-03%e4%b8%80/</t>
        </is>
      </c>
      <c r="N1030" s="7" t="inlineStr">
        <is>
          <t>許慧君</t>
        </is>
      </c>
    </row>
    <row r="1031">
      <c r="A1031" s="7">
        <f>TRUE()</f>
        <v/>
      </c>
      <c r="B1031" s="7" t="inlineStr">
        <is>
          <t>其他</t>
        </is>
      </c>
      <c r="C1031" s="7" t="n"/>
      <c r="D1031" s="14" t="n">
        <v>45082</v>
      </c>
      <c r="E1031" s="7" t="inlineStr">
        <is>
          <t>【111-2大學部畢業生辦理離校注意事項】</t>
        </is>
      </c>
      <c r="F1031" s="7" t="inlineStr">
        <is>
          <t>請參閱圖片說明。</t>
        </is>
      </c>
      <c r="G1031" s="7" t="n"/>
      <c r="H1031" s="7" t="n"/>
      <c r="I1031" s="7" t="n"/>
      <c r="J1031" s="7" t="n"/>
      <c r="K1031" s="7" t="n"/>
      <c r="L1031" s="7" t="n"/>
      <c r="M1031" s="7" t="inlineStr">
        <is>
          <t>https://www.phy.ncu.edu.tw/news/%e3%80%90111-2%e5%a4%a7%e5%ad%b8%e9%83%a8%e7%95%a2%e6%a5%ad%e7%94%9f%e8%be%a6%e7%90%86%e9%9b%a2%e6%a0%a1%e6%b3%a8%e6%84%8f%e4%ba%8b%e9%a0%85%e3%80%91/</t>
        </is>
      </c>
      <c r="N1031" s="7" t="inlineStr">
        <is>
          <t>吳菁穗</t>
        </is>
      </c>
    </row>
    <row r="1032">
      <c r="A1032" s="7">
        <f>TRUE()</f>
        <v/>
      </c>
      <c r="B1032" s="7" t="inlineStr">
        <is>
          <t>其他</t>
        </is>
      </c>
      <c r="C1032" s="7" t="n"/>
      <c r="D1032" s="14" t="n">
        <v>45082</v>
      </c>
      <c r="E1032" s="7" t="inlineStr">
        <is>
          <t>健雄館後側圍牆禁止停車公告</t>
        </is>
      </c>
      <c r="F1032" s="7" t="inlineStr">
        <is>
          <t>小門圍牆禁止停車公告下載</t>
        </is>
      </c>
      <c r="G1032" s="7" t="inlineStr">
        <is>
          <t>小門圍牆禁止停車公告</t>
        </is>
      </c>
      <c r="H1032" s="7" t="inlineStr">
        <is>
          <t>https://www.phy.ncu.edu.tw/wp-content/uploads/2023/06/小門圍牆禁止停車公告.pdf</t>
        </is>
      </c>
      <c r="I1032" s="7" t="inlineStr">
        <is>
          <t>下載</t>
        </is>
      </c>
      <c r="J1032" s="7" t="inlineStr">
        <is>
          <t>https://www.phy.ncu.edu.tw/wp-content/uploads/2023/06/小門圍牆禁止停車公告.pdf</t>
        </is>
      </c>
      <c r="K1032" s="7" t="n"/>
      <c r="L1032" s="7" t="n"/>
      <c r="M1032" s="7" t="inlineStr">
        <is>
          <t>https://www.phy.ncu.edu.tw/news/%e5%81%a5%e9%9b%84%e9%a4%a8%e5%be%8c%e5%81%b4%e5%9c%8d%e7%89%86%e7%a6%81%e6%ad%a2%e5%81%9c%e8%bb%8a%e5%85%ac%e5%91%8a-2/</t>
        </is>
      </c>
      <c r="N1032" s="7" t="inlineStr">
        <is>
          <t>許慧君</t>
        </is>
      </c>
    </row>
    <row r="1033">
      <c r="A1033" s="7">
        <f>TRUE()</f>
        <v/>
      </c>
      <c r="B1033" s="7" t="inlineStr">
        <is>
          <t>研討會</t>
        </is>
      </c>
      <c r="C1033" s="7" t="n"/>
      <c r="D1033" s="14" t="n">
        <v>45081</v>
      </c>
      <c r="E1033" s="7" t="inlineStr">
        <is>
          <t>2023物理小年會活動照片</t>
        </is>
      </c>
      <c r="F1033" s="7" t="inlineStr">
        <is>
          <t>https://photos.app.goo.gl/dM4uiZpnQbEQdipb6</t>
        </is>
      </c>
      <c r="G1033" s="7" t="inlineStr">
        <is>
          <t>https://photos.app.goo.gl/dM4uiZpnQbEQdipb6</t>
        </is>
      </c>
      <c r="H1033" s="7" t="inlineStr">
        <is>
          <t>https://photos.app.goo.gl/dM4uiZpnQbEQdipb6</t>
        </is>
      </c>
      <c r="I1033" s="7" t="n"/>
      <c r="J1033" s="7" t="n"/>
      <c r="K1033" s="7" t="n"/>
      <c r="L1033" s="7" t="n"/>
      <c r="M1033" s="7" t="inlineStr">
        <is>
          <t>https://www.phy.ncu.edu.tw/news/2023%e7%89%a9%e7%90%86%e5%b0%8f%e5%b9%b4%e6%9c%83%e6%b4%bb%e5%8b%95%e7%85%a7%e7%89%87/</t>
        </is>
      </c>
      <c r="N1033" s="7" t="inlineStr">
        <is>
          <t>許慧君</t>
        </is>
      </c>
    </row>
    <row r="1034" ht="27" customHeight="1">
      <c r="A1034" s="7">
        <f>TRUE()</f>
        <v/>
      </c>
      <c r="B1034" s="7" t="inlineStr">
        <is>
          <t>其他</t>
        </is>
      </c>
      <c r="C1034" s="7" t="n"/>
      <c r="D1034" s="14" t="n">
        <v>45078</v>
      </c>
      <c r="E1034" s="7" t="inlineStr">
        <is>
          <t>112學年度校曆2023-2024 NCU Academic Calendar</t>
        </is>
      </c>
      <c r="F1034" s="9" t="inlineStr">
        <is>
          <t>112學年度校曆(1120425)
2023-2024 NCU Academic Calendar (1120511)</t>
        </is>
      </c>
      <c r="G1034" s="7" t="inlineStr">
        <is>
          <t>112學年度校曆</t>
        </is>
      </c>
      <c r="H1034" s="7" t="inlineStr">
        <is>
          <t>https://pdc.adm.ncu.edu.tw/calendar/calendar112.pdf</t>
        </is>
      </c>
      <c r="I1034" s="7" t="inlineStr">
        <is>
          <t>2023-2024 NCU Academic Calendar (1120511)</t>
        </is>
      </c>
      <c r="J1034" s="7" t="inlineStr">
        <is>
          <t>https://pdc.adm.ncu.edu.tw/calendar/2023-2024_ncu_Academic_calendar.pdf</t>
        </is>
      </c>
      <c r="K1034" s="7" t="n"/>
      <c r="L1034" s="7" t="n"/>
      <c r="M1034" s="7" t="inlineStr">
        <is>
          <t>https://www.phy.ncu.edu.tw/news/112%e5%ad%b8%e5%b9%b4%e5%ba%a6%e6%a0%a1%e6%9b%862023-2024-ncu-academic-calendar/</t>
        </is>
      </c>
      <c r="N1034" s="7" t="inlineStr">
        <is>
          <t>許慧君</t>
        </is>
      </c>
    </row>
    <row r="1035">
      <c r="A1035" s="7">
        <f>TRUE()</f>
        <v/>
      </c>
      <c r="B1035" s="7" t="inlineStr">
        <is>
          <t>其他</t>
        </is>
      </c>
      <c r="C1035" s="7" t="n"/>
      <c r="D1035" s="14" t="n">
        <v>45078</v>
      </c>
      <c r="E1035" s="7" t="inlineStr">
        <is>
          <t>失物招領(112.06.01)</t>
        </is>
      </c>
      <c r="F1035" s="7" t="inlineStr">
        <is>
          <t>有遺失下列物品者，請儘速至物理系辦(S4-629)認領! 未領取物品將於112.06.30清除。</t>
        </is>
      </c>
      <c r="G1035" s="7" t="n"/>
      <c r="H1035" s="7" t="n"/>
      <c r="I1035" s="7" t="n"/>
      <c r="J1035" s="7" t="n"/>
      <c r="K1035" s="7" t="n"/>
      <c r="L1035" s="7" t="n"/>
      <c r="M1035" s="7" t="inlineStr">
        <is>
          <t>https://www.phy.ncu.edu.tw/news/%e5%a4%b1%e7%89%a9%e6%8b%9b%e9%a0%98112-06-01/</t>
        </is>
      </c>
      <c r="N1035" s="7" t="inlineStr">
        <is>
          <t>許慧君</t>
        </is>
      </c>
    </row>
    <row r="1036">
      <c r="A1036" s="7">
        <f>TRUE()</f>
        <v/>
      </c>
      <c r="B1036" s="7" t="inlineStr">
        <is>
          <t>演講</t>
        </is>
      </c>
      <c r="C1036" s="7" t="n"/>
      <c r="D1036" s="14" t="n">
        <v>45077</v>
      </c>
      <c r="E1036" s="7" t="inlineStr">
        <is>
          <t>20230607-Bacterial biofilm: from social evolution of matrix sharing to phenotypic heterogeneity</t>
        </is>
      </c>
      <c r="F1036" s="7" t="inlineStr">
        <is>
          <t>2023-06-07-戴榮身下載</t>
        </is>
      </c>
      <c r="G1036" s="7" t="inlineStr">
        <is>
          <t>2023-06-07-戴榮身</t>
        </is>
      </c>
      <c r="H1036" s="7" t="inlineStr">
        <is>
          <t>https://www.phy.ncu.edu.tw/wp-content/uploads/2023/05/2023-06-07-戴榮身.pdf</t>
        </is>
      </c>
      <c r="I1036" s="7" t="inlineStr">
        <is>
          <t>下載</t>
        </is>
      </c>
      <c r="J1036" s="7" t="inlineStr">
        <is>
          <t>https://www.phy.ncu.edu.tw/wp-content/uploads/2023/05/2023-06-07-戴榮身.pdf</t>
        </is>
      </c>
      <c r="K1036" s="7" t="n"/>
      <c r="L1036" s="7" t="n"/>
      <c r="M1036" s="7" t="inlineStr">
        <is>
          <t>https://www.phy.ncu.edu.tw/news/20230607-bacterial-biofilm-from-social-evolution-of-matrix-sharing-to-phenotypic-heterogeneity/</t>
        </is>
      </c>
      <c r="N1036" s="7" t="inlineStr">
        <is>
          <t>許慧君</t>
        </is>
      </c>
    </row>
    <row r="1037" ht="170" customHeight="1">
      <c r="A1037" s="7">
        <f>TRUE()</f>
        <v/>
      </c>
      <c r="B1037" s="7" t="inlineStr">
        <is>
          <t>其他</t>
        </is>
      </c>
      <c r="C1037" s="7" t="n"/>
      <c r="D1037" s="14" t="n">
        <v>45077</v>
      </c>
      <c r="E1037" s="7" t="inlineStr">
        <is>
          <t>6/12(一)清洗健雄館1-10樓窗台</t>
        </is>
      </c>
      <c r="F1037" s="9" t="inlineStr">
        <is>
          <t>6/12(一)委託清潔公司清洗1-10樓電梯旁窗台
靠近窗台之房間使用者，當天請務必關上窗戶，以免汙水潑入室內，不便之處請見諒。
一樓104技佐辦公室
二樓206物理系學會
三樓306實驗物理實驗室
四樓406離子佈植實驗室
五樓506-1低溫物理實驗室
六樓624複雜液體研究室
七樓724研討室
八樓822.824
九樓914
十樓1012
謝謝</t>
        </is>
      </c>
      <c r="G1037" s="7" t="n"/>
      <c r="H1037" s="7" t="n"/>
      <c r="I1037" s="7" t="n"/>
      <c r="J1037" s="7" t="n"/>
      <c r="K1037" s="7" t="n"/>
      <c r="L1037" s="7" t="n"/>
      <c r="M1037" s="7" t="inlineStr">
        <is>
          <t>https://www.phy.ncu.edu.tw/news/6-8%e5%9b%9b%e6%b8%85%e6%b4%97%e5%81%a5%e9%9b%84%e9%a4%a81-10%e6%a8%93%e7%aa%97%e5%8f%b0/</t>
        </is>
      </c>
      <c r="N1037" s="7" t="inlineStr">
        <is>
          <t>許慧君</t>
        </is>
      </c>
    </row>
    <row r="1038">
      <c r="A1038" s="7">
        <f>TRUE()</f>
        <v/>
      </c>
      <c r="B1038" s="7" t="inlineStr">
        <is>
          <t>研討會</t>
        </is>
      </c>
      <c r="C1038" s="7" t="n"/>
      <c r="D1038" s="14" t="n">
        <v>45076</v>
      </c>
      <c r="E1038" s="7" t="inlineStr">
        <is>
          <t>2023光世代實驗技術預備學校</t>
        </is>
      </c>
      <c r="F1038" s="7" t="n"/>
      <c r="G1038" s="7" t="n"/>
      <c r="H1038" s="7" t="n"/>
      <c r="I1038" s="7" t="n"/>
      <c r="J1038" s="7" t="n"/>
      <c r="K1038" s="7" t="n"/>
      <c r="L1038" s="7" t="n"/>
      <c r="M1038" s="7" t="inlineStr">
        <is>
          <t>https://www.phy.ncu.edu.tw/news/2023%e5%85%89%e4%b8%96%e4%bb%a3%e5%af%a6%e9%a9%97%e6%8a%80%e8%a1%93%e9%a0%90%e5%82%99%e5%ad%b8%e6%a0%a1/</t>
        </is>
      </c>
      <c r="N1038" s="7" t="inlineStr">
        <is>
          <t>許慧君</t>
        </is>
      </c>
    </row>
    <row r="1039">
      <c r="A1039" s="7">
        <f>TRUE()</f>
        <v/>
      </c>
      <c r="B1039" s="7" t="inlineStr">
        <is>
          <t>研討會</t>
        </is>
      </c>
      <c r="C1039" s="7" t="n"/>
      <c r="D1039" s="14" t="n">
        <v>45075</v>
      </c>
      <c r="E1039" s="7" t="inlineStr">
        <is>
          <t>20230603(六)中央物理小年會</t>
        </is>
      </c>
      <c r="F1039" s="7" t="n"/>
      <c r="G1039" s="7" t="n"/>
      <c r="H1039" s="7" t="n"/>
      <c r="I1039" s="7" t="n"/>
      <c r="J1039" s="7" t="n"/>
      <c r="K1039" s="7" t="n"/>
      <c r="L1039" s="7" t="n"/>
      <c r="M1039" s="7" t="inlineStr">
        <is>
          <t>https://www.phy.ncu.edu.tw/news/20230603%e5%85%ad%e4%b8%ad%e5%a4%ae%e7%89%a9%e7%90%86%e5%b0%8f%e5%b9%b4%e6%9c%83/</t>
        </is>
      </c>
      <c r="N1039" s="7" t="inlineStr">
        <is>
          <t>許慧君</t>
        </is>
      </c>
    </row>
    <row r="1040">
      <c r="A1040" s="7">
        <f>TRUE()</f>
        <v/>
      </c>
      <c r="B1040" s="7" t="inlineStr">
        <is>
          <t>其他</t>
        </is>
      </c>
      <c r="C1040" s="7" t="n"/>
      <c r="D1040" s="14" t="n">
        <v>45075</v>
      </c>
      <c r="E1040" s="7" t="inlineStr">
        <is>
          <t>111學年度畢業照及畢業典禮(陸續更新中)</t>
        </is>
      </c>
      <c r="F1040" s="7" t="inlineStr">
        <is>
          <t>https://photos.app.goo.gl/SqpMDwvcMg4GMNDu6</t>
        </is>
      </c>
      <c r="G1040" s="7" t="inlineStr">
        <is>
          <t>https://photos.app.goo.gl/SqpMDwvcMg4GMNDu6</t>
        </is>
      </c>
      <c r="H1040" s="7" t="inlineStr">
        <is>
          <t>https://photos.app.goo.gl/SqpMDwvcMg4GMNDu6</t>
        </is>
      </c>
      <c r="I1040" s="7" t="n"/>
      <c r="J1040" s="7" t="n"/>
      <c r="K1040" s="7" t="n"/>
      <c r="L1040" s="7" t="n"/>
      <c r="M1040" s="7" t="inlineStr">
        <is>
          <t>https://www.phy.ncu.edu.tw/news/111%e5%ad%b8%e5%b9%b4%e5%ba%a6%e7%95%a2%e6%a5%ad%e7%85%a7%e5%8f%8a%e7%95%a2%e6%a5%ad%e5%85%b8%e7%a6%ae%e9%99%b8%e7%ba%8c%e6%9b%b4%e6%96%b0%e4%b8%ad/</t>
        </is>
      </c>
      <c r="N1040" s="7" t="inlineStr">
        <is>
          <t>許慧君</t>
        </is>
      </c>
    </row>
    <row r="1041" ht="196" customHeight="1">
      <c r="A1041" s="7">
        <f>TRUE()</f>
        <v/>
      </c>
      <c r="B1041" s="7" t="inlineStr">
        <is>
          <t>其他</t>
        </is>
      </c>
      <c r="C1041" s="7" t="n"/>
      <c r="D1041" s="14" t="n">
        <v>45075</v>
      </c>
      <c r="E1041" s="7" t="inlineStr">
        <is>
          <t>112學年度第1學期課程教學助教志願調查1120529</t>
        </is>
      </c>
      <c r="F1041" s="9" t="inlineStr">
        <is>
          <t>中央大學物理系公告-112學年度第1學期課程教學助教志願調查
NCU Physics Departmental Notice-2023/2024 Second Semester-Teaching Assistant Application Form
物理系研究生欲申請擔任課程教學助教者，請於112年06月09日前填寫『課程教學助教志願表』(https://forms.gle/kjEJL7Bxt1Q5ccnB6)。
Physics Department graduate students who wish to serve as teaching assistants (TA), please fill in the TA Application Form before June 09, 2023 . (https://forms.gle/kjEJL7Bxt1Q5ccnB6)。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112-1助教TA下載
國立中央大學物理系研究生獎助學金辦法20210708系務會議通過下載</t>
        </is>
      </c>
      <c r="G1041" s="7" t="inlineStr">
        <is>
          <t>https://forms.gle/kjEJL7Bxt1Q5ccnB6</t>
        </is>
      </c>
      <c r="H1041" s="7" t="inlineStr">
        <is>
          <t>https://forms.gle/kjEJL7Bxt1Q5ccnB6</t>
        </is>
      </c>
      <c r="I1041" s="7" t="inlineStr">
        <is>
          <t>https://forms.gle/kjEJL7Bxt1Q5ccnB6</t>
        </is>
      </c>
      <c r="J1041" s="7" t="inlineStr">
        <is>
          <t>https://forms.gle/kjEJL7Bxt1Q5ccnB6</t>
        </is>
      </c>
      <c r="K1041" s="7" t="inlineStr">
        <is>
          <t>112-1助教TA</t>
        </is>
      </c>
      <c r="L1041" s="7" t="inlineStr">
        <is>
          <t>https://www.phy.ncu.edu.tw/wp-content/uploads/2023/05/112-1助教TA.pdf</t>
        </is>
      </c>
      <c r="M1041" s="7" t="inlineStr">
        <is>
          <t>https://www.phy.ncu.edu.tw/news/112%e5%ad%b8%e5%b9%b4%e5%ba%a6%e7%ac%ac1%e5%ad%b8%e6%9c%9f%e8%aa%b2%e7%a8%8b%e6%95%99%e5%ad%b8%e5%8a%a9%e6%95%99%e5%bf%97%e9%a1%98%e8%aa%bf%e6%9f%a5/</t>
        </is>
      </c>
      <c r="N1041" s="7" t="inlineStr">
        <is>
          <t>許慧君</t>
        </is>
      </c>
    </row>
    <row r="1042">
      <c r="A1042" s="7">
        <f>TRUE()</f>
        <v/>
      </c>
      <c r="B1042" s="7" t="inlineStr">
        <is>
          <t>其他</t>
        </is>
      </c>
      <c r="C1042" s="7" t="n"/>
      <c r="D1042" s="14" t="n">
        <v>45071</v>
      </c>
      <c r="E1042" s="7" t="inlineStr">
        <is>
          <t>國立中央大學COVID-19校園防疫措施</t>
        </is>
      </c>
      <c r="F1042" s="7" t="inlineStr">
        <is>
          <t>v1_校園防疫措施1120523下載</t>
        </is>
      </c>
      <c r="G1042" s="7" t="inlineStr">
        <is>
          <t>v1_校園防疫措施1120523</t>
        </is>
      </c>
      <c r="H1042" s="7" t="inlineStr">
        <is>
          <t>https://www.phy.ncu.edu.tw/wp-content/uploads/2023/05/v1_校園防疫措施1120523.pdf</t>
        </is>
      </c>
      <c r="I1042" s="7" t="inlineStr">
        <is>
          <t>下載</t>
        </is>
      </c>
      <c r="J1042" s="7" t="inlineStr">
        <is>
          <t>https://www.phy.ncu.edu.tw/wp-content/uploads/2023/05/v1_校園防疫措施1120523.pdf</t>
        </is>
      </c>
      <c r="K1042" s="7" t="n"/>
      <c r="L1042" s="7" t="n"/>
      <c r="M1042" s="7" t="inlineStr">
        <is>
          <t>https://www.phy.ncu.edu.tw/news/%e5%9c%8b%e7%ab%8b%e4%b8%ad%e5%a4%ae%e5%a4%a7%e5%ad%b8covid-19%e6%a0%a1%e5%9c%92%e9%98%b2%e7%96%ab%e6%8e%aa%e6%96%bd-2/</t>
        </is>
      </c>
      <c r="N1042" s="7" t="inlineStr">
        <is>
          <t>許慧君</t>
        </is>
      </c>
    </row>
    <row r="1043">
      <c r="A1043" s="7">
        <f>TRUE()</f>
        <v/>
      </c>
      <c r="B1043" s="7" t="inlineStr">
        <is>
          <t>獎學金</t>
        </is>
      </c>
      <c r="C1043" s="7" t="n"/>
      <c r="D1043" s="14" t="n">
        <v>45071</v>
      </c>
      <c r="E1043" s="7" t="inlineStr">
        <is>
          <t>聯電劉炯朗博士生獎學金</t>
        </is>
      </c>
      <c r="F1043" s="7" t="inlineStr">
        <is>
          <t>https://www.umc.com/zh-TW/Html/scholarships</t>
        </is>
      </c>
      <c r="G1043" s="7" t="inlineStr">
        <is>
          <t>https://www.umc.com/zh-TW/Html/scholarships</t>
        </is>
      </c>
      <c r="H1043" s="7" t="inlineStr">
        <is>
          <t>https://www.umc.com/zh-TW/Html/scholarships</t>
        </is>
      </c>
      <c r="I1043" s="7" t="n"/>
      <c r="J1043" s="7" t="n"/>
      <c r="K1043" s="7" t="n"/>
      <c r="L1043" s="7" t="n"/>
      <c r="M1043" s="7" t="inlineStr">
        <is>
          <t>https://www.phy.ncu.edu.tw/news/%e8%81%af%e9%9b%bb%e5%8a%89%e7%82%af%e6%9c%97%e5%8d%9a%e5%a3%ab%e7%94%9f%e7%8d%8e%e5%ad%b8%e9%87%91/</t>
        </is>
      </c>
      <c r="N1043" s="7" t="inlineStr">
        <is>
          <t>許慧君</t>
        </is>
      </c>
    </row>
    <row r="1044" ht="297" customHeight="1">
      <c r="A1044" s="7">
        <f>TRUE()</f>
        <v/>
      </c>
      <c r="B1044" s="7" t="inlineStr">
        <is>
          <t>其他</t>
        </is>
      </c>
      <c r="C1044" s="7" t="n"/>
      <c r="D1044" s="14" t="n">
        <v>45069</v>
      </c>
      <c r="E1044" s="7" t="inlineStr">
        <is>
          <t>【高能與強場物理研究中心】 誠徵專任助理一名</t>
        </is>
      </c>
      <c r="F1044" s="9" t="inlineStr">
        <is>
          <t>【工作內容】
1. 辦理國際及國內研討會。
2. 執行、採購及核銷計畫相關業務。
3. 管理實驗室相關事務。
4. 臨時交辦業務。
【資格條件】
1. 具學士學位(含)以上。
2. 具基礎以上英文溝通及書信能力，英文會話流暢佳。
3. 嫻熟電腦文書處理、公文撰寫及帳務管理，有經驗者佳。
4. 具溝通協調能力及團隊合作精神。
5. 具配合工作內容彈性加班。
【薪資】依照本校「國立中央大學專任人員報酬標準表」辦理。
【聘期】到職日起一年(試用期三個月，視工作表現及經費予以續聘至少三年)
【工作時間】出勤管理比照本校契約僱用人員規定辦理。
(週一至週五每日工作時數八小時；核心上班時間為九時，因應學術活動、研究需要會調整上班時間並擇期補假）
【工作地點】中央大學 物理系
【應徵方式】
1. 請將個人履歷表、自傳(含照片)、最高學歷畢業證書及其他有利證明文件，合併為一份PDF檔。
2. 請於112年6月2日前，E-mail：hilary@ncu.edu.tw(張小姐)，檔案名稱和E-mail主旨請註明：【應徵專任助理-OOO】，OOO為應徵者姓名。
【備註】書審合格者將通知面試，不符合者，恕不另行通知。</t>
        </is>
      </c>
      <c r="G1044" s="7" t="inlineStr">
        <is>
          <t>hilary@ncu.edu.tw</t>
        </is>
      </c>
      <c r="H1044" s="7" t="inlineStr">
        <is>
          <t>mailto:hilary@ncu.edu.tw</t>
        </is>
      </c>
      <c r="I1044" s="7" t="n"/>
      <c r="J1044" s="7" t="n"/>
      <c r="K1044" s="7" t="n"/>
      <c r="L1044" s="7" t="n"/>
      <c r="M1044" s="7" t="inlineStr">
        <is>
          <t>https://www.phy.ncu.edu.tw/news/%e3%80%90%e9%ab%98%e8%83%bd%e8%88%87%e5%bc%b7%e5%a0%b4%e7%89%a9%e7%90%86%e7%a0%94%e7%a9%b6%e4%b8%ad%e5%bf%83%e3%80%91-%e8%aa%a0%e5%be%b5%e5%b0%88%e4%bb%bb%e5%8a%a9%e7%90%86%e4%b8%80%e5%90%8d/</t>
        </is>
      </c>
      <c r="N1044" s="7" t="inlineStr">
        <is>
          <t>許慧君</t>
        </is>
      </c>
    </row>
    <row r="1045">
      <c r="A1045" s="7">
        <f>TRUE()</f>
        <v/>
      </c>
      <c r="B1045" s="7" t="inlineStr">
        <is>
          <t>其他</t>
        </is>
      </c>
      <c r="C1045" s="7" t="n"/>
      <c r="D1045" s="14" t="n">
        <v>45068</v>
      </c>
      <c r="E1045" s="7" t="inlineStr">
        <is>
          <t>恭賀林宗泰老師榮獲本校111學年度校務服務績優獎勵_服務傑出獎</t>
        </is>
      </c>
      <c r="F1045" s="7" t="n"/>
      <c r="G1045" s="7" t="n"/>
      <c r="H1045" s="7" t="n"/>
      <c r="I1045" s="7" t="n"/>
      <c r="J1045" s="7" t="n"/>
      <c r="K1045" s="7" t="n"/>
      <c r="L1045" s="7" t="n"/>
      <c r="M1045" s="7" t="inlineStr">
        <is>
          <t>https://www.phy.ncu.edu.tw/news/%e6%81%ad%e8%b3%80%e6%9e%97%e5%ae%97%e6%b3%b0%e8%80%81%e5%b8%ab%e6%a6%ae%e7%8d%b2%e6%9c%ac%e6%a0%a1111%e5%ad%b8%e5%b9%b4%e5%ba%a6%e6%a0%a1%e5%8b%99%e6%9c%8d%e5%8b%99%e7%b8%be%e5%84%aa%e7%8d%8e/</t>
        </is>
      </c>
      <c r="N1045" s="7" t="inlineStr">
        <is>
          <t>劉怡貞</t>
        </is>
      </c>
    </row>
    <row r="1046">
      <c r="A1046" s="7">
        <f>TRUE()</f>
        <v/>
      </c>
      <c r="B1046" s="7" t="inlineStr">
        <is>
          <t>演講</t>
        </is>
      </c>
      <c r="C1046" s="7" t="n"/>
      <c r="D1046" s="14" t="n">
        <v>45065</v>
      </c>
      <c r="E1046" s="7" t="inlineStr">
        <is>
          <t>圖書館論文繳交講習—學位論文審核快速通關</t>
        </is>
      </c>
      <c r="F1046" s="7" t="n"/>
      <c r="G1046" s="7" t="n"/>
      <c r="H1046" s="7" t="n"/>
      <c r="I1046" s="7" t="n"/>
      <c r="J1046" s="7" t="n"/>
      <c r="K1046" s="7" t="n"/>
      <c r="L1046" s="7" t="n"/>
      <c r="M1046" s="7" t="inlineStr">
        <is>
          <t>https://www.phy.ncu.edu.tw/news/%e5%9c%96%e6%9b%b8%e9%a4%a8%e8%ab%96%e6%96%87%e7%b9%b3%e4%ba%a4%e8%ac%9b%e7%bf%92-%e5%ad%b8%e4%bd%8d%e8%ab%96%e6%96%87%e5%af%a9%e6%a0%b8%e5%bf%ab%e9%80%9f%e9%80%9a%e9%97%9c/</t>
        </is>
      </c>
      <c r="N1046" s="7" t="inlineStr">
        <is>
          <t>許慧君</t>
        </is>
      </c>
    </row>
    <row r="1047" ht="66" customHeight="1">
      <c r="A1047" s="7">
        <f>TRUE()</f>
        <v/>
      </c>
      <c r="B1047" s="7" t="inlineStr">
        <is>
          <t>招生</t>
        </is>
      </c>
      <c r="C1047" s="7" t="n"/>
      <c r="D1047" s="14" t="n">
        <v>45065</v>
      </c>
      <c r="E1047" s="7" t="inlineStr">
        <is>
          <t>112年〔五年取得學、碩士學位〕獲推薦同學說明會</t>
        </is>
      </c>
      <c r="F1047" s="9" t="inlineStr">
        <is>
          <t>時間:112年5月22日(星期一)下午5點
地點:健雄館六樓625教室
出席名單:112年獲推薦同學 https://reurl.cc/b7ZR7y
說明會約10分鐘，請同學務必準時出席。
該時段無法出席同學，請email通知corona@ncu.edu.tw，告知姓名及學號。</t>
        </is>
      </c>
      <c r="G1047" s="7" t="inlineStr">
        <is>
          <t>https://reurl.cc/b7ZR7y</t>
        </is>
      </c>
      <c r="H1047" s="7" t="inlineStr">
        <is>
          <t>https://reurl.cc/b7ZR7y</t>
        </is>
      </c>
      <c r="I1047" s="7" t="n"/>
      <c r="J1047" s="7" t="n"/>
      <c r="K1047" s="7" t="n"/>
      <c r="L1047" s="7" t="n"/>
      <c r="M1047" s="7" t="inlineStr">
        <is>
          <t>https://www.phy.ncu.edu.tw/news/112%e5%b9%b4%e3%80%94%e4%ba%94%e5%b9%b4%e5%8f%96%e5%be%97%e5%ad%b8%e3%80%81%e7%a2%a9%e5%a3%ab%e5%ad%b8%e4%bd%8d%e3%80%95%e7%8d%b2%e6%8e%a8%e8%96%a6%e5%90%8c%e5%ad%b8%e8%aa%aa%e6%98%8e%e6%9c%83/</t>
        </is>
      </c>
      <c r="N1047" s="7" t="inlineStr">
        <is>
          <t>許慧君</t>
        </is>
      </c>
    </row>
    <row r="1048">
      <c r="A1048" s="7">
        <f>TRUE()</f>
        <v/>
      </c>
      <c r="B1048" s="7" t="inlineStr">
        <is>
          <t>其他</t>
        </is>
      </c>
      <c r="C1048" s="7" t="n"/>
      <c r="D1048" s="14" t="n">
        <v>45064</v>
      </c>
      <c r="E1048" s="7" t="inlineStr">
        <is>
          <t>教室異動公告112.05.24(三)</t>
        </is>
      </c>
      <c r="F1048" s="7" t="n"/>
      <c r="G1048" s="7" t="n"/>
      <c r="H1048" s="7" t="n"/>
      <c r="I1048" s="7" t="n"/>
      <c r="J1048" s="7" t="n"/>
      <c r="K1048" s="7" t="n"/>
      <c r="L1048" s="7" t="n"/>
      <c r="M1048" s="7" t="inlineStr">
        <is>
          <t>https://www.phy.ncu.edu.tw/news/%e6%95%99%e5%ae%a4%e7%95%b0%e5%8b%95%e5%85%ac%e5%91%8a112-05-24%e4%b8%89/</t>
        </is>
      </c>
      <c r="N1048" s="7" t="inlineStr">
        <is>
          <t>吳菁穗</t>
        </is>
      </c>
    </row>
    <row r="1049">
      <c r="A1049" s="7">
        <f>TRUE()</f>
        <v/>
      </c>
      <c r="B1049" s="7" t="inlineStr">
        <is>
          <t>演講</t>
        </is>
      </c>
      <c r="C1049" s="7" t="n"/>
      <c r="D1049" s="14" t="n">
        <v>45063</v>
      </c>
      <c r="E1049" s="7" t="inlineStr">
        <is>
          <t>Colloquium_20230523_Challenges and Opportunities in 2D and Quasi-2D Semiconductors</t>
        </is>
      </c>
      <c r="F1049" s="7" t="inlineStr">
        <is>
          <t>Colloquium_20230523下載</t>
        </is>
      </c>
      <c r="G1049" s="7" t="inlineStr">
        <is>
          <t>Colloquium_20230523</t>
        </is>
      </c>
      <c r="H1049" s="7" t="inlineStr">
        <is>
          <t>https://www.phy.ncu.edu.tw/wp-content/uploads/2023/05/Colloquium_20230523.pdf</t>
        </is>
      </c>
      <c r="I1049" s="7" t="inlineStr">
        <is>
          <t>下載</t>
        </is>
      </c>
      <c r="J1049" s="7" t="inlineStr">
        <is>
          <t>https://www.phy.ncu.edu.tw/wp-content/uploads/2023/05/Colloquium_20230523.pdf</t>
        </is>
      </c>
      <c r="K1049" s="7" t="n"/>
      <c r="L1049" s="7" t="n"/>
      <c r="M1049" s="7" t="inlineStr">
        <is>
          <t>https://www.phy.ncu.edu.tw/news/colloquium_20230523_challenges-and-opportunities-in-2d-and-quasi-2d-semiconductors/</t>
        </is>
      </c>
      <c r="N1049" s="7" t="inlineStr">
        <is>
          <t>許慧君</t>
        </is>
      </c>
    </row>
    <row r="1050" ht="333" customHeight="1">
      <c r="A1050" s="7">
        <f>TRUE()</f>
        <v/>
      </c>
      <c r="B1050" s="7" t="inlineStr">
        <is>
          <t>招生</t>
        </is>
      </c>
      <c r="C1050" s="7" t="inlineStr">
        <is>
          <t>高中生</t>
        </is>
      </c>
      <c r="D1050" s="14" t="n">
        <v>45063</v>
      </c>
      <c r="E1050" s="7" t="inlineStr">
        <is>
          <t>112學年度大學個人申請入學第二階段指定項目甄試【報到時間暨應試順序表】</t>
        </is>
      </c>
      <c r="F1050" s="9" t="inlineStr">
        <is>
          <t>112學年度大學個人申請入學第二階段指定項目甄試【報到時間表】如附件：
112個人申請指定項目甄試報到時間及應試順序表-1下載
甄試時間以112/05/24（三）當天實際進行的時間為主，請於指定報到時間內親自辦理報到。如預期會因故遲到者請務必事先告知，完成報到後將安排於最後一位考生之後遞補面試，不得異議。
如「甄試當日快篩結果」為陽性但為輕症或無症狀確診者，請務必於指定報到時間提前至少一小時通報本系，以便本系安排人員於一樓館外接送至館內備用試場視訊面試。
通報方式：檢附甄試當日快篩試劑照片，以電子郵件寄送至本系，並致電確認。聯絡方式： (03) 422-7151 轉分機 65300； E-mail: cswu@ncu.edu.tw
*注意事項：
請直接搭電梯到健雄館七樓717外辦理報到；快篩結果為陽性但為輕症或無症狀確診者到館後請於一樓館外電洽本系並等候帶領。
為顧及全體考生之權益及公平性，甄試時間公告後不得要求更改。
當日家長汽車以車牌辨識入校，離校時免繳停車費，請走人工車道並出示「指定項目甄試通知函」即可離校。
面試當天安排四場課程說明會(09:00、11:00、13:50、15:50)、實驗物理展覽室參觀、實驗課程觀摩(下午)，歡迎考生及家長參加。
本系謹訂於112/05/29(一)下午舉辦OPEN HOUSE，誠摯地邀請您蒞臨參觀，將會對本系在課程內容規劃與研究能力培養訓練上有更深入的了解。詳細流程請參閱下表：
時間內容地點
13:00 - 13:30報到健雄館(科學四館) 717室
13:30 - 14:30課程與學生表現介紹、座談會健雄館(科學四館) 717室
14:40 - 15:40參觀實驗物理展覽室與前沿科學研究實驗室健雄館(科學四館) 1樓
15:50 - 16:50綜合討論 (Q&amp;A)健雄館(科學四館) 717室
為統計參加人數，請最遲於5月24日(三)面試結束後離開本系前完成  線上出席意願調查：https://forms.gle/ch9XwnaTe84w71FJ9</t>
        </is>
      </c>
      <c r="G1050" s="7" t="inlineStr">
        <is>
          <t>112個人申請指定項目甄試報到時間及應試順序表-1</t>
        </is>
      </c>
      <c r="H1050" s="7" t="inlineStr">
        <is>
          <t>https://www.phy.ncu.edu.tw/wp-content/uploads/2023/05/112個人申請指定項目甄試報到時間及應試順序表-1.pdf</t>
        </is>
      </c>
      <c r="I1050" s="7" t="inlineStr">
        <is>
          <t>下載</t>
        </is>
      </c>
      <c r="J1050" s="7" t="inlineStr">
        <is>
          <t>https://www.phy.ncu.edu.tw/wp-content/uploads/2023/05/112個人申請指定項目甄試報到時間及應試順序表-1.pdf</t>
        </is>
      </c>
      <c r="K1050" s="7" t="inlineStr">
        <is>
          <t>https://forms.gle/ch9XwnaTe84w71FJ9</t>
        </is>
      </c>
      <c r="L1050" s="7" t="inlineStr">
        <is>
          <t>https://forms.gle/ch9XwnaTe84w71FJ9</t>
        </is>
      </c>
      <c r="M1050" s="7" t="inlineStr">
        <is>
          <t>https://www.phy.ncu.edu.tw/news/112%e5%ad%b8%e5%b9%b4%e5%ba%a6%e5%a4%a7%e5%ad%b8%e5%80%8b%e4%ba%ba%e7%94%b3%e8%ab%8b%e5%85%a5%e5%ad%b8%e7%ac%ac%e4%ba%8c%e9%9a%8e%e6%ae%b5%e6%8c%87%e5%ae%9a%e9%a0%85%e7%9b%ae%e7%94%84%e8%a9%a6-2/</t>
        </is>
      </c>
      <c r="N1050" s="7" t="inlineStr">
        <is>
          <t>吳菁穗</t>
        </is>
      </c>
    </row>
    <row r="1051">
      <c r="A1051" s="7">
        <f>TRUE()</f>
        <v/>
      </c>
      <c r="B1051" s="7" t="inlineStr">
        <is>
          <t>其他</t>
        </is>
      </c>
      <c r="C1051" s="7" t="n"/>
      <c r="D1051" s="14" t="n">
        <v>45062</v>
      </c>
      <c r="E1051" s="7" t="inlineStr">
        <is>
          <t>恭賀朱慶琪老師榮獲本校111學年度教學優良獎</t>
        </is>
      </c>
      <c r="F1051" s="7" t="inlineStr">
        <is>
          <t>恭賀朱慶琪老師榮獲本校111學年度教學優良獎</t>
        </is>
      </c>
      <c r="G1051" s="7" t="n"/>
      <c r="H1051" s="7" t="n"/>
      <c r="I1051" s="7" t="n"/>
      <c r="J1051" s="7" t="n"/>
      <c r="K1051" s="7" t="n"/>
      <c r="L1051" s="7" t="n"/>
      <c r="M1051" s="7" t="inlineStr">
        <is>
          <t>https://www.phy.ncu.edu.tw/news/%e8%b3%80%e6%9c%b1%e6%85%b6%e7%90%aa%e8%80%81%e5%b8%ab%e6%a6%ae%e7%8d%b2%e6%9c%ac%e6%a0%a1111%e5%ad%b8%e5%b9%b4%e5%ba%a6%e6%95%99%e5%ad%b8%e5%84%aa%e8%89%af%e7%8d%8e/</t>
        </is>
      </c>
      <c r="N1051" s="7" t="inlineStr">
        <is>
          <t>許慧君</t>
        </is>
      </c>
    </row>
    <row r="1052" ht="118" customHeight="1">
      <c r="A1052" s="7">
        <f>TRUE()</f>
        <v/>
      </c>
      <c r="B1052" s="7" t="inlineStr">
        <is>
          <t>其他</t>
        </is>
      </c>
      <c r="C1052" s="7" t="n"/>
      <c r="D1052" s="14" t="n">
        <v>45061</v>
      </c>
      <c r="E1052" s="7" t="inlineStr">
        <is>
          <t>【施工公告】112年5月16日至112年5月18日「科四館旁木棧道整修工程」</t>
        </is>
      </c>
      <c r="F1052" s="9" t="inlineStr">
        <is>
          <t>工程名稱：科四館旁木棧道整修工程
施工期間：112年5月16日開工，112年5月18日完工
(上午8:00至下午5:00)
施工範圍：科四館旁木棧道
注意事項：施工期間禁止進入及通行，將會有噪音、粉塵產生，不便之處，敬請見諒。
承攬廠商：泰成企業社
工地負責人:詹朝淇先生0932368009
承辦單位：總務處營繕組 TEL：03-4227151轉57326
總務處營繕組 敬啟</t>
        </is>
      </c>
      <c r="G1052" s="7" t="n"/>
      <c r="H1052" s="7" t="n"/>
      <c r="I1052" s="7" t="n"/>
      <c r="J1052" s="7" t="n"/>
      <c r="K1052" s="7" t="n"/>
      <c r="L1052" s="7" t="n"/>
      <c r="M1052" s="7" t="inlineStr">
        <is>
          <t>https://www.phy.ncu.edu.tw/news/%e3%80%90%e6%96%bd%e5%b7%a5%e5%85%ac%e5%91%8a%e3%80%91112%e5%b9%b45%e6%9c%8816%e6%97%a5%e8%87%b3112%e5%b9%b45%e6%9c%8818%e6%97%a5%e3%80%8c%e7%a7%91%e5%9b%9b%e9%a4%a8%e6%97%81%e6%9c%a8%e6%a3%a7/</t>
        </is>
      </c>
      <c r="N1052" s="7" t="inlineStr">
        <is>
          <t>許慧君</t>
        </is>
      </c>
    </row>
    <row r="1053" ht="235" customHeight="1">
      <c r="A1053" s="7">
        <f>TRUE()</f>
        <v/>
      </c>
      <c r="B1053" s="7" t="inlineStr">
        <is>
          <t>招生</t>
        </is>
      </c>
      <c r="C1053" s="7" t="n"/>
      <c r="D1053" s="14" t="n">
        <v>45061</v>
      </c>
      <c r="E1053" s="7" t="inlineStr">
        <is>
          <t>112年〔五年取得學、碩士學位〕獲推薦名單</t>
        </is>
      </c>
      <c r="F1053" s="9" t="inlineStr">
        <is>
          <t>112年〔五年取得學、碩士學位〕獲推薦名單(依學號排序)共21位：
109202003、109202007、109202008、109202009
109202011、109202013、109202501、109202502
109202503、109202507、109202510、109202513
109202515、109202517、109202518、109202519
109202523、109202525、109202529、109202530
109202531
注意事項：獲推薦之學生
仍須報名下學年度本系碩士班甄試，報名時仍需依報名簡章規定，檢附包含指導教授在內至少兩封推薦書、專題研究報告(需符合註一之要求)與未來研究計畫等資料。
碩士班甄試入學作業包含初試審查及複試口試兩階段。
如未能於大四取得學士學位即喪失資格。
註一：專題研究報告格式要求：
(1) 報告不得少於6頁。
(2) 版面設定：A4紙，即長29.7公分，寬21公分。
(3) 格式：中文打字規格為每行繕打（行間不另留間距），英文打字規格為Single Space。
(4) 字體：以中英文撰寫均可。英文使用Times New Roman Font，中文使用標楷體，字體大小以12號為主。</t>
        </is>
      </c>
      <c r="G1053" s="7" t="n"/>
      <c r="H1053" s="7" t="n"/>
      <c r="I1053" s="7" t="n"/>
      <c r="J1053" s="7" t="n"/>
      <c r="K1053" s="7" t="n"/>
      <c r="L1053" s="7" t="n"/>
      <c r="M1053" s="7" t="inlineStr">
        <is>
          <t>https://www.phy.ncu.edu.tw/news/112%e5%b9%b4%e3%80%94%e4%ba%94%e5%b9%b4%e5%8f%96%e5%be%97%e5%ad%b8%e3%80%81%e7%a2%a9%e5%a3%ab%e5%ad%b8%e4%bd%8d%e3%80%95%e7%8d%b2%e6%8e%a8%e8%96%a6%e5%90%8d%e5%96%ae/</t>
        </is>
      </c>
      <c r="N1053" s="7" t="inlineStr">
        <is>
          <t>許慧君</t>
        </is>
      </c>
    </row>
    <row r="1054" ht="144" customHeight="1">
      <c r="A1054" s="7">
        <f>TRUE()</f>
        <v/>
      </c>
      <c r="B1054" s="7" t="inlineStr">
        <is>
          <t>其他</t>
        </is>
      </c>
      <c r="C1054" s="7" t="n"/>
      <c r="D1054" s="14" t="n">
        <v>45061</v>
      </c>
      <c r="E1054" s="7" t="inlineStr">
        <is>
          <t>2023第十九屆吳大猷科學營</t>
        </is>
      </c>
      <c r="F1054" s="9" t="inlineStr">
        <is>
          <t>活動日期：112年8月13-18日
活動地點：杉林溪森林生態渡假園區
官方報名截止日期： 112年6月19日(含)，郵戳為憑
報名方式: 自由報名 或 單位推薦
本系(單位)推薦(自費參加費用NT$3,000)，請學生備齊以下資料，於6/14(三)前提供。
推薦學員報名表
 大學歷年成績單
 一篇800~1,000字的短文
教師的推薦信。
【今年為升研一者(應屆畢業生)，請附上已經考上研究所之相關證明文件。】
詳見官網: https://www.phys.sinica.edu.tw/~tywufund/camp/2023/index.php</t>
        </is>
      </c>
      <c r="G1054" s="7" t="inlineStr">
        <is>
          <t>https://www.phys.sinica.edu.tw/~tywufund/camp/2023/index.php</t>
        </is>
      </c>
      <c r="H1054" s="7" t="inlineStr">
        <is>
          <t>https://www.phys.sinica.edu.tw/~tywufund/camp/2023/index.php</t>
        </is>
      </c>
      <c r="I1054" s="7" t="n"/>
      <c r="J1054" s="7" t="n"/>
      <c r="K1054" s="7" t="n"/>
      <c r="L1054" s="7" t="n"/>
      <c r="M1054" s="7" t="inlineStr">
        <is>
          <t>https://www.phy.ncu.edu.tw/news/2023%e7%ac%ac%e5%8d%81%e4%b9%9d%e5%b1%86%e5%90%b3%e5%a4%a7%e7%8c%b7%e7%a7%91%e5%ad%b8%e7%87%9f/</t>
        </is>
      </c>
      <c r="N1054" s="7" t="inlineStr">
        <is>
          <t>劉怡貞</t>
        </is>
      </c>
    </row>
    <row r="1055" ht="118" customHeight="1">
      <c r="A1055" s="7">
        <f>TRUE()</f>
        <v/>
      </c>
      <c r="B1055" s="7" t="inlineStr">
        <is>
          <t>其他</t>
        </is>
      </c>
      <c r="C1055" s="7" t="n"/>
      <c r="D1055" s="14" t="n">
        <v>45061</v>
      </c>
      <c r="E1055" s="7" t="inlineStr">
        <is>
          <t>2023/5/27(六) 物理系畢業撥穗活動</t>
        </is>
      </c>
      <c r="F1055" s="9" t="inlineStr">
        <is>
          <t>11:50-13:20 畢業餐會     (S4-625)
13:25-13:30 理學院合照   (S1-1F)
13:50-14:00 主任致詞     (S4-209)
14:00-15:30 撥穗儀式     (S4-209)
15:30-15:50 謝師禮       (S4-209)
15:50-16:10 物理系師生合照 (S4-1F)
餐會備有豐盛美食，敬請教師們與畢業生一同享用。
系學會敬邀所有同學前來撥穗觀禮，可準備鮮花禮物獻上對畢業生的祝福，也歡迎一同合影，留下珍貴回憶。</t>
        </is>
      </c>
      <c r="G1055" s="7" t="n"/>
      <c r="H1055" s="7" t="n"/>
      <c r="I1055" s="7" t="n"/>
      <c r="J1055" s="7" t="n"/>
      <c r="K1055" s="7" t="n"/>
      <c r="L1055" s="7" t="n"/>
      <c r="M1055" s="7" t="inlineStr">
        <is>
          <t>https://www.phy.ncu.edu.tw/news/2023-6-3%e5%85%ad-%e7%89%a9%e7%90%86%e7%b3%bb%e7%95%a2%e6%a5%ad%e6%92%a5%e7%a9%97%e6%b4%bb%e5%8b%95/</t>
        </is>
      </c>
      <c r="N1055" s="7" t="inlineStr">
        <is>
          <t>劉怡貞</t>
        </is>
      </c>
    </row>
    <row r="1056" ht="27" customHeight="1">
      <c r="A1056" s="7">
        <f>TRUE()</f>
        <v/>
      </c>
      <c r="B1056" s="7" t="inlineStr">
        <is>
          <t>其他</t>
        </is>
      </c>
      <c r="C1056" s="7" t="n"/>
      <c r="D1056" s="14" t="n">
        <v>45061</v>
      </c>
      <c r="E1056" s="7" t="inlineStr">
        <is>
          <t>112(一)課務日程表及選課相關資訊</t>
        </is>
      </c>
      <c r="F1056" s="9" t="inlineStr">
        <is>
          <t>112(一)課務相關日程表
112(一)選課相關資訊</t>
        </is>
      </c>
      <c r="G1056" s="7" t="inlineStr">
        <is>
          <t>112(一)課務相關日程表</t>
        </is>
      </c>
      <c r="H1056" s="7" t="inlineStr">
        <is>
          <t>https://pdc.adm.ncu.edu.tw/Course/course/COUR_S.pdf</t>
        </is>
      </c>
      <c r="I1056" s="7" t="inlineStr">
        <is>
          <t>112(一)選課相關資訊</t>
        </is>
      </c>
      <c r="J1056" s="7" t="inlineStr">
        <is>
          <t>https://in.ncu.edu.tw/ncu57170/post/crs_info.pdf</t>
        </is>
      </c>
      <c r="K1056" s="7" t="n"/>
      <c r="L1056" s="7" t="n"/>
      <c r="M1056" s="7" t="inlineStr">
        <is>
          <t>https://www.phy.ncu.edu.tw/news/112%e4%b8%80%e8%aa%b2%e5%8b%99%e6%97%a5%e7%a8%8b%e8%a1%a8%e5%8f%8a%e9%81%b8%e8%aa%b2%e7%9b%b8%e9%97%9c%e8%b3%87%e8%a8%8a/</t>
        </is>
      </c>
      <c r="N1056" s="7" t="inlineStr">
        <is>
          <t>許慧君</t>
        </is>
      </c>
    </row>
    <row r="1057" ht="53" customHeight="1">
      <c r="A1057" s="7">
        <f>TRUE()</f>
        <v/>
      </c>
      <c r="B1057" s="7" t="inlineStr">
        <is>
          <t>其他</t>
        </is>
      </c>
      <c r="C1057" s="7" t="n"/>
      <c r="D1057" s="14" t="n">
        <v>45058</v>
      </c>
      <c r="E1057" s="7" t="inlineStr">
        <is>
          <t>中大校友通訊第64期 (112年5月11日)中情於你 / 謝妮恩博士專訪</t>
        </is>
      </c>
      <c r="F1057" s="9" t="inlineStr">
        <is>
          <t>中大校友通訊第64期 (112年5月11日)
中情於你 / 謝妮恩博士專訪
嘗試是尋找興趣的試金石
page1下載</t>
        </is>
      </c>
      <c r="G1057" s="7" t="inlineStr">
        <is>
          <t>page1</t>
        </is>
      </c>
      <c r="H1057" s="7" t="inlineStr">
        <is>
          <t>https://www.phy.ncu.edu.tw/wp-content/uploads/2023/05/page1.pdf</t>
        </is>
      </c>
      <c r="I1057" s="7" t="inlineStr">
        <is>
          <t>下載</t>
        </is>
      </c>
      <c r="J1057" s="7" t="inlineStr">
        <is>
          <t>https://www.phy.ncu.edu.tw/wp-content/uploads/2023/05/page1.pdf</t>
        </is>
      </c>
      <c r="K1057" s="7" t="n"/>
      <c r="L1057" s="7" t="n"/>
      <c r="M1057" s="7" t="inlineStr">
        <is>
          <t>https://www.phy.ncu.edu.tw/news/%e4%b8%ad%e5%a4%a7%e6%a0%a1%e5%8f%8b%e9%80%9a%e8%a8%8a%e7%ac%ac64%e6%9c%9f-112%e5%b9%b45%e6%9c%8811%e6%97%a5%e4%b8%ad%e6%83%85%e6%96%bc%e4%bd%a0-%e8%ac%9d%e5%a6%ae%e6%81%a9%e5%8d%9a%e5%a3%ab/</t>
        </is>
      </c>
      <c r="N1057" s="7" t="inlineStr">
        <is>
          <t>許慧君</t>
        </is>
      </c>
    </row>
    <row r="1058">
      <c r="A1058" s="7">
        <f>TRUE()</f>
        <v/>
      </c>
      <c r="B1058" s="7" t="inlineStr">
        <is>
          <t>演講</t>
        </is>
      </c>
      <c r="C1058" s="7" t="n"/>
      <c r="D1058" s="14" t="n">
        <v>45058</v>
      </c>
      <c r="E1058" s="7" t="inlineStr">
        <is>
          <t>Colloquium_20230516_Novel Phenomena in a Two-Dimensional World through Ordered Structures</t>
        </is>
      </c>
      <c r="F1058" s="7" t="inlineStr">
        <is>
          <t>Colloquium_20230516下載</t>
        </is>
      </c>
      <c r="G1058" s="7" t="inlineStr">
        <is>
          <t>Colloquium_20230516</t>
        </is>
      </c>
      <c r="H1058" s="7" t="inlineStr">
        <is>
          <t>https://www.phy.ncu.edu.tw/wp-content/uploads/2023/05/Colloquium_20230516.pdf</t>
        </is>
      </c>
      <c r="I1058" s="7" t="inlineStr">
        <is>
          <t>下載</t>
        </is>
      </c>
      <c r="J1058" s="7" t="inlineStr">
        <is>
          <t>https://www.phy.ncu.edu.tw/wp-content/uploads/2023/05/Colloquium_20230516.pdf</t>
        </is>
      </c>
      <c r="K1058" s="7" t="n"/>
      <c r="L1058" s="7" t="n"/>
      <c r="M1058" s="7" t="inlineStr">
        <is>
          <t>https://www.phy.ncu.edu.tw/news/colloquium_20230516_novel-phenomena-in-a-two-dimensional-world-through-ordered-structures/</t>
        </is>
      </c>
      <c r="N1058" s="7" t="inlineStr">
        <is>
          <t>許慧君</t>
        </is>
      </c>
    </row>
    <row r="1059" ht="27" customHeight="1">
      <c r="A1059" s="7">
        <f>TRUE()</f>
        <v/>
      </c>
      <c r="B1059" s="7" t="inlineStr">
        <is>
          <t>招生</t>
        </is>
      </c>
      <c r="C1059" s="7" t="n"/>
      <c r="D1059" s="14" t="n">
        <v>45057</v>
      </c>
      <c r="E1059" s="7" t="inlineStr">
        <is>
          <t>112學年度博士班考試入學榜單</t>
        </is>
      </c>
      <c r="F1059" s="9" t="inlineStr">
        <is>
          <t>https://admission.ncu.edu.tw/zh-TW/article/2023-05-11%2014:43:13
正取生:成績單及錄取通知書於5/12以掛號郵寄至通訊地址。</t>
        </is>
      </c>
      <c r="G1059" s="7" t="inlineStr">
        <is>
          <t>https://admission.ncu.edu.tw/zh-TW/article/2023-05-11%2014:4</t>
        </is>
      </c>
      <c r="H1059" s="7" t="inlineStr">
        <is>
          <t>https://admission.ncu.edu.tw/zh-TW/article/2023-05-11%2014:43:13</t>
        </is>
      </c>
      <c r="I1059" s="7" t="n"/>
      <c r="J1059" s="7" t="n"/>
      <c r="K1059" s="7" t="n"/>
      <c r="L1059" s="7" t="n"/>
      <c r="M1059" s="7" t="inlineStr">
        <is>
          <t>https://www.phy.ncu.edu.tw/news/112%e5%ad%b8%e5%b9%b4%e5%ba%a6%e5%8d%9a%e5%a3%ab%e7%8f%ad%e8%80%83%e8%a9%a6%e5%85%a5%e5%ad%b8%e6%a6%9c%e5%96%ae/</t>
        </is>
      </c>
      <c r="N1059" s="7" t="inlineStr">
        <is>
          <t>許慧君</t>
        </is>
      </c>
    </row>
    <row r="1060">
      <c r="A1060" s="7">
        <f>TRUE()</f>
        <v/>
      </c>
      <c r="B1060" s="7" t="inlineStr">
        <is>
          <t>其他</t>
        </is>
      </c>
      <c r="C1060" s="7" t="n"/>
      <c r="D1060" s="14" t="n">
        <v>45051</v>
      </c>
      <c r="E1060" s="7" t="inlineStr">
        <is>
          <t>健雄館後側圍牆禁止停車公告</t>
        </is>
      </c>
      <c r="F1060" s="7" t="inlineStr">
        <is>
          <t>紅色區塊路段5/12(五)有大型吊車進出，請勿停放各式車輛，以免發生危險，謝謝合作~</t>
        </is>
      </c>
      <c r="G1060" s="7" t="n"/>
      <c r="H1060" s="7" t="n"/>
      <c r="I1060" s="7" t="n"/>
      <c r="J1060" s="7" t="n"/>
      <c r="K1060" s="7" t="n"/>
      <c r="L1060" s="7" t="n"/>
      <c r="M1060" s="7" t="inlineStr">
        <is>
          <t>https://www.phy.ncu.edu.tw/news/%e5%81%a5%e9%9b%84%e9%a4%a8%e5%be%8c%e5%81%b4%e5%9c%8d%e7%89%86%e7%a6%81%e6%ad%a2%e5%81%9c%e8%bb%8a%e5%85%ac%e5%91%8a/</t>
        </is>
      </c>
      <c r="N1060" s="7" t="inlineStr">
        <is>
          <t>許慧君</t>
        </is>
      </c>
    </row>
    <row r="1061" ht="196" customHeight="1">
      <c r="A1061" s="7">
        <f>TRUE()</f>
        <v/>
      </c>
      <c r="B1061" s="7" t="inlineStr">
        <is>
          <t>其他</t>
        </is>
      </c>
      <c r="C1061" s="7" t="n"/>
      <c r="D1061" s="14" t="n">
        <v>45051</v>
      </c>
      <c r="E1061" s="7" t="inlineStr">
        <is>
          <t>【轉知自來水公司緊急停水公告】台水三坑抽水站等五合一工程停水 桃竹15日起停水39小時 (全校自來水停水時間：起2023-05-15 00:00 迄2023-05-16 15:00) (自來水公司公告網址連結如下)</t>
        </is>
      </c>
      <c r="F1061" s="9" t="inlineStr">
        <is>
          <t>發布單位 : 營繕組2023-05-05
自來水公司緊急停水公告
轉知自來水公司緊急停水公告 (全校自來水停水)
停水原因：台水三坑抽水站等五合一工程停水 桃竹15日起停水39小時。
(此次工程包含三坑抽水站一期原水管修復改接工程、三坑抽水二期原水管彈性座封閘閥維修工程、龍潭場高壓保護電驛更換工程、淨水場與加壓站等高低壓電氣設備檢驗以及大溪區河西供水系統持壓閥增設工程等五項工程，整合五項計畫同步施工。)
本校停水範圍：全校自來水停水
停水時間：起2023-05-15 00:00 迄2023-05-16 15:00
自來水公司客服專線：1910
自來水公司公告網址：
https://www.water.gov.tw/ch/Subject/Detail/79154?nodeId=711
https://wateroff.water.gov.tw/city/%E6%A1%83%E5%9C%92%E5%B8%82/index.html
(各大樓如備有蓄水池、水塔等儲水設備，停水後仍有儲水水源可供使用。)
 總務處  敬啟</t>
        </is>
      </c>
      <c r="G1061" s="7" t="n"/>
      <c r="H1061" s="7" t="n"/>
      <c r="I1061" s="7" t="n"/>
      <c r="J1061" s="7" t="n"/>
      <c r="K1061" s="7" t="n"/>
      <c r="L1061" s="7" t="n"/>
      <c r="M1061" s="7" t="inlineStr">
        <is>
          <t>https://www.phy.ncu.edu.tw/news/%e3%80%90%e8%bd%89%e7%9f%a5%e8%87%aa%e4%be%86%e6%b0%b4%e5%85%ac%e5%8f%b8%e7%b7%8a%e6%80%a5%e5%81%9c%e6%b0%b4%e5%85%ac%e5%91%8a%e3%80%91%e5%8f%b0%e6%b0%b4%e4%b8%89%e5%9d%91%e6%8a%bd%e6%b0%b4%e7%ab%99/</t>
        </is>
      </c>
      <c r="N1061" s="7" t="inlineStr">
        <is>
          <t>許慧君</t>
        </is>
      </c>
    </row>
    <row r="1062">
      <c r="A1062" s="7">
        <f>TRUE()</f>
        <v/>
      </c>
      <c r="B1062" s="7" t="inlineStr">
        <is>
          <t>其他</t>
        </is>
      </c>
      <c r="C1062" s="7" t="n"/>
      <c r="D1062" s="14" t="n">
        <v>45051</v>
      </c>
      <c r="E1062" s="7" t="inlineStr">
        <is>
          <t>【清洗校區總水塔停水公告】為維護用水安全將進行供水系統水塔清洗工程，定於112年07月29、30日、08月05日清洗水塔，敬請用戶儲水備用。</t>
        </is>
      </c>
      <c r="F1062" s="7" t="inlineStr">
        <is>
          <t>https://www.oga.ncu.edu.tw/f3ec03a8/news/ee02930e/detail/fdfa86a4-6d0c-4250-89bd-c1d8ba5e2188</t>
        </is>
      </c>
      <c r="G1062" s="7" t="inlineStr">
        <is>
          <t>https://www.oga.ncu.edu.tw/f3ec03a8/news/ee02930e/detail/fdf</t>
        </is>
      </c>
      <c r="H1062" s="7" t="inlineStr">
        <is>
          <t>https://www.oga.ncu.edu.tw/f3ec03a8/news/ee02930e/detail/fdfa86a4-6d0c-4250-89bd-c1d8ba5e2188</t>
        </is>
      </c>
      <c r="I1062" s="7" t="n"/>
      <c r="J1062" s="7" t="n"/>
      <c r="K1062" s="7" t="n"/>
      <c r="L1062" s="7" t="n"/>
      <c r="M1062" s="7" t="inlineStr">
        <is>
          <t>https://www.phy.ncu.edu.tw/news/%e3%80%90%e6%b8%85%e6%b4%97%e6%a0%a1%e5%8d%80%e7%b8%bd%e6%b0%b4%e5%a1%94%e5%81%9c%e6%b0%b4%e5%85%ac%e5%91%8a%e3%80%91%e7%82%ba%e7%b6%ad%e8%ad%b7%e7%94%a8%e6%b0%b4%e5%ae%89%e5%85%a8%e5%b0%87%e9%80%b2/</t>
        </is>
      </c>
      <c r="N1062" s="7" t="inlineStr">
        <is>
          <t>許慧君</t>
        </is>
      </c>
    </row>
    <row r="1063">
      <c r="A1063" s="7">
        <f>TRUE()</f>
        <v/>
      </c>
      <c r="B1063" s="7" t="inlineStr">
        <is>
          <t>其他</t>
        </is>
      </c>
      <c r="C1063" s="7" t="n"/>
      <c r="D1063" s="14" t="n">
        <v>45049</v>
      </c>
      <c r="E1063" s="7" t="inlineStr">
        <is>
          <t>失物招領(112.05.03)</t>
        </is>
      </c>
      <c r="F1063" s="7" t="inlineStr">
        <is>
          <t>有遺失下列物品者，請儘速至物理系辦(S4-629)認領! 未領取物品將於112.05.30清除。</t>
        </is>
      </c>
      <c r="G1063" s="7" t="n"/>
      <c r="H1063" s="7" t="n"/>
      <c r="I1063" s="7" t="n"/>
      <c r="J1063" s="7" t="n"/>
      <c r="K1063" s="7" t="n"/>
      <c r="L1063" s="7" t="n"/>
      <c r="M1063" s="7" t="inlineStr">
        <is>
          <t>https://www.phy.ncu.edu.tw/news/%e5%a4%b1%e7%89%a9%e6%8b%9b%e9%a0%98112-05-03/</t>
        </is>
      </c>
      <c r="N1063" s="7" t="inlineStr">
        <is>
          <t>許慧君</t>
        </is>
      </c>
    </row>
    <row r="1064">
      <c r="A1064" s="7">
        <f>TRUE()</f>
        <v/>
      </c>
      <c r="B1064" s="7" t="inlineStr">
        <is>
          <t>演講</t>
        </is>
      </c>
      <c r="C1064" s="7" t="n"/>
      <c r="D1064" s="14" t="n">
        <v>45049</v>
      </c>
      <c r="E1064" s="7" t="inlineStr">
        <is>
          <t>Colloquium_20230509_壓力與情緒調適</t>
        </is>
      </c>
      <c r="F1064" s="7" t="inlineStr">
        <is>
          <t>Colloquium_20230509下載</t>
        </is>
      </c>
      <c r="G1064" s="7" t="inlineStr">
        <is>
          <t>Colloquium_20230509</t>
        </is>
      </c>
      <c r="H1064" s="7" t="inlineStr">
        <is>
          <t>https://www.phy.ncu.edu.tw/wp-content/uploads/2023/05/Colloquium_20230509.pdf</t>
        </is>
      </c>
      <c r="I1064" s="7" t="inlineStr">
        <is>
          <t>下載</t>
        </is>
      </c>
      <c r="J1064" s="7" t="inlineStr">
        <is>
          <t>https://www.phy.ncu.edu.tw/wp-content/uploads/2023/05/Colloquium_20230509.pdf</t>
        </is>
      </c>
      <c r="K1064" s="7" t="n"/>
      <c r="L1064" s="7" t="n"/>
      <c r="M1064" s="7" t="inlineStr">
        <is>
          <t>https://www.phy.ncu.edu.tw/news/colloquium_20230509_%e5%a3%93%e5%8a%9b%e8%88%87%e6%83%85%e7%b7%92%e8%aa%bf%e9%81%a9/</t>
        </is>
      </c>
      <c r="N1064" s="7" t="inlineStr">
        <is>
          <t>許慧君</t>
        </is>
      </c>
    </row>
    <row r="1065">
      <c r="A1065" s="7">
        <f>TRUE()</f>
        <v/>
      </c>
      <c r="B1065" s="7" t="inlineStr">
        <is>
          <t>其他</t>
        </is>
      </c>
      <c r="C1065" s="7" t="n"/>
      <c r="D1065" s="14" t="n">
        <v>45048</v>
      </c>
      <c r="E1065" s="7" t="inlineStr">
        <is>
          <t>&lt;strong&gt;National Central University Environmental anti - mosquito measures Notice&lt;/strong&gt;</t>
        </is>
      </c>
      <c r="F1065" s="7" t="inlineStr">
        <is>
          <t>附件2_環境消毒含施作路線圖-2下載</t>
        </is>
      </c>
      <c r="G1065" s="7" t="inlineStr">
        <is>
          <t>附件2_環境消毒含施作路線圖-2</t>
        </is>
      </c>
      <c r="H1065" s="7" t="inlineStr">
        <is>
          <t>https://www.phy.ncu.edu.tw/wp-content/uploads/2023/05/附件2_環境消毒含施作路線圖-2.pdf</t>
        </is>
      </c>
      <c r="I1065" s="7" t="inlineStr">
        <is>
          <t>下載</t>
        </is>
      </c>
      <c r="J1065" s="7" t="inlineStr">
        <is>
          <t>https://www.phy.ncu.edu.tw/wp-content/uploads/2023/05/附件2_環境消毒含施作路線圖-2.pdf</t>
        </is>
      </c>
      <c r="K1065" s="7" t="n"/>
      <c r="L1065" s="7" t="n"/>
      <c r="M1065" s="7" t="inlineStr">
        <is>
          <t>https://www.phy.ncu.edu.tw/news/national-central-university-environmental-anti-mosquito-measures-notice/</t>
        </is>
      </c>
      <c r="N1065" s="7" t="inlineStr">
        <is>
          <t>許慧君</t>
        </is>
      </c>
    </row>
    <row r="1066">
      <c r="A1066" s="7">
        <f>TRUE()</f>
        <v/>
      </c>
      <c r="B1066" s="7" t="inlineStr">
        <is>
          <t>其他</t>
        </is>
      </c>
      <c r="C1066" s="7" t="n"/>
      <c r="D1066" s="14" t="n">
        <v>45048</v>
      </c>
      <c r="E1066" s="7" t="inlineStr">
        <is>
          <t>國立中央大學全校環境消毒公告</t>
        </is>
      </c>
      <c r="F1066" s="7" t="inlineStr">
        <is>
          <t>附件2_環境消毒含施作路線圖下載</t>
        </is>
      </c>
      <c r="G1066" s="7" t="inlineStr">
        <is>
          <t>附件2_環境消毒含施作路線圖</t>
        </is>
      </c>
      <c r="H1066" s="7" t="inlineStr">
        <is>
          <t>https://www.phy.ncu.edu.tw/wp-content/uploads/2023/05/附件2_環境消毒含施作路線圖.pdf</t>
        </is>
      </c>
      <c r="I1066" s="7" t="inlineStr">
        <is>
          <t>下載</t>
        </is>
      </c>
      <c r="J1066" s="7" t="inlineStr">
        <is>
          <t>https://www.phy.ncu.edu.tw/wp-content/uploads/2023/05/附件2_環境消毒含施作路線圖.pdf</t>
        </is>
      </c>
      <c r="K1066" s="7" t="n"/>
      <c r="L1066" s="7" t="n"/>
      <c r="M1066" s="7" t="inlineStr">
        <is>
          <t>https://www.phy.ncu.edu.tw/news/%e5%9c%8b%e7%ab%8b%e4%b8%ad%e5%a4%ae%e5%a4%a7%e5%ad%b8%e5%85%a8%e6%a0%a1%e7%92%b0%e5%a2%83%e6%b6%88%e6%af%92%e5%85%ac%e5%91%8a/</t>
        </is>
      </c>
      <c r="N1066" s="7" t="inlineStr">
        <is>
          <t>許慧君</t>
        </is>
      </c>
    </row>
    <row r="1067" ht="297" customHeight="1">
      <c r="A1067" s="7">
        <f>TRUE()</f>
        <v/>
      </c>
      <c r="B1067" s="7" t="inlineStr">
        <is>
          <t>獎學金</t>
        </is>
      </c>
      <c r="C1067" s="7" t="n"/>
      <c r="D1067" s="14" t="n">
        <v>45048</v>
      </c>
      <c r="E1067" s="7" t="inlineStr">
        <is>
          <t>中技社112年度「科技獎學金」&amp; CTCI Scholarship for Oversea Graduate Students in Taiwan申請公告(申請截止日:8/28，延長至8/31)</t>
        </is>
      </c>
      <c r="F1067" s="9" t="inlineStr">
        <is>
          <t>有意申請者請備妥相關申請文件
於8/28前備妥紙本申請書(電子檔請Email: corona@ncu.edu.tw )送物理系辦公室S4-629許小姐收
為獎掖國內優秀學子對學術研究的興趣，培養國內科技研究人才；協助在台正式修讀理、工相關領域之碩、博士境外生順利完成學業，增進其學成後留台貢獻所學之意願；並針對需要經濟協助的境外生，使其在台求學期間生活無虞，而能專心學習。
本年度「中技社科技獎學金」持續辦理研究獎學金、創意奬學金、境外生研究奬學金及境外生生活助學金4個獎項。
◆ 申請資格與獎項：
 研究獎學金：
 15-30名，每名15萬元及獎狀乙紙，對象為國內指定大學校院理、工相關領域科系所博士班二年級(含)以上學生。
 創意獎學金：
 7-15名(隊)，每名(隊)15萬元及獎狀乙紙，對象為國內教育部認可之大學校院，大學三年級(含)以上及碩士班學生(以個人或組成團隊方式申請)。
 境外生研究獎學金：
 15-30名，每名15萬元及獎狀乙紙，對象為正式在台修讀碩、博士學位之指定大學校院理、工相關領域科系所境外學生。
 境外生生活助學金：
 5-15名，每名10萬元，對象為正式在台修讀碩、博士學位之指定大學校院理、工相關領域科系所境外學生，在經濟上確實有困難並需資助者。
https://www.ctci.org.tw/8838/talent/ctci-scholarship/44762/44769/
https://www.ctci.org.tw/8831/8838/talent_en/ctci-scholarship_en/44793/44800/</t>
        </is>
      </c>
      <c r="G1067" s="7" t="inlineStr">
        <is>
          <t>https://www.ctci.org.tw/8838/talent/ctci-scholarship/44762/4</t>
        </is>
      </c>
      <c r="H1067" s="7" t="inlineStr">
        <is>
          <t>https://www.ctci.org.tw/8838/talent/ctci-scholarship/44762/44769/</t>
        </is>
      </c>
      <c r="I1067" s="7" t="inlineStr">
        <is>
          <t>https://www.ctci.org.tw/8831/8838/talent_en/ctci-scholarship</t>
        </is>
      </c>
      <c r="J1067" s="7" t="inlineStr">
        <is>
          <t>https://www.ctci.org.tw/8831/8838/talent_en/ctci-scholarship_en/44793/44800/</t>
        </is>
      </c>
      <c r="K1067" s="7" t="n"/>
      <c r="L1067" s="7" t="n"/>
      <c r="M1067" s="7" t="inlineStr">
        <is>
          <t>https://www.phy.ncu.edu.tw/news/%e4%b8%ad%e6%8a%80%e7%a4%be112%e5%b9%b4%e5%ba%a6%e3%80%8c%e7%a7%91%e6%8a%80%e7%8d%8e%e5%ad%b8%e9%87%91%e3%80%8d-ctci-scholarship-for-oversea-graduate-students-in-taiwan%e7%94%b3%e8%ab%8b%e5%85%ac/</t>
        </is>
      </c>
      <c r="N1067" s="7" t="inlineStr">
        <is>
          <t>許慧君</t>
        </is>
      </c>
    </row>
    <row r="1068" ht="118" customHeight="1">
      <c r="A1068" s="7">
        <f>TRUE()</f>
        <v/>
      </c>
      <c r="B1068" s="7" t="inlineStr">
        <is>
          <t>其他</t>
        </is>
      </c>
      <c r="C1068" s="7" t="n"/>
      <c r="D1068" s="14" t="n">
        <v>45044</v>
      </c>
      <c r="E1068" s="7" t="inlineStr">
        <is>
          <t>本校111學年度起畢業生「數位學位證書使用說明」</t>
        </is>
      </c>
      <c r="F1068" s="9" t="inlineStr">
        <is>
          <t>一、本校透過參與教育部「全國數位證書及場域建置試辦計畫」，已順利完成本校數位學位證書發證系統之安裝及建置。自111學年度起畢業生除可領取原有紙本學位證書外，學校另免費核發數位學位證書。
二、本學期起畢業生於完成離校手續並領取紙本學位證書後，請至本校校友服務中心申請中英文數位學位證書，發證日起10個工作天內，將寄發至個人所填信箱。
三、前揭數位學位證書可供畢業生或需辦理驗證之學校、企業等單位，上傳至教育部數位證書驗證網站(http://dcert.moe.gov.tw)進行其真實性的確認，提升學位證書檢核效率。
四、相關「數位學位證書使用說明」，詳閱請點選下列連結。
連結：https://pdc.adm.ncu.edu.tw/postM/post/reg/1120427_1.pdf</t>
        </is>
      </c>
      <c r="G1068" s="7" t="inlineStr">
        <is>
          <t>(http://dcert.moe.gov.tw)</t>
        </is>
      </c>
      <c r="H1068" s="7" t="inlineStr">
        <is>
          <t>http://dcert.moe.gov.tw/</t>
        </is>
      </c>
      <c r="I1068" s="7" t="inlineStr">
        <is>
          <t>https://pdc.adm.ncu.edu.tw/postM/post/reg/1120427_1.pdf</t>
        </is>
      </c>
      <c r="J1068" s="7" t="inlineStr">
        <is>
          <t>https://pdc.adm.ncu.edu.tw/postM/post/reg/1120427_1.pdf</t>
        </is>
      </c>
      <c r="K1068" s="7" t="n"/>
      <c r="L1068" s="7" t="n"/>
      <c r="M1068" s="7" t="inlineStr">
        <is>
          <t>https://www.phy.ncu.edu.tw/news/%e6%9c%ac%e6%a0%a1111%e5%ad%b8%e5%b9%b4%e5%ba%a6%e8%b5%b7%e7%95%a2%e6%a5%ad%e7%94%9f%e3%80%8c%e6%95%b8%e4%bd%8d%e5%ad%b8%e4%bd%8d%e8%ad%89%e6%9b%b8%e4%bd%bf%e7%94%a8%e8%aa%aa%e6%98%8e%e3%80%8d/</t>
        </is>
      </c>
      <c r="N1068" s="7" t="inlineStr">
        <is>
          <t>許慧君</t>
        </is>
      </c>
    </row>
    <row r="1069" ht="170" customHeight="1">
      <c r="A1069" s="7">
        <f>TRUE()</f>
        <v/>
      </c>
      <c r="B1069" s="7" t="inlineStr">
        <is>
          <t>其他</t>
        </is>
      </c>
      <c r="C1069" s="7" t="n"/>
      <c r="D1069" s="14" t="n">
        <v>45044</v>
      </c>
      <c r="E1069" s="7" t="inlineStr">
        <is>
          <t>國立中央大學物理學系112教育目標與核心能力問卷</t>
        </is>
      </c>
      <c r="F1069" s="9" t="inlineStr">
        <is>
          <t>112教育目標與核心能力問卷
    本系為提升教師教學品質、改善學生學習成效，並使課程規劃更多元化及更符合社會需求，定期於每年5月進行教育目標與核心能力問卷施測。本問卷旨在透過同學們的學習經驗，檢討本系教育品質。同時藉由問卷以了解系上所學是否能為您所用，以幫助本系調整課程規劃及課程內容。
本問卷資料僅供評鑑與課程規劃之整體分析使用，絕對保密，請安心填答，謝謝!
本問卷資料收集完成後，將會隨機抽出數十位填答者，可獲得本系精美紀念品，電子郵件請務必填寫正確，以利聯繫領獎!
本系教育目標與核心能力 https://reurl.cc/zAa6k0
施測對象: 大學部、碩士班、博士班、畢業系友
請於5/26(五) 前至下列網址填寫問卷
https://forms.gle/tZSjzB4iNzZwGA3e8
                                                                                                        國立中央大學 物理學系</t>
        </is>
      </c>
      <c r="G1069" s="7" t="inlineStr">
        <is>
          <t>https://reurl.cc/zAa6k0</t>
        </is>
      </c>
      <c r="H1069" s="7" t="inlineStr">
        <is>
          <t>https://reurl.cc/zAa6k0</t>
        </is>
      </c>
      <c r="I1069" s="7" t="inlineStr">
        <is>
          <t>https://forms.gle/tZSjzB4iNzZwGA3e8</t>
        </is>
      </c>
      <c r="J1069" s="7" t="inlineStr">
        <is>
          <t>https://forms.gle/tZSjzB4iNzZwGA3e8</t>
        </is>
      </c>
      <c r="K1069" s="7" t="n"/>
      <c r="L1069" s="7" t="n"/>
      <c r="M1069" s="7" t="inlineStr">
        <is>
          <t>https://www.phy.ncu.edu.tw/news/%e5%9c%8b%e7%ab%8b%e4%b8%ad%e5%a4%ae%e5%a4%a7%e5%ad%b8%e7%89%a9%e7%90%86%e5%ad%b8%e7%b3%bb112%e6%95%99%e8%82%b2%e7%9b%ae%e6%a8%99%e8%88%87%e6%a0%b8%e5%bf%83%e8%83%bd%e5%8a%9b%e5%95%8f%e5%8d%b7/</t>
        </is>
      </c>
      <c r="N1069" s="7" t="inlineStr">
        <is>
          <t>許慧君</t>
        </is>
      </c>
    </row>
    <row r="1070">
      <c r="A1070" s="7">
        <f>TRUE()</f>
        <v/>
      </c>
      <c r="B1070" s="7" t="inlineStr">
        <is>
          <t>其他</t>
        </is>
      </c>
      <c r="C1070" s="7" t="n"/>
      <c r="D1070" s="14" t="n">
        <v>45043</v>
      </c>
      <c r="E1070" s="7" t="inlineStr">
        <is>
          <t>112學年度研究生新生暑期借住宿舍作業</t>
        </is>
      </c>
      <c r="F1070" s="7" t="inlineStr">
        <is>
          <t>https://www.ncu.edu.tw/tw/events/show.php?num=17422</t>
        </is>
      </c>
      <c r="G1070" s="7" t="inlineStr">
        <is>
          <t>https://www.ncu.edu.tw/tw/events/show.php?num=17422</t>
        </is>
      </c>
      <c r="H1070" s="7" t="inlineStr">
        <is>
          <t>https://www.ncu.edu.tw/tw/events/show.php?num=17422</t>
        </is>
      </c>
      <c r="I1070" s="7" t="n"/>
      <c r="J1070" s="7" t="n"/>
      <c r="K1070" s="7" t="n"/>
      <c r="L1070" s="7" t="n"/>
      <c r="M1070" s="7" t="inlineStr">
        <is>
          <t>https://www.phy.ncu.edu.tw/news/112%e5%ad%b8%e5%b9%b4%e5%ba%a6%e7%a0%94%e7%a9%b6%e7%94%9f%e6%96%b0%e7%94%9f%e6%9a%91%e6%9c%9f%e5%80%9f%e4%bd%8f%e5%ae%bf%e8%88%8d%e4%bd%9c%e6%a5%ad/</t>
        </is>
      </c>
      <c r="N1070" s="7" t="inlineStr">
        <is>
          <t>許慧君</t>
        </is>
      </c>
    </row>
    <row r="1071" ht="66" customHeight="1">
      <c r="A1071" s="7">
        <f>TRUE()</f>
        <v/>
      </c>
      <c r="B1071" s="7" t="inlineStr">
        <is>
          <t>其他</t>
        </is>
      </c>
      <c r="C1071" s="7" t="n"/>
      <c r="D1071" s="14" t="n">
        <v>45043</v>
      </c>
      <c r="E1071" s="7" t="inlineStr">
        <is>
          <t>S4-717暫停開放112.5.6(六)-5.7(日)</t>
        </is>
      </c>
      <c r="F1071" s="9" t="inlineStr">
        <is>
          <t>時間:112.5.6(六)-5.7(日)
內容:佈告欄整修及牆面整修
施工期間略有噪音、粉塵及異味，學生私人物品請務必事先帶走，以免遭粉塵汙染，造成不便敬請見諒！
施工期間禁止進入!</t>
        </is>
      </c>
      <c r="G1071" s="7" t="n"/>
      <c r="H1071" s="7" t="n"/>
      <c r="I1071" s="7" t="n"/>
      <c r="J1071" s="7" t="n"/>
      <c r="K1071" s="7" t="n"/>
      <c r="L1071" s="7" t="n"/>
      <c r="M1071" s="7" t="inlineStr">
        <is>
          <t>https://www.phy.ncu.edu.tw/news/s4-717%e6%9a%ab%e5%81%9c%e9%96%8b%e6%94%be112-5-6%e5%85%ad-5-7%e6%97%a5/</t>
        </is>
      </c>
      <c r="N1071" s="7" t="inlineStr">
        <is>
          <t>許慧君</t>
        </is>
      </c>
    </row>
    <row r="1072">
      <c r="A1072" s="7">
        <f>TRUE()</f>
        <v/>
      </c>
      <c r="B1072" s="7" t="inlineStr">
        <is>
          <t>演講</t>
        </is>
      </c>
      <c r="C1072" s="7" t="n"/>
      <c r="D1072" s="14" t="n">
        <v>45042</v>
      </c>
      <c r="E1072" s="7" t="inlineStr">
        <is>
          <t>Colloquium_20230502_Atmospheric-pressure Plasma Effects on Cancer Cells and RONS Generation for Medical Applications</t>
        </is>
      </c>
      <c r="F1072" s="7" t="inlineStr">
        <is>
          <t>Colloquium_20230502-1下載</t>
        </is>
      </c>
      <c r="G1072" s="7" t="inlineStr">
        <is>
          <t>Colloquium_20230502-1</t>
        </is>
      </c>
      <c r="H1072" s="7" t="inlineStr">
        <is>
          <t>https://www.phy.ncu.edu.tw/wp-content/uploads/2023/04/Colloquium_20230502-1.pdf</t>
        </is>
      </c>
      <c r="I1072" s="7" t="inlineStr">
        <is>
          <t>下載</t>
        </is>
      </c>
      <c r="J1072" s="7" t="inlineStr">
        <is>
          <t>https://www.phy.ncu.edu.tw/wp-content/uploads/2023/04/Colloquium_20230502-1.pdf</t>
        </is>
      </c>
      <c r="K1072" s="7" t="n"/>
      <c r="L1072" s="7" t="n"/>
      <c r="M1072" s="7" t="inlineStr">
        <is>
          <t>https://www.phy.ncu.edu.tw/news/colloquium_20230502_atmospheric-pressure-plasma-for-medicine-cancer-therapy-rons-generation-deep-learning-analysis-and-circuits/</t>
        </is>
      </c>
      <c r="N1072" s="7" t="inlineStr">
        <is>
          <t>許慧君</t>
        </is>
      </c>
    </row>
    <row r="1073" ht="53" customHeight="1">
      <c r="A1073" s="7">
        <f>TRUE()</f>
        <v/>
      </c>
      <c r="B1073" s="7" t="inlineStr">
        <is>
          <t>其他</t>
        </is>
      </c>
      <c r="C1073" s="7" t="n"/>
      <c r="D1073" s="14" t="n">
        <v>45040</v>
      </c>
      <c r="E1073" s="7" t="inlineStr">
        <is>
          <t>111學年度畢業典禮</t>
        </is>
      </c>
      <c r="F1073" s="9" t="inlineStr">
        <is>
          <t>大禮堂團體拍照--理學院
9:10集合 (教研大樓廣場)
9:20-9:25準時拍照
http://club.adm.ncu.edu.tw/graduate/</t>
        </is>
      </c>
      <c r="G1073" s="7" t="inlineStr">
        <is>
          <t>http://club.adm.ncu.edu.tw/graduate/</t>
        </is>
      </c>
      <c r="H1073" s="7" t="inlineStr">
        <is>
          <t>http://club.adm.ncu.edu.tw:8080/graduate/</t>
        </is>
      </c>
      <c r="I1073" s="7" t="n"/>
      <c r="J1073" s="7" t="n"/>
      <c r="K1073" s="7" t="n"/>
      <c r="L1073" s="7" t="n"/>
      <c r="M1073" s="7" t="inlineStr">
        <is>
          <t>https://www.phy.ncu.edu.tw/news/111%e5%ad%b8%e5%b9%b4%e5%ba%a6%e7%95%a2%e6%a5%ad%e5%85%b8%e7%a6%ae/</t>
        </is>
      </c>
      <c r="N1073" s="7" t="inlineStr">
        <is>
          <t>劉怡貞</t>
        </is>
      </c>
    </row>
    <row r="1074" ht="27" customHeight="1">
      <c r="A1074" s="7">
        <f>TRUE()</f>
        <v/>
      </c>
      <c r="B1074" s="7" t="inlineStr">
        <is>
          <t>招生</t>
        </is>
      </c>
      <c r="C1074" s="7" t="n"/>
      <c r="D1074" s="14" t="n">
        <v>45040</v>
      </c>
      <c r="E1074" s="7" t="inlineStr">
        <is>
          <t>112學年度博士班考試入學可參加複試名單</t>
        </is>
      </c>
      <c r="F1074" s="9" t="inlineStr">
        <is>
          <t>112博班考試入學口試通知（物理）下載
口試通知紙本及初試成績單於4/25以掛號郵寄至通訊地址</t>
        </is>
      </c>
      <c r="G1074" s="7" t="inlineStr">
        <is>
          <t>112博班考試入學口試通知（物理）</t>
        </is>
      </c>
      <c r="H1074" s="7" t="inlineStr">
        <is>
          <t>https://www.phy.ncu.edu.tw/wp-content/uploads/2023/04/112博班考試入學口試通知（物理）.pdf</t>
        </is>
      </c>
      <c r="I1074" s="7" t="inlineStr">
        <is>
          <t>下載</t>
        </is>
      </c>
      <c r="J1074" s="7" t="inlineStr">
        <is>
          <t>https://www.phy.ncu.edu.tw/wp-content/uploads/2023/04/112博班考試入學口試通知（物理）.pdf</t>
        </is>
      </c>
      <c r="K1074" s="7" t="n"/>
      <c r="L1074" s="7" t="n"/>
      <c r="M1074" s="7" t="inlineStr">
        <is>
          <t>https://www.phy.ncu.edu.tw/news/112%e5%ad%b8%e5%b9%b4%e5%ba%a6%e5%8d%9a%e5%a3%ab%e7%8f%ad%e8%80%83%e8%a9%a6%e5%85%a5%e5%ad%b8%e5%8f%af%e5%8f%83%e5%8a%a0%e8%a4%87%e8%a9%a6%e5%90%8d%e5%96%ae/</t>
        </is>
      </c>
      <c r="N1074" s="7" t="inlineStr">
        <is>
          <t>許慧君</t>
        </is>
      </c>
    </row>
    <row r="1075" ht="40" customHeight="1">
      <c r="A1075" s="7">
        <f>TRUE()</f>
        <v/>
      </c>
      <c r="B1075" s="7" t="inlineStr">
        <is>
          <t>其他</t>
        </is>
      </c>
      <c r="C1075" s="7" t="n"/>
      <c r="D1075" s="14" t="n">
        <v>45036</v>
      </c>
      <c r="E1075" s="7" t="inlineStr">
        <is>
          <t>112年4月21日8:00-17:00進行中大湖木棧板步道青苔清理</t>
        </is>
      </c>
      <c r="F1075" s="9" t="inlineStr">
        <is>
          <t>【公 告】
本校預計於112年4月21日8:00-17:00(遇雨順延，不再另行公告)進行中大湖木棧板步道青苔清理，施作期間有機具聲音，及暫時封閉人行步道，造成不便，敬請見諒。事務組敬啟</t>
        </is>
      </c>
      <c r="G1075" s="7" t="n"/>
      <c r="H1075" s="7" t="n"/>
      <c r="I1075" s="7" t="n"/>
      <c r="J1075" s="7" t="n"/>
      <c r="K1075" s="7" t="n"/>
      <c r="L1075" s="7" t="n"/>
      <c r="M1075" s="7" t="inlineStr">
        <is>
          <t>https://www.phy.ncu.edu.tw/news/112%e5%b9%b44%e6%9c%8821%e6%97%a5800-1700%e9%80%b2%e8%a1%8c%e4%b8%ad%e5%a4%a7%e6%b9%96%e6%9c%a8%e6%a3%a7%e6%9d%bf%e6%ad%a5%e9%81%93%e9%9d%92%e8%8b%94%e6%b8%85%e7%90%86/</t>
        </is>
      </c>
      <c r="N1075" s="7" t="inlineStr">
        <is>
          <t>許慧君</t>
        </is>
      </c>
    </row>
    <row r="1076">
      <c r="A1076" s="7">
        <f>TRUE()</f>
        <v/>
      </c>
      <c r="B1076" s="7" t="inlineStr">
        <is>
          <t>其他</t>
        </is>
      </c>
      <c r="C1076" s="7" t="n"/>
      <c r="D1076" s="14" t="n">
        <v>45036</v>
      </c>
      <c r="E1076" s="7" t="inlineStr">
        <is>
          <t>112學年度校曆</t>
        </is>
      </c>
      <c r="F1076" s="7" t="inlineStr">
        <is>
          <t>https://pdc.adm.ncu.edu.tw/calendar/calendar112.pdf</t>
        </is>
      </c>
      <c r="G1076" s="7" t="inlineStr">
        <is>
          <t>https://pdc.adm.ncu.edu.tw/calendar/calendar112.pdf</t>
        </is>
      </c>
      <c r="H1076" s="7" t="inlineStr">
        <is>
          <t>https://pdc.adm.ncu.edu.tw/calendar/calendar112.pdf</t>
        </is>
      </c>
      <c r="I1076" s="7" t="n"/>
      <c r="J1076" s="7" t="n"/>
      <c r="K1076" s="7" t="n"/>
      <c r="L1076" s="7" t="n"/>
      <c r="M1076" s="7" t="inlineStr">
        <is>
          <t>https://www.phy.ncu.edu.tw/news/112%e5%ad%b8%e5%b9%b4%e5%ba%a6%e6%a0%a1%e6%9b%86/</t>
        </is>
      </c>
      <c r="N1076" s="7" t="inlineStr">
        <is>
          <t>許慧君</t>
        </is>
      </c>
    </row>
    <row r="1077" ht="170" customHeight="1">
      <c r="A1077" s="7">
        <f>TRUE()</f>
        <v/>
      </c>
      <c r="B1077" s="7" t="inlineStr">
        <is>
          <t>研討會</t>
        </is>
      </c>
      <c r="C1077" s="7" t="n"/>
      <c r="D1077" s="14" t="n">
        <v>45035</v>
      </c>
      <c r="E1077" s="7" t="inlineStr">
        <is>
          <t>2023中央大學物理系小年會 (2023/06/03)</t>
        </is>
      </c>
      <c r="F1077" s="9" t="inlineStr">
        <is>
          <t>本系「實驗物理」以及「實驗專題」修課學生成 果發表之平台。
誠摯邀請各位老師蒞臨，一同參與學生討論，並給予寶貴建議。
時間：2023/06/03 (六)  08:00 – 17:30
地點：國立中央大學物理學系科學四館（健雄館）６２５、７１７
參展學生報名時程：4/10 - 4/29   
繳交海報時程：5/1-5/29，得附研究成果之代表性圖片一張。
【參展報名時間至 4/29 (五) 24:00截止，而壁報電子檔繳交時間至5/29 (一) 24:00截止】
   ~~若有任何問題，請來信或來電詢問。若有更新訊息，請以本次活動網站公告為主~~
詳細議程請見本會網站： 
https://ncuphyannualmeetin.wixsite.com/2023annualmeeting
2023中央物理小年會承辦人 陳柏翰
2023中央物理小年會籌備團隊
Dept. of Phys, National Central University</t>
        </is>
      </c>
      <c r="G1077" s="7" t="inlineStr">
        <is>
          <t>https://ncuphyannualmeetin.wixsite.com/2023annualmeeting</t>
        </is>
      </c>
      <c r="H1077" s="7" t="inlineStr">
        <is>
          <t>https://ncuphyannualmeetin.wixsite.com/2023annualmeeting</t>
        </is>
      </c>
      <c r="I1077" s="7" t="n"/>
      <c r="J1077" s="7" t="n"/>
      <c r="K1077" s="7" t="n"/>
      <c r="L1077" s="7" t="n"/>
      <c r="M1077" s="7" t="inlineStr">
        <is>
          <t>https://www.phy.ncu.edu.tw/news/2023%e4%b8%ad%e5%a4%ae%e5%a4%a7%e5%ad%b8%e7%89%a9%e7%90%86%e7%b3%bb%e5%b0%8f%e5%b9%b4%e6%9c%83-2023-06-03/</t>
        </is>
      </c>
      <c r="N1077" s="7" t="inlineStr">
        <is>
          <t>劉怡貞</t>
        </is>
      </c>
    </row>
    <row r="1078">
      <c r="A1078" s="7">
        <f>TRUE()</f>
        <v/>
      </c>
      <c r="B1078" s="7" t="inlineStr">
        <is>
          <t>演講</t>
        </is>
      </c>
      <c r="C1078" s="7" t="n"/>
      <c r="D1078" s="14" t="n">
        <v>45035</v>
      </c>
      <c r="E1078" s="7" t="inlineStr">
        <is>
          <t>Colloquium_20230425_From missions to Mars to twisted bilayer graphene; moiré patterns, higher order coincidences, number theory and using Python to solve these problems.</t>
        </is>
      </c>
      <c r="F1078" s="7" t="inlineStr">
        <is>
          <t>Colloquium_20230425-2下載</t>
        </is>
      </c>
      <c r="G1078" s="7" t="inlineStr">
        <is>
          <t>Colloquium_20230425-2</t>
        </is>
      </c>
      <c r="H1078" s="7" t="inlineStr">
        <is>
          <t>https://www.phy.ncu.edu.tw/wp-content/uploads/2023/04/Colloquium_20230425-2.pdf</t>
        </is>
      </c>
      <c r="I1078" s="7" t="inlineStr">
        <is>
          <t>下載</t>
        </is>
      </c>
      <c r="J1078" s="7" t="inlineStr">
        <is>
          <t>https://www.phy.ncu.edu.tw/wp-content/uploads/2023/04/Colloquium_20230425-2.pdf</t>
        </is>
      </c>
      <c r="K1078" s="7" t="n"/>
      <c r="L1078" s="7" t="n"/>
      <c r="M1078" s="7" t="inlineStr">
        <is>
          <t>https://www.phy.ncu.edu.tw/news/colloquium_20230425_from-missions-to-mars-to-twisted-bilayer-graphene-moire-patterns-higher-order-coincidences-number-theory-and-using-python-to-solve-these-problems/</t>
        </is>
      </c>
      <c r="N1078" s="7" t="inlineStr">
        <is>
          <t>許慧君</t>
        </is>
      </c>
    </row>
    <row r="1079" ht="273" customHeight="1">
      <c r="A1079" s="7">
        <f>TRUE()</f>
        <v/>
      </c>
      <c r="B1079" s="7" t="inlineStr">
        <is>
          <t>招生</t>
        </is>
      </c>
      <c r="C1079" s="7" t="inlineStr">
        <is>
          <t>高中生</t>
        </is>
      </c>
      <c r="D1079" s="14" t="n">
        <v>45034</v>
      </c>
      <c r="E1079" s="7" t="inlineStr">
        <is>
          <t>112學年度大學個人申請入學指定項目甄試防疫措施</t>
        </is>
      </c>
      <c r="F1079" s="9" t="inlineStr">
        <is>
          <t>因應「嚴重特殊傳染性肺炎」(COVID-19)疫情，配合中央流行疫情指揮中心公布之防疫政策，及教育部公告之112學年度申請入學第二階段指定項目甄試辦理防疫應變措施辦理原則，訂定本校申請入學第二階段甄試防疫措施。
一、為降低近距離接觸風險，甄試當天於校園室內環境、搭乘本校高鐵接駁車，或無法保持安全社交距離時，建議配戴口罩。
二、1位考生以1位陪考人員為限，以減少群聚。
三、考生如有下列情形，須主動通報。
1. 甄試當日尚在接受隔離治療且經主治醫師判定不可外出應試之確診通報病例者(中重症確診)。
(1)通報時間：112年5月13日起至甄試前1日。
(2)通報方式：檢附申請表（附件）與證明文件，以電子郵件寄送並致電確認。
        信箱：fanruoli@ncu.edu.tw 、專線：03-4267161。
(3)審核通過之個案考生，將以「學測+書審」方式評比，無須到校應試，詳情請見https://reurl.cc/pLRdLa。
2. 輕症或無症狀確診者（0+n自主健康管理者），且「甄試當日快篩結果」為陽性者。
(1)通報時間：甄試當日應試前。
(2)通報方式：檢附甄試當日快篩試劑照片，以電子郵件寄送至報考學系，並致電確認；或於報到時出示照片。
(3)此等個案考生須到校、於備用試場應試，並應全程配戴口罩(查驗考生身分時除外)。
資料來源：招生組 https://reurl.cc/pLRZ0x
112學年度申請入學因應「嚴重特殊傳染性肺炎」疫情無法到校應試申請表</t>
        </is>
      </c>
      <c r="G1079" s="7" t="inlineStr">
        <is>
          <t>https://reurl.cc/pLRdLa</t>
        </is>
      </c>
      <c r="H1079" s="7" t="inlineStr">
        <is>
          <t>https://reurl.cc/pLRdLa</t>
        </is>
      </c>
      <c r="I1079" s="7" t="inlineStr">
        <is>
          <t>https://reurl.cc/pLRZ0x</t>
        </is>
      </c>
      <c r="J1079" s="7" t="inlineStr">
        <is>
          <t>https://reurl.cc/pLRZ0x</t>
        </is>
      </c>
      <c r="K1079" s="7" t="inlineStr">
        <is>
          <t>112學年度申請入學因應「嚴重特殊傳染性肺炎」疫情無法到校應試申請表</t>
        </is>
      </c>
      <c r="L1079" s="7" t="inlineStr">
        <is>
          <t>https://admission.ncu.edu.tw/files/system/files/57146/%E7%94%B3%E8%AB%8B%E5%85%A5%E5%AD%B8/112/05-%E8%A1%A8%E6%A0%BC/112%E7%94%B3%E8%AB%8B%E5%85%A5%E5%AD%B8%E4%BA%8C%E9%9A%8E%E7%94%84%E8%A9%A6%E7%84%A1%E6%B3%95%E5%88%B0%E6%A0%A1%E6%87%89%E8%A9%A6%E7%94%B3%E8%AB%8B%E8%A1%A8.pdf</t>
        </is>
      </c>
      <c r="M1079" s="7" t="inlineStr">
        <is>
          <t>https://www.phy.ncu.edu.tw/news/112%e5%ad%b8%e5%b9%b4%e5%ba%a6%e5%a4%a7%e5%ad%b8%e5%80%8b%e4%ba%ba%e7%94%b3%e8%ab%8b%e5%85%a5%e5%ad%b8%e6%8c%87%e5%ae%9a%e9%a0%85%e7%9b%ae%e7%94%84%e8%a9%a6%e9%98%b2%e7%96%ab%e6%8e%aa%e6%96%bd/</t>
        </is>
      </c>
      <c r="N1079" s="7" t="inlineStr">
        <is>
          <t>吳菁穗</t>
        </is>
      </c>
    </row>
    <row r="1080">
      <c r="A1080" s="7">
        <f>TRUE()</f>
        <v/>
      </c>
      <c r="B1080" s="7" t="inlineStr">
        <is>
          <t>其他</t>
        </is>
      </c>
      <c r="C1080" s="7" t="n"/>
      <c r="D1080" s="14" t="n">
        <v>45034</v>
      </c>
      <c r="E1080" s="7" t="inlineStr">
        <is>
          <t>國立中央大學COVID-19校園防疫措施1120417</t>
        </is>
      </c>
      <c r="F1080" s="7" t="inlineStr">
        <is>
          <t>v1_校園防疫措施1120417下載</t>
        </is>
      </c>
      <c r="G1080" s="7" t="inlineStr">
        <is>
          <t>v1_校園防疫措施1120417</t>
        </is>
      </c>
      <c r="H1080" s="7" t="inlineStr">
        <is>
          <t>https://www.phy.ncu.edu.tw/wp-content/uploads/2023/04/v1_校園防疫措施1120417.pdf</t>
        </is>
      </c>
      <c r="I1080" s="7" t="inlineStr">
        <is>
          <t>下載</t>
        </is>
      </c>
      <c r="J1080" s="7" t="inlineStr">
        <is>
          <t>https://www.phy.ncu.edu.tw/wp-content/uploads/2023/04/v1_校園防疫措施1120417.pdf</t>
        </is>
      </c>
      <c r="K1080" s="7" t="n"/>
      <c r="L1080" s="7" t="n"/>
      <c r="M1080" s="7" t="inlineStr">
        <is>
          <t>https://www.phy.ncu.edu.tw/news/%e5%9c%8b%e7%ab%8b%e4%b8%ad%e5%a4%ae%e5%a4%a7%e5%ad%b8covid-19%e6%a0%a1%e5%9c%92%e9%98%b2%e7%96%ab%e6%8e%aa%e6%96%bd1120417/</t>
        </is>
      </c>
      <c r="N1080" s="7" t="inlineStr">
        <is>
          <t>許慧君</t>
        </is>
      </c>
    </row>
    <row r="1081" ht="79" customHeight="1">
      <c r="A1081" s="7">
        <f>TRUE()</f>
        <v/>
      </c>
      <c r="B1081" s="7" t="inlineStr">
        <is>
          <t>其他</t>
        </is>
      </c>
      <c r="C1081" s="7" t="n"/>
      <c r="D1081" s="14" t="n">
        <v>45030</v>
      </c>
      <c r="E1081" s="7" t="inlineStr">
        <is>
          <t>S4-717暫停開放112.4.22(六)-4.23(日)</t>
        </is>
      </c>
      <c r="F1081" s="9" t="inlineStr">
        <is>
          <t>S4-717暫停開放
時間:112.4.22(六)-4.23(日)
內容:牆壁油漆工程
施工期間略有噪音、粉塵及異味，學生私人物品請務必事先帶走，以免遭粉塵汙染，造成不便敬請見諒！
施工期間禁止進入!</t>
        </is>
      </c>
      <c r="G1081" s="7" t="n"/>
      <c r="H1081" s="7" t="n"/>
      <c r="I1081" s="7" t="n"/>
      <c r="J1081" s="7" t="n"/>
      <c r="K1081" s="7" t="n"/>
      <c r="L1081" s="7" t="n"/>
      <c r="M1081" s="7" t="inlineStr">
        <is>
          <t>https://www.phy.ncu.edu.tw/news/s4-717%e6%9a%ab%e5%81%9c%e9%96%8b%e6%94%be112-4-22%e5%85%ad-4-23%e6%97%a5/</t>
        </is>
      </c>
      <c r="N1081" s="7" t="inlineStr">
        <is>
          <t>許慧君</t>
        </is>
      </c>
    </row>
    <row r="1082">
      <c r="A1082" s="7">
        <f>TRUE()</f>
        <v/>
      </c>
      <c r="B1082" s="7" t="inlineStr">
        <is>
          <t>演講</t>
        </is>
      </c>
      <c r="C1082" s="7" t="n"/>
      <c r="D1082" s="14" t="n">
        <v>45027</v>
      </c>
      <c r="E1082" s="7" t="inlineStr">
        <is>
          <t>Colloquium_20230418_圖書館資源利用</t>
        </is>
      </c>
      <c r="F1082" s="7" t="inlineStr">
        <is>
          <t>Colloquium_20230418下載</t>
        </is>
      </c>
      <c r="G1082" s="7" t="inlineStr">
        <is>
          <t>Colloquium_20230418</t>
        </is>
      </c>
      <c r="H1082" s="7" t="inlineStr">
        <is>
          <t>https://www.phy.ncu.edu.tw/wp-content/uploads/2023/04/Colloquium_20230418.pdf</t>
        </is>
      </c>
      <c r="I1082" s="7" t="inlineStr">
        <is>
          <t>下載</t>
        </is>
      </c>
      <c r="J1082" s="7" t="inlineStr">
        <is>
          <t>https://www.phy.ncu.edu.tw/wp-content/uploads/2023/04/Colloquium_20230418.pdf</t>
        </is>
      </c>
      <c r="K1082" s="7" t="n"/>
      <c r="L1082" s="7" t="n"/>
      <c r="M1082" s="7" t="inlineStr">
        <is>
          <t>https://www.phy.ncu.edu.tw/news/colloquium_20230418_%e5%9c%96%e6%9b%b8%e9%a4%a8%e8%b3%87%e6%ba%90%e5%88%a9%e7%94%a8/</t>
        </is>
      </c>
      <c r="N1082" s="7" t="inlineStr">
        <is>
          <t>許慧君</t>
        </is>
      </c>
    </row>
    <row r="1083">
      <c r="A1083" s="7">
        <f>TRUE()</f>
        <v/>
      </c>
      <c r="B1083" s="7" t="inlineStr">
        <is>
          <t>其他</t>
        </is>
      </c>
      <c r="C1083" s="7" t="n"/>
      <c r="D1083" s="14" t="n">
        <v>45026</v>
      </c>
      <c r="E1083" s="7" t="inlineStr">
        <is>
          <t>國立中央大學理學院、工學院提升學生外文能力獎勵辦法(112.03.28理院院務會議通過)</t>
        </is>
      </c>
      <c r="F1083" s="7" t="inlineStr">
        <is>
          <t>國立中央大學理學院、工學院提升學生外文能力獎勵辦法112.03.28理院院務會議通過下載</t>
        </is>
      </c>
      <c r="G1083" s="7" t="inlineStr">
        <is>
          <t>國立中央大學理學院、工學院提升學生外文能力獎勵辦法112.03.28理院院務會議通過</t>
        </is>
      </c>
      <c r="H1083" s="7" t="inlineStr">
        <is>
          <t>https://www.phy.ncu.edu.tw/wp-content/uploads/2023/04/國立中央大學理學院、工學院提升學生外文能力獎勵辦法112.03.28理院院務會議通過.pdf</t>
        </is>
      </c>
      <c r="I1083" s="7" t="inlineStr">
        <is>
          <t>下載</t>
        </is>
      </c>
      <c r="J1083" s="7" t="inlineStr">
        <is>
          <t>https://www.phy.ncu.edu.tw/wp-content/uploads/2023/04/國立中央大學理學院、工學院提升學生外文能力獎勵辦法112.03.28理院院務會議通過.pdf</t>
        </is>
      </c>
      <c r="K1083" s="7" t="n"/>
      <c r="L1083" s="7" t="n"/>
      <c r="M1083" s="7" t="inlineStr">
        <is>
          <t>https://www.phy.ncu.edu.tw/news/%e5%9c%8b%e7%ab%8b%e4%b8%ad%e5%a4%ae%e5%a4%a7%e5%ad%b8%e7%90%86%e5%ad%b8%e9%99%a2%e3%80%81%e5%b7%a5%e5%ad%b8%e9%99%a2%e6%8f%90%e5%8d%87%e5%ad%b8%e7%94%9f%e5%a4%96%e6%96%87%e8%83%bd%e5%8a%9b%e7%8d%8e/</t>
        </is>
      </c>
      <c r="N1083" s="7" t="inlineStr">
        <is>
          <t>許慧君</t>
        </is>
      </c>
    </row>
    <row r="1084">
      <c r="A1084" s="7">
        <f>TRUE()</f>
        <v/>
      </c>
      <c r="B1084" s="7" t="inlineStr">
        <is>
          <t>其他</t>
        </is>
      </c>
      <c r="C1084" s="7" t="n"/>
      <c r="D1084" s="14" t="n">
        <v>45024</v>
      </c>
      <c r="E1084" s="7" t="inlineStr">
        <is>
          <t>2023年中央研究院物理研究所暑期大學生研習計畫公告</t>
        </is>
      </c>
      <c r="F1084" s="7" t="inlineStr">
        <is>
          <t>https://www.phys.sinica.edu.tw/~summer/</t>
        </is>
      </c>
      <c r="G1084" s="7" t="inlineStr">
        <is>
          <t>https://www.phys.sinica.edu.tw/~summer/</t>
        </is>
      </c>
      <c r="H1084" s="7" t="inlineStr">
        <is>
          <t>https://www.phys.sinica.edu.tw/~summer/</t>
        </is>
      </c>
      <c r="I1084" s="7" t="n"/>
      <c r="J1084" s="7" t="n"/>
      <c r="K1084" s="7" t="n"/>
      <c r="L1084" s="7" t="n"/>
      <c r="M1084" s="7" t="inlineStr">
        <is>
          <t>https://www.phy.ncu.edu.tw/news/2023%e5%b9%b4%e4%b8%ad%e5%a4%ae%e7%a0%94%e7%a9%b6%e9%99%a2%e7%89%a9%e7%90%86%e7%a0%94%e7%a9%b6%e6%89%80%e6%9a%91%e6%9c%9f%e5%a4%a7%e5%ad%b8%e7%94%9f%e7%a0%94%e7%bf%92%e8%a8%88%e7%95%ab%e5%85%ac/</t>
        </is>
      </c>
      <c r="N1084" s="7" t="inlineStr">
        <is>
          <t>許慧君</t>
        </is>
      </c>
    </row>
    <row r="1085" ht="92" customHeight="1">
      <c r="A1085" s="7">
        <f>TRUE()</f>
        <v/>
      </c>
      <c r="B1085" s="7" t="inlineStr">
        <is>
          <t>招生</t>
        </is>
      </c>
      <c r="C1085" s="7" t="inlineStr">
        <is>
          <t>高中生</t>
        </is>
      </c>
      <c r="D1085" s="14" t="n">
        <v>45016</v>
      </c>
      <c r="E1085" s="7" t="inlineStr">
        <is>
          <t>112學年度大學個人申請入學第二階段指定項目甄試通知</t>
        </is>
      </c>
      <c r="F1085" s="9" t="inlineStr">
        <is>
          <t>112學年度大學個人申請入學第二階段指定項目甄試通知函已於112年3月31日以掛號寄出，敬請注意收件。如於考試前未收到通知函，可直接參考附件 (內容與紙本相同)。
第二階段甄試報名：
(1) 甄試繳費：5/4上午9:00起至5/6下午3:30。
(2) 審查資料上傳：5/4至5/6每日上午9:00至下午9:00。
112個人申請-指定項目甄試函下載
112申請-報名通知單下載</t>
        </is>
      </c>
      <c r="G1085" s="7" t="inlineStr">
        <is>
          <t>112個人申請-指定項目甄試函</t>
        </is>
      </c>
      <c r="H1085" s="7" t="inlineStr">
        <is>
          <t>https://www.phy.ncu.edu.tw/wp-content/uploads/2023/03/112個人申請-指定項目甄試函.pdf</t>
        </is>
      </c>
      <c r="I1085" s="7" t="inlineStr">
        <is>
          <t>下載</t>
        </is>
      </c>
      <c r="J1085" s="7" t="inlineStr">
        <is>
          <t>https://www.phy.ncu.edu.tw/wp-content/uploads/2023/03/112個人申請-指定項目甄試函.pdf</t>
        </is>
      </c>
      <c r="K1085" s="7" t="inlineStr">
        <is>
          <t>112申請-報名通知單</t>
        </is>
      </c>
      <c r="L1085" s="7" t="inlineStr">
        <is>
          <t>https://www.phy.ncu.edu.tw/wp-content/uploads/2023/03/112申請-報名通知單.pdf</t>
        </is>
      </c>
      <c r="M1085" s="7" t="inlineStr">
        <is>
          <t>https://www.phy.ncu.edu.tw/news/112%e5%ad%b8%e5%b9%b4%e5%ba%a6%e5%a4%a7%e5%ad%b8%e5%80%8b%e4%ba%ba%e7%94%b3%e8%ab%8b%e5%85%a5%e5%ad%b8%e7%ac%ac%e4%ba%8c%e9%9a%8e%e6%ae%b5%e6%8c%87%e5%ae%9a%e9%a0%85%e7%9b%ae%e7%94%84%e8%a9%a6/</t>
        </is>
      </c>
      <c r="N1085" s="7" t="inlineStr">
        <is>
          <t>吳菁穗</t>
        </is>
      </c>
    </row>
    <row r="1086" ht="261" customHeight="1">
      <c r="A1086" s="7">
        <f>TRUE()</f>
        <v/>
      </c>
      <c r="B1086" s="7" t="inlineStr">
        <is>
          <t>招生</t>
        </is>
      </c>
      <c r="C1086" s="7" t="n"/>
      <c r="D1086" s="14" t="n">
        <v>45016</v>
      </c>
      <c r="E1086" s="7" t="inlineStr">
        <is>
          <t>112學年度碩士班考試入學正備取生報到情形查詢</t>
        </is>
      </c>
      <c r="F1086" s="9" t="inlineStr">
        <is>
          <t>https://cis.ncu.edu.tw/ExamRegister/checkin_detail?d=146I999I1I2202I0
正取生報到後如有缺額，將依序通知備取生。
備取生將會收到掛號郵寄的錄取通知文件，請依據通知書說明，以郵件方式辦理報到事項即可，不需親至本系報到。(錄取通知書以掛號郵寄至報考時提供的通訊地址，請備取生留意收件。)
階段次數報到日期備註功能
正取生 *112年03月24日至112年03月31日
備取1112年04月01日至112年04月10日備取1
備取2112年04月10日至112年04月17日備取2
備取3112年04月11日至112年04月24日備取3-備取4
備取4112年04月18日至112年04月28日備取5
備取5112年04月24日至112年05月05日備取6
備取6112年04月28日至112年05月12日備取7-備取9
備取7112年05月15日至112年05月26日備取10
備取8112年05月23日至112年05月31日備取11
備取9112年05月26日至112年06月08日備取12
備取10112年06月09日至112年06月17日備取13
備取11112年08月01日至112年08月11日備取14
備取12112年08月01日至112年08月11日備取14-備取15
備取13112年08月03日至112年08月11日備取14-備取16</t>
        </is>
      </c>
      <c r="G1086" s="7" t="inlineStr">
        <is>
          <t>https://cis.ncu.edu.tw/ExamRegister/checkin_detail?d=146I999</t>
        </is>
      </c>
      <c r="H1086" s="7" t="inlineStr">
        <is>
          <t>https://cis.ncu.edu.tw/ExamRegister/checkin_detail?d=146I999I1I2202I0</t>
        </is>
      </c>
      <c r="I1086" s="7" t="n"/>
      <c r="J1086" s="7" t="n"/>
      <c r="K1086" s="7" t="n"/>
      <c r="L1086" s="7" t="n"/>
      <c r="M1086" s="7" t="inlineStr">
        <is>
          <t>https://www.phy.ncu.edu.tw/news/112%e5%ad%b8%e5%b9%b4%e5%ba%a6%e7%a2%a9%e5%a3%ab%e7%8f%ad%e8%80%83%e8%a9%a6%e5%85%a5%e5%ad%b8%e6%ad%a3%e5%82%99%e5%8f%96%e7%94%9f%e5%a0%b1%e5%88%b0%e6%83%85%e5%bd%a2%e6%9f%a5%e8%a9%a2/</t>
        </is>
      </c>
      <c r="N1086" s="7" t="inlineStr">
        <is>
          <t>許慧君</t>
        </is>
      </c>
    </row>
    <row r="1087">
      <c r="A1087" s="7">
        <f>TRUE()</f>
        <v/>
      </c>
      <c r="B1087" s="7" t="inlineStr">
        <is>
          <t>其他</t>
        </is>
      </c>
      <c r="C1087" s="7" t="n"/>
      <c r="D1087" s="14" t="n">
        <v>45016</v>
      </c>
      <c r="E1087" s="7" t="inlineStr">
        <is>
          <t>物理系分機通訊錄1120331</t>
        </is>
      </c>
      <c r="F1087" s="7" t="inlineStr">
        <is>
          <t>物理系通訊錄-1下載</t>
        </is>
      </c>
      <c r="G1087" s="7" t="inlineStr">
        <is>
          <t>物理系通訊錄-1</t>
        </is>
      </c>
      <c r="H1087" s="7" t="inlineStr">
        <is>
          <t>https://www.phy.ncu.edu.tw/wp-content/uploads/2023/03/物理系通訊錄-1.pdf</t>
        </is>
      </c>
      <c r="I1087" s="7" t="inlineStr">
        <is>
          <t>下載</t>
        </is>
      </c>
      <c r="J1087" s="7" t="inlineStr">
        <is>
          <t>https://www.phy.ncu.edu.tw/wp-content/uploads/2023/03/物理系通訊錄-1.pdf</t>
        </is>
      </c>
      <c r="K1087" s="7" t="n"/>
      <c r="L1087" s="7" t="n"/>
      <c r="M1087" s="7" t="inlineStr">
        <is>
          <t>https://www.phy.ncu.edu.tw/news/%e7%89%a9%e7%90%86%e7%b3%bb%e5%88%86%e6%a9%9f%e9%80%9a%e8%a8%8a%e9%8c%841120331/</t>
        </is>
      </c>
      <c r="N1087" s="7" t="inlineStr">
        <is>
          <t>許慧君</t>
        </is>
      </c>
    </row>
    <row r="1088">
      <c r="A1088" s="7">
        <f>TRUE()</f>
        <v/>
      </c>
      <c r="B1088" s="7" t="inlineStr">
        <is>
          <t>其他</t>
        </is>
      </c>
      <c r="C1088" s="7" t="n"/>
      <c r="D1088" s="14" t="n">
        <v>45015</v>
      </c>
      <c r="E1088" s="7" t="inlineStr">
        <is>
          <t>失物招領(112.03.30)</t>
        </is>
      </c>
      <c r="F1088" s="7" t="inlineStr">
        <is>
          <t>有遺失下列物品者，請儘速至物理系辦(S4-629)認領! 未領取物品將於112.04.30清除。</t>
        </is>
      </c>
      <c r="G1088" s="7" t="n"/>
      <c r="H1088" s="7" t="n"/>
      <c r="I1088" s="7" t="n"/>
      <c r="J1088" s="7" t="n"/>
      <c r="K1088" s="7" t="n"/>
      <c r="L1088" s="7" t="n"/>
      <c r="M1088" s="7" t="inlineStr">
        <is>
          <t>https://www.phy.ncu.edu.tw/news/%e5%a4%b1%e7%89%a9%e6%8b%9b%e9%a0%98112-03-30/</t>
        </is>
      </c>
      <c r="N1088" s="7" t="inlineStr">
        <is>
          <t>許慧君</t>
        </is>
      </c>
    </row>
    <row r="1089">
      <c r="A1089" s="7">
        <f>TRUE()</f>
        <v/>
      </c>
      <c r="B1089" s="7" t="inlineStr">
        <is>
          <t>演講</t>
        </is>
      </c>
      <c r="C1089" s="7" t="n"/>
      <c r="D1089" s="14" t="n">
        <v>45013</v>
      </c>
      <c r="E1089" s="7" t="inlineStr">
        <is>
          <t>Colloquium暫停兩次(20230403春假/20230411期中考周)</t>
        </is>
      </c>
      <c r="F1089" s="7" t="n"/>
      <c r="G1089" s="7" t="n"/>
      <c r="H1089" s="7" t="n"/>
      <c r="I1089" s="7" t="n"/>
      <c r="J1089" s="7" t="n"/>
      <c r="K1089" s="7" t="n"/>
      <c r="L1089" s="7" t="n"/>
      <c r="M1089" s="7" t="inlineStr">
        <is>
          <t>https://www.phy.ncu.edu.tw/news/colloquium%e6%9a%ab%e5%81%9c%e5%85%a9%e6%ac%a120230403%e6%98%a5%e5%81%87-20230411%e6%9c%9f%e4%b8%ad%e8%80%83%e5%91%a8/</t>
        </is>
      </c>
      <c r="N1089" s="7" t="inlineStr">
        <is>
          <t>許慧君</t>
        </is>
      </c>
    </row>
    <row r="1090" ht="183" customHeight="1">
      <c r="A1090" s="7">
        <f>TRUE()</f>
        <v/>
      </c>
      <c r="B1090" s="7" t="inlineStr">
        <is>
          <t>其他</t>
        </is>
      </c>
      <c r="C1090" s="7" t="n"/>
      <c r="D1090" s="14" t="n">
        <v>45012</v>
      </c>
      <c r="E1090" s="7" t="inlineStr">
        <is>
          <t>112學年度晶元光電實習生開放申請</t>
        </is>
      </c>
      <c r="F1090" s="9" t="inlineStr">
        <is>
          <t>晶元光電為培育光電領域人才，辦理112學年度在校生學期/學年實習活動！
實習期間工作皆為常日班，亦可兼顧課業(每週工作三天以上即可)，
學生參與實習除可獲得專業訓練課程認證外，表現優秀者還可以優先聘用累積年資!!
詳細職缺與工作內容，請參考晶元光電104。
實習期間自2023/07/03(一)-2024/06/28(五)
機會難得，歡迎把握機會提出申請！
如有疑問，可email至 wilson_xie@epistar.com / stanley_lee@epistar.com詢問
或電洽03-5678000#131017謝先生/06-5053889#517389李先生 諮詢，謝謝。
職務學歷要求工作地點人數
資訊實習工程師(系統)碩士竹科2
資訊實習工程師(系統整合)大學中科3
研發實習工程師(氮化物)碩士竹科、南科2
研發實習工程師(製程/模擬)碩士竹科2
工業工程實習工程師大學竹科2</t>
        </is>
      </c>
      <c r="G1090" s="7" t="inlineStr">
        <is>
          <t>晶元光電104</t>
        </is>
      </c>
      <c r="H1090" s="7" t="inlineStr">
        <is>
          <t>https://www.104.com.tw/company/12nolyfk?roleJobCat=0_0&amp;area=0&amp;page=4&amp;pageSize=20&amp;order=8&amp;asc=0&amp;jobsource=cs_2018indexpoc&amp;tab=job</t>
        </is>
      </c>
      <c r="I1090" s="7" t="inlineStr">
        <is>
          <t>可email至 wilson_xie@epistar.com</t>
        </is>
      </c>
      <c r="J1090" s="7" t="inlineStr">
        <is>
          <t>mailto:可email至%20wilson_xie@epistar.com</t>
        </is>
      </c>
      <c r="K1090" s="7" t="inlineStr">
        <is>
          <t>stanley_lee@epistar.com</t>
        </is>
      </c>
      <c r="L1090" s="7" t="inlineStr">
        <is>
          <t>mailto:stanley_lee@epistar.com</t>
        </is>
      </c>
      <c r="M1090" s="7" t="inlineStr">
        <is>
          <t>https://www.phy.ncu.edu.tw/news/112%e5%ad%b8%e5%b9%b4%e5%ba%a6%e6%99%b6%e5%85%83%e5%85%89%e9%9b%bb%e5%af%a6%e7%bf%92%e7%94%9f%e9%96%8b%e6%94%be%e7%94%b3%e8%ab%8b/</t>
        </is>
      </c>
      <c r="N1090" s="7" t="inlineStr">
        <is>
          <t>許慧君</t>
        </is>
      </c>
    </row>
    <row r="1091" ht="66" customHeight="1">
      <c r="A1091" s="7">
        <f>TRUE()</f>
        <v/>
      </c>
      <c r="B1091" s="7" t="inlineStr">
        <is>
          <t>其他</t>
        </is>
      </c>
      <c r="C1091" s="7" t="n"/>
      <c r="D1091" s="14" t="n">
        <v>45012</v>
      </c>
      <c r="E1091" s="7" t="inlineStr">
        <is>
          <t>物理系冷氣清洗公告3/29(三)</t>
        </is>
      </c>
      <c r="F1091" s="9" t="inlineStr">
        <is>
          <t>時間：3/29(三)
地點：健雄館310.313.415.417.604.630.632.634.711
冷氣清洗期間略有噪音，並會使用到該樓層男廁及貨梯旁陽台區域作為清洗場地，不便之處請多諒解。
教室與研討室部分，除表訂課程與特殊事由已先與系辦登記借用空間外，一律暫停使用。</t>
        </is>
      </c>
      <c r="G1091" s="7" t="n"/>
      <c r="H1091" s="7" t="n"/>
      <c r="I1091" s="7" t="n"/>
      <c r="J1091" s="7" t="n"/>
      <c r="K1091" s="7" t="n"/>
      <c r="L1091" s="7" t="n"/>
      <c r="M1091" s="7" t="inlineStr">
        <is>
          <t>https://www.phy.ncu.edu.tw/news/%e7%89%a9%e7%90%86%e7%b3%bb%e5%86%b7%e6%b0%a3%e6%b8%85%e6%b4%97%e5%85%ac%e5%91%8a3-29%e4%b8%89/</t>
        </is>
      </c>
      <c r="N1091" s="7" t="inlineStr">
        <is>
          <t>許慧君</t>
        </is>
      </c>
    </row>
    <row r="1092">
      <c r="A1092" s="7">
        <f>TRUE()</f>
        <v/>
      </c>
      <c r="B1092" s="7" t="inlineStr">
        <is>
          <t>其他</t>
        </is>
      </c>
      <c r="C1092" s="7" t="n"/>
      <c r="D1092" s="14" t="n">
        <v>45010</v>
      </c>
      <c r="E1092" s="7" t="inlineStr">
        <is>
          <t>108週年校慶</t>
        </is>
      </c>
      <c r="F1092" s="7" t="inlineStr">
        <is>
          <t>https://ncusec.ncu.edu.tw/ncu108/anniversary/</t>
        </is>
      </c>
      <c r="G1092" s="7" t="inlineStr">
        <is>
          <t>https://ncusec.ncu.edu.tw/ncu108/anniversary/</t>
        </is>
      </c>
      <c r="H1092" s="7" t="inlineStr">
        <is>
          <t>https://ncusec.ncu.edu.tw/ncu108/anniversary/</t>
        </is>
      </c>
      <c r="I1092" s="7" t="n"/>
      <c r="J1092" s="7" t="n"/>
      <c r="K1092" s="7" t="n"/>
      <c r="L1092" s="7" t="n"/>
      <c r="M1092" s="7" t="inlineStr">
        <is>
          <t>https://www.phy.ncu.edu.tw/news/108%e9%80%b1%e5%b9%b4%e6%a0%a1%e6%85%b6/</t>
        </is>
      </c>
      <c r="N1092" s="7" t="inlineStr">
        <is>
          <t>許慧君</t>
        </is>
      </c>
    </row>
    <row r="1093">
      <c r="A1093" s="7">
        <f>TRUE()</f>
        <v/>
      </c>
      <c r="B1093" s="7" t="inlineStr">
        <is>
          <t>演講</t>
        </is>
      </c>
      <c r="C1093" s="7" t="n"/>
      <c r="D1093" s="14" t="n">
        <v>45010</v>
      </c>
      <c r="E1093" s="7" t="inlineStr">
        <is>
          <t>【NCUx提升國際視野】5/2（二）10:00上帝的建築師_高第作品裡的秘密@教研大樓羅家倫講堂</t>
        </is>
      </c>
      <c r="F1093" s="7" t="n"/>
      <c r="G1093" s="7" t="n"/>
      <c r="H1093" s="7" t="n"/>
      <c r="I1093" s="7" t="n"/>
      <c r="J1093" s="7" t="n"/>
      <c r="K1093" s="7" t="n"/>
      <c r="L1093" s="7" t="n"/>
      <c r="M1093" s="7" t="inlineStr">
        <is>
          <t>https://www.phy.ncu.edu.tw/news/%e3%80%90ncux%e6%8f%90%e5%8d%87%e5%9c%8b%e9%9a%9b%e8%a6%96%e9%87%8e%e3%80%915-2%ef%bc%88%e4%ba%8c%ef%bc%891000%e4%b8%8a%e5%b8%9d%e7%9a%84%e5%bb%ba%e7%af%89%e5%b8%ab_%e9%ab%98%e7%ac%ac%e4%bd%9c/</t>
        </is>
      </c>
      <c r="N1093" s="7" t="inlineStr">
        <is>
          <t>許慧君</t>
        </is>
      </c>
    </row>
    <row r="1094" ht="27" customHeight="1">
      <c r="A1094" s="7">
        <f>TRUE()</f>
        <v/>
      </c>
      <c r="B1094" s="7" t="inlineStr">
        <is>
          <t>其他</t>
        </is>
      </c>
      <c r="C1094" s="7" t="n"/>
      <c r="D1094" s="14" t="n">
        <v>45010</v>
      </c>
      <c r="E1094" s="7" t="inlineStr">
        <is>
          <t>應屆畢業生確認英文姓名與更新個人資料</t>
        </is>
      </c>
      <c r="F1094" s="9" t="inlineStr">
        <is>
          <t>111-2學期通知應屆畢業生確認英文姓名與更新個人資料
1120324_1下載</t>
        </is>
      </c>
      <c r="G1094" s="7" t="inlineStr">
        <is>
          <t>111-2學期通知應屆畢業生確認英文姓名與更新個人資料</t>
        </is>
      </c>
      <c r="H1094" s="7" t="inlineStr">
        <is>
          <t>https://pdc.adm.ncu.edu.tw/postM/post/reg/1120324_1.pdf</t>
        </is>
      </c>
      <c r="I1094" s="7" t="inlineStr">
        <is>
          <t>1120324_1</t>
        </is>
      </c>
      <c r="J1094" s="7" t="inlineStr">
        <is>
          <t>https://www.phy.ncu.edu.tw/wp-content/uploads/2023/03/1120324_1.pdf</t>
        </is>
      </c>
      <c r="K1094" s="7" t="inlineStr">
        <is>
          <t>下載</t>
        </is>
      </c>
      <c r="L1094" s="7" t="inlineStr">
        <is>
          <t>https://www.phy.ncu.edu.tw/wp-content/uploads/2023/03/1120324_1.pdf</t>
        </is>
      </c>
      <c r="M1094" s="7" t="inlineStr">
        <is>
          <t>https://www.phy.ncu.edu.tw/news/51345/</t>
        </is>
      </c>
      <c r="N1094" s="7" t="inlineStr">
        <is>
          <t>許慧君</t>
        </is>
      </c>
    </row>
    <row r="1095" ht="53" customHeight="1">
      <c r="A1095" s="7">
        <f>TRUE()</f>
        <v/>
      </c>
      <c r="B1095" s="7" t="inlineStr">
        <is>
          <t>獎學金</t>
        </is>
      </c>
      <c r="C1095" s="7" t="n"/>
      <c r="D1095" s="14" t="n">
        <v>45009</v>
      </c>
      <c r="E1095" s="7" t="inlineStr">
        <is>
          <t>物理系獎學金辦法修正</t>
        </is>
      </c>
      <c r="F1095" s="9" t="inlineStr">
        <is>
          <t>國立中央大學物理學系王立文女士獎學金辦法1120321系務會議通過-1下載
國立中央大學物理學系上詮光纖獎學金辦法FOCI-Scholarship-Application-Procedure1120321系務會議通過-1下載
國立中央大學物理學系德成基金會獎學金辦法1120321系務會議通過-1下載</t>
        </is>
      </c>
      <c r="G1095" s="7" t="inlineStr">
        <is>
          <t>國立中央大學物理學系王立文女士獎學金辦法1120321系務會議通過-1</t>
        </is>
      </c>
      <c r="H1095" s="7" t="inlineStr">
        <is>
          <t>https://www.phy.ncu.edu.tw/wp-content/uploads/2023/03/國立中央大學物理學系王立文女士獎學金辦法1120321系務會議通過-1.pdf</t>
        </is>
      </c>
      <c r="I1095" s="7" t="inlineStr">
        <is>
          <t>下載</t>
        </is>
      </c>
      <c r="J1095" s="7" t="inlineStr">
        <is>
          <t>https://www.phy.ncu.edu.tw/wp-content/uploads/2023/03/國立中央大學物理學系王立文女士獎學金辦法1120321系務會議通過-1.pdf</t>
        </is>
      </c>
      <c r="K1095" s="7" t="inlineStr">
        <is>
          <t>國立中央大學物理學系上詮光纖獎學金辦法FOCI-Scholarship-Application-Procedure112</t>
        </is>
      </c>
      <c r="L1095" s="7" t="inlineStr">
        <is>
          <t>https://www.phy.ncu.edu.tw/wp-content/uploads/2023/03/國立中央大學物理學系上詮光纖獎學金辦法FOCI-Scholarship-Application-Procedure1120321系務會議通過-1.pdf</t>
        </is>
      </c>
      <c r="M1095" s="7" t="inlineStr">
        <is>
          <t>https://www.phy.ncu.edu.tw/news/%e7%89%a9%e7%90%86%e7%b3%bb%e7%8d%8e%e5%ad%b8%e9%87%91%e8%be%a6%e6%b3%95%e4%bf%ae%e6%ad%a3/</t>
        </is>
      </c>
      <c r="N1095" s="7" t="inlineStr">
        <is>
          <t>許慧君</t>
        </is>
      </c>
    </row>
    <row r="1096">
      <c r="A1096" s="7">
        <f>TRUE()</f>
        <v/>
      </c>
      <c r="B1096" s="7" t="inlineStr">
        <is>
          <t>演講</t>
        </is>
      </c>
      <c r="C1096" s="7" t="n"/>
      <c r="D1096" s="14" t="n">
        <v>45008</v>
      </c>
      <c r="E1096" s="7" t="inlineStr">
        <is>
          <t>Colloquium_20230328_Optical second harmonic generation in nano-structured surface and interface</t>
        </is>
      </c>
      <c r="F1096" s="7" t="inlineStr">
        <is>
          <t>Colloquium_20230328下載</t>
        </is>
      </c>
      <c r="G1096" s="7" t="inlineStr">
        <is>
          <t>Colloquium_20230328</t>
        </is>
      </c>
      <c r="H1096" s="7" t="inlineStr">
        <is>
          <t>https://www.phy.ncu.edu.tw/wp-content/uploads/2023/03/Colloquium_20230328.pdf</t>
        </is>
      </c>
      <c r="I1096" s="7" t="inlineStr">
        <is>
          <t>下載</t>
        </is>
      </c>
      <c r="J1096" s="7" t="inlineStr">
        <is>
          <t>https://www.phy.ncu.edu.tw/wp-content/uploads/2023/03/Colloquium_20230328.pdf</t>
        </is>
      </c>
      <c r="K1096" s="7" t="n"/>
      <c r="L1096" s="7" t="n"/>
      <c r="M1096" s="7" t="inlineStr">
        <is>
          <t>https://www.phy.ncu.edu.tw/news/colloquium_20230328_optical-second-harmonic-generation-in-nano-structured-surface-and-interface/</t>
        </is>
      </c>
      <c r="N1096" s="7" t="inlineStr">
        <is>
          <t>許慧君</t>
        </is>
      </c>
    </row>
    <row r="1097" ht="144" customHeight="1">
      <c r="A1097" s="7">
        <f>TRUE()</f>
        <v/>
      </c>
      <c r="B1097" s="7" t="inlineStr">
        <is>
          <t>其他</t>
        </is>
      </c>
      <c r="C1097" s="7" t="n"/>
      <c r="D1097" s="14" t="n">
        <v>45006</v>
      </c>
      <c r="E1097" s="7" t="inlineStr">
        <is>
          <t>校園112年3月1日起全面禁菸</t>
        </is>
      </c>
      <c r="F1097" s="9" t="inlineStr">
        <is>
          <t>校方相關單位主動巡查吸菸熱點，教職員工皆有責任勸阻吸菸者在校園違法吸菸。
桃園市政府衛生局檢舉電話-【菸害防制法諮詢服務專線0800-531-531】或【桃園市衛生局，電話：03-3360570】
檢舉時提供資料:
1.「檢舉人」之基本資料（例如姓名及聯絡方式等）
2.「被檢舉人」相關違法事證（例如數位照片、錄影檔案）、違法事實、時間、地點及項目等。
校園全面禁菸，違者依【菸害防制法】可處2,000-10,000元罰鍰。
隨地拋棄紙屑、菸蒂或其他一般廢棄物，經查證屬實者，依【廢棄物清理法】可處1,200~6,000元罰鍰。
衛生保健組敬上</t>
        </is>
      </c>
      <c r="G1097" s="7" t="n"/>
      <c r="H1097" s="7" t="n"/>
      <c r="I1097" s="7" t="n"/>
      <c r="J1097" s="7" t="n"/>
      <c r="K1097" s="7" t="n"/>
      <c r="L1097" s="7" t="n"/>
      <c r="M1097" s="7" t="inlineStr">
        <is>
          <t>https://www.phy.ncu.edu.tw/news/%e6%a0%a1%e5%9c%92112%e5%b9%b43%e6%9c%881%e6%97%a5%e8%b5%b7%e5%85%a8%e9%9d%a2%e7%a6%81%e8%8f%b8/</t>
        </is>
      </c>
      <c r="N1097" s="7" t="inlineStr">
        <is>
          <t>許慧君</t>
        </is>
      </c>
    </row>
    <row r="1098" ht="66" customHeight="1">
      <c r="A1098" s="7">
        <f>TRUE()</f>
        <v/>
      </c>
      <c r="B1098" s="7" t="inlineStr">
        <is>
          <t>其他</t>
        </is>
      </c>
      <c r="C1098" s="7" t="n"/>
      <c r="D1098" s="14" t="n">
        <v>45006</v>
      </c>
      <c r="E1098" s="7" t="inlineStr">
        <is>
          <t>【期中教學回饋】111(二)期中教學回饋開始填寫囉~即日起至4月9日(日)止，歡迎同學踴躍填寫</t>
        </is>
      </c>
      <c r="F1098" s="9" t="inlineStr">
        <is>
          <t>111學年第2學期期中教學回饋於3月20日開始至4月9日 23:59截止 歡迎同學踴躍至系統填寫對於修課課程的建議(期初至期中)，謝謝!
填寫路徑：https://cis.ncu.edu.tw/iNCU/academic/course/courseEvaluate
(使用portal帳號、密碼登入-&gt;教務專區-&gt;課務-&gt;教學評量)
期中教學回饋為匿名問卷，您的身份我們絕對保密</t>
        </is>
      </c>
      <c r="G1098" s="7" t="inlineStr">
        <is>
          <t>https://cis.ncu.edu.tw/iNCU/academic/course/courseEvaluate</t>
        </is>
      </c>
      <c r="H1098" s="7" t="inlineStr">
        <is>
          <t>https://cis.ncu.edu.tw/iNCU/academic/course/courseEvaluate</t>
        </is>
      </c>
      <c r="I1098" s="7" t="n"/>
      <c r="J1098" s="7" t="n"/>
      <c r="K1098" s="7" t="n"/>
      <c r="L1098" s="7" t="n"/>
      <c r="M1098" s="7" t="inlineStr">
        <is>
          <t>https://www.phy.ncu.edu.tw/news/%e3%80%90%e6%9c%9f%e4%b8%ad%e6%95%99%e5%ad%b8%e5%9b%9e%e9%a5%8b%e3%80%91111%e4%ba%8c%e6%9c%9f%e4%b8%ad%e6%95%99%e5%ad%b8%e5%9b%9e%e9%a5%8b%e9%96%8b%e5%a7%8b%e5%a1%ab%e5%af%ab%e5%9b%89%e5%8d%b3/</t>
        </is>
      </c>
      <c r="N1098" s="7" t="inlineStr">
        <is>
          <t>許慧君</t>
        </is>
      </c>
    </row>
    <row r="1099">
      <c r="A1099" s="7">
        <f>TRUE()</f>
        <v/>
      </c>
      <c r="B1099" s="7" t="inlineStr">
        <is>
          <t>其他</t>
        </is>
      </c>
      <c r="C1099" s="7" t="n"/>
      <c r="D1099" s="14" t="n">
        <v>45005</v>
      </c>
      <c r="E1099" s="7" t="inlineStr">
        <is>
          <t>國立中央大學COVID-19校園防疫措施1120320</t>
        </is>
      </c>
      <c r="F1099" s="7" t="inlineStr">
        <is>
          <t>v1_校園防疫措施1120320下載</t>
        </is>
      </c>
      <c r="G1099" s="7" t="inlineStr">
        <is>
          <t>v1_校園防疫措施1120320</t>
        </is>
      </c>
      <c r="H1099" s="7" t="inlineStr">
        <is>
          <t>https://www.phy.ncu.edu.tw/wp-content/uploads/2023/03/v1_校園防疫措施1120320.pdf</t>
        </is>
      </c>
      <c r="I1099" s="7" t="inlineStr">
        <is>
          <t>下載</t>
        </is>
      </c>
      <c r="J1099" s="7" t="inlineStr">
        <is>
          <t>https://www.phy.ncu.edu.tw/wp-content/uploads/2023/03/v1_校園防疫措施1120320.pdf</t>
        </is>
      </c>
      <c r="K1099" s="7" t="n"/>
      <c r="L1099" s="7" t="n"/>
      <c r="M1099" s="7" t="inlineStr">
        <is>
          <t>https://www.phy.ncu.edu.tw/news/%e5%9c%8b%e7%ab%8b%e4%b8%ad%e5%a4%ae%e5%a4%a7%e5%ad%b8covid-19%e6%a0%a1%e5%9c%92%e9%98%b2%e7%96%ab%e6%8e%aa%e6%96%bd1120320/</t>
        </is>
      </c>
      <c r="N1099" s="7" t="inlineStr">
        <is>
          <t>許慧君</t>
        </is>
      </c>
    </row>
    <row r="1100">
      <c r="A1100" s="7">
        <f>TRUE()</f>
        <v/>
      </c>
      <c r="B1100" s="7" t="inlineStr">
        <is>
          <t>演講</t>
        </is>
      </c>
      <c r="C1100" s="7" t="n"/>
      <c r="D1100" s="14" t="n">
        <v>45002</v>
      </c>
      <c r="E1100" s="7" t="inlineStr">
        <is>
          <t>Colloquium_20230321_Spin transition at ultrahigh pressure of exoplanet interiors</t>
        </is>
      </c>
      <c r="F1100" s="7" t="inlineStr">
        <is>
          <t>Colloquium_20230321-1下載</t>
        </is>
      </c>
      <c r="G1100" s="7" t="inlineStr">
        <is>
          <t>Colloquium_20230321-1</t>
        </is>
      </c>
      <c r="H1100" s="7" t="inlineStr">
        <is>
          <t>https://www.phy.ncu.edu.tw/wp-content/uploads/2023/03/Colloquium_20230321-1.pdf</t>
        </is>
      </c>
      <c r="I1100" s="7" t="inlineStr">
        <is>
          <t>下載</t>
        </is>
      </c>
      <c r="J1100" s="7" t="inlineStr">
        <is>
          <t>https://www.phy.ncu.edu.tw/wp-content/uploads/2023/03/Colloquium_20230321-1.pdf</t>
        </is>
      </c>
      <c r="K1100" s="7" t="n"/>
      <c r="L1100" s="7" t="n"/>
      <c r="M1100" s="7" t="inlineStr">
        <is>
          <t>https://www.phy.ncu.edu.tw/news/colloquium_20230321_spin-transition-at-ultrahigh-pressure-of-exoplanet-interiors/</t>
        </is>
      </c>
      <c r="N1100" s="7" t="inlineStr">
        <is>
          <t>許慧君</t>
        </is>
      </c>
    </row>
    <row r="1101" ht="79" customHeight="1">
      <c r="A1101" s="7">
        <f>TRUE()</f>
        <v/>
      </c>
      <c r="B1101" s="7" t="inlineStr">
        <is>
          <t>招生</t>
        </is>
      </c>
      <c r="C1101" s="7" t="n"/>
      <c r="D1101" s="14" t="n">
        <v>45001</v>
      </c>
      <c r="E1101" s="7" t="inlineStr">
        <is>
          <t>112學年度碩士班考試入學複試錄取名單</t>
        </is>
      </c>
      <c r="F1101" s="9" t="inlineStr">
        <is>
          <t>112學年度碩士班考試入學複試錄取名單
https://admission.ncu.edu.tw/zh-TW/article/2023-03-16%2011:34:40
正取生:報到通知單及成績單於3/17以掛號寄至通訊地址。
備取生:成績單於3/17以掛號寄至通訊地址。
112學年度碩士班考試入學招生入學報到階段查詢
https://cis.ncu.edu.tw/ExamRegister/checkin?activityNo=146</t>
        </is>
      </c>
      <c r="G1101" s="7" t="inlineStr">
        <is>
          <t>https://admission.ncu.edu.tw/zh-TW/article/2023-03-16%2011:3</t>
        </is>
      </c>
      <c r="H1101" s="7" t="inlineStr">
        <is>
          <t>https://admission.ncu.edu.tw/zh-TW/article/2023-03-16%2011:34:40</t>
        </is>
      </c>
      <c r="I1101" s="7" t="inlineStr">
        <is>
          <t>https://cis.ncu.edu.tw/ExamRegister/checkin?activityNo=146</t>
        </is>
      </c>
      <c r="J1101" s="7" t="inlineStr">
        <is>
          <t>https://cis.ncu.edu.tw/ExamRegister/checkin?activityNo=146</t>
        </is>
      </c>
      <c r="K1101" s="7" t="n"/>
      <c r="L1101" s="7" t="n"/>
      <c r="M1101" s="7" t="inlineStr">
        <is>
          <t>https://www.phy.ncu.edu.tw/news/112%e5%ad%b8%e5%b9%b4%e5%ba%a6%e7%a2%a9%e5%a3%ab%e7%8f%ad%e8%80%83%e8%a9%a6%e5%85%a5%e5%ad%b8%e8%a4%87%e8%a9%a6%e9%8c%84%e5%8f%96%e5%90%8d%e5%96%ae/</t>
        </is>
      </c>
      <c r="N1101" s="7" t="inlineStr">
        <is>
          <t>ncuphyhepdet</t>
        </is>
      </c>
    </row>
    <row r="1102">
      <c r="A1102" s="7">
        <f>TRUE()</f>
        <v/>
      </c>
      <c r="B1102" s="7" t="inlineStr">
        <is>
          <t>演講</t>
        </is>
      </c>
      <c r="C1102" s="7" t="n"/>
      <c r="D1102" s="14" t="n">
        <v>44995</v>
      </c>
      <c r="E1102" s="7" t="inlineStr">
        <is>
          <t>Colloquium_20230314_Simulation of Landau levels using electromagnetically induced transparency</t>
        </is>
      </c>
      <c r="F1102" s="7" t="inlineStr">
        <is>
          <t>Colloquium_20230314下載</t>
        </is>
      </c>
      <c r="G1102" s="7" t="inlineStr">
        <is>
          <t>Colloquium_20230314</t>
        </is>
      </c>
      <c r="H1102" s="7" t="inlineStr">
        <is>
          <t>https://www.phy.ncu.edu.tw/wp-content/uploads/2023/03/Colloquium_20230314.pdf</t>
        </is>
      </c>
      <c r="I1102" s="7" t="inlineStr">
        <is>
          <t>下載</t>
        </is>
      </c>
      <c r="J1102" s="7" t="inlineStr">
        <is>
          <t>https://www.phy.ncu.edu.tw/wp-content/uploads/2023/03/Colloquium_20230314.pdf</t>
        </is>
      </c>
      <c r="K1102" s="7" t="n"/>
      <c r="L1102" s="7" t="n"/>
      <c r="M1102" s="7" t="inlineStr">
        <is>
          <t>https://www.phy.ncu.edu.tw/news/colloquium_20230314_simulation-of-landau-levels-using-electromagnetically-induced-transparency/</t>
        </is>
      </c>
      <c r="N1102" s="7" t="inlineStr">
        <is>
          <t>許慧君</t>
        </is>
      </c>
    </row>
    <row r="1103" ht="118" customHeight="1">
      <c r="A1103" s="7">
        <f>TRUE()</f>
        <v/>
      </c>
      <c r="B1103" s="7" t="inlineStr">
        <is>
          <t>獎學金</t>
        </is>
      </c>
      <c r="C1103" s="7" t="n"/>
      <c r="D1103" s="14" t="n">
        <v>44992</v>
      </c>
      <c r="E1103" s="7" t="inlineStr">
        <is>
          <t>111-2物理學系聚碩科技獎學金得獎名單</t>
        </is>
      </c>
      <c r="F1103" s="9" t="inlineStr">
        <is>
          <t>恭喜以下同學獲獎!
獲獎同學請到系辦領取補助核定通知。
邱 雁 108202501 大學部 4年級
黃家姮 108202003 大學部 4年級
張辰彬 108202519 大學部 4年級
羅振宇 108202018 大學部 4年級
廖品淳 108202502 大學部 4年級
徐衍裕 108202518 大學部 4年級
國立中央大學物理學系聚碩科技獎學金辦法1051004系務會議下載</t>
        </is>
      </c>
      <c r="G1103" s="7" t="inlineStr">
        <is>
          <t>國立中央大學物理學系聚碩科技獎學金辦法1051004系務會議</t>
        </is>
      </c>
      <c r="H1103" s="7" t="inlineStr">
        <is>
          <t>https://www.phy.ncu.edu.tw/wp-content/uploads/2023/03/國立中央大學物理學系聚碩科技獎學金辦法1051004系務會議.pdf</t>
        </is>
      </c>
      <c r="I1103" s="7" t="inlineStr">
        <is>
          <t>下載</t>
        </is>
      </c>
      <c r="J1103" s="7" t="inlineStr">
        <is>
          <t>https://www.phy.ncu.edu.tw/wp-content/uploads/2023/03/國立中央大學物理學系聚碩科技獎學金辦法1051004系務會議.pdf</t>
        </is>
      </c>
      <c r="K1103" s="7" t="n"/>
      <c r="L1103" s="7" t="n"/>
      <c r="M1103" s="7" t="inlineStr">
        <is>
          <t>https://www.phy.ncu.edu.tw/news/111-2%e7%89%a9%e7%90%86%e5%ad%b8%e7%b3%bb%e8%81%9a%e7%a2%a9%e7%a7%91%e6%8a%80%e7%8d%8e%e5%ad%b8%e9%87%91%e5%be%97%e7%8d%8e%e5%90%8d%e5%96%ae/</t>
        </is>
      </c>
      <c r="N1103" s="7" t="inlineStr">
        <is>
          <t>許慧君</t>
        </is>
      </c>
    </row>
    <row r="1104" ht="131" customHeight="1">
      <c r="A1104" s="7">
        <f>TRUE()</f>
        <v/>
      </c>
      <c r="B1104" s="7" t="inlineStr">
        <is>
          <t>獎學金</t>
        </is>
      </c>
      <c r="C1104" s="7" t="n"/>
      <c r="D1104" s="14" t="n">
        <v>44992</v>
      </c>
      <c r="E1104" s="7" t="inlineStr">
        <is>
          <t>111-2物理學系上詮光纖獎學金得獎名單</t>
        </is>
      </c>
      <c r="F1104" s="9" t="inlineStr">
        <is>
          <t>恭喜以下同學獲獎!
請獲獎同學到系辦領取通知
施承瑋 111282001 博士班
周禹璇 111222018 碩士班
陳盈珊 111222015 碩士班
李俊逸 111222028 碩士班
蕭晨妤 111222030 碩士班
趙翊丞 111222024 碩士班
吳俊擇 109222032 碩士班
國立中央大學物理學系上詮光纖獎學金辦法FOCI-Scholarship-Application-Procedure下載</t>
        </is>
      </c>
      <c r="G1104" s="7" t="inlineStr">
        <is>
          <t>國立中央大學物理學系上詮光纖獎學金辦法FOCI-Scholarship-Application-Procedure</t>
        </is>
      </c>
      <c r="H1104" s="7" t="inlineStr">
        <is>
          <t>https://www.phy.ncu.edu.tw/wp-content/uploads/2023/03/國立中央大學物理學系上詮光纖獎學金辦法FOCI-Scholarship-Application-Procedure.pdf</t>
        </is>
      </c>
      <c r="I1104" s="7" t="inlineStr">
        <is>
          <t>下載</t>
        </is>
      </c>
      <c r="J1104" s="7" t="inlineStr">
        <is>
          <t>https://www.phy.ncu.edu.tw/wp-content/uploads/2023/03/國立中央大學物理學系上詮光纖獎學金辦法FOCI-Scholarship-Application-Procedure.pdf</t>
        </is>
      </c>
      <c r="K1104" s="7" t="n"/>
      <c r="L1104" s="7" t="n"/>
      <c r="M1104" s="7" t="inlineStr">
        <is>
          <t>https://www.phy.ncu.edu.tw/news/111-2%e7%89%a9%e7%90%86%e5%ad%b8%e7%b3%bb%e4%b8%8a%e8%a9%ae%e5%85%89%e7%ba%96%e7%8d%8e%e5%ad%b8%e9%87%91%e5%be%97%e7%8d%8e%e5%90%8d%e5%96%ae/</t>
        </is>
      </c>
      <c r="N1104" s="7" t="inlineStr">
        <is>
          <t>許慧君</t>
        </is>
      </c>
    </row>
    <row r="1105" ht="79" customHeight="1">
      <c r="A1105" s="7">
        <f>TRUE()</f>
        <v/>
      </c>
      <c r="B1105" s="7" t="inlineStr">
        <is>
          <t>獎學金</t>
        </is>
      </c>
      <c r="C1105" s="7" t="n"/>
      <c r="D1105" s="14" t="n">
        <v>44992</v>
      </c>
      <c r="E1105" s="7" t="inlineStr">
        <is>
          <t>111-2物理學系德成基金會獎學金得獎名單</t>
        </is>
      </c>
      <c r="F1105" s="9" t="inlineStr">
        <is>
          <t>恭喜以下同學獲獎!
獲獎同學請留意得獎email通知相關注意事項
邱媛婕 110202502 大學部 2年級
林佳靜 109202501 大學部 3年級
張寶容 109202509 大學部 3年級
國立中央大學物理學系德成基金會獎學金辦法1091215下載</t>
        </is>
      </c>
      <c r="G1105" s="7" t="inlineStr">
        <is>
          <t>國立中央大學物理學系德成基金會獎學金辦法1091215</t>
        </is>
      </c>
      <c r="H1105" s="7" t="inlineStr">
        <is>
          <t>https://www.phy.ncu.edu.tw/wp-content/uploads/2023/03/國立中央大學物理學系德成基金會獎學金辦法1091215.pdf</t>
        </is>
      </c>
      <c r="I1105" s="7" t="inlineStr">
        <is>
          <t>下載</t>
        </is>
      </c>
      <c r="J1105" s="7" t="inlineStr">
        <is>
          <t>https://www.phy.ncu.edu.tw/wp-content/uploads/2023/03/國立中央大學物理學系德成基金會獎學金辦法1091215.pdf</t>
        </is>
      </c>
      <c r="K1105" s="7" t="n"/>
      <c r="L1105" s="7" t="n"/>
      <c r="M1105" s="7" t="inlineStr">
        <is>
          <t>https://www.phy.ncu.edu.tw/news/111-2%e7%89%a9%e7%90%86%e5%ad%b8%e7%b3%bb%e5%be%b7%e6%88%90%e5%9f%ba%e9%87%91%e6%9c%83%e7%8d%8e%e5%ad%b8%e9%87%91%e5%be%97%e7%8d%8e%e5%90%8d%e5%96%ae/</t>
        </is>
      </c>
      <c r="N1105" s="7" t="inlineStr">
        <is>
          <t>許慧君</t>
        </is>
      </c>
    </row>
    <row r="1106">
      <c r="A1106" s="7">
        <f>TRUE()</f>
        <v/>
      </c>
      <c r="B1106" s="7" t="inlineStr">
        <is>
          <t>演講</t>
        </is>
      </c>
      <c r="C1106" s="7" t="n"/>
      <c r="D1106" s="14" t="n">
        <v>44991</v>
      </c>
      <c r="E1106" s="7" t="inlineStr">
        <is>
          <t>20230407-Redshift of the isolated atomic emission line in dense plasma environment</t>
        </is>
      </c>
      <c r="F1106" s="7" t="inlineStr">
        <is>
          <t>Special-talk_20230407下載</t>
        </is>
      </c>
      <c r="G1106" s="7" t="inlineStr">
        <is>
          <t>Special-talk_20230407</t>
        </is>
      </c>
      <c r="H1106" s="7" t="inlineStr">
        <is>
          <t>https://www.phy.ncu.edu.tw/wp-content/uploads/2023/03/Special-talk_20230407.pdf</t>
        </is>
      </c>
      <c r="I1106" s="7" t="inlineStr">
        <is>
          <t>下載</t>
        </is>
      </c>
      <c r="J1106" s="7" t="inlineStr">
        <is>
          <t>https://www.phy.ncu.edu.tw/wp-content/uploads/2023/03/Special-talk_20230407.pdf</t>
        </is>
      </c>
      <c r="K1106" s="7" t="n"/>
      <c r="L1106" s="7" t="n"/>
      <c r="M1106" s="7" t="inlineStr">
        <is>
          <t>https://www.phy.ncu.edu.tw/news/20230407-redshift-of-the-isolated-atomic-emission-line-in-dense-plasma-environment/</t>
        </is>
      </c>
      <c r="N1106" s="7" t="inlineStr">
        <is>
          <t>許慧君</t>
        </is>
      </c>
    </row>
    <row r="1107">
      <c r="A1107" s="7">
        <f>TRUE()</f>
        <v/>
      </c>
      <c r="B1107" s="7" t="inlineStr">
        <is>
          <t>其他</t>
        </is>
      </c>
      <c r="C1107" s="7" t="n"/>
      <c r="D1107" s="14" t="n">
        <v>44990</v>
      </c>
      <c r="E1107" s="7" t="inlineStr">
        <is>
          <t>賀! 博士班謝妮恩同學榮獲2023年第16屆台灣傑出女科學家獎 「孟粹珠獎學金」</t>
        </is>
      </c>
      <c r="F1107" s="7" t="inlineStr">
        <is>
          <t>https://towis.loreal.com.tw/taiwan-FWIS-detail.php?id=77</t>
        </is>
      </c>
      <c r="G1107" s="7" t="inlineStr">
        <is>
          <t>https://towis.loreal.com.tw/taiwan-FWIS-detail.php?id=77</t>
        </is>
      </c>
      <c r="H1107" s="7" t="inlineStr">
        <is>
          <t>https://towis.loreal.com.tw/taiwan-FWIS-detail.php?id=77</t>
        </is>
      </c>
      <c r="I1107" s="7" t="n"/>
      <c r="J1107" s="7" t="n"/>
      <c r="K1107" s="7" t="n"/>
      <c r="L1107" s="7" t="n"/>
      <c r="M1107" s="7" t="inlineStr">
        <is>
          <t>https://www.phy.ncu.edu.tw/news/%e8%b3%80-%e5%8d%9a%e5%a3%ab%e7%8f%ad%e8%ac%9d%e5%a6%ae%e6%81%a9%e5%90%8c%e5%ad%b8%e6%a6%ae%e7%8d%b22023%e5%b9%b4%e7%ac%ac16%e5%b1%86%e5%8f%b0%e7%81%a3%e5%82%91%e5%87%ba%e5%a5%b3%e7%a7%91%e5%ad%b8/</t>
        </is>
      </c>
      <c r="N1107" s="7" t="inlineStr">
        <is>
          <t>許慧君</t>
        </is>
      </c>
    </row>
    <row r="1108">
      <c r="A1108" s="7">
        <f>TRUE()</f>
        <v/>
      </c>
      <c r="B1108" s="7" t="inlineStr">
        <is>
          <t>其他</t>
        </is>
      </c>
      <c r="C1108" s="7" t="n"/>
      <c r="D1108" s="14" t="n">
        <v>44988</v>
      </c>
      <c r="E1108" s="7" t="inlineStr">
        <is>
          <t>國立中央大學COVID-19校園防疫措施1120306</t>
        </is>
      </c>
      <c r="F1108" s="7" t="inlineStr">
        <is>
          <t>v1_校園防疫措施1120306下載</t>
        </is>
      </c>
      <c r="G1108" s="7" t="inlineStr">
        <is>
          <t>v1_校園防疫措施1120306</t>
        </is>
      </c>
      <c r="H1108" s="7" t="inlineStr">
        <is>
          <t>https://www.phy.ncu.edu.tw/wp-content/uploads/2023/03/v1_校園防疫措施1120306.pdf</t>
        </is>
      </c>
      <c r="I1108" s="7" t="inlineStr">
        <is>
          <t>下載</t>
        </is>
      </c>
      <c r="J1108" s="7" t="inlineStr">
        <is>
          <t>https://www.phy.ncu.edu.tw/wp-content/uploads/2023/03/v1_校園防疫措施1120306.pdf</t>
        </is>
      </c>
      <c r="K1108" s="7" t="n"/>
      <c r="L1108" s="7" t="n"/>
      <c r="M1108" s="7" t="inlineStr">
        <is>
          <t>https://www.phy.ncu.edu.tw/news/%e5%9c%8b%e7%ab%8b%e4%b8%ad%e5%a4%ae%e5%a4%a7%e5%ad%b8covid-19%e6%a0%a1%e5%9c%92%e9%98%b2%e7%96%ab%e6%8e%aa%e6%96%bd1120306/</t>
        </is>
      </c>
      <c r="N1108" s="7" t="inlineStr">
        <is>
          <t>許慧君</t>
        </is>
      </c>
    </row>
    <row r="1109" ht="27" customHeight="1">
      <c r="A1109" s="7">
        <f>TRUE()</f>
        <v/>
      </c>
      <c r="B1109" s="7" t="inlineStr">
        <is>
          <t>其他</t>
        </is>
      </c>
      <c r="C1109" s="7" t="n"/>
      <c r="D1109" s="14" t="n">
        <v>44988</v>
      </c>
      <c r="E1109" s="7" t="inlineStr">
        <is>
          <t>失物招領(112.03.03)</t>
        </is>
      </c>
      <c r="F1109" s="9" t="inlineStr">
        <is>
          <t>有遺失下列物品者，請儘速至物理系辦(S4-630)認領! 未領取物品將於112.03.31清除。
失物招領0303下載</t>
        </is>
      </c>
      <c r="G1109" s="7" t="inlineStr">
        <is>
          <t>失物招領0303</t>
        </is>
      </c>
      <c r="H1109" s="7" t="inlineStr">
        <is>
          <t>https://www.phy.ncu.edu.tw/wp-content/uploads/2023/03/失物招領0303.pdf</t>
        </is>
      </c>
      <c r="I1109" s="7" t="inlineStr">
        <is>
          <t>下載</t>
        </is>
      </c>
      <c r="J1109" s="7" t="inlineStr">
        <is>
          <t>https://www.phy.ncu.edu.tw/wp-content/uploads/2023/03/失物招領0303.pdf</t>
        </is>
      </c>
      <c r="K1109" s="7" t="n"/>
      <c r="L1109" s="7" t="n"/>
      <c r="M1109" s="7" t="inlineStr">
        <is>
          <t>https://www.phy.ncu.edu.tw/news/%e5%a4%b1%e7%89%a9%e6%8b%9b%e9%a0%98112-03-03/</t>
        </is>
      </c>
      <c r="N1109" s="7" t="inlineStr">
        <is>
          <t>許慧君</t>
        </is>
      </c>
    </row>
    <row r="1110" ht="27" customHeight="1">
      <c r="A1110" s="7">
        <f>TRUE()</f>
        <v/>
      </c>
      <c r="B1110" s="7" t="inlineStr">
        <is>
          <t>其他</t>
        </is>
      </c>
      <c r="C1110" s="7" t="n"/>
      <c r="D1110" s="14" t="n">
        <v>44988</v>
      </c>
      <c r="E1110" s="7" t="inlineStr">
        <is>
          <t>627交誼廳冰箱將於3/7(二)清理!</t>
        </is>
      </c>
      <c r="F1110" s="9" t="inlineStr">
        <is>
          <t>請使用者盡速將您的食物包裝完整並備註姓名!
3/7(二)早上10:00未標示姓名的食物將一律丟棄!!!!!</t>
        </is>
      </c>
      <c r="G1110" s="7" t="n"/>
      <c r="H1110" s="7" t="n"/>
      <c r="I1110" s="7" t="n"/>
      <c r="J1110" s="7" t="n"/>
      <c r="K1110" s="7" t="n"/>
      <c r="L1110" s="7" t="n"/>
      <c r="M1110" s="7" t="inlineStr">
        <is>
          <t>https://www.phy.ncu.edu.tw/news/627%e4%ba%a4%e8%aa%bc%e5%bb%b3%e5%86%b0%e7%ae%b1%e5%b0%87%e6%96%bc3-7%e4%ba%8c%e6%b8%85%e7%90%86/</t>
        </is>
      </c>
      <c r="N1110" s="7" t="inlineStr">
        <is>
          <t>許慧君</t>
        </is>
      </c>
    </row>
    <row r="1111">
      <c r="A1111" s="7">
        <f>TRUE()</f>
        <v/>
      </c>
      <c r="B1111" s="7" t="inlineStr">
        <is>
          <t>其他</t>
        </is>
      </c>
      <c r="C1111" s="7" t="n"/>
      <c r="D1111" s="14" t="n">
        <v>44986</v>
      </c>
      <c r="E1111" s="7" t="inlineStr">
        <is>
          <t>即日起校園吸菸區撤除，校園全面禁止吸菸</t>
        </is>
      </c>
      <c r="F1111" s="7" t="inlineStr">
        <is>
          <t>立法院於 112 年 1 月 12 日三讀通過「菸害防制法」修正案，修正內容包含大專校院學校全面禁菸、提升禁菸年齡至 20歲等，並預訂自 112 年 3 月起公告施行。本校業經112年2月14日學務主管會議討論通過，先行撤除校園4處吸菸區(車庫旁、管二館3樓、太遙中心頂樓及工五館頂樓)，自112年3月1日起，本校校園全面禁菸。</t>
        </is>
      </c>
      <c r="G1111" s="7" t="n"/>
      <c r="H1111" s="7" t="n"/>
      <c r="I1111" s="7" t="n"/>
      <c r="J1111" s="7" t="n"/>
      <c r="K1111" s="7" t="n"/>
      <c r="L1111" s="7" t="n"/>
      <c r="M1111" s="7" t="inlineStr">
        <is>
          <t>https://www.phy.ncu.edu.tw/news/%e5%8d%b3%e6%97%a5%e8%b5%b7%e6%a0%a1%e5%9c%92%e5%90%b8%e8%8f%b8%e5%8d%80%e6%92%a4%e9%99%a4%ef%bc%8c%e6%a0%a1%e5%9c%92%e5%85%a8%e9%9d%a2%e7%a6%81%e6%ad%a2%e5%90%b8%e8%8f%b8/</t>
        </is>
      </c>
      <c r="N1111" s="7" t="inlineStr">
        <is>
          <t>許慧君</t>
        </is>
      </c>
    </row>
    <row r="1112">
      <c r="A1112" s="7">
        <f>TRUE()</f>
        <v/>
      </c>
      <c r="B1112" s="7" t="inlineStr">
        <is>
          <t>演講</t>
        </is>
      </c>
      <c r="C1112" s="7" t="n"/>
      <c r="D1112" s="14" t="n">
        <v>44986</v>
      </c>
      <c r="E1112" s="7" t="inlineStr">
        <is>
          <t>Colloquium_20230307_Development and Application of Josephson Parametric Amplifiers</t>
        </is>
      </c>
      <c r="F1112" s="7" t="inlineStr">
        <is>
          <t>Colloquium_20230307下載</t>
        </is>
      </c>
      <c r="G1112" s="7" t="inlineStr">
        <is>
          <t>Colloquium_20230307</t>
        </is>
      </c>
      <c r="H1112" s="7" t="inlineStr">
        <is>
          <t>https://www.phy.ncu.edu.tw/wp-content/uploads/2023/03/Colloquium_20230307.pdf</t>
        </is>
      </c>
      <c r="I1112" s="7" t="inlineStr">
        <is>
          <t>下載</t>
        </is>
      </c>
      <c r="J1112" s="7" t="inlineStr">
        <is>
          <t>https://www.phy.ncu.edu.tw/wp-content/uploads/2023/03/Colloquium_20230307.pdf</t>
        </is>
      </c>
      <c r="K1112" s="7" t="n"/>
      <c r="L1112" s="7" t="n"/>
      <c r="M1112" s="7" t="inlineStr">
        <is>
          <t>https://www.phy.ncu.edu.tw/news/colloquium_20230307_development-and-application-of-josephson-parametric-amplifiers/</t>
        </is>
      </c>
      <c r="N1112" s="7" t="inlineStr">
        <is>
          <t>許慧君</t>
        </is>
      </c>
    </row>
    <row r="1113">
      <c r="A1113" s="7">
        <f>TRUE()</f>
        <v/>
      </c>
      <c r="B1113" s="7" t="inlineStr">
        <is>
          <t>其他</t>
        </is>
      </c>
      <c r="C1113" s="7" t="n"/>
      <c r="D1113" s="14" t="n">
        <v>44986</v>
      </c>
      <c r="E1113" s="7" t="inlineStr">
        <is>
          <t>物理系分機通訊錄1120301</t>
        </is>
      </c>
      <c r="F1113" s="7" t="inlineStr">
        <is>
          <t>物理系通訊錄下載</t>
        </is>
      </c>
      <c r="G1113" s="7" t="inlineStr">
        <is>
          <t>物理系通訊錄</t>
        </is>
      </c>
      <c r="H1113" s="7" t="inlineStr">
        <is>
          <t>https://www.phy.ncu.edu.tw/wp-content/uploads/2023/03/物理系通訊錄.pdf</t>
        </is>
      </c>
      <c r="I1113" s="7" t="inlineStr">
        <is>
          <t>下載</t>
        </is>
      </c>
      <c r="J1113" s="7" t="inlineStr">
        <is>
          <t>https://www.phy.ncu.edu.tw/wp-content/uploads/2023/03/物理系通訊錄.pdf</t>
        </is>
      </c>
      <c r="K1113" s="7" t="n"/>
      <c r="L1113" s="7" t="n"/>
      <c r="M1113" s="7" t="inlineStr">
        <is>
          <t>https://www.phy.ncu.edu.tw/news/%e7%89%a9%e7%90%86%e7%b3%bb%e5%88%86%e6%a9%9f%e9%80%9a%e8%a8%8a%e9%8c%841120301/</t>
        </is>
      </c>
      <c r="N1113" s="7" t="inlineStr">
        <is>
          <t>許慧君</t>
        </is>
      </c>
    </row>
    <row r="1114">
      <c r="A1114" s="7">
        <f>TRUE()</f>
        <v/>
      </c>
      <c r="B1114" s="7" t="inlineStr">
        <is>
          <t>其他</t>
        </is>
      </c>
      <c r="C1114" s="7" t="n"/>
      <c r="D1114" s="14" t="n">
        <v>44981</v>
      </c>
      <c r="E1114" s="7" t="inlineStr">
        <is>
          <t>成績單申請系統(投幣機) 開放使用時間說明</t>
        </is>
      </c>
      <c r="F1114" s="7" t="n"/>
      <c r="G1114" s="7" t="n"/>
      <c r="H1114" s="7" t="n"/>
      <c r="I1114" s="7" t="n"/>
      <c r="J1114" s="7" t="n"/>
      <c r="K1114" s="7" t="n"/>
      <c r="L1114" s="7" t="n"/>
      <c r="M1114" s="7" t="inlineStr">
        <is>
          <t>https://www.phy.ncu.edu.tw/news/%e6%88%90%e7%b8%be%e5%96%ae%e7%94%b3%e8%ab%8b%e7%b3%bb%e7%b5%b1%e6%8a%95%e5%b9%a3%e6%a9%9f-%e9%96%8b%e6%94%be%e4%bd%bf%e7%94%a8%e6%99%82%e9%96%93%e8%aa%aa%e6%98%8e/</t>
        </is>
      </c>
      <c r="N1114" s="7" t="inlineStr">
        <is>
          <t>許慧君</t>
        </is>
      </c>
    </row>
    <row r="1115" ht="40" customHeight="1">
      <c r="A1115" s="7">
        <f>TRUE()</f>
        <v/>
      </c>
      <c r="B1115" s="7" t="inlineStr">
        <is>
          <t>其他</t>
        </is>
      </c>
      <c r="C1115" s="7" t="n"/>
      <c r="D1115" s="14" t="n">
        <v>44981</v>
      </c>
      <c r="E1115" s="7" t="inlineStr">
        <is>
          <t>【停電公告】本校民國112年校區高壓電力系統檢驗維護 停電公告 (7/22.7/23.7/29)</t>
        </is>
      </c>
      <c r="F1115" s="9" t="inlineStr">
        <is>
          <t>https://www.oga.ncu.edu.tw/f3ec03a8/news/ee02930e/detail/ca84d843-cfb6-4747-a98c-2e65c7f482d2
112年高壓檢驗維護停電公告下載</t>
        </is>
      </c>
      <c r="G1115" s="7" t="inlineStr">
        <is>
          <t>https://www.oga.ncu.edu.tw/f3ec03a8/news/ee02930e/detail/ca8</t>
        </is>
      </c>
      <c r="H1115" s="7" t="inlineStr">
        <is>
          <t>https://www.oga.ncu.edu.tw/f3ec03a8/news/ee02930e/detail/ca84d843-cfb6-4747-a98c-2e65c7f482d2</t>
        </is>
      </c>
      <c r="I1115" s="7" t="inlineStr">
        <is>
          <t>112年高壓檢驗維護停電公告</t>
        </is>
      </c>
      <c r="J1115" s="7" t="inlineStr">
        <is>
          <t>https://www.phy.ncu.edu.tw/wp-content/uploads/2023/02/112年高壓檢驗維護停電公告.pdf</t>
        </is>
      </c>
      <c r="K1115" s="7" t="inlineStr">
        <is>
          <t>下載</t>
        </is>
      </c>
      <c r="L1115" s="7" t="inlineStr">
        <is>
          <t>https://www.phy.ncu.edu.tw/wp-content/uploads/2023/02/112年高壓檢驗維護停電公告.pdf</t>
        </is>
      </c>
      <c r="M1115" s="7" t="inlineStr">
        <is>
          <t>https://www.phy.ncu.edu.tw/news/%e3%80%90%e5%81%9c%e9%9b%bb%e5%85%ac%e5%91%8a%e3%80%91%e6%9c%ac%e6%a0%a1%e6%b0%91%e5%9c%8b112%e5%b9%b4%e6%a0%a1%e5%8d%80%e9%ab%98%e5%a3%93%e9%9b%bb%e5%8a%9b%e7%b3%bb%e7%b5%b1%e6%aa%a2%e9%a9%97/</t>
        </is>
      </c>
      <c r="N1115" s="7" t="inlineStr">
        <is>
          <t>許慧君</t>
        </is>
      </c>
    </row>
    <row r="1116" ht="66" customHeight="1">
      <c r="A1116" s="7">
        <f>TRUE()</f>
        <v/>
      </c>
      <c r="B1116" s="7" t="inlineStr">
        <is>
          <t>招生</t>
        </is>
      </c>
      <c r="C1116" s="7" t="n"/>
      <c r="D1116" s="14" t="n">
        <v>44980</v>
      </c>
      <c r="E1116" s="7" t="inlineStr">
        <is>
          <t>112學年度碩士班考試入學複試通知</t>
        </is>
      </c>
      <c r="F1116" s="9" t="inlineStr">
        <is>
          <t>112碩士班考試入學初試錄取暨得參加複試名單(不分類)(PDF)
112物理系碩士班入學考試複試通知函下載
複試通知函&amp;初試成績單於2/23以掛號郵寄至通訊地址。
簡報資料請於112年03月02日(星期四)中午12:00前Email電子檔至corona@ncu.edu.tw，檔名：【准考證號╴姓名】，當日亦請務必攜帶簡報電子檔以備用。</t>
        </is>
      </c>
      <c r="G1116" s="7" t="inlineStr">
        <is>
          <t>112碩士班考試入學初試錄取暨得參加複試名單(不分類)(PDF)</t>
        </is>
      </c>
      <c r="H1116" s="7" t="inlineStr">
        <is>
          <t>https://admission.ncu.edu.tw/files/system/files/57142/%E7%A2%A9%E8%80%83%E7%B0%A1%E7%AB%A0/112%E7%A2%A9%E8%80%83/112%E7%A2%A9%E8%80%83%E5%88%9D%E8%A9%A6%E6%A6%9C%E5%96%AE(%E6%B2%92%E5%90%8D%E5%AD%90)%E4%B8%8D%E5%88%86%E9%A1%9E.pdf</t>
        </is>
      </c>
      <c r="I1116" s="7" t="inlineStr">
        <is>
          <t>112物理系碩士班入學考試複試通知函</t>
        </is>
      </c>
      <c r="J1116" s="7" t="inlineStr">
        <is>
          <t>https://www.phy.ncu.edu.tw/wp-content/uploads/2023/02/112物理系碩士班入學考試複試通知函.pdf</t>
        </is>
      </c>
      <c r="K1116" s="7" t="inlineStr">
        <is>
          <t>下載</t>
        </is>
      </c>
      <c r="L1116" s="7" t="inlineStr">
        <is>
          <t>https://www.phy.ncu.edu.tw/wp-content/uploads/2023/02/112物理系碩士班入學考試複試通知函.pdf</t>
        </is>
      </c>
      <c r="M1116" s="7" t="inlineStr">
        <is>
          <t>https://www.phy.ncu.edu.tw/news/112%e5%ad%b8%e5%b9%b4%e5%ba%a6%e7%a2%a9%e5%a3%ab%e7%8f%ad%e8%80%83%e8%a9%a6%e5%85%a5%e5%ad%b8%e8%a4%87%e8%a9%a6%e9%80%9a%e7%9f%a5/</t>
        </is>
      </c>
      <c r="N1116" s="7" t="inlineStr">
        <is>
          <t>許慧君</t>
        </is>
      </c>
    </row>
    <row r="1117" ht="105" customHeight="1">
      <c r="A1117" s="7">
        <f>TRUE()</f>
        <v/>
      </c>
      <c r="B1117" s="7" t="inlineStr">
        <is>
          <t>其他</t>
        </is>
      </c>
      <c r="C1117" s="7" t="n"/>
      <c r="D1117" s="14" t="n">
        <v>44979</v>
      </c>
      <c r="E1117" s="7" t="inlineStr">
        <is>
          <t>學生於出國前兩週至國際事務處「學生出國申請系統」填寫「出國申請單」</t>
        </is>
      </c>
      <c r="F1117" s="9" t="inlineStr">
        <is>
          <t>為有效掌握本校學生前往國外進行短期研修、訪問、參加競賽或出席國際會議等動態，敬請學生於出國前兩週至國際事務處「學生出國申請系統」填寫「出國申請單」。
「學生出國申請系統」網址：https://abroad.oia.ncu.edu.tw/student/，學生線上填寫完畢後印出表單，再至相關單位簽核。
依教育部臺教文（三）字第1030087965號函，學生出國進行交換計畫、遊留學、參加研討會、語言學習或旅遊等，請先至外交部領事局網站（https://www.boca.gov.tw/mp-1.html）之「出國登錄」網頁登錄旅外期間之個人資料，俾利緊急時刻立即取得駐外單位聯繫並提供協助</t>
        </is>
      </c>
      <c r="G1117" s="7" t="inlineStr">
        <is>
          <t>https://abroad.oia.ncu.edu.tw/student/</t>
        </is>
      </c>
      <c r="H1117" s="7" t="inlineStr">
        <is>
          <t>https://abroad.oia.ncu.edu.tw/student/</t>
        </is>
      </c>
      <c r="I1117" s="7" t="inlineStr">
        <is>
          <t>https://www.boca.gov.tw/mp-1.html</t>
        </is>
      </c>
      <c r="J1117" s="7" t="inlineStr">
        <is>
          <t>https://www.boca.gov.tw/mp-1.html</t>
        </is>
      </c>
      <c r="K1117" s="7" t="n"/>
      <c r="L1117" s="7" t="n"/>
      <c r="M1117" s="7" t="inlineStr">
        <is>
          <t>https://www.phy.ncu.edu.tw/news/%e5%ad%b8%e7%94%9f%e6%96%bc%e5%87%ba%e5%9c%8b%e5%89%8d%e5%85%a9%e9%80%b1%e8%87%b3%e5%9c%8b%e9%9a%9b%e4%ba%8b%e5%8b%99%e8%99%95%e3%80%8c%e5%ad%b8%e7%94%9f%e5%87%ba%e5%9c%8b%e7%94%b3%e8%ab%8b%e7%b3%bb/</t>
        </is>
      </c>
      <c r="N1117" s="7" t="inlineStr">
        <is>
          <t>許慧君</t>
        </is>
      </c>
    </row>
    <row r="1118" ht="27" customHeight="1">
      <c r="A1118" s="7">
        <f>TRUE()</f>
        <v/>
      </c>
      <c r="B1118" s="7" t="inlineStr">
        <is>
          <t>獎學金</t>
        </is>
      </c>
      <c r="C1118" s="7" t="n"/>
      <c r="D1118" s="14" t="n">
        <v>44979</v>
      </c>
      <c r="E1118" s="7" t="inlineStr">
        <is>
          <t>111學年度第2學期各項獎學金</t>
        </is>
      </c>
      <c r="F1118" s="9" t="inlineStr">
        <is>
          <t>https://cis.ncu.edu.tw/Scholarship
111學年度第2學期各項獎學金一覽表下載</t>
        </is>
      </c>
      <c r="G1118" s="7" t="inlineStr">
        <is>
          <t>https://cis.ncu.edu.tw/Scholarship</t>
        </is>
      </c>
      <c r="H1118" s="7" t="inlineStr">
        <is>
          <t>https://cis.ncu.edu.tw/Scholarship</t>
        </is>
      </c>
      <c r="I1118" s="7" t="inlineStr">
        <is>
          <t>111學年度第2學期各項獎學金一覽表</t>
        </is>
      </c>
      <c r="J1118" s="7" t="inlineStr">
        <is>
          <t>https://www.phy.ncu.edu.tw/wp-content/uploads/2023/02/111學年度第2學期各項獎學金一覽表.pdf</t>
        </is>
      </c>
      <c r="K1118" s="7" t="inlineStr">
        <is>
          <t>下載</t>
        </is>
      </c>
      <c r="L1118" s="7" t="inlineStr">
        <is>
          <t>https://www.phy.ncu.edu.tw/wp-content/uploads/2023/02/111學年度第2學期各項獎學金一覽表.pdf</t>
        </is>
      </c>
      <c r="M1118" s="7" t="inlineStr">
        <is>
          <t>https://www.phy.ncu.edu.tw/news/111%e5%ad%b8%e5%b9%b4%e5%ba%a6%e7%ac%ac2%e5%ad%b8%e6%9c%9f%e5%90%84%e9%a0%85%e7%8d%8e%e5%ad%b8%e9%87%91/</t>
        </is>
      </c>
      <c r="N1118" s="7" t="inlineStr">
        <is>
          <t>許慧君</t>
        </is>
      </c>
    </row>
    <row r="1119">
      <c r="A1119" s="7">
        <f>TRUE()</f>
        <v/>
      </c>
      <c r="B1119" s="7" t="inlineStr">
        <is>
          <t>其他</t>
        </is>
      </c>
      <c r="C1119" s="7" t="n"/>
      <c r="D1119" s="14" t="n">
        <v>44979</v>
      </c>
      <c r="E1119" s="7" t="inlineStr">
        <is>
          <t>教室異動公告 3/3(五)</t>
        </is>
      </c>
      <c r="F1119" s="7" t="n"/>
      <c r="G1119" s="7" t="n"/>
      <c r="H1119" s="7" t="n"/>
      <c r="I1119" s="7" t="n"/>
      <c r="J1119" s="7" t="n"/>
      <c r="K1119" s="7" t="n"/>
      <c r="L1119" s="7" t="n"/>
      <c r="M1119" s="7" t="inlineStr">
        <is>
          <t>https://www.phy.ncu.edu.tw/news/%e6%95%99%e5%ae%a4%e7%95%b0%e5%8b%95%e5%85%ac%e5%91%8a-3-3%e4%ba%94/</t>
        </is>
      </c>
      <c r="N1119" s="7" t="inlineStr">
        <is>
          <t>許慧君</t>
        </is>
      </c>
    </row>
    <row r="1120" ht="321" customHeight="1">
      <c r="A1120" s="7">
        <f>TRUE()</f>
        <v/>
      </c>
      <c r="B1120" s="7" t="inlineStr">
        <is>
          <t>獎學金</t>
        </is>
      </c>
      <c r="C1120" s="7" t="n"/>
      <c r="D1120" s="14" t="n">
        <v>44978</v>
      </c>
      <c r="E1120" s="7" t="inlineStr">
        <is>
          <t>111學年度傑出領導獎學金</t>
        </is>
      </c>
      <c r="F1120" s="9" t="inlineStr">
        <is>
          <t>申請日期｜112年01月06日 至 03月10日
申請方式｜
1. 線上填寫：https://reurl.cc/Njbka9
2. 列印文件：印出申請資料，簽名確認內容無誤。
3. 送交申請：備妥下列文件，連同申請資料送至學務處職涯發展中心。
(1)師長推薦信乙封
(2)擔任幹部當學期之成績單
(如跨多個學期，請附入學迄今之成績單)
(3)大學生須繳交學生學習護照認證時數影本，送服務學習發展中心核章
審查程序｜
1. 票選：得票數須通過門檻票數方可進入評選階段，但票數不列入計分。
112年03月20日至24日，請至系統投票。
本校在學學生皆有投票權，每位同學限圈選一位候選人。
2. 評選：書面資料審查及面談評選。
3. 決選：評審階段擇優推薦6名得獎者進入「建德傑出領導獎學金」及「蔡力行先生獎學金」複選之候選名單，角逐10萬元獎學金。
【審查時間】112年05月30日前完成
【獲獎名單】112年05月30日前公布
【獎金及名額】
「傑出領導獎學金」共10名，每名2萬元
「建德傑出領導獎學金」1名、「蔡力行先生獎學金」2名，每名10萬元
附件
中大學生傑出領導獎學金實施辦法
國立中央大學建德傑出領導獎學金辦法
蔡力行先生獎學金辦法</t>
        </is>
      </c>
      <c r="G1120" s="7" t="inlineStr">
        <is>
          <t>https://reurl.cc/Njbka9</t>
        </is>
      </c>
      <c r="H1120" s="7" t="inlineStr">
        <is>
          <t>https://reurl.cc/Njbka9</t>
        </is>
      </c>
      <c r="I1120" s="7" t="inlineStr">
        <is>
          <t>中大學生傑出領導獎學金實施辦法</t>
        </is>
      </c>
      <c r="J1120" s="7" t="inlineStr">
        <is>
          <t>https://club.adm.ncu.edu.tw/files/news/%E4%B8%AD%E5%A4%A7%E5%AD%B8%E7%94%9F%E5%82%91%E5%87%BA%E9%A0%98%E5%B0%8E%E7%8D%8E%E5%AD%B8%E9%87%91%E5%AF%A6%E6%96%BD%E8%BE%A6%E6%B3%95.pdf</t>
        </is>
      </c>
      <c r="K1120" s="7" t="inlineStr">
        <is>
          <t>國立中央大學建德傑出領導獎學金辦法</t>
        </is>
      </c>
      <c r="L1120" s="7" t="inlineStr">
        <is>
          <t>https://club.adm.ncu.edu.tw/files/news/%E5%9C%8B%E7%AB%8B%E4%B8%AD%E5%A4%AE%E5%A4%A7%E5%AD%B8%E5%BB%BA%E5%BE%B7%E5%82%91%E5%87%BA%E9%A0%98%E5%B0%8E%E7%8D%8E%E5%AD%B8%E9%87%91%E8%BE%A6%E6%B3%95.pdf</t>
        </is>
      </c>
      <c r="M1120" s="7" t="inlineStr">
        <is>
          <t>https://www.phy.ncu.edu.tw/news/111%e5%ad%b8%e5%b9%b4%e5%ba%a6%e5%82%91%e5%87%ba%e9%a0%98%e5%b0%8e%e7%8d%8e%e5%ad%b8%e9%87%91/</t>
        </is>
      </c>
      <c r="N1120" s="7" t="inlineStr">
        <is>
          <t>許慧君</t>
        </is>
      </c>
    </row>
    <row r="1121" ht="170" customHeight="1">
      <c r="A1121" s="7">
        <f>TRUE()</f>
        <v/>
      </c>
      <c r="B1121" s="7" t="inlineStr">
        <is>
          <t>其他</t>
        </is>
      </c>
      <c r="C1121" s="7" t="n"/>
      <c r="D1121" s="14" t="n">
        <v>44978</v>
      </c>
      <c r="E1121" s="7" t="inlineStr">
        <is>
          <t>2/24(五)清洗健雄館1-10樓電梯旁窗台</t>
        </is>
      </c>
      <c r="F1121" s="9" t="inlineStr">
        <is>
          <t>2/24(五)委託清潔公司清洗1-10樓電梯旁窗台
各樓層電梯前座位區於清洗該樓層時暫停開放。
請靠近窗台之房間使用者，當天請務必關上窗戶，以免汙水潑入室內，不便之處請見諒。
一樓104技佐辦公室
二樓206天文所
三樓306實驗物理實驗室
四樓406離子佈植實驗室
五樓506-1低溫物理實驗室
六樓624複雜液體研究室
七樓724研討室
八樓822.824
九樓914
十樓1012</t>
        </is>
      </c>
      <c r="G1121" s="7" t="n"/>
      <c r="H1121" s="7" t="n"/>
      <c r="I1121" s="7" t="n"/>
      <c r="J1121" s="7" t="n"/>
      <c r="K1121" s="7" t="n"/>
      <c r="L1121" s="7" t="n"/>
      <c r="M1121" s="7" t="inlineStr">
        <is>
          <t>https://www.phy.ncu.edu.tw/news/2-24%e4%ba%94%e6%b8%85%e6%b4%97%e5%81%a5%e9%9b%84%e9%a4%a81-10%e6%a8%93%e9%9b%bb%e6%a2%af%e6%97%81%e7%aa%97%e5%8f%b0/</t>
        </is>
      </c>
      <c r="N1121" s="7" t="inlineStr">
        <is>
          <t>許慧君</t>
        </is>
      </c>
    </row>
    <row r="1122">
      <c r="A1122" s="7">
        <f>TRUE()</f>
        <v/>
      </c>
      <c r="B1122" s="7" t="inlineStr">
        <is>
          <t>獎學金</t>
        </is>
      </c>
      <c r="C1122" s="7" t="n"/>
      <c r="D1122" s="14" t="n">
        <v>44977</v>
      </c>
      <c r="E1122" s="7" t="inlineStr">
        <is>
          <t>2023年晶元光電第一次獎助學金</t>
        </is>
      </c>
      <c r="F1122" s="7" t="n"/>
      <c r="G1122" s="7" t="n"/>
      <c r="H1122" s="7" t="n"/>
      <c r="I1122" s="7" t="n"/>
      <c r="J1122" s="7" t="n"/>
      <c r="K1122" s="7" t="n"/>
      <c r="L1122" s="7" t="n"/>
      <c r="M1122" s="7" t="inlineStr">
        <is>
          <t>https://www.phy.ncu.edu.tw/news/2023%e5%b9%b4%e6%99%b6%e5%85%83%e5%85%89%e9%9b%bb%e7%ac%ac%e4%b8%80%e6%ac%a1%e7%8d%8e%e5%8a%a9%e5%ad%b8%e9%87%91/</t>
        </is>
      </c>
      <c r="N1122" s="7" t="inlineStr">
        <is>
          <t>許慧君</t>
        </is>
      </c>
    </row>
    <row r="1123" ht="40" customHeight="1">
      <c r="A1123" s="7">
        <f>TRUE()</f>
        <v/>
      </c>
      <c r="B1123" s="7" t="inlineStr">
        <is>
          <t>招生</t>
        </is>
      </c>
      <c r="C1123" s="7" t="n"/>
      <c r="D1123" s="14" t="n">
        <v>44975</v>
      </c>
      <c r="E1123" s="7" t="inlineStr">
        <is>
          <t>學生逕行修讀物理系博士學位申請公告Direct Admission to a Doctoral Degree in Physics-11203</t>
        </is>
      </c>
      <c r="F1123" s="9" t="inlineStr">
        <is>
          <t>學生逕行修讀物理系博士學位申請公告Direct-Admission-to-a-Doctoral-Degree-in-Physics-11203下載
申請相關問題請詢問corona@ncu.edu.tw</t>
        </is>
      </c>
      <c r="G1123" s="7" t="inlineStr">
        <is>
          <t>學生逕行修讀物理系博士學位申請公告Direct-Admission-to-a-Doctoral-Degree-in-Ph</t>
        </is>
      </c>
      <c r="H1123" s="7" t="inlineStr">
        <is>
          <t>https://www.phy.ncu.edu.tw/wp-content/uploads/2023/02/學生逕行修讀物理系博士學位申請公告Direct-Admission-to-a-Doctoral-Degree-in-Physics-11203.pdf</t>
        </is>
      </c>
      <c r="I1123" s="7" t="inlineStr">
        <is>
          <t>下載</t>
        </is>
      </c>
      <c r="J1123" s="7" t="inlineStr">
        <is>
          <t>https://www.phy.ncu.edu.tw/wp-content/uploads/2023/02/學生逕行修讀物理系博士學位申請公告Direct-Admission-to-a-Doctoral-Degree-in-Physics-11203.pdf</t>
        </is>
      </c>
      <c r="K1123" s="7" t="n"/>
      <c r="L1123" s="7" t="n"/>
      <c r="M1123" s="7" t="inlineStr">
        <is>
          <t>https://www.phy.ncu.edu.tw/news/%e5%ad%b8%e7%94%9f%e9%80%95%e8%a1%8c%e4%bf%ae%e8%ae%80%e7%89%a9%e7%90%86%e7%b3%bb%e5%8d%9a%e5%a3%ab%e5%ad%b8%e4%bd%8d%e7%94%b3%e8%ab%8b%e5%85%ac%e5%91%8adirect-admission-to-a-doctoral-degree-in-phy-10/</t>
        </is>
      </c>
      <c r="N1123" s="7" t="inlineStr">
        <is>
          <t>許慧君</t>
        </is>
      </c>
    </row>
    <row r="1124" ht="66" customHeight="1">
      <c r="A1124" s="7">
        <f>TRUE()</f>
        <v/>
      </c>
      <c r="B1124" s="7" t="inlineStr">
        <is>
          <t>其他</t>
        </is>
      </c>
      <c r="C1124" s="7" t="n"/>
      <c r="D1124" s="14" t="n">
        <v>44975</v>
      </c>
      <c r="E1124" s="7" t="inlineStr">
        <is>
          <t>111-2物理系研究生畢業離校手續Graduate Students’ Graduation Procedure of the Physics Department</t>
        </is>
      </c>
      <c r="F1124" s="9" t="inlineStr">
        <is>
          <t>物理系研究生畢業離校手續Graduate-Students-Graduation-Procedure-of-the-Physics-Department下載
111學年度第2學期頒發學位證書相關注意事項下載
物理系離校系所同意書Graduation-Form-of-the-Physics-Department-of-National-Central-University-下載</t>
        </is>
      </c>
      <c r="G1124" s="7" t="inlineStr">
        <is>
          <t>物理系研究生畢業離校手續Graduate-Students-Graduation-Procedure-of-the-Ph</t>
        </is>
      </c>
      <c r="H1124" s="7" t="inlineStr">
        <is>
          <t>https://www.phy.ncu.edu.tw/wp-content/uploads/2023/05/物理系研究生畢業離校手續Graduate-Students-Graduation-Procedure-of-the-Physics-Department.pdf</t>
        </is>
      </c>
      <c r="I1124" s="7" t="inlineStr">
        <is>
          <t>下載</t>
        </is>
      </c>
      <c r="J1124" s="7" t="inlineStr">
        <is>
          <t>https://www.phy.ncu.edu.tw/wp-content/uploads/2023/05/物理系研究生畢業離校手續Graduate-Students-Graduation-Procedure-of-the-Physics-Department.pdf</t>
        </is>
      </c>
      <c r="K1124" s="7" t="inlineStr">
        <is>
          <t>111學年度第2學期頒發學位證書相關注意事項</t>
        </is>
      </c>
      <c r="L1124" s="7" t="inlineStr">
        <is>
          <t>https://www.phy.ncu.edu.tw/wp-content/uploads/2023/05/111學年度第2學期頒發學位證書相關注意事項.pdf</t>
        </is>
      </c>
      <c r="M1124" s="7" t="inlineStr">
        <is>
          <t>https://www.phy.ncu.edu.tw/news/111-2%e7%89%a9%e7%90%86%e7%b3%bb%e7%a0%94%e7%a9%b6%e7%94%9f%e7%95%a2%e6%a5%ad%e9%9b%a2%e6%a0%a1%e6%89%8b%e7%ba%8cgraduate-students-graduation-procedure-of-the-physics-department/</t>
        </is>
      </c>
      <c r="N1124" s="7" t="inlineStr">
        <is>
          <t>許慧君</t>
        </is>
      </c>
    </row>
    <row r="1125" ht="144" customHeight="1">
      <c r="A1125" s="7">
        <f>TRUE()</f>
        <v/>
      </c>
      <c r="B1125" s="7" t="inlineStr">
        <is>
          <t>演講</t>
        </is>
      </c>
      <c r="C1125" s="7" t="n"/>
      <c r="D1125" s="14" t="n">
        <v>44975</v>
      </c>
      <c r="E1125" s="7" t="inlineStr">
        <is>
          <t>未來中大 院士講座系列（二） 【講題】未來的科學教育／科學教育的未來</t>
        </is>
      </c>
      <c r="F1125" s="9" t="inlineStr">
        <is>
          <t>【活動名稱】未來中大 院士講座系列（二）
【講題】未來的科學教育／科學教育的未來
【講題內容】未來學家雷蒙•庫茲維爾預測 AI的智能將在2045年超越人類智能的「奇異點」、超過百分之五十的現在職業將被AI取代。如何為現在還不存在的工作做準備？這是K-12到高等教育都刻不容緩的教育和社會工程，我們必需全力以赴才會有未來！
【講座時間】112年3月13日（星期一）上午10時至11時30分
【講座地點】國立中央大學教學研究綜合大樓3樓／未來研究空間(Research Commons)
【主講者】中央研究院葉永烜院士／中央大學天文研究所教授
【報名方式】請至中大PORTAL報名系統報名 
◎會後提供餐盒，全程參加者可獲得研習時數2小時。
◎因應新型冠狀肺炎疫情，有參加人數限制，並請參加者全程配戴口罩。</t>
        </is>
      </c>
      <c r="G1125" s="7" t="n"/>
      <c r="H1125" s="7" t="n"/>
      <c r="I1125" s="7" t="n"/>
      <c r="J1125" s="7" t="n"/>
      <c r="K1125" s="7" t="n"/>
      <c r="L1125" s="7" t="n"/>
      <c r="M1125" s="7" t="inlineStr">
        <is>
          <t>https://www.phy.ncu.edu.tw/news/%e6%9c%aa%e4%be%86%e4%b8%ad%e5%a4%a7-%e9%99%a2%e5%a3%ab%e8%ac%9b%e5%ba%a7%e7%b3%bb%e5%88%97%ef%bc%88%e4%ba%8c%ef%bc%89-%e3%80%90%e8%ac%9b%e9%a1%8c%e3%80%91%e6%9c%aa%e4%be%86%e7%9a%84%e7%a7%91%e5%ad%b8/</t>
        </is>
      </c>
      <c r="N1125" s="7" t="inlineStr">
        <is>
          <t>許慧君</t>
        </is>
      </c>
    </row>
    <row r="1126" ht="40" customHeight="1">
      <c r="A1126" s="7">
        <f>TRUE()</f>
        <v/>
      </c>
      <c r="B1126" s="7" t="inlineStr">
        <is>
          <t>招生</t>
        </is>
      </c>
      <c r="C1126" s="7" t="inlineStr">
        <is>
          <t>高中生</t>
        </is>
      </c>
      <c r="D1126" s="14" t="n">
        <v>44973</v>
      </c>
      <c r="E1126" s="7" t="inlineStr">
        <is>
          <t>112學年度大學個人申請-「考生須知」與「審查重點及準備指引」</t>
        </is>
      </c>
      <c r="F1126" s="9" t="inlineStr">
        <is>
          <t>112申請入學「考生須知」與「審查重點及準備指引」
路徑：【招生資訊網】上方【學士班】→【申請入學】→【重要公告】
網址：https://reurl.cc/qkddKR</t>
        </is>
      </c>
      <c r="G1126" s="7" t="inlineStr">
        <is>
          <t>https://reurl.cc/qkddKR</t>
        </is>
      </c>
      <c r="H1126" s="7" t="inlineStr">
        <is>
          <t>https://reurl.cc/qkddKR</t>
        </is>
      </c>
      <c r="I1126" s="7" t="n"/>
      <c r="J1126" s="7" t="n"/>
      <c r="K1126" s="7" t="n"/>
      <c r="L1126" s="7" t="n"/>
      <c r="M1126" s="7" t="inlineStr">
        <is>
          <t>https://www.phy.ncu.edu.tw/news/112%e5%ad%b8%e5%b9%b4%e5%ba%a6%e5%a4%a7%e5%ad%b8%e5%80%8b%e4%ba%ba%e7%94%b3%e8%ab%8b-%e3%80%8c%e8%80%83%e7%94%9f%e9%a0%88%e7%9f%a5%e3%80%8d%e8%88%87%e3%80%8c%e5%af%a9%e6%9f%a5%e9%87%8d%e9%bb%9e/</t>
        </is>
      </c>
      <c r="N1126" s="7" t="inlineStr">
        <is>
          <t>吳菁穗</t>
        </is>
      </c>
    </row>
    <row r="1127">
      <c r="A1127" s="7">
        <f>TRUE()</f>
        <v/>
      </c>
      <c r="B1127" s="7" t="inlineStr">
        <is>
          <t>其他</t>
        </is>
      </c>
      <c r="C1127" s="7" t="n"/>
      <c r="D1127" s="14" t="n">
        <v>44973</v>
      </c>
      <c r="E1127" s="7" t="inlineStr">
        <is>
          <t>111-2學期大專校院弱勢學生助學計畫-學生校外住宿租金補貼~~開始申請(112/2/13~3/20)</t>
        </is>
      </c>
      <c r="F1127" s="7" t="inlineStr">
        <is>
          <t>https://osa.ncu.edu.tw/news_article.php?event_id=2872</t>
        </is>
      </c>
      <c r="G1127" s="7" t="inlineStr">
        <is>
          <t>https://osa.ncu.edu.tw/news_article.php?event_id=2872</t>
        </is>
      </c>
      <c r="H1127" s="7" t="inlineStr">
        <is>
          <t>https://osa.ncu.edu.tw/news_article.php?event_id=2872</t>
        </is>
      </c>
      <c r="I1127" s="7" t="n"/>
      <c r="J1127" s="7" t="n"/>
      <c r="K1127" s="7" t="n"/>
      <c r="L1127" s="7" t="n"/>
      <c r="M1127" s="7" t="inlineStr">
        <is>
          <t>https://www.phy.ncu.edu.tw/news/111-2%e5%ad%b8%e6%9c%9f%e5%a4%a7%e5%b0%88%e6%a0%a1%e9%99%a2%e5%bc%b1%e5%8b%a2%e5%ad%b8%e7%94%9f%e5%8a%a9%e5%ad%b8%e8%a8%88%e7%95%ab-%e5%ad%b8%e7%94%9f%e6%a0%a1%e5%a4%96%e4%bd%8f%e5%ae%bf%e7%a7%9f/</t>
        </is>
      </c>
      <c r="N1127" s="7" t="inlineStr">
        <is>
          <t>許慧君</t>
        </is>
      </c>
    </row>
    <row r="1128" ht="170" customHeight="1">
      <c r="A1128" s="7">
        <f>TRUE()</f>
        <v/>
      </c>
      <c r="B1128" s="7" t="inlineStr">
        <is>
          <t>其他</t>
        </is>
      </c>
      <c r="C1128" s="7" t="n"/>
      <c r="D1128" s="14" t="n">
        <v>44973</v>
      </c>
      <c r="E1128" s="7" t="inlineStr">
        <is>
          <t>學務處公告更新校外租屋地址資料，以完成註冊程序</t>
        </is>
      </c>
      <c r="F1128" s="9" t="inlineStr">
        <is>
          <t>學務處公告：開學了~~請同學於2/18日前上Portal更新校外租屋地址資料，以完成註冊程序
##學務處公告：
一、請有在校外租屋的同學，於2/18日前(開學第一周)，至Portal系統輸入/更新校外租屋地址，需重新再執行一次，以完成註冊程序，步驟如下： #登錄網址：本校首頁Portal入口→便捷窗口→服務櫃台(iNCU)→教務專區→學籍/註冊→學籍登錄→學籍登錄「前往」→通訊資訊(step2)→住宿資料→校外賃居→勾選「同意」→輸入或更新「賃居地址」→按「下一步」到最後(step6)→資料確認無誤，送出。    
二、請同學務必依規定執行，以利緊急狀況時，學校可第一時間掌握及協助處置。
三、本校校安中心24小時值勤電話：03-2805666，供同學租屋緊急事件聯繫及求助。
四、下學期同學若欲至校外租屋，可參考生活輔導組外宿資訊網頁(https://house.nfu.edu.tw/NCU )之租屋資訊，若有租屋糾紛可向生活輔導組反應協處。    
學務處關心您  112/02/13</t>
        </is>
      </c>
      <c r="G1128" s="7" t="inlineStr">
        <is>
          <t>本校首頁Portal入口</t>
        </is>
      </c>
      <c r="H1128" s="7" t="inlineStr">
        <is>
          <t>http://portal.ncu.edu.tw/</t>
        </is>
      </c>
      <c r="I1128" s="7" t="inlineStr">
        <is>
          <t>https://house.nfu.edu.tw/NCU</t>
        </is>
      </c>
      <c r="J1128" s="7" t="inlineStr">
        <is>
          <t>https://house.nfu.edu.tw/NCU</t>
        </is>
      </c>
      <c r="K1128" s="7" t="n"/>
      <c r="L1128" s="7" t="n"/>
      <c r="M1128" s="7" t="inlineStr">
        <is>
          <t>https://www.phy.ncu.edu.tw/news/%e6%9b%b4%e6%96%b0%e6%a0%a1%e5%a4%96%e7%a7%9f%e5%b1%8b%e5%9c%b0%e5%9d%80%e8%b3%87%e6%96%99%ef%bc%8c%e4%bb%a5%e5%ae%8c%e6%88%90%e8%a8%bb%e5%86%8a%e7%a8%8b%e5%ba%8f/</t>
        </is>
      </c>
      <c r="N1128" s="7" t="inlineStr">
        <is>
          <t>許慧君</t>
        </is>
      </c>
    </row>
    <row r="1129">
      <c r="A1129" s="7">
        <f>TRUE()</f>
        <v/>
      </c>
      <c r="B1129" s="7" t="inlineStr">
        <is>
          <t>其他</t>
        </is>
      </c>
      <c r="C1129" s="7" t="n"/>
      <c r="D1129" s="14" t="n">
        <v>44973</v>
      </c>
      <c r="E1129" s="7" t="inlineStr">
        <is>
          <t>111學年度第2學期【學分費】及【貸款差額】繳費單下載時間公告</t>
        </is>
      </c>
      <c r="F1129" s="7" t="inlineStr">
        <is>
          <t>https://www.oga.ncu.edu.tw/a14bd963/news/aa57b4c0/detail/54ca5280-58fb-4901-8d23-0a20ec3d8051</t>
        </is>
      </c>
      <c r="G1129" s="7" t="inlineStr">
        <is>
          <t>https://www.oga.ncu.edu.tw/a14bd963/news/aa57b4c0/detail/54c</t>
        </is>
      </c>
      <c r="H1129" s="7" t="inlineStr">
        <is>
          <t>https://www.oga.ncu.edu.tw/a14bd963/news/aa57b4c0/detail/54ca5280-58fb-4901-8d23-0a20ec3d8051</t>
        </is>
      </c>
      <c r="I1129" s="7" t="n"/>
      <c r="J1129" s="7" t="n"/>
      <c r="K1129" s="7" t="n"/>
      <c r="L1129" s="7" t="n"/>
      <c r="M1129" s="7" t="inlineStr">
        <is>
          <t>https://www.phy.ncu.edu.tw/news/111%e5%ad%b8%e5%b9%b4%e5%ba%a6%e7%ac%ac2%e5%ad%b8%e6%9c%9f%e3%80%90%e5%ad%b8%e5%88%86%e8%b2%bb%e3%80%91%e5%8f%8a%e3%80%90%e8%b2%b8%e6%ac%be%e5%b7%ae%e9%a1%8d%e3%80%91%e7%b9%b3%e8%b2%bb%e5%96%ae/</t>
        </is>
      </c>
      <c r="N1129" s="7" t="inlineStr">
        <is>
          <t>許慧君</t>
        </is>
      </c>
    </row>
    <row r="1130">
      <c r="A1130" s="7">
        <f>TRUE()</f>
        <v/>
      </c>
      <c r="B1130" s="7" t="inlineStr">
        <is>
          <t>其他</t>
        </is>
      </c>
      <c r="C1130" s="7" t="n"/>
      <c r="D1130" s="14" t="n">
        <v>44973</v>
      </c>
      <c r="E1130" s="7" t="inlineStr">
        <is>
          <t>111-2物理系教室異動公告</t>
        </is>
      </c>
      <c r="F1130" s="7" t="n"/>
      <c r="G1130" s="7" t="n"/>
      <c r="H1130" s="7" t="n"/>
      <c r="I1130" s="7" t="n"/>
      <c r="J1130" s="7" t="n"/>
      <c r="K1130" s="7" t="n"/>
      <c r="L1130" s="7" t="n"/>
      <c r="M1130" s="7" t="inlineStr">
        <is>
          <t>https://www.phy.ncu.edu.tw/news/111-2%e7%89%a9%e7%90%86%e7%b3%bb%e6%95%99%e5%ae%a4%e7%95%b0%e5%8b%95%e5%85%ac%e5%91%8a/</t>
        </is>
      </c>
      <c r="N1130" s="7" t="inlineStr">
        <is>
          <t>許慧君</t>
        </is>
      </c>
    </row>
    <row r="1131">
      <c r="A1131" s="7">
        <f>TRUE()</f>
        <v/>
      </c>
      <c r="B1131" s="7" t="inlineStr">
        <is>
          <t>其他</t>
        </is>
      </c>
      <c r="C1131" s="7" t="n"/>
      <c r="D1131" s="14" t="n">
        <v>44973</v>
      </c>
      <c r="E1131" s="7" t="inlineStr">
        <is>
          <t>111-2 理學院英語會話課程開放報名（2/21正式上課）</t>
        </is>
      </c>
      <c r="F1131" s="7" t="n"/>
      <c r="G1131" s="7" t="n"/>
      <c r="H1131" s="7" t="n"/>
      <c r="I1131" s="7" t="n"/>
      <c r="J1131" s="7" t="n"/>
      <c r="K1131" s="7" t="n"/>
      <c r="L1131" s="7" t="n"/>
      <c r="M1131" s="7" t="inlineStr">
        <is>
          <t>https://www.phy.ncu.edu.tw/news/111-2-%e7%90%86%e5%ad%b8%e9%99%a2%e8%8b%b1%e8%aa%9e%e6%9c%83%e8%a9%b1%e8%aa%b2%e7%a8%8b%e9%96%8b%e6%94%be%e5%a0%b1%e5%90%8d%ef%bc%882-21%e6%ad%a3%e5%bc%8f%e4%b8%8a%e8%aa%b2%ef%bc%89/</t>
        </is>
      </c>
      <c r="N1131" s="7" t="inlineStr">
        <is>
          <t>許慧君</t>
        </is>
      </c>
    </row>
    <row r="1132">
      <c r="A1132" s="7">
        <f>TRUE()</f>
        <v/>
      </c>
      <c r="B1132" s="7" t="inlineStr">
        <is>
          <t>計畫</t>
        </is>
      </c>
      <c r="C1132" s="7" t="n"/>
      <c r="D1132" s="14" t="n">
        <v>44971</v>
      </c>
      <c r="E1132" s="7" t="inlineStr">
        <is>
          <t>中大高教深耕通訊 第 1 期 -- 112-02-13</t>
        </is>
      </c>
      <c r="F1132" s="7" t="inlineStr">
        <is>
          <t>https://epaper.ncu.edu.tw/papers/1001/articles/3135</t>
        </is>
      </c>
      <c r="G1132" s="7" t="inlineStr">
        <is>
          <t>https://epaper.ncu.edu.tw/papers/1001/articles/3135</t>
        </is>
      </c>
      <c r="H1132" s="7" t="inlineStr">
        <is>
          <t>https://epaper.ncu.edu.tw/papers/1001/articles/3135</t>
        </is>
      </c>
      <c r="I1132" s="7" t="n"/>
      <c r="J1132" s="7" t="n"/>
      <c r="K1132" s="7" t="n"/>
      <c r="L1132" s="7" t="n"/>
      <c r="M1132" s="7" t="inlineStr">
        <is>
          <t>https://www.phy.ncu.edu.tw/news/%e4%b8%ad%e5%a4%a7%e9%ab%98%e6%95%99%e6%b7%b1%e8%80%95%e9%80%9a%e8%a8%8a-%e7%ac%ac-1-%e6%9c%9f-112-02-13/</t>
        </is>
      </c>
      <c r="N1132" s="7" t="inlineStr">
        <is>
          <t>許慧君</t>
        </is>
      </c>
    </row>
    <row r="1133" ht="53" customHeight="1">
      <c r="A1133" s="7">
        <f>TRUE()</f>
        <v/>
      </c>
      <c r="B1133" s="7" t="inlineStr">
        <is>
          <t>招生</t>
        </is>
      </c>
      <c r="C1133" s="7" t="n"/>
      <c r="D1133" s="14" t="n">
        <v>44970</v>
      </c>
      <c r="E1133" s="7" t="inlineStr">
        <is>
          <t>『112年五年取得學、碩士學位』即日起受理申請(04/28截止)</t>
        </is>
      </c>
      <c r="F1133" s="9" t="inlineStr">
        <is>
          <t>物理系五年取得學碩士學位申請公告下載
理學院物理系五年取得學碩士學位推薦辦法1060523下載
物理系五年取得學碩士學位申請表下載
申請相關問題請詢問corona@ncu.edu.tw</t>
        </is>
      </c>
      <c r="G1133" s="7" t="inlineStr">
        <is>
          <t>物理系五年取得學碩士學位申請公告</t>
        </is>
      </c>
      <c r="H1133" s="7" t="inlineStr">
        <is>
          <t>https://www.phy.ncu.edu.tw/wp-content/uploads/2023/02/物理系五年取得學碩士學位申請公告-1.pdf</t>
        </is>
      </c>
      <c r="I1133" s="7" t="inlineStr">
        <is>
          <t>下載</t>
        </is>
      </c>
      <c r="J1133" s="7" t="inlineStr">
        <is>
          <t>https://www.phy.ncu.edu.tw/wp-content/uploads/2023/02/物理系五年取得學碩士學位申請公告-1.pdf</t>
        </is>
      </c>
      <c r="K1133" s="7" t="inlineStr">
        <is>
          <t>理學院物理系五年取得學碩士學位推薦辦法1060523</t>
        </is>
      </c>
      <c r="L1133" s="7" t="inlineStr">
        <is>
          <t>https://www.phy.ncu.edu.tw/wp-content/uploads/2023/02/理學院物理系五年取得學碩士學位推薦辦法1060523.pdf</t>
        </is>
      </c>
      <c r="M1133" s="7" t="inlineStr">
        <is>
          <t>https://www.phy.ncu.edu.tw/news/%e3%80%8e112%e5%b9%b4%e4%ba%94%e5%b9%b4%e5%8f%96%e5%be%97%e5%ad%b8%e3%80%81%e7%a2%a9%e5%a3%ab%e5%ad%b8%e4%bd%8d%e3%80%8f%e5%8d%b3%e6%97%a5%e8%b5%b7%e5%8f%97%e7%90%86%e7%94%b3%e8%ab%8b04-28%e6%88%aa/</t>
        </is>
      </c>
      <c r="N1133" s="7" t="inlineStr">
        <is>
          <t>許慧君</t>
        </is>
      </c>
    </row>
    <row r="1134" ht="27" customHeight="1">
      <c r="A1134" s="7">
        <f>TRUE()</f>
        <v/>
      </c>
      <c r="B1134" s="7" t="inlineStr">
        <is>
          <t>其他</t>
        </is>
      </c>
      <c r="C1134" s="7" t="n"/>
      <c r="D1134" s="14" t="n">
        <v>44967</v>
      </c>
      <c r="E1134" s="7" t="inlineStr">
        <is>
          <t>失物招領(112.02.10)</t>
        </is>
      </c>
      <c r="F1134" s="9" t="inlineStr">
        <is>
          <t>有遺失下列物品者，請儘速至物理系辦(S4-630)認領! 未領取物品將於112.02.28清除。
202302失物下載</t>
        </is>
      </c>
      <c r="G1134" s="7" t="inlineStr">
        <is>
          <t>202302失物</t>
        </is>
      </c>
      <c r="H1134" s="7" t="inlineStr">
        <is>
          <t>https://www.phy.ncu.edu.tw/wp-content/uploads/2023/02/202302失物.docx</t>
        </is>
      </c>
      <c r="I1134" s="7" t="inlineStr">
        <is>
          <t>下載</t>
        </is>
      </c>
      <c r="J1134" s="7" t="inlineStr">
        <is>
          <t>https://www.phy.ncu.edu.tw/wp-content/uploads/2023/02/202302失物.docx</t>
        </is>
      </c>
      <c r="K1134" s="7" t="n"/>
      <c r="L1134" s="7" t="n"/>
      <c r="M1134" s="7" t="inlineStr">
        <is>
          <t>https://www.phy.ncu.edu.tw/news/%e5%a4%b1%e7%89%a9%e6%8b%9b%e9%a0%98112-02-10/</t>
        </is>
      </c>
      <c r="N1134" s="7" t="inlineStr">
        <is>
          <t>許慧君</t>
        </is>
      </c>
    </row>
    <row r="1135">
      <c r="A1135" s="7">
        <f>TRUE()</f>
        <v/>
      </c>
      <c r="B1135" s="7" t="inlineStr">
        <is>
          <t>其他</t>
        </is>
      </c>
      <c r="C1135" s="7" t="n"/>
      <c r="D1135" s="14" t="n">
        <v>44967</v>
      </c>
      <c r="E1135" s="7" t="inlineStr">
        <is>
          <t>國立中央大學 館舍節能措施</t>
        </is>
      </c>
      <c r="F1135" s="7" t="inlineStr">
        <is>
          <t>國立中央大學館舍節能措施110.03修訂下載</t>
        </is>
      </c>
      <c r="G1135" s="7" t="inlineStr">
        <is>
          <t>國立中央大學館舍節能措施110.03修訂</t>
        </is>
      </c>
      <c r="H1135" s="7" t="inlineStr">
        <is>
          <t>https://www.phy.ncu.edu.tw/wp-content/uploads/2023/02/國立中央大學館舍節能措施110.03修訂.pdf</t>
        </is>
      </c>
      <c r="I1135" s="7" t="inlineStr">
        <is>
          <t>下載</t>
        </is>
      </c>
      <c r="J1135" s="7" t="inlineStr">
        <is>
          <t>https://www.phy.ncu.edu.tw/wp-content/uploads/2023/02/國立中央大學館舍節能措施110.03修訂.pdf</t>
        </is>
      </c>
      <c r="K1135" s="7" t="n"/>
      <c r="L1135" s="7" t="n"/>
      <c r="M1135" s="7" t="inlineStr">
        <is>
          <t>https://www.phy.ncu.edu.tw/news/%e5%9c%8b%e7%ab%8b%e4%b8%ad%e5%a4%ae%e5%a4%a7%e5%ad%b8-%e9%a4%a8%e8%88%8d%e7%af%80%e8%83%bd%e6%8e%aa%e6%96%bd/</t>
        </is>
      </c>
      <c r="N1135" s="7" t="inlineStr">
        <is>
          <t>許慧君</t>
        </is>
      </c>
    </row>
    <row r="1136" ht="235" customHeight="1">
      <c r="A1136" s="7">
        <f>TRUE()</f>
        <v/>
      </c>
      <c r="B1136" s="7" t="inlineStr">
        <is>
          <t>其他</t>
        </is>
      </c>
      <c r="C1136" s="7" t="n"/>
      <c r="D1136" s="14" t="n">
        <v>44967</v>
      </c>
      <c r="E1136" s="7" t="inlineStr">
        <is>
          <t>一對一課輔即日起至2/28受理報名</t>
        </is>
      </c>
      <c r="F1136" s="9" t="inlineStr">
        <is>
          <t>一、為厚實專業基礎課程課業輔導,並配合學生學習需求,教務處推動免費一對一課業輔導制度,請多加利用。
二、申請輔導科目以當學期之必修、必選修為主,該科目前次修課紀錄應為不及格、停修,或前學期(年)休學核定在案者,方可申請。
三、課輔小老師將以兼任助理(工讀生)身分聘僱,請先詳閱制度說明,符合資格再行提出申請。
四、 至教務處教學發展中心官網下載申請資料，填妥後以紙本繳交： １、一對一課輔申請表：請雙面列印，申請人、教學助理、推薦教師填妥，並請系辦核章後方可繳交。
２、獎助生暨學生兼任助理學習與勞僱型態同意書：請勾選學生兼任助理、指定代理人處由該科教師或系主任簽章。
３、員工個人資料保密同意書：請簽名後於職稱處填寫工讀生。
五、本業務即日起至112年2月28日受理報名,獲補助名單將於3/10前個別通知。
請各教學單位加強推廣訊息予上學期三一之同學名單,彙整申請學生之相關資料,核章完畢後繳交至教學發展中心,俾利辦理後續事宜。
六、 欲擔任課輔小老師者，務必參加三月初辦理之職前培訓，活動相關資訊請密切留意官網公告。
七、如有疑問請洽校內分機57135，陳小姐（ffww108@ncu.edu.tw）
連結：https://pdc.adm.ncu.edu.tw/student.asp</t>
        </is>
      </c>
      <c r="G1136" s="7" t="inlineStr">
        <is>
          <t>https://pdc.adm.ncu.edu.tw/student.asp</t>
        </is>
      </c>
      <c r="H1136" s="7" t="inlineStr">
        <is>
          <t>https://pdc.adm.ncu.edu.tw/student.asp</t>
        </is>
      </c>
      <c r="I1136" s="7" t="n"/>
      <c r="J1136" s="7" t="n"/>
      <c r="K1136" s="7" t="n"/>
      <c r="L1136" s="7" t="n"/>
      <c r="M1136" s="7" t="inlineStr">
        <is>
          <t>https://www.phy.ncu.edu.tw/news/%e4%b8%80%e5%b0%8d%e4%b8%80%e8%aa%b2%e8%bc%94%e5%8d%b3%e6%97%a5%e8%b5%b7%e8%87%b32-28%e5%8f%97%e7%90%86%e5%a0%b1%e5%90%8d-2/</t>
        </is>
      </c>
      <c r="N1136" s="7" t="inlineStr">
        <is>
          <t>許慧君</t>
        </is>
      </c>
    </row>
    <row r="1137" ht="209" customHeight="1">
      <c r="A1137" s="7">
        <f>TRUE()</f>
        <v/>
      </c>
      <c r="B1137" s="7" t="inlineStr">
        <is>
          <t>其他</t>
        </is>
      </c>
      <c r="C1137" s="7" t="n"/>
      <c r="D1137" s="14" t="n">
        <v>44963</v>
      </c>
      <c r="E1137" s="7" t="inlineStr">
        <is>
          <t>111-2 專題類課程選課公告</t>
        </is>
      </c>
      <c r="F1137" s="9" t="inlineStr">
        <is>
          <t>專題類課程選課步驟：
1) 請以實驗室為單位，下載「專題類課程指導教授同意書」使用；或至系辦吳小姐處（Ｓ４－６３２）領取紙本；
111-2專題類課程指導教授同意書下載
2) 請於欲修習的專題課後面填上學號姓名；相同指導教授者請統一填寫於同一張表內（大學部與碩博士生分開）；
3) 將同意書交由指導教授簽名；
4) 持同意書至系辦，憑單發放密碼卡！
領取密碼卡日期：自02/08（三）起
課程加退選截止日期： 0２/23（四）
課務組2/13公告：
因電算中心全校網路架構調整原訂2/11(六)12:00至15:00暫停全校系統服務，
後續因故延至2/12(日)凌晨4點後陸續恢復全校各系統運作，
為因應2/11(六)12:00~2/12(日)07:00選課系統受影響無法順利進行，
本學期加退選期間延長一日，延長至2/23(四)23:59結束，
人工加退選期間則更改為3/1(三)08:00至3/3(五)17:00，</t>
        </is>
      </c>
      <c r="G1137" s="7" t="inlineStr">
        <is>
          <t>111-2專題類課程指導教授同意書</t>
        </is>
      </c>
      <c r="H1137" s="7" t="inlineStr">
        <is>
          <t>https://www.phy.ncu.edu.tw/wp-content/uploads/2023/02/111-2專題類課程指導教授同意書.docx</t>
        </is>
      </c>
      <c r="I1137" s="7" t="inlineStr">
        <is>
          <t>下載</t>
        </is>
      </c>
      <c r="J1137" s="7" t="inlineStr">
        <is>
          <t>https://www.phy.ncu.edu.tw/wp-content/uploads/2023/02/111-2專題類課程指導教授同意書.docx</t>
        </is>
      </c>
      <c r="K1137" s="7" t="n"/>
      <c r="L1137" s="7" t="n"/>
      <c r="M1137" s="7" t="inlineStr">
        <is>
          <t>https://www.phy.ncu.edu.tw/news/111-2-%e5%b0%88%e9%a1%8c%e9%a1%9e%e8%aa%b2%e7%a8%8b%e9%81%b8%e8%aa%b2%e5%85%ac%e5%91%8a/</t>
        </is>
      </c>
      <c r="N1137" s="7" t="inlineStr">
        <is>
          <t>吳菁穗</t>
        </is>
      </c>
    </row>
    <row r="1138">
      <c r="A1138" s="7">
        <f>TRUE()</f>
        <v/>
      </c>
      <c r="B1138" s="7" t="inlineStr">
        <is>
          <t>其他</t>
        </is>
      </c>
      <c r="C1138" s="7" t="n"/>
      <c r="D1138" s="14" t="n">
        <v>44961</v>
      </c>
      <c r="E1138" s="7" t="inlineStr">
        <is>
          <t>Fall 2023 Admission is OPEN Now! (Application Deadline: 12:00 noon (GMT+8) March 15, 2023)</t>
        </is>
      </c>
      <c r="F1138" s="7" t="inlineStr">
        <is>
          <t>https://cis.ncu.edu.tw/admissions/content/view/sn/60</t>
        </is>
      </c>
      <c r="G1138" s="7" t="inlineStr">
        <is>
          <t>https://cis.ncu.edu.tw/admissions/content/view/sn/60</t>
        </is>
      </c>
      <c r="H1138" s="7" t="inlineStr">
        <is>
          <t>https://cis.ncu.edu.tw/admissions/content/view/sn/60</t>
        </is>
      </c>
      <c r="I1138" s="7" t="n"/>
      <c r="J1138" s="7" t="n"/>
      <c r="K1138" s="7" t="n"/>
      <c r="L1138" s="7" t="n"/>
      <c r="M1138" s="7" t="inlineStr">
        <is>
          <t>https://www.phy.ncu.edu.tw/news/fall-2023-admission-is-open-now-application-deadline-1200-noon-gmt8-march-15-2023-2/</t>
        </is>
      </c>
      <c r="N1138" s="7" t="inlineStr">
        <is>
          <t>許慧君</t>
        </is>
      </c>
    </row>
    <row r="1139">
      <c r="A1139" s="7">
        <f>TRUE()</f>
        <v/>
      </c>
      <c r="B1139" s="7" t="inlineStr">
        <is>
          <t>演講</t>
        </is>
      </c>
      <c r="C1139" s="7" t="n"/>
      <c r="D1139" s="14" t="n">
        <v>44960</v>
      </c>
      <c r="E1139" s="7" t="inlineStr">
        <is>
          <t>20230224-Bridging single cell dynamics and global tissue behavior Multiscale modeling</t>
        </is>
      </c>
      <c r="F1139" s="7" t="inlineStr">
        <is>
          <t>20230224-Bridging-single-cell-dynamics-and-global-tissue-behavior-Multiscale-modeling下載</t>
        </is>
      </c>
      <c r="G1139" s="7" t="inlineStr">
        <is>
          <t>20230224-Bridging-single-cell-dynamics-and-global-tissue-beh</t>
        </is>
      </c>
      <c r="H1139" s="7" t="inlineStr">
        <is>
          <t>https://www.phy.ncu.edu.tw/wp-content/uploads/2023/02/20230224-Bridging-single-cell-dynamics-and-global-tissue-behavior-Multiscale-modeling.pdf</t>
        </is>
      </c>
      <c r="I1139" s="7" t="inlineStr">
        <is>
          <t>下載</t>
        </is>
      </c>
      <c r="J1139" s="7" t="inlineStr">
        <is>
          <t>https://www.phy.ncu.edu.tw/wp-content/uploads/2023/02/20230224-Bridging-single-cell-dynamics-and-global-tissue-behavior-Multiscale-modeling.pdf</t>
        </is>
      </c>
      <c r="K1139" s="7" t="n"/>
      <c r="L1139" s="7" t="n"/>
      <c r="M1139" s="7" t="inlineStr">
        <is>
          <t>https://www.phy.ncu.edu.tw/news/20230224-bridging-single-cell-dynamics-and-global-tissue-behavior-multiscale-modeling/</t>
        </is>
      </c>
      <c r="N1139" s="7" t="inlineStr">
        <is>
          <t>許慧君</t>
        </is>
      </c>
    </row>
    <row r="1140">
      <c r="A1140" s="7">
        <f>TRUE()</f>
        <v/>
      </c>
      <c r="B1140" s="7" t="inlineStr">
        <is>
          <t>演講</t>
        </is>
      </c>
      <c r="C1140" s="7" t="n"/>
      <c r="D1140" s="14" t="n">
        <v>44960</v>
      </c>
      <c r="E1140" s="7" t="inlineStr">
        <is>
          <t>20230223-Quantum Amplifiers Classification, Manipulation, Distillation, and Application of Quantum Steerability</t>
        </is>
      </c>
      <c r="F1140" s="7" t="inlineStr">
        <is>
          <t>20230223-Quantum-Amplifiers-Classification-Manipulation-Distillation-and-Application-of-Quantum-Steerability下載</t>
        </is>
      </c>
      <c r="G1140" s="7" t="inlineStr">
        <is>
          <t>20230223-Quantum-Amplifiers-Classification-Manipulation-Dist</t>
        </is>
      </c>
      <c r="H1140" s="7" t="inlineStr">
        <is>
          <t>https://www.phy.ncu.edu.tw/wp-content/uploads/2023/02/20230223-Quantum-Amplifiers-Classification-Manipulation-Distillation-and-Application-of-Quantum-Steerability.pdf</t>
        </is>
      </c>
      <c r="I1140" s="7" t="inlineStr">
        <is>
          <t>下載</t>
        </is>
      </c>
      <c r="J1140" s="7" t="inlineStr">
        <is>
          <t>https://www.phy.ncu.edu.tw/wp-content/uploads/2023/02/20230223-Quantum-Amplifiers-Classification-Manipulation-Distillation-and-Application-of-Quantum-Steerability.pdf</t>
        </is>
      </c>
      <c r="K1140" s="7" t="n"/>
      <c r="L1140" s="7" t="n"/>
      <c r="M1140" s="7" t="inlineStr">
        <is>
          <t>https://www.phy.ncu.edu.tw/news/20230223-quantum-amplifiers-classification-manipulation-distillation-and-application-of-quantum-steerability/</t>
        </is>
      </c>
      <c r="N1140" s="7" t="inlineStr">
        <is>
          <t>許慧君</t>
        </is>
      </c>
    </row>
    <row r="1141">
      <c r="A1141" s="7">
        <f>TRUE()</f>
        <v/>
      </c>
      <c r="B1141" s="7" t="inlineStr">
        <is>
          <t>演講</t>
        </is>
      </c>
      <c r="C1141" s="7" t="n"/>
      <c r="D1141" s="14" t="n">
        <v>44960</v>
      </c>
      <c r="E1141" s="7" t="inlineStr">
        <is>
          <t>20230222-Exploring the Dark Matter</t>
        </is>
      </c>
      <c r="F1141" s="7" t="inlineStr">
        <is>
          <t>20230222-Exploring-the-Dark-Matter下載</t>
        </is>
      </c>
      <c r="G1141" s="7" t="inlineStr">
        <is>
          <t>20230222-Exploring-the-Dark-Matter</t>
        </is>
      </c>
      <c r="H1141" s="7" t="inlineStr">
        <is>
          <t>https://www.phy.ncu.edu.tw/wp-content/uploads/2023/02/20230222-Exploring-the-Dark-Matter.pdf</t>
        </is>
      </c>
      <c r="I1141" s="7" t="inlineStr">
        <is>
          <t>下載</t>
        </is>
      </c>
      <c r="J1141" s="7" t="inlineStr">
        <is>
          <t>https://www.phy.ncu.edu.tw/wp-content/uploads/2023/02/20230222-Exploring-the-Dark-Matter.pdf</t>
        </is>
      </c>
      <c r="K1141" s="7" t="n"/>
      <c r="L1141" s="7" t="n"/>
      <c r="M1141" s="7" t="inlineStr">
        <is>
          <t>https://www.phy.ncu.edu.tw/news/20230222-exploring-the-dark-matter/</t>
        </is>
      </c>
      <c r="N1141" s="7" t="inlineStr">
        <is>
          <t>許慧君</t>
        </is>
      </c>
    </row>
    <row r="1142">
      <c r="A1142" s="7">
        <f>TRUE()</f>
        <v/>
      </c>
      <c r="B1142" s="7" t="inlineStr">
        <is>
          <t>演講</t>
        </is>
      </c>
      <c r="C1142" s="7" t="n"/>
      <c r="D1142" s="14" t="n">
        <v>44960</v>
      </c>
      <c r="E1142" s="7" t="inlineStr">
        <is>
          <t>20230221-Probing anomalous metallic behaviour near metal-insulator transitions in quantum materials</t>
        </is>
      </c>
      <c r="F1142" s="7" t="inlineStr">
        <is>
          <t>20230221-Probing-anomalous-metallic-behaviour-near-metal-insulator-transitions-in-quantum-materials下載</t>
        </is>
      </c>
      <c r="G1142" s="7" t="inlineStr">
        <is>
          <t>20230221-Probing-anomalous-metallic-behaviour-near-metal-ins</t>
        </is>
      </c>
      <c r="H1142" s="7" t="inlineStr">
        <is>
          <t>https://www.phy.ncu.edu.tw/wp-content/uploads/2023/02/20230221-Probing-anomalous-metallic-behaviour-near-metal-insulator-transitions-in-quantum-materials.pdf</t>
        </is>
      </c>
      <c r="I1142" s="7" t="inlineStr">
        <is>
          <t>下載</t>
        </is>
      </c>
      <c r="J1142" s="7" t="inlineStr">
        <is>
          <t>https://www.phy.ncu.edu.tw/wp-content/uploads/2023/02/20230221-Probing-anomalous-metallic-behaviour-near-metal-insulator-transitions-in-quantum-materials.pdf</t>
        </is>
      </c>
      <c r="K1142" s="7" t="n"/>
      <c r="L1142" s="7" t="n"/>
      <c r="M1142" s="7" t="inlineStr">
        <is>
          <t>https://www.phy.ncu.edu.tw/news/20230221-probing-anomalous-metallic-behaviour-near-metal-insulator-transitions-in-quantum-materials/</t>
        </is>
      </c>
      <c r="N1142" s="7" t="inlineStr">
        <is>
          <t>許慧君</t>
        </is>
      </c>
    </row>
    <row r="1143">
      <c r="A1143" s="7">
        <f>TRUE()</f>
        <v/>
      </c>
      <c r="B1143" s="7" t="inlineStr">
        <is>
          <t>演講</t>
        </is>
      </c>
      <c r="C1143" s="7" t="n"/>
      <c r="D1143" s="14" t="n">
        <v>44960</v>
      </c>
      <c r="E1143" s="7" t="inlineStr">
        <is>
          <t>20230220-The Dark Side of the Tightly-bound Excitons in Two-dimensional Materials</t>
        </is>
      </c>
      <c r="F1143" s="7" t="inlineStr">
        <is>
          <t>20230220-The-Dark-Side-of-the-Tightly-bound-Excitons-in-Two-dimensional-Materials下載</t>
        </is>
      </c>
      <c r="G1143" s="7" t="inlineStr">
        <is>
          <t>20230220-The-Dark-Side-of-the-Tightly-bound-Excitons-in-Two-</t>
        </is>
      </c>
      <c r="H1143" s="7" t="inlineStr">
        <is>
          <t>https://www.phy.ncu.edu.tw/wp-content/uploads/2023/02/20230220-The-Dark-Side-of-the-Tightly-bound-Excitons-in-Two-dimensional-Materials.pdf</t>
        </is>
      </c>
      <c r="I1143" s="7" t="inlineStr">
        <is>
          <t>下載</t>
        </is>
      </c>
      <c r="J1143" s="7" t="inlineStr">
        <is>
          <t>https://www.phy.ncu.edu.tw/wp-content/uploads/2023/02/20230220-The-Dark-Side-of-the-Tightly-bound-Excitons-in-Two-dimensional-Materials.pdf</t>
        </is>
      </c>
      <c r="K1143" s="7" t="n"/>
      <c r="L1143" s="7" t="n"/>
      <c r="M1143" s="7" t="inlineStr">
        <is>
          <t>https://www.phy.ncu.edu.tw/news/20230220-the-dark-side-of-the-tightly-bound-excitons-in-two-dimensional-materials/</t>
        </is>
      </c>
      <c r="N1143" s="7" t="inlineStr">
        <is>
          <t>許慧君</t>
        </is>
      </c>
    </row>
    <row r="1144">
      <c r="A1144" s="7">
        <f>TRUE()</f>
        <v/>
      </c>
      <c r="B1144" s="7" t="inlineStr">
        <is>
          <t>演講</t>
        </is>
      </c>
      <c r="C1144" s="7" t="n"/>
      <c r="D1144" s="14" t="n">
        <v>44960</v>
      </c>
      <c r="E1144" s="7" t="inlineStr">
        <is>
          <t>20230217-Probing the Partonic Structure of Proton</t>
        </is>
      </c>
      <c r="F1144" s="7" t="inlineStr">
        <is>
          <t>20230217-Probing-the-Partonic-Structure-of-Proton下載</t>
        </is>
      </c>
      <c r="G1144" s="7" t="inlineStr">
        <is>
          <t>20230217-Probing-the-Partonic-Structure-of-Proton</t>
        </is>
      </c>
      <c r="H1144" s="7" t="inlineStr">
        <is>
          <t>https://www.phy.ncu.edu.tw/wp-content/uploads/2023/02/20230217-Probing-the-Partonic-Structure-of-Proton.pdf</t>
        </is>
      </c>
      <c r="I1144" s="7" t="inlineStr">
        <is>
          <t>下載</t>
        </is>
      </c>
      <c r="J1144" s="7" t="inlineStr">
        <is>
          <t>https://www.phy.ncu.edu.tw/wp-content/uploads/2023/02/20230217-Probing-the-Partonic-Structure-of-Proton.pdf</t>
        </is>
      </c>
      <c r="K1144" s="7" t="n"/>
      <c r="L1144" s="7" t="n"/>
      <c r="M1144" s="7" t="inlineStr">
        <is>
          <t>https://www.phy.ncu.edu.tw/news/20230217-probing-the-partonic-structure-of-proton/</t>
        </is>
      </c>
      <c r="N1144" s="7" t="inlineStr">
        <is>
          <t>許慧君</t>
        </is>
      </c>
    </row>
    <row r="1145">
      <c r="A1145" s="7">
        <f>TRUE()</f>
        <v/>
      </c>
      <c r="B1145" s="7" t="inlineStr">
        <is>
          <t>演講</t>
        </is>
      </c>
      <c r="C1145" s="7" t="n"/>
      <c r="D1145" s="14" t="n">
        <v>44960</v>
      </c>
      <c r="E1145" s="7" t="inlineStr">
        <is>
          <t>20230217-Ultra Quantum Matter and Beyond the Standard Model Forecast</t>
        </is>
      </c>
      <c r="F1145" s="7" t="inlineStr">
        <is>
          <t>20230217-Ultra-Quantum-Matter-and-Beyond-the-Standard-Model-Forecast下載</t>
        </is>
      </c>
      <c r="G1145" s="7" t="inlineStr">
        <is>
          <t>20230217-Ultra-Quantum-Matter-and-Beyond-the-Standard-Model-</t>
        </is>
      </c>
      <c r="H1145" s="7" t="inlineStr">
        <is>
          <t>https://www.phy.ncu.edu.tw/wp-content/uploads/2023/02/20230217-Ultra-Quantum-Matter-and-Beyond-the-Standard-Model-Forecast.pdf</t>
        </is>
      </c>
      <c r="I1145" s="7" t="inlineStr">
        <is>
          <t>下載</t>
        </is>
      </c>
      <c r="J1145" s="7" t="inlineStr">
        <is>
          <t>https://www.phy.ncu.edu.tw/wp-content/uploads/2023/02/20230217-Ultra-Quantum-Matter-and-Beyond-the-Standard-Model-Forecast.pdf</t>
        </is>
      </c>
      <c r="K1145" s="7" t="n"/>
      <c r="L1145" s="7" t="n"/>
      <c r="M1145" s="7" t="inlineStr">
        <is>
          <t>https://www.phy.ncu.edu.tw/news/20230217-ultra-quantum-matter-and-beyond-the-standard-model-forecast/</t>
        </is>
      </c>
      <c r="N1145" s="7" t="inlineStr">
        <is>
          <t>許慧君</t>
        </is>
      </c>
    </row>
    <row r="1146">
      <c r="A1146" s="7">
        <f>TRUE()</f>
        <v/>
      </c>
      <c r="B1146" s="7" t="inlineStr">
        <is>
          <t>演講</t>
        </is>
      </c>
      <c r="C1146" s="7" t="n"/>
      <c r="D1146" s="14" t="n">
        <v>44960</v>
      </c>
      <c r="E1146" s="7" t="inlineStr">
        <is>
          <t>20230216-Searching for high frequency gravitational waves and new physics with novel levitated optomechanical systems</t>
        </is>
      </c>
      <c r="F1146" s="7" t="inlineStr">
        <is>
          <t>20230216-Searching-for-high-frequency-gravitational-waves-and-new-physics-with-novel-levitated-optomechanical-systems下載</t>
        </is>
      </c>
      <c r="G1146" s="7" t="inlineStr">
        <is>
          <t>20230216-Searching-for-high-frequency-gravitational-waves-an</t>
        </is>
      </c>
      <c r="H1146" s="7" t="inlineStr">
        <is>
          <t>https://www.phy.ncu.edu.tw/wp-content/uploads/2023/02/20230216-Searching-for-high-frequency-gravitational-waves-and-new-physics-with-novel-levitated-optomechanical-systems.pdf</t>
        </is>
      </c>
      <c r="I1146" s="7" t="inlineStr">
        <is>
          <t>下載</t>
        </is>
      </c>
      <c r="J1146" s="7" t="inlineStr">
        <is>
          <t>https://www.phy.ncu.edu.tw/wp-content/uploads/2023/02/20230216-Searching-for-high-frequency-gravitational-waves-and-new-physics-with-novel-levitated-optomechanical-systems.pdf</t>
        </is>
      </c>
      <c r="K1146" s="7" t="n"/>
      <c r="L1146" s="7" t="n"/>
      <c r="M1146" s="7" t="inlineStr">
        <is>
          <t>https://www.phy.ncu.edu.tw/news/20230216-searching-for-high-frequency-gravitational-waves-and-new-physics-with-novel-levitated-optomechanical-systems/</t>
        </is>
      </c>
      <c r="N1146" s="7" t="inlineStr">
        <is>
          <t>許慧君</t>
        </is>
      </c>
    </row>
    <row r="1147">
      <c r="A1147" s="7">
        <f>TRUE()</f>
        <v/>
      </c>
      <c r="B1147" s="7" t="inlineStr">
        <is>
          <t>演講</t>
        </is>
      </c>
      <c r="C1147" s="7" t="n"/>
      <c r="D1147" s="14" t="n">
        <v>44960</v>
      </c>
      <c r="E1147" s="7" t="inlineStr">
        <is>
          <t>20230215-Avenues for unveiling the mysteries in neutrino physics -From Daya Bay Reactor Neutrino Experiment to Jiangmen Underground Neutrino Observatory</t>
        </is>
      </c>
      <c r="F1147" s="7" t="inlineStr">
        <is>
          <t>20230215-Avenues-for-unveiling-the-mysteries-in-neutrino-physics-From-Daya-Bay-Reactor-Neutrino-Experiment-to-Jiangmen-Underground-Neutrino-Observatory下載</t>
        </is>
      </c>
      <c r="G1147" s="7" t="inlineStr">
        <is>
          <t>20230215-Avenues-for-unveiling-the-mysteries-in-neutrino-phy</t>
        </is>
      </c>
      <c r="H1147" s="7" t="inlineStr">
        <is>
          <t>https://www.phy.ncu.edu.tw/wp-content/uploads/2023/02/20230215-Avenues-for-unveiling-the-mysteries-in-neutrino-physics-From-Daya-Bay-Reactor-Neutrino-Experiment-to-Jiangmen-Underground-Neutrino-Observatory.pdf</t>
        </is>
      </c>
      <c r="I1147" s="7" t="inlineStr">
        <is>
          <t>下載</t>
        </is>
      </c>
      <c r="J1147" s="7" t="inlineStr">
        <is>
          <t>https://www.phy.ncu.edu.tw/wp-content/uploads/2023/02/20230215-Avenues-for-unveiling-the-mysteries-in-neutrino-physics-From-Daya-Bay-Reactor-Neutrino-Experiment-to-Jiangmen-Underground-Neutrino-Observatory.pdf</t>
        </is>
      </c>
      <c r="K1147" s="7" t="n"/>
      <c r="L1147" s="7" t="n"/>
      <c r="M1147" s="7" t="inlineStr">
        <is>
          <t>https://www.phy.ncu.edu.tw/news/20230215-avenues-for-unveiling-the-mysteries-in-neutrino-physics-from-daya-bay-reactor-neutrino-experiment-to-jiangmen-underground-neutrino-observatory/</t>
        </is>
      </c>
      <c r="N1147" s="7" t="inlineStr">
        <is>
          <t>許慧君</t>
        </is>
      </c>
    </row>
    <row r="1148" ht="409.6" customHeight="1">
      <c r="A1148" s="7">
        <f>TRUE()</f>
        <v/>
      </c>
      <c r="B1148" s="7" t="inlineStr">
        <is>
          <t>其他</t>
        </is>
      </c>
      <c r="C1148" s="7" t="n"/>
      <c r="D1148" s="14" t="n">
        <v>44959</v>
      </c>
      <c r="E1148" s="7" t="inlineStr">
        <is>
          <t>強場物理與超快技術實驗室 《誠徵雷射電漿工程師壹名》</t>
        </is>
      </c>
      <c r="F1148" s="9" t="inlineStr">
        <is>
          <t>本實驗室的核心設施是一套一百兆瓦級超高功率超短脈衝雷射系統，建有四個雷射電漿交互作用實驗站，以進行高階諧波產生、高能電子加速器、高能質子加速器、高溫硼氫電漿反應等尖端研究，實驗研究環境完善。本實驗室目前正受行政院國科會委託執行專案研究計畫，為了加速研究進度，擬聘用專任人員壹名來擔任雷射電漿工程師，進行雷射設施與實驗環境的維護與運作，協助執行專案研究計畫，竭誠歡迎具備理工背景的人加入。
一、工作內容：
雷射設施的維護與運作。
超快雷射技術開發。
實驗設施與環境維護。
高溫硼氫電漿反應技術開發(國科會委託專案研究計畫)。
 二、資格：
物理、光電、資訊等相關科系學士或碩士畢業。
 三、薪資：起薪依國立中央大學契約僱用計畫專任人員報酬標準
學士級：33,800 元/月
碩士級：38,785 元/月
已有年資者可累計，並且後續將依工作表現彈性調整增加薪資。
 四、工作時間與休假：
所有國定假日比照公家機關，即依照人事行政局公告之休假及補上班日期。若因工作需要加班，加班時數可補休，假日全日加班則補假。工作時間為9:00 ~ 18:00或8:00 ~ 17:00，含中午休息。
五、離職儲金或退休金：
比照『各機關學校聘僱人員離職儲金給與辦法』或『勞工保險局-勞工退休金新制』之規定。
六、勞工保險及全民健保：依相關法令規定辦理。
七、實驗室簡介：http://hfp.phy.ncu.edu.tw
八、工作地點：
國立中央大學物理系 強場物理與超快技術實驗室
桃園市中壢區五權里2鄰中大路300號
九、應徵方式：
請將個人履歷、自傳及相關資料，以電子郵件寄至hhchu@ncu.edu.tw 朱旭新老師收，信件主旨請註明：應徵雷射電漿工程師。
資格符合者將通知面試，不符合者不另行通知。
截止日期：2023年2月15日</t>
        </is>
      </c>
      <c r="G1148" s="7" t="inlineStr">
        <is>
          <t>http://hfp.phy.ncu.edu.tw</t>
        </is>
      </c>
      <c r="H1148" s="7" t="inlineStr">
        <is>
          <t>http://hfp.phy.ncu.edu.tw</t>
        </is>
      </c>
      <c r="I1148" s="7" t="inlineStr">
        <is>
          <t>hhchu@ncu.edu.tw</t>
        </is>
      </c>
      <c r="J1148" s="7" t="inlineStr">
        <is>
          <t>mailto:hhchu@ncu.edu.tw</t>
        </is>
      </c>
      <c r="K1148" s="7" t="n"/>
      <c r="L1148" s="7" t="n"/>
      <c r="M1148" s="7" t="inlineStr">
        <is>
          <t>https://www.phy.ncu.edu.tw/news/%e5%bc%b7%e5%a0%b4%e7%89%a9%e7%90%86%e8%88%87%e8%b6%85%e5%bf%ab%e6%8a%80%e8%a1%93%e5%af%a6%e9%a9%97%e5%ae%a4-%e3%80%8a%e8%aa%a0%e5%be%b5%e9%9b%b7%e5%b0%84%e9%9b%bb%e6%bc%bf%e5%b7%a5%e7%a8%8b%e5%b8%ab/</t>
        </is>
      </c>
      <c r="N1148" s="7" t="inlineStr">
        <is>
          <t>許慧君</t>
        </is>
      </c>
    </row>
    <row r="1149" ht="409.6" customHeight="1">
      <c r="A1149" s="7">
        <f>TRUE()</f>
        <v/>
      </c>
      <c r="B1149" s="7" t="inlineStr">
        <is>
          <t>其他</t>
        </is>
      </c>
      <c r="C1149" s="7" t="n"/>
      <c r="D1149" s="14" t="n">
        <v>44959</v>
      </c>
      <c r="E1149" s="7" t="inlineStr">
        <is>
          <t>強場物理與超快技術實驗室 《誠徵行政助理壹名》</t>
        </is>
      </c>
      <c r="F1149" s="9" t="inlineStr">
        <is>
          <t>一、工作內容：
協助實驗室辦理採購報帳事宜
科技部、教育部各計畫帳目之管理
實驗室內部資料庫管理
實驗室耗材清點與採購
實驗室網頁修改與更新
秘書事務
其他主管交辦事宜
 二、資格：
持有中華民國身分證者，大專院校畢業。
熟悉電腦文書作業(常用軟體Microsoft Word、Excel、PowerPoint、Access)、網頁設計(HTML, WordPress)
 三、薪資：依國立中央大學契約僱用計畫專任人員報酬標準
學士級：33,800 元/月
碩士級：38,785 元/月
已有年資者可累計。
 四、工作時間與休假：
所有國定假日比照公家機關，即依照人事行政局公告之休假及補上班日期。若因工作需要加班，加班時數可補休，假日全日加班則補假。工作時間為9:00 ~ 18:00或8:00 ~ 17:00，含中午休息，需打卡。
五、離職儲金或退休金：
比照『各機關學校聘僱人員離職儲金給與辦法』或『勞工保險局-勞工退休金新制』之規定。
六、勞工保險及全民健保：依相關法令規定辦理。
七、實驗室簡介：http://hfp.phy.ncu.edu.tw
八、工作地點：
國立中央大學物理系 強場物理與超快技術實驗室
桃園市中壢區五權里2鄰中大路300號
九、應徵方式：
請將個人履歷、自傳及相關資料，以電子郵件寄至hhchu@ncu.edu.tw 朱旭新老師收，信件主旨請註明：應徵行政助理。
資格符合者將通知面試，不符合者不另行通知。
截止日期：2023年2月15日
注意事項：
若無相關經驗，試用期為一週，期間將有專人進行業務交接及協助，試用期間薪資將比照中央大學臨時工薪資聘僱標準給予薪資(每日1,408元)，試用期滿後正式聘任。若有 經驗者則免試用期。</t>
        </is>
      </c>
      <c r="G1149" s="7" t="inlineStr">
        <is>
          <t>http://hfp.phy.ncu.edu.tw</t>
        </is>
      </c>
      <c r="H1149" s="7" t="inlineStr">
        <is>
          <t>http://hfp.phy.ncu.edu.tw</t>
        </is>
      </c>
      <c r="I1149" s="7" t="inlineStr">
        <is>
          <t>hhchu@ncu.edu.tw</t>
        </is>
      </c>
      <c r="J1149" s="7" t="inlineStr">
        <is>
          <t>mailto:hhchu@ncu.edu.tw</t>
        </is>
      </c>
      <c r="K1149" s="7" t="n"/>
      <c r="L1149" s="7" t="n"/>
      <c r="M1149" s="7" t="inlineStr">
        <is>
          <t>https://www.phy.ncu.edu.tw/news/%e5%bc%b7%e5%a0%b4%e7%89%a9%e7%90%86%e8%88%87%e8%b6%85%e5%bf%ab%e6%8a%80%e8%a1%93%e5%af%a6%e9%a9%97%e5%ae%a4-%e3%80%8a%e8%aa%a0%e5%be%b5%e8%a1%8c%e6%94%bf%e5%8a%a9%e7%90%86%e5%a3%b9%e5%90%8d%e3%80%8b/</t>
        </is>
      </c>
      <c r="N1149" s="7" t="inlineStr">
        <is>
          <t>許慧君</t>
        </is>
      </c>
    </row>
    <row r="1150">
      <c r="A1150" s="7">
        <f>TRUE()</f>
        <v/>
      </c>
      <c r="B1150" s="7" t="inlineStr">
        <is>
          <t>演講</t>
        </is>
      </c>
      <c r="C1150" s="7" t="n"/>
      <c r="D1150" s="14" t="n">
        <v>44959</v>
      </c>
      <c r="E1150" s="7" t="inlineStr">
        <is>
          <t>20230214-Multi-scale biological imaging From single-organ to single-molecule</t>
        </is>
      </c>
      <c r="F1150" s="7" t="inlineStr">
        <is>
          <t>20230214-Multi-scale-biological-imaging-From-single-organ-to-single-molecule下載</t>
        </is>
      </c>
      <c r="G1150" s="7" t="inlineStr">
        <is>
          <t>20230214-Multi-scale-biological-imaging-From-single-organ-to</t>
        </is>
      </c>
      <c r="H1150" s="7" t="inlineStr">
        <is>
          <t>https://www.phy.ncu.edu.tw/wp-content/uploads/2023/02/20230214-Multi-scale-biological-imaging-From-single-organ-to-single-molecule.pdf</t>
        </is>
      </c>
      <c r="I1150" s="7" t="inlineStr">
        <is>
          <t>下載</t>
        </is>
      </c>
      <c r="J1150" s="7" t="inlineStr">
        <is>
          <t>https://www.phy.ncu.edu.tw/wp-content/uploads/2023/02/20230214-Multi-scale-biological-imaging-From-single-organ-to-single-molecule.pdf</t>
        </is>
      </c>
      <c r="K1150" s="7" t="n"/>
      <c r="L1150" s="7" t="n"/>
      <c r="M1150" s="7" t="inlineStr">
        <is>
          <t>https://www.phy.ncu.edu.tw/news/20230214-multi-scale-biological-imaging-from-single-organ-to-single-molecule/</t>
        </is>
      </c>
      <c r="N1150" s="7" t="inlineStr">
        <is>
          <t>許慧君</t>
        </is>
      </c>
    </row>
    <row r="1151">
      <c r="A1151" s="7">
        <f>TRUE()</f>
        <v/>
      </c>
      <c r="B1151" s="7" t="inlineStr">
        <is>
          <t>演講</t>
        </is>
      </c>
      <c r="C1151" s="7" t="n"/>
      <c r="D1151" s="14" t="n">
        <v>44959</v>
      </c>
      <c r="E1151" s="7" t="inlineStr">
        <is>
          <t>20230213-Bounds on quantum adiabaticity in driven many-body systems and adiabatic quantum computing</t>
        </is>
      </c>
      <c r="F1151" s="7" t="inlineStr">
        <is>
          <t>20230213-Bounds-on-quantum-adiabaticity-in-driven-many-body-systems-and-adiabatic-quantum-computing下載</t>
        </is>
      </c>
      <c r="G1151" s="7" t="inlineStr">
        <is>
          <t>20230213-Bounds-on-quantum-adiabaticity-in-driven-many-body-</t>
        </is>
      </c>
      <c r="H1151" s="7" t="inlineStr">
        <is>
          <t>https://www.phy.ncu.edu.tw/wp-content/uploads/2023/02/20230213-Bounds-on-quantum-adiabaticity-in-driven-many-body-systems-and-adiabatic-quantum-computing.pdf</t>
        </is>
      </c>
      <c r="I1151" s="7" t="inlineStr">
        <is>
          <t>下載</t>
        </is>
      </c>
      <c r="J1151" s="7" t="inlineStr">
        <is>
          <t>https://www.phy.ncu.edu.tw/wp-content/uploads/2023/02/20230213-Bounds-on-quantum-adiabaticity-in-driven-many-body-systems-and-adiabatic-quantum-computing.pdf</t>
        </is>
      </c>
      <c r="K1151" s="7" t="n"/>
      <c r="L1151" s="7" t="n"/>
      <c r="M1151" s="7" t="inlineStr">
        <is>
          <t>https://www.phy.ncu.edu.tw/news/20230213-bounds-on-quantum-adiabaticity-in-driven-many-body-systems-and-adiabatic-quantum-computing/</t>
        </is>
      </c>
      <c r="N1151" s="7" t="inlineStr">
        <is>
          <t>許慧君</t>
        </is>
      </c>
    </row>
    <row r="1152">
      <c r="A1152" s="7">
        <f>TRUE()</f>
        <v/>
      </c>
      <c r="B1152" s="7" t="inlineStr">
        <is>
          <t>其他</t>
        </is>
      </c>
      <c r="C1152" s="7" t="n"/>
      <c r="D1152" s="14" t="n">
        <v>44959</v>
      </c>
      <c r="E1152" s="7" t="inlineStr">
        <is>
          <t>2023台灣物理年會獲獎名單</t>
        </is>
      </c>
      <c r="F1152" s="7" t="inlineStr">
        <is>
          <t>TPS2023下載</t>
        </is>
      </c>
      <c r="G1152" s="7" t="inlineStr">
        <is>
          <t>TPS2023</t>
        </is>
      </c>
      <c r="H1152" s="7" t="inlineStr">
        <is>
          <t>https://www.phy.ncu.edu.tw/wp-content/uploads/2023/02/TPS2023.pdf</t>
        </is>
      </c>
      <c r="I1152" s="7" t="inlineStr">
        <is>
          <t>下載</t>
        </is>
      </c>
      <c r="J1152" s="7" t="inlineStr">
        <is>
          <t>https://www.phy.ncu.edu.tw/wp-content/uploads/2023/02/TPS2023.pdf</t>
        </is>
      </c>
      <c r="K1152" s="7" t="n"/>
      <c r="L1152" s="7" t="n"/>
      <c r="M1152" s="7" t="inlineStr">
        <is>
          <t>https://www.phy.ncu.edu.tw/news/2023%e5%8f%b0%e7%81%a3%e7%89%a9%e7%90%86%e5%b9%b4%e6%9c%83%e7%8d%b2%e7%8d%8e%e5%90%8d%e5%96%ae/</t>
        </is>
      </c>
      <c r="N1152" s="7" t="inlineStr">
        <is>
          <t>許慧君</t>
        </is>
      </c>
    </row>
    <row r="1153" ht="118" customHeight="1">
      <c r="A1153" s="7">
        <f>TRUE()</f>
        <v/>
      </c>
      <c r="B1153" s="7" t="inlineStr">
        <is>
          <t>獎學金</t>
        </is>
      </c>
      <c r="C1153" s="7" t="n"/>
      <c r="D1153" s="14" t="n">
        <v>44957</v>
      </c>
      <c r="E1153" s="7" t="inlineStr">
        <is>
          <t>111-2學期物理系德成基金會獎學金申請公告(申請截止日:03/02)</t>
        </is>
      </c>
      <c r="F1153" s="9" t="inlineStr">
        <is>
          <t>國立中央大學物理學系德成基金會獎學金辦法1091215下載
國立中央大學物理學系德成基金會獎學金申請表下載
為鼓勵及協助本系在校同學，由方頌仁系友捐贈，設立本獎學金。
本獎學金每年共32萬元整。獲獎學生共四名，每人8萬元整。
本獎學金申請資格: 本系大學部二年級與三年級在學生。學業與研究表現優異者優先。
本獎學金獲獎人於次一學年度每學期領取4萬元獎學金。得獎人須於次一學年度間擔任至少72小時助教工作。
有意申請者請備妥相關申請文件，於申請截止日前繳交已簽名紙本文件至物理系辦。
推薦信可由推薦人另行繳交至物理系辦 或 EMAIL: corona@ncu.edu.tw</t>
        </is>
      </c>
      <c r="G1153" s="7" t="inlineStr">
        <is>
          <t>國立中央大學物理學系德成基金會獎學金辦法1091215下載</t>
        </is>
      </c>
      <c r="H1153" s="7" t="inlineStr">
        <is>
          <t>https://www.phy.ncu.edu.tw/wp-content/uploads/2021/01/%E5%9C%8B%E7%AB%8B%E4%B8%AD%E5%A4%AE%E5%A4%A7%E5%AD%B8%E7%89%A9%E7%90%86%E5%AD%B8%E7%B3%BB%E5%BE%B7%E6%88%90%E5%9F%BA%E9%87%91%E6%9C%83%E7%8D%8E%E5%AD%B8%E9%87%91%E8%BE%A6%E6%B3%951091215.pdf</t>
        </is>
      </c>
      <c r="I1153" s="7" t="inlineStr">
        <is>
          <t>國立中央大學物理學系德成基金會獎學金申請表下載</t>
        </is>
      </c>
      <c r="J1153" s="7" t="inlineStr">
        <is>
          <t>https://www.phy.ncu.edu.tw/wp-content/uploads/2021/01/%E5%9C%8B%E7%AB%8B%E4%B8%AD%E5%A4%AE%E5%A4%A7%E5%AD%B8%E7%89%A9%E7%90%86%E5%AD%B8%E7%B3%BB%E5%BE%B7%E6%88%90%E5%9F%BA%E9%87%91%E6%9C%83%E7%8D%8E%E5%AD%B8%E9%87%91%E7%94%B3%E8%AB%8B%E8%A1%A8.doc</t>
        </is>
      </c>
      <c r="K1153" s="7" t="n"/>
      <c r="L1153" s="7" t="n"/>
      <c r="M1153" s="7" t="inlineStr">
        <is>
          <t>https://www.phy.ncu.edu.tw/news/111-2%e5%ad%b8%e6%9c%9f%e7%89%a9%e7%90%86%e7%b3%bb%e5%be%b7%e6%88%90%e5%9f%ba%e9%87%91%e6%9c%83%e7%8d%8e%e5%ad%b8%e9%87%91%e7%94%b3%e8%ab%8b%e5%85%ac%e5%91%8a%e7%94%b3%e8%ab%8b%e6%88%aa%e6%ad%a2/</t>
        </is>
      </c>
      <c r="N1153" s="7" t="inlineStr">
        <is>
          <t>許慧君</t>
        </is>
      </c>
    </row>
    <row r="1154" ht="405" customHeight="1">
      <c r="A1154" s="7">
        <f>TRUE()</f>
        <v/>
      </c>
      <c r="B1154" s="7" t="inlineStr">
        <is>
          <t>其他</t>
        </is>
      </c>
      <c r="C1154" s="7" t="n"/>
      <c r="D1154" s="14" t="n">
        <v>44957</v>
      </c>
      <c r="E1154" s="7" t="inlineStr">
        <is>
          <t>111-2物理系研究生申請學分抵免、免修Course Credit Exemption and Waiver</t>
        </is>
      </c>
      <c r="F1154" s="9"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物理學系碩博士班研究生修業辦法Regulation of Course Requirements for Master and PhD Programs 1050615
時間：2/6-2/21
———————————————————————————————————————————————————————————————————-
申請法規Regulations：
*國立中央大學學分抵免作業(https://pdc.adm.ncu.edu.tw/Form/form/form02-11-1f.htm)
   National Central University Guidelines for Credits Exemption(https://pdc.adm.ncu.edu.tw/Form/form/form02-11-1f.htm)
*物理學系碩士班研究生學分抵免辦法Regulation of Credit Transfer – the Master Program
*物理學系博士班研究生學分抵免辦法Regulation of Credit Transfer – the Ph.D. Programs
———————————————————————————————————————————————————————————————————-
申請表Application Form：
抵免：國立中央大學學生學分抵免申請表Guidelines for Credits Exemption (抵免成功後，會在成績單上出現該課程，且學分數會加入本學籍）
如果是他校及本校非同系所畢業之研究所新生入學辦理抵免，須多填寫『國立中央大學學生學分抵免申請修讀研究所學分證明』。
免修：物理學系研究生課程免修申請表Application Form for the Waiver of the Courses （免修成功後，表該課程無需再修，但學分數未計入本學籍，亦不會出現在成績單上）
課程抵必修課(限博士生)-物理學系博士生選修外系課程抵PH開頭課程申請表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G1154" s="7" t="inlineStr">
        <is>
          <t xml:space="preserve">物理學系碩博士班研究生修業辦法Regulation of Course Requirements for Master </t>
        </is>
      </c>
      <c r="H1154" s="7" t="inlineStr">
        <is>
          <t>https://www.phy.ncu.edu.tw/wp-content/uploads/2021/01/%E5%9C%8B%EF%A7%B7%E4%B8%AD%E5%A4%AE%E5%A4%A7%E5%AD%B8%E7%89%A9%EF%A7%A4%E5%AD%B8%E7%B3%BB%E7%A2%A9%E3%80%81%E5%8D%9A%E5%A3%AB%E7%8F%AD%E7%A0%94%E7%A9%B6%E7%94%9F%E4%BF%AE%E6%A5%AD%E8%BE%A6%E6%B3%951050615%E6%95%99%E5%8B%99%E6%9C%83%E8%AD%B0%E9%80%9A%E9%81%8E.pdf</t>
        </is>
      </c>
      <c r="I1154" s="7" t="inlineStr">
        <is>
          <t>https://pdc.adm.ncu.edu.tw/Form/form/form02-11-1f.htm</t>
        </is>
      </c>
      <c r="J1154" s="7" t="inlineStr">
        <is>
          <t>https://pdc.adm.ncu.edu.tw/Form/form/form02-11-1f.htm</t>
        </is>
      </c>
      <c r="K1154" s="7" t="inlineStr">
        <is>
          <t>https://pdc.adm.ncu.edu.tw/Form/form/form02-11-1f.htm</t>
        </is>
      </c>
      <c r="L1154" s="7" t="inlineStr">
        <is>
          <t>https://pdc.adm.ncu.edu.tw/Form/form/form02-11-1f.htm</t>
        </is>
      </c>
      <c r="M1154" s="7" t="inlineStr">
        <is>
          <t>https://www.phy.ncu.edu.tw/news/111-2%e7%89%a9%e7%90%86%e7%b3%bb%e7%a0%94%e7%a9%b6%e7%94%9f%e7%94%b3%e8%ab%8b%e5%ad%b8%e5%88%86%e6%8a%b5%e5%85%8d%e3%80%81%e5%85%8d%e4%bf%aecourse-credit-exemption-and-waiver/</t>
        </is>
      </c>
      <c r="N1154" s="7" t="inlineStr">
        <is>
          <t>許慧君</t>
        </is>
      </c>
    </row>
    <row r="1155" ht="157" customHeight="1">
      <c r="A1155" s="7">
        <f>TRUE()</f>
        <v/>
      </c>
      <c r="B1155" s="7" t="inlineStr">
        <is>
          <t>其他</t>
        </is>
      </c>
      <c r="C1155" s="7" t="n"/>
      <c r="D1155" s="14" t="n">
        <v>44957</v>
      </c>
      <c r="E1155" s="7" t="inlineStr">
        <is>
          <t>111-2博士生資格考口試注意事項(Notice on the PhD. Qualifying Exam Oral Defense)</t>
        </is>
      </c>
      <c r="F1155" s="9" t="inlineStr">
        <is>
          <t>111-2博士生資格考口試注意事項Notice-on-the-PhD.-Qualifying-Exam-Oral-Defense下載
國立中央大學物理學系博士學位候選人之資格與資格考試辦法（111.01.12教務會議通過下載
物理系_博碩士論文指導教授暨學位考試委員提聘資格認定標準實施要點（Guidelines-for-Qualification-of-PhDMaster-Thesis-Advisor-and-Degree-Examination-Committee-Member）下載
111資格考物理系考試委員會建議口試委員名單Department-recommended-committee-member下載
物理學系博士班學生資格考試申請書（Application-for-Ph.D.-Qualifying-Examination-of-Department-of-Physics）下載
物理系_博士班學生修課組別選擇表（Course-Requirements-Selection-Form-for-PhD-Students-of-the-Department-of-Physics-at-National-Central-University）下載</t>
        </is>
      </c>
      <c r="G1155" s="7" t="inlineStr">
        <is>
          <t>111-2博士生資格考口試注意事項Notice-on-the-PhD.-Qualifying-Exam-Oral-Def</t>
        </is>
      </c>
      <c r="H1155" s="7" t="inlineStr">
        <is>
          <t>https://www.phy.ncu.edu.tw/wp-content/uploads/2023/01/111-2博士生資格考口試注意事項Notice-on-the-PhD.-Qualifying-Exam-Oral-Defense.pdf</t>
        </is>
      </c>
      <c r="I1155" s="7" t="inlineStr">
        <is>
          <t>下載</t>
        </is>
      </c>
      <c r="J1155" s="7" t="inlineStr">
        <is>
          <t>https://www.phy.ncu.edu.tw/wp-content/uploads/2023/01/111-2博士生資格考口試注意事項Notice-on-the-PhD.-Qualifying-Exam-Oral-Defense.pdf</t>
        </is>
      </c>
      <c r="K1155" s="7" t="inlineStr">
        <is>
          <t>國立中央大學物理學系博士學位候選人之資格與資格考試辦法（111.01.12教務會議通過</t>
        </is>
      </c>
      <c r="L1155" s="7" t="inlineStr">
        <is>
          <t>https://www.phy.ncu.edu.tw/wp-content/uploads/2023/01/國立中央大學物理學系博士學位候選人之資格與資格考試辦法（111.01.12教務會議通過.pdf</t>
        </is>
      </c>
      <c r="M1155" s="7" t="inlineStr">
        <is>
          <t>https://www.phy.ncu.edu.tw/news/111-2%e5%8d%9a%e5%a3%ab%e7%94%9f%e8%b3%87%e6%a0%bc%e8%80%83%e5%8f%a3%e8%a9%a6%e6%b3%a8%e6%84%8f%e4%ba%8b%e9%a0%85notice-on-the-phd-qualifying-exam-oral-defense/</t>
        </is>
      </c>
      <c r="N1155" s="7" t="inlineStr">
        <is>
          <t>許慧君</t>
        </is>
      </c>
    </row>
    <row r="1156" ht="66" customHeight="1">
      <c r="A1156" s="7">
        <f>TRUE()</f>
        <v/>
      </c>
      <c r="B1156" s="7" t="inlineStr">
        <is>
          <t>其他</t>
        </is>
      </c>
      <c r="C1156" s="7" t="n"/>
      <c r="D1156" s="14" t="n">
        <v>44956</v>
      </c>
      <c r="E1156" s="7" t="inlineStr">
        <is>
          <t>111-2物理系博碩士班學位口試注意事項Physics Department PHD&amp;MA Thesis Defense Notification</t>
        </is>
      </c>
      <c r="F1156" s="9" t="inlineStr">
        <is>
          <t>物理系博碩士班學位口試注意事項Physics-Department-PHDMA-Thesis-Defense-Notification下載
「學位考試申請系統」使用說明專區
111-2物理系研究生畢業離校手續Graduate Students’ Graduation Procedure of the Physics Department</t>
        </is>
      </c>
      <c r="G1156" s="7" t="inlineStr">
        <is>
          <t>物理系博碩士班學位口試注意事項Physics-Department-PHDMA-Thesis-Defense-Notif</t>
        </is>
      </c>
      <c r="H1156" s="7" t="inlineStr">
        <is>
          <t>https://www.phy.ncu.edu.tw/wp-content/uploads/2023/01/物理系博碩士班學位口試注意事項Physics-Department-PHDMA-Thesis-Defense-Notification.pdf</t>
        </is>
      </c>
      <c r="I1156" s="7" t="inlineStr">
        <is>
          <t>下載</t>
        </is>
      </c>
      <c r="J1156" s="7" t="inlineStr">
        <is>
          <t>https://www.phy.ncu.edu.tw/wp-content/uploads/2023/01/物理系博碩士班學位口試注意事項Physics-Department-PHDMA-Thesis-Defense-Notification.pdf</t>
        </is>
      </c>
      <c r="K1156" s="7" t="inlineStr">
        <is>
          <t>使用說明專區</t>
        </is>
      </c>
      <c r="L1156" s="7" t="inlineStr">
        <is>
          <t>https://pdc.adm.ncu.edu.tw/Register/degree_i.asp</t>
        </is>
      </c>
      <c r="M1156" s="7" t="inlineStr">
        <is>
          <t>https://www.phy.ncu.edu.tw/news/111-2%e7%89%a9%ef%a7%a4%e7%b3%bb%e5%8d%9a%e7%a2%a9%e5%a3%ab%e7%8f%ad%e5%ad%b8%e4%bd%8d%e5%8f%a3%e8%a9%a6%e6%b3%a8%e6%84%8f%e4%ba%8b%e9%a0%85physics-department-phdma-thesis-defense-notification/</t>
        </is>
      </c>
      <c r="N1156" s="7" t="inlineStr">
        <is>
          <t>許慧君</t>
        </is>
      </c>
    </row>
    <row r="1157" ht="144" customHeight="1">
      <c r="A1157" s="7">
        <f>TRUE()</f>
        <v/>
      </c>
      <c r="B1157" s="7" t="inlineStr">
        <is>
          <t>獎學金</t>
        </is>
      </c>
      <c r="C1157" s="7" t="n"/>
      <c r="D1157" s="14" t="n">
        <v>44956</v>
      </c>
      <c r="E1157" s="7" t="inlineStr">
        <is>
          <t>111-2學期物理系聚碩科技獎學金申請公告(申請截止日:03/02)</t>
        </is>
      </c>
      <c r="F1157" s="9" t="inlineStr">
        <is>
          <t>國立中央大學物理學系聚碩科技獎學金辦法下載
國立中央大學物理學系聚碩科技獎學金申請表下載
補助2023.04–2023.09出國申請案(考量疫情因素，出國期間非屬本次期間者仍可提出申請)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
上述獎學金金額為補助最高值，實際獎學金補助金額會考量出國地點、研究交流內容、國際會議規模、其他相關補助..等因素而調整。
有意申請者請備妥相關申請文件，於申請截止日前繳交已簽名紙本文件至物理系辦。
推薦信可由推薦人另行繳交至物理系辦 或 EMAIL: corona@ncu.edu.tw</t>
        </is>
      </c>
      <c r="G1157" s="7" t="inlineStr">
        <is>
          <t>國立中央大學物理學系聚碩科技獎學金辦法下載</t>
        </is>
      </c>
      <c r="H1157" s="7" t="inlineStr">
        <is>
          <t>https://www.phy.ncu.edu.tw/wp-content/uploads/2021/01/%E5%9C%8B%E7%AB%8B%E4%B8%AD%E5%A4%AE%E5%A4%A7%E5%AD%B8%E7%89%A9%E7%90%86%E5%AD%B8%E7%B3%BB%E8%81%9A%E7%A2%A9%E7%A7%91%E6%8A%80%E7%8D%8E%E5%AD%B8%E9%87%91%E8%BE%A6%E6%B3%951051004%E7%B3%BB%E5%8B%99%E6%9C%83%E8%AD%B0.pdf</t>
        </is>
      </c>
      <c r="I1157" s="7" t="inlineStr">
        <is>
          <t>國立中央大學物理學系聚碩科技獎學金申請表下載</t>
        </is>
      </c>
      <c r="J1157" s="7" t="inlineStr">
        <is>
          <t>https://www.phy.ncu.edu.tw/wp-content/uploads/2021/01/%E5%9C%8B%E7%AB%8B%E4%B8%AD%E5%A4%AE%E5%A4%A7%E5%AD%B8%E7%89%A9%E7%90%86%E5%AD%B8%E7%B3%BB%E8%81%9A%E7%A2%A9%E7%A7%91%E6%8A%80%E7%8D%8E%E5%AD%B8%E9%87%91%E7%94%B3%E8%AB%8B%E8%A1%A8.doc</t>
        </is>
      </c>
      <c r="K1157" s="7" t="n"/>
      <c r="L1157" s="7" t="n"/>
      <c r="M1157" s="7" t="inlineStr">
        <is>
          <t>https://www.phy.ncu.edu.tw/news/111-2%e5%ad%b8%e6%9c%9f%e7%89%a9%e7%90%86%e7%b3%bb%e8%81%9a%e7%a2%a9%e7%a7%91%e6%8a%80%e7%8d%8e%e5%ad%b8%ef%a4%8a%e7%94%b3%e8%ab%8b%e5%85%ac%e5%91%8a%e7%94%b3%e8%ab%8b%e6%88%aa%e6%ad%a2%e6%97%a503-0/</t>
        </is>
      </c>
      <c r="N1157" s="7" t="inlineStr">
        <is>
          <t>許慧君</t>
        </is>
      </c>
    </row>
    <row r="1158" ht="209" customHeight="1">
      <c r="A1158" s="7">
        <f>TRUE()</f>
        <v/>
      </c>
      <c r="B1158" s="7" t="inlineStr">
        <is>
          <t>獎學金</t>
        </is>
      </c>
      <c r="C1158" s="7" t="n"/>
      <c r="D1158" s="14" t="n">
        <v>44956</v>
      </c>
      <c r="E1158" s="7" t="inlineStr">
        <is>
          <t>111-2學期物理系上詮光纖獎學金FOCI Scholarship申請公告(申請截止日:03/02)</t>
        </is>
      </c>
      <c r="F1158" s="9" t="inlineStr">
        <is>
          <t>國立中央大學物理學系上詮光纖獎學金辦法FOCI-Scholarship-Application-Procedure下載
國立中央大學物理學系上詮光纖獎學金申請表FOCI-scholarship-application-form-for-financial-assistance-for-students-studying-abroad下載
補助學生出國交流獎助（研修或實驗）：每年15 萬元整。獎助大學部、碩士生、 博士生各一名，每人5 萬元整。2023.04–2023.09出國申請案(考量疫情因素，出國期間非屬本次期間者仍可提出申請)
補助學生出席國際會議：每年5 萬元整。2023.04–2023.09出國申請案(考量疫情因素，出國期間非屬本次期間者仍可提出申請)
研究傑出獎助：每年5 萬元整。獲獎學生共五名，每人1 萬元整。研究論文發表期間:2022.02-2023.01
清寒優秀學生獎助：每年5 萬元整。成績優異(前一學年學業總平均70 分以上，各科成績均及格)者，獲獎學生一名。
上述獎學金金額為補助最高值，實際獎學金補助金額會考量出國地點、研究交流內容、國際會議規模、發表論文期刊層級、其他相關補助..等因素而調整。
有意申請者請備妥相關申請文件，於申請截止日前繳交已簽名紙本文件至物理系辦。
推薦信可由推薦人另行繳交至物理系辦 或 EMAIL: corona@ncu.edu.tw</t>
        </is>
      </c>
      <c r="G1158" s="7" t="inlineStr">
        <is>
          <t>國立中央大學物理學系上詮光纖獎學金辦法FOCI-Scholarship-Application-Procedure下載</t>
        </is>
      </c>
      <c r="H1158" s="7" t="inlineStr">
        <is>
          <t>https://www.phy.ncu.edu.tw/wp-content/uploads/2022/01/%E5%9C%8B%E7%AB%8B%E4%B8%AD%E5%A4%AE%E5%A4%A7%E5%AD%B8%E7%89%A9%E7%90%86%E5%AD%B8%E7%B3%BB%E4%B8%8A%E8%A9%AE%E5%85%89%E7%BA%96%E7%8D%8E%E5%AD%B8%E9%87%91%E8%BE%A6%E6%B3%95FOCI-Scholarship-Application-Procedure.pdf</t>
        </is>
      </c>
      <c r="I1158" s="7" t="inlineStr">
        <is>
          <t>國立中央大學物理學系上詮光纖獎學金申請表FOCI-scholarship-application-form-for-fi</t>
        </is>
      </c>
      <c r="J1158" s="7" t="inlineStr">
        <is>
          <t>https://www.phy.ncu.edu.tw/wp-content/uploads/2022/01/%E5%9C%8B%E7%AB%8B%E4%B8%AD%E5%A4%AE%E5%A4%A7%E5%AD%B8%E7%89%A9%E7%90%86%E5%AD%B8%E7%B3%BB%E4%B8%8A%E8%A9%AE%E5%85%89%E7%BA%96%E7%8D%8E%E5%AD%B8%E9%87%91%E7%94%B3%E8%AB%8B%E8%A1%A8FOCI-scholarship-application-form-for-financial-assistance-for-students-studying-abroad.doc</t>
        </is>
      </c>
      <c r="K1158" s="7" t="n"/>
      <c r="L1158" s="7" t="n"/>
      <c r="M1158" s="7" t="inlineStr">
        <is>
          <t>https://www.phy.ncu.edu.tw/news/111-2%e5%ad%b8%e6%9c%9f%e7%89%a9%e7%90%86%e7%b3%bb%e4%b8%8a%e8%a9%ae%e5%85%89%e7%ba%96%e7%8d%8e%e5%ad%b8%e9%87%91foci-scholarship%e7%94%b3%e8%ab%8b%e5%85%ac%e5%91%8a%e7%94%b3%e8%ab%8b%e6%88%aa/</t>
        </is>
      </c>
      <c r="N1158" s="7" t="inlineStr">
        <is>
          <t>許慧君</t>
        </is>
      </c>
    </row>
    <row r="1159" ht="53" customHeight="1">
      <c r="A1159" s="7">
        <f>TRUE()</f>
        <v/>
      </c>
      <c r="B1159" s="7" t="inlineStr">
        <is>
          <t>其他</t>
        </is>
      </c>
      <c r="C1159" s="7" t="n"/>
      <c r="D1159" s="14" t="n">
        <v>44945</v>
      </c>
      <c r="E1159" s="7" t="inlineStr">
        <is>
          <t>111學年度第2學期課程教學助教1120119</t>
        </is>
      </c>
      <c r="F1159" s="9" t="inlineStr">
        <is>
          <t>已被分配擔任助教者，請於1/13前完成聘僱程序。111-2助教報到程序Teaching assistant registration procedure
111-2助教TA-5下載
國立中央大學物理系研究生獎助學金辦法20210708系務會議通過-2下載</t>
        </is>
      </c>
      <c r="G1159" s="7" t="inlineStr">
        <is>
          <t>111-2助教報到程序Teaching assistant registration procedure</t>
        </is>
      </c>
      <c r="H1159" s="7" t="inlineStr">
        <is>
          <t>https://www.phy.ncu.edu.tw/news/%e5%8a%a9%e6%95%99%e5%a0%b1%e5%88%b0%e7%a8%8b%e5%ba%8fteaching-assistant-registration-procedure/</t>
        </is>
      </c>
      <c r="I1159" s="7" t="inlineStr">
        <is>
          <t>111-2助教TA-5</t>
        </is>
      </c>
      <c r="J1159" s="7" t="inlineStr">
        <is>
          <t>https://www.phy.ncu.edu.tw/wp-content/uploads/2023/01/111-2助教TA-5.pdf</t>
        </is>
      </c>
      <c r="K1159" s="7" t="inlineStr">
        <is>
          <t>下載</t>
        </is>
      </c>
      <c r="L1159" s="7" t="inlineStr">
        <is>
          <t>https://www.phy.ncu.edu.tw/wp-content/uploads/2023/01/111-2助教TA-5.pdf</t>
        </is>
      </c>
      <c r="M1159" s="7" t="inlineStr">
        <is>
          <t>https://www.phy.ncu.edu.tw/news/111%e5%ad%b8%e5%b9%b4%e5%ba%a6%e7%ac%ac2%e5%ad%b8%e6%9c%9f%e8%aa%b2%e7%a8%8b%e6%95%99%e5%ad%b8%e5%8a%a9%e6%95%991120119/</t>
        </is>
      </c>
      <c r="N1159" s="7" t="inlineStr">
        <is>
          <t>許慧君</t>
        </is>
      </c>
    </row>
    <row r="1160" ht="105" customHeight="1">
      <c r="A1160" s="7">
        <f>TRUE()</f>
        <v/>
      </c>
      <c r="B1160" s="7" t="inlineStr">
        <is>
          <t>其他</t>
        </is>
      </c>
      <c r="C1160" s="7" t="n"/>
      <c r="D1160" s="14" t="n">
        <v>44944</v>
      </c>
      <c r="E1160" s="7" t="inlineStr">
        <is>
          <t>物理系冷氣清洗公告2/1(三)~2/4(六)</t>
        </is>
      </c>
      <c r="F1160" s="9" t="inlineStr">
        <is>
          <t>時間：2/1(三)~2/4(六)
地點：健雄館
二樓：202教室.204教室.209視聽教室(僅2/4施作)
六樓：621研討室.623研討室.625演講室.626研討室.627交誼廳
七樓：717學生活動空間.719電腦室.721讀書室.724研討室.728研討室
冷氣清洗期間略有噪音，並會使用到該樓層男廁及貨梯旁陽台區域作為清洗場地，不便之處請多諒解。
教室與研討室部分，除表訂課程與特殊事由已先與系辦登記借用空間外，一律暫停使用。</t>
        </is>
      </c>
      <c r="G1160" s="7" t="n"/>
      <c r="H1160" s="7" t="n"/>
      <c r="I1160" s="7" t="n"/>
      <c r="J1160" s="7" t="n"/>
      <c r="K1160" s="7" t="n"/>
      <c r="L1160" s="7" t="n"/>
      <c r="M1160" s="7" t="inlineStr">
        <is>
          <t>https://www.phy.ncu.edu.tw/news/%e7%89%a9%e7%90%86%e7%b3%bb%e5%86%b7%e6%b0%a3%e6%b8%85%e6%b4%97%e5%85%ac%e5%91%8a2-1%e4%b8%892-4%e5%85%ad/</t>
        </is>
      </c>
      <c r="N1160" s="7" t="inlineStr">
        <is>
          <t>許慧君</t>
        </is>
      </c>
    </row>
    <row r="1161">
      <c r="A1161" s="7">
        <f>TRUE()</f>
        <v/>
      </c>
      <c r="B1161" s="7" t="inlineStr">
        <is>
          <t>招生</t>
        </is>
      </c>
      <c r="C1161" s="7" t="n"/>
      <c r="D1161" s="14" t="n">
        <v>44943</v>
      </c>
      <c r="E1161" s="7" t="inlineStr">
        <is>
          <t>112學年度博士班考試入學招生簡章</t>
        </is>
      </c>
      <c r="F1161" s="7" t="inlineStr">
        <is>
          <t>https://admission.ncu.edu.tw/zh-TW/content/84/14</t>
        </is>
      </c>
      <c r="G1161" s="7" t="inlineStr">
        <is>
          <t>https://admission.ncu.edu.tw/zh-TW/content/84/14</t>
        </is>
      </c>
      <c r="H1161" s="7" t="inlineStr">
        <is>
          <t>https://admission.ncu.edu.tw/zh-TW/content/84/14</t>
        </is>
      </c>
      <c r="I1161" s="7" t="n"/>
      <c r="J1161" s="7" t="n"/>
      <c r="K1161" s="7" t="n"/>
      <c r="L1161" s="7" t="n"/>
      <c r="M1161" s="7" t="inlineStr">
        <is>
          <t>https://www.phy.ncu.edu.tw/news/112%e5%ad%b8%e5%b9%b4%e5%ba%a6%e5%8d%9a%e5%a3%ab%e7%8f%ad%e8%80%83%e8%a9%a6%e5%85%a5%e5%ad%b8%e6%8b%9b%e7%94%9f%e7%b0%a1%e7%ab%a0/</t>
        </is>
      </c>
      <c r="N1161" s="7" t="inlineStr">
        <is>
          <t>許慧君</t>
        </is>
      </c>
    </row>
    <row r="1162" ht="53" customHeight="1">
      <c r="A1162" s="7">
        <f>TRUE()</f>
        <v/>
      </c>
      <c r="B1162" s="7" t="inlineStr">
        <is>
          <t>其他</t>
        </is>
      </c>
      <c r="C1162" s="7" t="n"/>
      <c r="D1162" s="14" t="n">
        <v>44943</v>
      </c>
      <c r="E1162" s="7" t="inlineStr">
        <is>
          <t>【111-1大學部畢業生辦理離校注意事項】</t>
        </is>
      </c>
      <c r="F1162" s="9" t="inlineStr">
        <is>
          <t>請參閱圖片說明。
完成系友認證後，請通知系辦公室作查核：
至下列網址進入【系友認證】填寫個人資料：物理系首頁 https://www.phy.ncu.edu.tw/ –系友專區–系友登入</t>
        </is>
      </c>
      <c r="G1162" s="7" t="inlineStr">
        <is>
          <t>https://www.phy.ncu.edu.tw/</t>
        </is>
      </c>
      <c r="H1162" s="7" t="inlineStr">
        <is>
          <t>https://www.phy.ncu.edu.tw/?fbclid=IwAR0tm_j4zr4fYBGJplKvVJdEbBk5F7xrO0_QemqHHp87uTWEwiVfb066XFw</t>
        </is>
      </c>
      <c r="I1162" s="7" t="n"/>
      <c r="J1162" s="7" t="n"/>
      <c r="K1162" s="7" t="n"/>
      <c r="L1162" s="7" t="n"/>
      <c r="M1162" s="7" t="inlineStr">
        <is>
          <t>https://www.phy.ncu.edu.tw/news/%e3%80%90111-1%e5%a4%a7%e5%ad%b8%e9%83%a8%e7%95%a2%e6%a5%ad%e7%94%9f%e8%be%a6%e7%90%86%e9%9b%a2%e6%a0%a1%e6%b3%a8%e6%84%8f%e4%ba%8b%e9%a0%85%e3%80%91/</t>
        </is>
      </c>
      <c r="N1162" s="7" t="inlineStr">
        <is>
          <t>吳菁穗</t>
        </is>
      </c>
    </row>
    <row r="1163" ht="79" customHeight="1">
      <c r="A1163" s="7">
        <f>TRUE()</f>
        <v/>
      </c>
      <c r="B1163" s="7" t="inlineStr">
        <is>
          <t>其他</t>
        </is>
      </c>
      <c r="C1163" s="7" t="n"/>
      <c r="D1163" s="14" t="n">
        <v>44942</v>
      </c>
      <c r="E1163" s="7" t="inlineStr">
        <is>
          <t>公共空間清潔公告 112.02.04(六)</t>
        </is>
      </c>
      <c r="F1163" s="9" t="inlineStr">
        <is>
          <t>健雄館
全館各樓層走道地板、地下室中庭地板及樓梯清洗。
全館走廊側邊扶手玻璃、一~二樓玻璃帷幕玻璃。
館舍四周排水溝清理。
各樓層走廊如有堆放物品，請盡量清空。
施作期間略有噪音，不便之處請多諒解。</t>
        </is>
      </c>
      <c r="G1163" s="7" t="n"/>
      <c r="H1163" s="7" t="n"/>
      <c r="I1163" s="7" t="n"/>
      <c r="J1163" s="7" t="n"/>
      <c r="K1163" s="7" t="n"/>
      <c r="L1163" s="7" t="n"/>
      <c r="M1163" s="7" t="inlineStr">
        <is>
          <t>https://www.phy.ncu.edu.tw/news/%e5%85%ac%e5%85%b1%e7%a9%ba%e9%96%93%e6%b8%85%e6%bd%94%e5%85%ac%e5%91%8a-112-02-04%e5%85%ad/</t>
        </is>
      </c>
      <c r="N1163" s="7" t="inlineStr">
        <is>
          <t>許慧君</t>
        </is>
      </c>
    </row>
    <row r="1164" ht="409.6" customHeight="1">
      <c r="A1164" s="7">
        <f>TRUE()</f>
        <v/>
      </c>
      <c r="B1164" s="7" t="inlineStr">
        <is>
          <t>招生</t>
        </is>
      </c>
      <c r="C1164" s="7" t="n"/>
      <c r="D1164" s="14" t="n">
        <v>44942</v>
      </c>
      <c r="E1164" s="7" t="inlineStr">
        <is>
          <t>112學年度碩士班考試入學審查資料缺件明細</t>
        </is>
      </c>
      <c r="F1164" s="9" t="inlineStr">
        <is>
          <t>碩士班考試入學考生，請依據招生簡章規定
考生請於 112 年 01 月 13 日(星期五)前，將下列「審查資料」上傳至報名系統：
（1）學歷證件。（在學生繳交學生證、畢業生繳交畢業證書）
（2）最高學歷歷年成績單，須附名次證明並註明全班(組)人數。
（3）二年制技術學院及轉學生另須繳交專科學校或轉(入)學前原校之歷年成績單。
（4）自傳（內含研究計畫、學術著作、學習心得……等）。
（5）其他有助於審查之資料。
（6）教師(主管)推薦信二封。(推薦信由推薦者透過報名系統線上填寫。)
*（1）~（5）審查資料電子檔請依序合併成一個 PDF 檔案，於 112 年 01 月 13 日前上傳到報名系統。
下列為考生上傳資料缺件明細，如有誤請來信corona@ncu.edu.tw告知准考證號碼、姓名
准考證號缺件項目
809010001無資料
809010002 
809010003無資料
809010004 
809010005缺兩封推薦信
809010006 
809010007 
809010008 
809010009 
809010010 
809010011 
809010012 
809010013 
809010014 
809010015 
809010016 
809010017 
809010018無資料
809010019 
809010020 
809010021缺一封推薦信
809010022 
809010023 
809010024缺一封推薦信
809010025 
809010026無資料
809010027 
809010028 
809010029 
809010030 
809010031 
809010032 
809010033 
809010034無資料
809010035 
809010036 
809010037 
809010038 
809010039 
809010040 
809010041 
809010042 
809010043無資料</t>
        </is>
      </c>
      <c r="G1164" s="7" t="n"/>
      <c r="H1164" s="7" t="n"/>
      <c r="I1164" s="7" t="n"/>
      <c r="J1164" s="7" t="n"/>
      <c r="K1164" s="7" t="n"/>
      <c r="L1164" s="7" t="n"/>
      <c r="M1164" s="7" t="inlineStr">
        <is>
          <t>https://www.phy.ncu.edu.tw/news/112%e5%ad%b8%e5%b9%b4%e5%ba%a6%e7%a2%a9%e5%a3%ab%e7%8f%ad%e8%80%83%e8%a9%a6%e5%85%a5%e5%ad%b8%e5%af%a9%e6%9f%a5%e8%b3%87%e6%96%99%e7%bc%ba%e4%bb%b6%e6%98%8e%e7%b4%b0/</t>
        </is>
      </c>
      <c r="N1164" s="7" t="inlineStr">
        <is>
          <t>許慧君</t>
        </is>
      </c>
    </row>
    <row r="1165" ht="53" customHeight="1">
      <c r="A1165" s="7">
        <f>TRUE()</f>
        <v/>
      </c>
      <c r="B1165" s="7" t="inlineStr">
        <is>
          <t>其他</t>
        </is>
      </c>
      <c r="C1165" s="7" t="n"/>
      <c r="D1165" s="14" t="n">
        <v>44939</v>
      </c>
      <c r="E1165" s="7" t="inlineStr">
        <is>
          <t>111學年度第2學期課程教學助教1120113</t>
        </is>
      </c>
      <c r="F1165" s="9" t="inlineStr">
        <is>
          <t>已被分配擔任助教者，請於1/13前完成聘僱程序。111-2助教報到程序Teaching assistant registration procedure
111-2助教TA-4下載
國立中央大學物理系研究生獎助學金辦法20210708系務會議通過-1下載</t>
        </is>
      </c>
      <c r="G1165" s="7" t="inlineStr">
        <is>
          <t>111-2助教報到程序Teaching assistant registration procedure</t>
        </is>
      </c>
      <c r="H1165" s="7" t="inlineStr">
        <is>
          <t>https://www.phy.ncu.edu.tw/news/%e5%8a%a9%e6%95%99%e5%a0%b1%e5%88%b0%e7%a8%8b%e5%ba%8fteaching-assistant-registration-procedure/</t>
        </is>
      </c>
      <c r="I1165" s="7" t="inlineStr">
        <is>
          <t>111-2助教TA-4</t>
        </is>
      </c>
      <c r="J1165" s="7" t="inlineStr">
        <is>
          <t>https://www.phy.ncu.edu.tw/wp-content/uploads/2023/01/111-2助教TA-4.pdf</t>
        </is>
      </c>
      <c r="K1165" s="7" t="inlineStr">
        <is>
          <t>下載</t>
        </is>
      </c>
      <c r="L1165" s="7" t="inlineStr">
        <is>
          <t>https://www.phy.ncu.edu.tw/wp-content/uploads/2023/01/111-2助教TA-4.pdf</t>
        </is>
      </c>
      <c r="M1165" s="7" t="inlineStr">
        <is>
          <t>https://www.phy.ncu.edu.tw/news/111%e5%ad%b8%e5%b9%b4%e5%ba%a6%e7%ac%ac2%e5%ad%b8%e6%9c%9f%e8%aa%b2%e7%a8%8b%e6%95%99%e5%ad%b8%e5%8a%a9%e6%95%991120113/</t>
        </is>
      </c>
      <c r="N1165" s="7" t="inlineStr">
        <is>
          <t>許慧君</t>
        </is>
      </c>
    </row>
    <row r="1166" ht="53" customHeight="1">
      <c r="A1166" s="7">
        <f>TRUE()</f>
        <v/>
      </c>
      <c r="B1166" s="7" t="inlineStr">
        <is>
          <t>其他</t>
        </is>
      </c>
      <c r="C1166" s="7" t="n"/>
      <c r="D1166" s="14" t="n">
        <v>44938</v>
      </c>
      <c r="E1166" s="7" t="inlineStr">
        <is>
          <t>S4-717暫停開放公告01/16-19.30.31</t>
        </is>
      </c>
      <c r="F1166" s="9" t="inlineStr">
        <is>
          <t>時間：01/16-19.30.31
事由：燈具改善工程
施工期間非相關人士請勿進入
謝謝合作</t>
        </is>
      </c>
      <c r="G1166" s="7" t="n"/>
      <c r="H1166" s="7" t="n"/>
      <c r="I1166" s="7" t="n"/>
      <c r="J1166" s="7" t="n"/>
      <c r="K1166" s="7" t="n"/>
      <c r="L1166" s="7" t="n"/>
      <c r="M1166" s="7" t="inlineStr">
        <is>
          <t>https://www.phy.ncu.edu.tw/news/s4-717%e6%9a%ab%e5%81%9c%e9%96%8b%e6%94%be%e5%85%ac%e5%91%8a01-18-19-30-31/</t>
        </is>
      </c>
      <c r="N1166" s="7" t="inlineStr">
        <is>
          <t>許慧君</t>
        </is>
      </c>
    </row>
    <row r="1167" ht="27" customHeight="1">
      <c r="A1167" s="7">
        <f>TRUE()</f>
        <v/>
      </c>
      <c r="B1167" s="7" t="inlineStr">
        <is>
          <t>其他</t>
        </is>
      </c>
      <c r="C1167" s="7" t="n"/>
      <c r="D1167" s="14" t="n">
        <v>44938</v>
      </c>
      <c r="E1167" s="7" t="inlineStr">
        <is>
          <t>109-112學年度物理系輔系科目表(最新版)</t>
        </is>
      </c>
      <c r="F1167" s="9" t="inlineStr">
        <is>
          <t>公告 109-112學年度物理系輔系科目表（111.12.28校課程委員會議修訂通過）
國立中央大學物理系輔系科目表_109-112學年度_1111228校課程通過下載</t>
        </is>
      </c>
      <c r="G1167" s="7" t="inlineStr">
        <is>
          <t>國立中央大學物理系輔系科目表_109-112學年度_1111228校課程通過</t>
        </is>
      </c>
      <c r="H1167" s="7" t="inlineStr">
        <is>
          <t>https://www.phy.ncu.edu.tw/wp-content/uploads/2023/01/國立中央大學物理系輔系科目表_109-112學年度_1111228校課程通過.pdf</t>
        </is>
      </c>
      <c r="I1167" s="7" t="inlineStr">
        <is>
          <t>下載</t>
        </is>
      </c>
      <c r="J1167" s="7" t="inlineStr">
        <is>
          <t>https://www.phy.ncu.edu.tw/wp-content/uploads/2023/01/國立中央大學物理系輔系科目表_109-112學年度_1111228校課程通過.pdf</t>
        </is>
      </c>
      <c r="K1167" s="7" t="n"/>
      <c r="L1167" s="7" t="n"/>
      <c r="M1167" s="7" t="inlineStr">
        <is>
          <t>https://www.phy.ncu.edu.tw/news/109-112%e5%ad%b8%e5%b9%b4%e5%ba%a6%e7%89%a9%e7%90%86%e7%b3%bb%e8%bc%94%e7%b3%bb%e7%a7%91%e7%9b%ae%e8%a1%a8%e6%9c%80%e6%96%b0%e7%89%88/</t>
        </is>
      </c>
      <c r="N1167" s="7" t="inlineStr">
        <is>
          <t>吳菁穗</t>
        </is>
      </c>
    </row>
    <row r="1168" ht="183" customHeight="1">
      <c r="A1168" s="7">
        <f>TRUE()</f>
        <v/>
      </c>
      <c r="B1168" s="7" t="inlineStr">
        <is>
          <t>其他</t>
        </is>
      </c>
      <c r="C1168" s="7" t="n"/>
      <c r="D1168" s="14" t="n">
        <v>44936</v>
      </c>
      <c r="E1168" s="7" t="inlineStr">
        <is>
          <t>111學年度第2學期課程教學助教志願調查1120110</t>
        </is>
      </c>
      <c r="F1168" s="9" t="inlineStr">
        <is>
          <t>物理系研究生欲申請擔任課程教學助教者，請於112年01月12日前填寫『課程教學助教志願表』(https://forms.gle/rzc8XBbJ1Z5S7z4WA)。
Physics Department graduate students who wish to serve as teaching assistants (TA), please fill in the TA Application Form before Jan 12, 2023 . (https://forms.gle/rzc8XBbJ1Z5S7z4WA)。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已被分配擔任助教者，請於1/13前完成聘僱程序。111-2助教報到程序Teaching assistant registration procedure
111-2助教TA-1下載
國立中央大學物理系研究生獎助學金辦法20210708系務會議通過下載</t>
        </is>
      </c>
      <c r="G1168" s="7" t="inlineStr">
        <is>
          <t>https://forms.gle/rzc8XBbJ1Z5S7z4WA</t>
        </is>
      </c>
      <c r="H1168" s="7" t="inlineStr">
        <is>
          <t>https://forms.gle/rzc8XBbJ1Z5S7z4WA</t>
        </is>
      </c>
      <c r="I1168" s="7" t="inlineStr">
        <is>
          <t>https://forms.gle/rzc8XBbJ1Z5S7z4WA</t>
        </is>
      </c>
      <c r="J1168" s="7" t="inlineStr">
        <is>
          <t>https://forms.gle/rzc8XBbJ1Z5S7z4WA</t>
        </is>
      </c>
      <c r="K1168" s="7" t="inlineStr">
        <is>
          <t>111-2助教報到程序Teaching assistant registration procedure</t>
        </is>
      </c>
      <c r="L1168" s="7" t="inlineStr">
        <is>
          <t>https://www.phy.ncu.edu.tw/news/%e5%8a%a9%e6%95%99%e5%a0%b1%e5%88%b0%e7%a8%8b%e5%ba%8fteaching-assistant-registration-procedure/</t>
        </is>
      </c>
      <c r="M1168" s="7" t="inlineStr">
        <is>
          <t>https://www.phy.ncu.edu.tw/news/111%e5%ad%b8%e5%b9%b4%e5%ba%a6%e7%ac%ac2%e5%ad%b8%e6%9c%9f%e8%aa%b2%e7%a8%8b%e6%95%99%e5%ad%b8%e5%8a%a9%e6%95%99%e5%bf%97%e9%a1%98%e8%aa%bf%e6%9f%a51120110/</t>
        </is>
      </c>
      <c r="N1168" s="7" t="inlineStr">
        <is>
          <t>許慧君</t>
        </is>
      </c>
    </row>
    <row r="1169" ht="196" customHeight="1">
      <c r="A1169" s="7">
        <f>TRUE()</f>
        <v/>
      </c>
      <c r="B1169" s="7" t="inlineStr">
        <is>
          <t>獎學金</t>
        </is>
      </c>
      <c r="C1169" s="7" t="n"/>
      <c r="D1169" s="14" t="n">
        <v>44936</v>
      </c>
      <c r="E1169" s="7" t="inlineStr">
        <is>
          <t>111學年度第2學期「國立中央大學優秀學生獎學金」(申請截止日03/02)</t>
        </is>
      </c>
      <c r="F1169" s="9" t="inlineStr">
        <is>
          <t>優秀學生獎學金辦法及檢附文件清單-中文版下載
優秀學生獎學金辦法及檢附文件清單-英文版Regulations of Governing Scholarship for Excellent Students下載
為獎勵本校表現優異具特殊成就或服務熱忱的學生，特設立「國立中央大學優秀學生獎學金辦法」
獎勵：每名新台幣兩萬元整，並頒發獎狀乙張。
申請資格：本校具正式學籍學生（不含延畢生及在職學生，僑生向國際事務處提出申請），具以下資格之一者。
一 在校期間代表本校參加校際性、全國性或國際性競賽，成績優異，為校爭光者。
二 獲各項創作、發明、設計專利或研究成果，對社會有重大貢獻，能提升校譽者。
三 在校期間參與全校性事務工作，任勞任怨，著有績效，或參與公共事務為校爭光，事蹟卓著者。
四 品學兼優，具服務熱忱者有具體事績者。
五 其他具特殊成就者。
申請文件請於截止日前送物理系辦公室，逾時不予受理。</t>
        </is>
      </c>
      <c r="G1169" s="7" t="inlineStr">
        <is>
          <t>優秀學生獎學金辦法及檢附文件清單-中文版</t>
        </is>
      </c>
      <c r="H1169" s="7" t="inlineStr">
        <is>
          <t>https://www.phy.ncu.edu.tw/wp-content/uploads/2023/01/優秀學生獎學金辦法及檢附文件清單-中文版.pdf</t>
        </is>
      </c>
      <c r="I1169" s="7" t="inlineStr">
        <is>
          <t>下載</t>
        </is>
      </c>
      <c r="J1169" s="7" t="inlineStr">
        <is>
          <t>https://www.phy.ncu.edu.tw/wp-content/uploads/2023/01/優秀學生獎學金辦法及檢附文件清單-中文版.pdf</t>
        </is>
      </c>
      <c r="K1169" s="7" t="inlineStr">
        <is>
          <t>優秀學生獎學金辦法及檢附文件清單-英文版Regulations of Governing Scholarship for</t>
        </is>
      </c>
      <c r="L1169" s="7" t="inlineStr">
        <is>
          <t>https://www.phy.ncu.edu.tw/wp-content/uploads/2023/01/優秀學生獎學金辦法及檢附文件清單-英文版.pdf</t>
        </is>
      </c>
      <c r="M1169" s="7" t="inlineStr">
        <is>
          <t>https://www.phy.ncu.edu.tw/news/111%e5%ad%b8%e5%b9%b4%e5%ba%a6%e7%ac%ac2%e5%ad%b8%e6%9c%9f%e3%80%8c%e5%9c%8b%e7%ab%8b%e4%b8%ad%e5%a4%ae%e5%a4%a7%e5%ad%b8%e5%84%aa%e7%a7%80%e5%ad%b8%e7%94%9f%e7%8d%8e%e5%ad%b8%e9%87%91%e3%80%8d/</t>
        </is>
      </c>
      <c r="N1169" s="7" t="inlineStr">
        <is>
          <t>許慧君</t>
        </is>
      </c>
    </row>
    <row r="1170" ht="183" customHeight="1">
      <c r="A1170" s="7">
        <f>TRUE()</f>
        <v/>
      </c>
      <c r="B1170" s="7" t="inlineStr">
        <is>
          <t>其他</t>
        </is>
      </c>
      <c r="C1170" s="7" t="n"/>
      <c r="D1170" s="14" t="n">
        <v>44936</v>
      </c>
      <c r="E1170" s="7" t="inlineStr">
        <is>
          <t>物理系721讀書室規範/清理公告</t>
        </is>
      </c>
      <c r="F1170" s="9" t="inlineStr">
        <is>
          <t>物理系721讀書室，請勿於桌上堆放私人物品，離開時請清理桌面。
目前有堆放物品的同學，請於112.01.12(四)下午五點前清理完畢您的物品，逾時系辦將會一律丟棄，謝謝合作!
物理系721讀書室規範
本室為物理系學生使用電腦、印表機及閱讀之空間，外系同學請勿進入。
進入請使用教職員證/學生證門禁卡片刷卡進入，並請隨手關門，以維護本室安全。
請勿於桌上堆放私人物品，離開時請清理桌面。
請勿在讀書室內飲食及大聲喧嘩。
系辦將不定時清除堆放於桌面與地面的物品，以維護整潔及所有同學使用權益。
未遵守上述規定者將取消門禁權限。
印表機每人每學期可印120張，超過後1張1元，每月1日結算一次。超印者請至物理系辦繳費，持繳費收據請電腦室值班同學重開權限，權限重開後仍是1張1元，張數不會重置。登入電腦的帳號密碼為學號，第一次登入後可更改密碼。(電腦印表機相關問題請向719電腦室反映。)</t>
        </is>
      </c>
      <c r="G1170" s="7" t="n"/>
      <c r="H1170" s="7" t="n"/>
      <c r="I1170" s="7" t="n"/>
      <c r="J1170" s="7" t="n"/>
      <c r="K1170" s="7" t="n"/>
      <c r="L1170" s="7" t="n"/>
      <c r="M1170" s="7" t="inlineStr">
        <is>
          <t>https://www.phy.ncu.edu.tw/news/%e7%89%a9%e7%90%86%e7%b3%bb721%e8%ae%80%e6%9b%b8%e5%ae%a4%e8%a6%8f%e7%af%84-%e6%b8%85%e7%90%86%e5%85%ac%e5%91%8a/</t>
        </is>
      </c>
      <c r="N1170" s="7" t="inlineStr">
        <is>
          <t>許慧君</t>
        </is>
      </c>
    </row>
    <row r="1171" ht="248" customHeight="1">
      <c r="A1171" s="7">
        <f>TRUE()</f>
        <v/>
      </c>
      <c r="B1171" s="7" t="inlineStr">
        <is>
          <t>其他</t>
        </is>
      </c>
      <c r="C1171" s="7" t="n"/>
      <c r="D1171" s="14" t="n">
        <v>44935</v>
      </c>
      <c r="E1171" s="7" t="inlineStr">
        <is>
          <t>【總務處公告】112/03/04(六)台電設備維護檢點停電公告</t>
        </is>
      </c>
      <c r="F1171" s="9" t="inlineStr">
        <is>
          <t>國立中央大學停電公告
事由：台電幹線開關電力設備維護檢點案
停電區域： 
東區高壓總站、科一、科二、三、四、五館、理學院教學館(科思創)、國際學生宿舍、鴻經館、志希館（含鬆餅屋）、綜教館、游藝館、據德樓、志道樓、男三、五、六、七（含七餐）、男九A、九B（含九餐、全家便利商店）、男十一宿舍（含敦煌書局、好視康眼鏡、美髮部、洗衣部）、男十三宿舍、學生自主學習空間(iHouse享想空間)、女十四舍（含郵局、地下室賣場）、資源回收場、車庫、電機一、二、三館、中大新村(一區)、女一.二.三.四宿舍、校長公館、教學研究綜合大樓、文學一館、管理二館（含一樓餐廳）、男十二宿舍、曦望居、中大會館、大講堂、總圖書館、中正圖書館、國鼎圖書館、行政大樓、文學二館、人文社會科學大樓(文三館)、工程一館(含品保中心)、前門駐警隊、聽松台。
停電日期及時間：112/03/04(六) 00：00 至 07：00
(台電停電時間為00:00至05:00、校內各館舍自05:00至07:00依序送電)
注意事項：避免高壓突波影響，屆時請將貴重儀器電源拔掉插頭，如有其他電力工程同時施作請事先通知營繕組。
※不便之處敬祈見諒，調整測試完畢後將提早復電。
復電廠商：挺鋒電檢技術股份有限公司03-4670099
營繕組電話：03-4227151#57320
總務處 啟</t>
        </is>
      </c>
      <c r="G1171" s="7" t="n"/>
      <c r="H1171" s="7" t="n"/>
      <c r="I1171" s="7" t="n"/>
      <c r="J1171" s="7" t="n"/>
      <c r="K1171" s="7" t="n"/>
      <c r="L1171" s="7" t="n"/>
      <c r="M1171" s="7" t="inlineStr">
        <is>
          <t>https://www.phy.ncu.edu.tw/news/%e3%80%90%e7%b8%bd%e5%8b%99%e8%99%95%e5%85%ac%e5%91%8a%e3%80%91112-03-04%e5%85%ad%e5%8f%b0%e9%9b%bb%e8%a8%ad%e5%82%99%e7%b6%ad%e8%ad%b7%e6%aa%a2%e9%bb%9e%e5%81%9c%e9%9b%bb%e5%85%ac%e5%91%8a/</t>
        </is>
      </c>
      <c r="N1171" s="7" t="inlineStr">
        <is>
          <t>許慧君</t>
        </is>
      </c>
    </row>
    <row r="1172" ht="369" customHeight="1">
      <c r="A1172" s="7">
        <f>TRUE()</f>
        <v/>
      </c>
      <c r="B1172" s="7" t="inlineStr">
        <is>
          <t>其他</t>
        </is>
      </c>
      <c r="C1172" s="7" t="n"/>
      <c r="D1172" s="14" t="n">
        <v>44935</v>
      </c>
      <c r="E1172" s="7" t="inlineStr">
        <is>
          <t>資通安全政策與目標宣導</t>
        </is>
      </c>
      <c r="F1172" s="9" t="inlineStr">
        <is>
          <t>本校資通安全政策與目標宣導、資安訊息請至國立中央大學資通安全專區點閱(以下三種方式擇一均可進入)
由中大首頁-&gt;關於中大-&gt;認識中央大學-&gt;公開資訊-&gt;校務相關-&gt;國立中央大學資通安全專區進入。
由中央大學電算中心網站-&gt;一般服務-&gt;資通安全專區進入
由網址: https://www.cc.ncu.edu.tw/page/isms_ncu 進入
請定時確認您「資訊設備更新狀態及設定」及「網路瀏覽操作之安全性」
電子郵件:
勿亂點來路不明之郵件或平時不會收到的信件(例如:○○○異動通知、○○○加薪通知、優惠訊息或時事新聞等相關誘人開啟及點擊之標題信件)
「教育部臺灣學術網路防範惡意電子郵件社交工程演練」每年大約在5~6月、9月，各執行測試一次。將針對每位受測人員寄發測試信件進行統計分析作業，統計受引誘而預覽信件、連結點選或開啟附檔之數量及比率。
此演練，主要是提醒大家，收到陌生人或奇怪的郵件或平時不會收到的信件，請加強注意，勿好奇點選。
電腦:
作業系統應進行安全性更新
安裝防毒軟體(可開啟 Microsoft defender)，病毒碼更新應設為自動
密碼符合密碼設定要求，長度不少於8碼
設定螢幕保護機制(電腦15分鐘未始用即開啟)
網路:
瀏覽器應確實為最新版本
校內電腦DNS務必設為140.115.1.31及140.115.19.42
軟體:
應用軟體(如JAVA/Adobe Reader等)請更新至最新版本
嚴禁下載或使用未經授權及非法軟體與檔案
物聯網設備 (網路印表機，網路攝影機，NAS等)
預設密碼請務必改變
韌體請更新至最新版本</t>
        </is>
      </c>
      <c r="G1172" s="7" t="inlineStr">
        <is>
          <t>https://www.cc.ncu.edu.tw/page/isms_ncu</t>
        </is>
      </c>
      <c r="H1172" s="7" t="inlineStr">
        <is>
          <t>https://www.cc.ncu.edu.tw/page/isms_ncu</t>
        </is>
      </c>
      <c r="I1172" s="7" t="n"/>
      <c r="J1172" s="7" t="n"/>
      <c r="K1172" s="7" t="n"/>
      <c r="L1172" s="7" t="n"/>
      <c r="M1172" s="7" t="inlineStr">
        <is>
          <t>https://www.phy.ncu.edu.tw/news/%e8%b3%87%e9%80%9a%e5%ae%89%e5%85%a8%e6%94%bf%e7%ad%96%e8%88%87%e7%9b%ae%e6%a8%99%e5%ae%a3%e5%b0%8e/</t>
        </is>
      </c>
      <c r="N1172" s="7" t="inlineStr">
        <is>
          <t>許慧君</t>
        </is>
      </c>
    </row>
    <row r="1173" ht="196" customHeight="1">
      <c r="A1173" s="7">
        <f>TRUE()</f>
        <v/>
      </c>
      <c r="B1173" s="7" t="inlineStr">
        <is>
          <t>其他</t>
        </is>
      </c>
      <c r="C1173" s="7" t="n"/>
      <c r="D1173" s="14" t="n">
        <v>44934</v>
      </c>
      <c r="E1173" s="7" t="inlineStr">
        <is>
          <t>【1月20日-1月31日】春節及寒假假期【校園安全】遵行事項</t>
        </is>
      </c>
      <c r="F1173" s="9" t="inlineStr">
        <is>
          <t>一、放假離校時務必確實檢查所屬各館舍的各個門、窗是否已上鎖，各項警報監控系統是否顯示正常，且可正常運作。
二、人員離開日常作息場所一日以上時，必須關閉水源、電源【特別提醒大家，請把外接之延長線插座拔掉】，氣體鋼瓶要固定，氣源開關關閉。
三、化學藥品及廢液儲存的玻璃瓶、罐、槽、桶等要妥善的定位放置，防止傾倒破裂流失，避免發生危害事件。
四、非經主管或指導老師的同意，不可在假日任意進入實驗室，如因研究上的需要做實驗時，必須經指導老師的准許，方可進入實驗室做實驗，且人員必須全程的監控實驗過程，絕對不可擅離職守，以免發生意外。
五、各館舍及實驗室的除溼機、電暖器、烘箱在人員長時間離開時務必關閉。
六、本校松鼠因易受食物的吸引，進入辦公室等室內空間展現覓食行為，為避免松鼠覓食時將病菌攜帶進室內空間、咬抓傷人員致感染疾病或因亂竄導致電線等物品受損進而引發火災等事故，惠請全校師生同仁勿餵食松鼠，養成松鼠習慣人類食物，並於假期離校前，務必確實檢查所屬各館舍之各門窗是否已關閉上鎖，以避免松鼠進入室內覓食導致發生意外事件。</t>
        </is>
      </c>
      <c r="G1173" s="7" t="n"/>
      <c r="H1173" s="7" t="n"/>
      <c r="I1173" s="7" t="n"/>
      <c r="J1173" s="7" t="n"/>
      <c r="K1173" s="7" t="n"/>
      <c r="L1173" s="7" t="n"/>
      <c r="M1173" s="7" t="inlineStr">
        <is>
          <t>https://www.phy.ncu.edu.tw/news/%e3%80%901%e6%9c%8820%e6%97%a5-1%e6%9c%8831%e6%97%a5%e3%80%91%e6%98%a5%e7%af%80%e5%8f%8a%e5%af%92%e5%81%87%e5%81%87%e6%9c%9f%e3%80%90%e6%a0%a1%e5%9c%92%e5%ae%89%e5%85%a8%e3%80%91%e9%81%b5%e8%a1%8c/</t>
        </is>
      </c>
      <c r="N1173" s="7" t="inlineStr">
        <is>
          <t>許慧君</t>
        </is>
      </c>
    </row>
    <row r="1174">
      <c r="A1174" s="7">
        <f>TRUE()</f>
        <v/>
      </c>
      <c r="B1174" s="7" t="inlineStr">
        <is>
          <t>其他</t>
        </is>
      </c>
      <c r="C1174" s="7" t="n"/>
      <c r="D1174" s="14" t="n">
        <v>44933</v>
      </c>
      <c r="E1174" s="7" t="inlineStr">
        <is>
          <t>111學年度中央大學物理系研究生畢業服租借</t>
        </is>
      </c>
      <c r="F1174" s="7" t="inlineStr">
        <is>
          <t>111學年度中央大學物理系研究生畢業服租借下載</t>
        </is>
      </c>
      <c r="G1174" s="7" t="inlineStr">
        <is>
          <t>111學年度中央大學物理系研究生畢業服租借</t>
        </is>
      </c>
      <c r="H1174" s="7" t="inlineStr">
        <is>
          <t>https://www.phy.ncu.edu.tw/wp-content/uploads/2023/01/111學年度中央大學物理系研究生畢業服租借.pdf</t>
        </is>
      </c>
      <c r="I1174" s="7" t="inlineStr">
        <is>
          <t>下載</t>
        </is>
      </c>
      <c r="J1174" s="7" t="inlineStr">
        <is>
          <t>https://www.phy.ncu.edu.tw/wp-content/uploads/2023/01/111學年度中央大學物理系研究生畢業服租借.pdf</t>
        </is>
      </c>
      <c r="K1174" s="7" t="n"/>
      <c r="L1174" s="7" t="n"/>
      <c r="M1174" s="7" t="inlineStr">
        <is>
          <t>https://www.phy.ncu.edu.tw/news/111%e5%ad%b8%e5%b9%b4%e5%ba%a6%e4%b8%ad%e5%a4%ae%e5%a4%a7%e5%ad%b8%e7%89%a9%e7%90%86%e7%b3%bb%e7%a0%94%e7%a9%b6%e7%94%9f%e7%95%a2%e6%a5%ad%e6%9c%8d%e7%a7%9f%e5%80%9f/</t>
        </is>
      </c>
      <c r="N1174" s="7" t="inlineStr">
        <is>
          <t>許慧君</t>
        </is>
      </c>
    </row>
    <row r="1175" ht="170" customHeight="1">
      <c r="A1175" s="7">
        <f>TRUE()</f>
        <v/>
      </c>
      <c r="B1175" s="7" t="inlineStr">
        <is>
          <t>獎學金</t>
        </is>
      </c>
      <c r="C1175" s="7" t="n"/>
      <c r="D1175" s="14" t="n">
        <v>44931</v>
      </c>
      <c r="E1175" s="7" t="inlineStr">
        <is>
          <t>111學年度蔡力行先生獎學金受理申請(申請截止日:03/02)</t>
        </is>
      </c>
      <c r="F1175" s="9" t="inlineStr">
        <is>
          <t>蔡力行先生獎學金辦法下載
蔡力行先生獎學金檢附文件清單下載
蔡力行先生為鼓勵本校學生拓增國際視野，發展領導統合能力，學習鏈結多元社群資源並參與國際交流合作，特捐贈設立本獎學金。
獎助對象 ：本校品學兼優之大學部在學學生。
獎助類別：
優秀學生出國研修獎學金：歷年累計學業成績班排名前百分之二十五(含)以內，經國際事務處甄選錄取，赴國外與本校簽訂合作協議學校或本校教授推薦知名大學，進修研習之交換生(至少一學期)或修讀跨國雙學位之雙聯學位生。
受推薦學生務需於本校獎助學金管理系統https://cis.ncu.edu.tw/Scholarship/ 完成登錄。登錄後，系統產生之申請表，連同歷年成績單、自傳及出國研修計畫書、語言測驗成績單影本及其他有利審查之文件一起送審(詳如附件”獎學金檢附文件清單”)。
上述申請文件請於截止日前送物理系辦公室，逾時不予受理。</t>
        </is>
      </c>
      <c r="G1175" s="7" t="inlineStr">
        <is>
          <t>蔡力行先生獎學金辦法</t>
        </is>
      </c>
      <c r="H1175" s="7" t="inlineStr">
        <is>
          <t>https://www.phy.ncu.edu.tw/wp-content/uploads/2023/01/蔡力行先生獎學金辦法.pdf</t>
        </is>
      </c>
      <c r="I1175" s="7" t="inlineStr">
        <is>
          <t>下載</t>
        </is>
      </c>
      <c r="J1175" s="7" t="inlineStr">
        <is>
          <t>https://www.phy.ncu.edu.tw/wp-content/uploads/2023/01/蔡力行先生獎學金辦法.pdf</t>
        </is>
      </c>
      <c r="K1175" s="7" t="inlineStr">
        <is>
          <t>蔡力行先生獎學金檢附文件清單</t>
        </is>
      </c>
      <c r="L1175" s="7" t="inlineStr">
        <is>
          <t>https://www.phy.ncu.edu.tw/wp-content/uploads/2023/01/蔡力行先生獎學金檢附文件清單.pdf</t>
        </is>
      </c>
      <c r="M1175" s="7" t="inlineStr">
        <is>
          <t>https://www.phy.ncu.edu.tw/news/111%e5%ad%b8%e5%b9%b4%e5%ba%a6%e8%94%a1%e5%8a%9b%e8%a1%8c%e5%85%88%e7%94%9f%e7%8d%8e%e5%ad%b8%e9%87%91%e5%8f%97%e7%90%86%e7%94%b3%e8%ab%8b%e7%94%b3%e8%ab%8b%e6%88%aa%e6%ad%a2%e6%97%a503-02/</t>
        </is>
      </c>
      <c r="N1175" s="7" t="inlineStr">
        <is>
          <t>許慧君</t>
        </is>
      </c>
    </row>
    <row r="1176" ht="170" customHeight="1">
      <c r="A1176" s="7">
        <f>TRUE()</f>
        <v/>
      </c>
      <c r="B1176" s="7" t="inlineStr">
        <is>
          <t>獎學金</t>
        </is>
      </c>
      <c r="C1176" s="7" t="n"/>
      <c r="D1176" s="14" t="n">
        <v>44931</v>
      </c>
      <c r="E1176" s="7" t="inlineStr">
        <is>
          <t>112學年度朱順一合勤獎學金受理申請(申請截止日:03/02)</t>
        </is>
      </c>
      <c r="F1176" s="9" t="inlineStr">
        <is>
          <t>朱順一合勤獎學金辦法下載
朱順一合勤獎學金申請表下載
朱順一博士為獎勵本校品行良好且學業或運動競賽表現優異學生，特捐助設立本獎學金。
學業優良獎學金：每名十萬元，分兩學期給獎，每學期五萬元，審查時須具在學身分。
申請資格:學業優良獎學金須為正式學籍之大學部三年級學生，不含延長修業學生及在職生。操行成績在八十分以上且無懲處紀錄。
申請表
學生成績名次證明書(向註冊組申請)
歷年成績單
自傳
具體績優事蹟佐證資料(獎狀、證明)
其他有利審查之資料(如推薦函等)
上述申請文件請於截止日前送物理系辦公室，逾時不予受理。</t>
        </is>
      </c>
      <c r="G1176" s="7" t="inlineStr">
        <is>
          <t>朱順一合勤獎學金辦法</t>
        </is>
      </c>
      <c r="H1176" s="7" t="inlineStr">
        <is>
          <t>https://www.phy.ncu.edu.tw/wp-content/uploads/2023/01/朱順一合勤獎學金辦法.pdf</t>
        </is>
      </c>
      <c r="I1176" s="7" t="inlineStr">
        <is>
          <t>下載</t>
        </is>
      </c>
      <c r="J1176" s="7" t="inlineStr">
        <is>
          <t>https://www.phy.ncu.edu.tw/wp-content/uploads/2023/01/朱順一合勤獎學金辦法.pdf</t>
        </is>
      </c>
      <c r="K1176" s="7" t="inlineStr">
        <is>
          <t>朱順一合勤獎學金申請表</t>
        </is>
      </c>
      <c r="L1176" s="7" t="inlineStr">
        <is>
          <t>https://www.phy.ncu.edu.tw/wp-content/uploads/2023/01/朱順一合勤獎學金申請表.pdf</t>
        </is>
      </c>
      <c r="M1176" s="7" t="inlineStr">
        <is>
          <t>https://www.phy.ncu.edu.tw/news/112%e5%ad%b8%e5%b9%b4%e5%ba%a6%e6%9c%b1%e9%a0%86%e4%b8%80%e5%90%88%e5%8b%a4%e7%8d%8e%e5%ad%b8%e9%87%91%e5%8f%97%e7%90%86%e7%94%b3%e8%ab%8b%e7%94%b3%e8%ab%8b%e6%88%aa%e6%ad%a2%e6%97%a503-02/</t>
        </is>
      </c>
      <c r="N1176" s="7" t="inlineStr">
        <is>
          <t>許慧君</t>
        </is>
      </c>
    </row>
    <row r="1177" ht="183" customHeight="1">
      <c r="A1177" s="7">
        <f>TRUE()</f>
        <v/>
      </c>
      <c r="B1177" s="7" t="inlineStr">
        <is>
          <t>其他</t>
        </is>
      </c>
      <c r="C1177" s="7" t="n"/>
      <c r="D1177" s="14" t="n">
        <v>44931</v>
      </c>
      <c r="E1177" s="7" t="inlineStr">
        <is>
          <t>111學年度第2學期課程教學助教志願調查1120105</t>
        </is>
      </c>
      <c r="F1177" s="9" t="inlineStr">
        <is>
          <t>物理系研究生欲申請擔任課程教學助教者，請於112年01月08日前填寫『課程教學助教志願表』(https://forms.gle/rzc8XBbJ1Z5S7z4WA)。
Physics Department graduate students who wish to serve as teaching assistants (TA), please fill in the TA Application Form before Jan 8, 2023 . (https://forms.gle/rzc8XBbJ1Z5S7z4WA)。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已被分配擔任助教者，請於1/13前完成聘僱程序。111-2助教報到程序Teaching assistant registration procedure
111-2助教TA下載
國立中央大學物理系研究生獎助學金辦法20210708系務會議通過下載</t>
        </is>
      </c>
      <c r="G1177" s="7" t="inlineStr">
        <is>
          <t>https://forms.gle/rzc8XBbJ1Z5S7z4WA</t>
        </is>
      </c>
      <c r="H1177" s="7" t="inlineStr">
        <is>
          <t>https://forms.gle/rzc8XBbJ1Z5S7z4WA</t>
        </is>
      </c>
      <c r="I1177" s="7" t="inlineStr">
        <is>
          <t>https://forms.gle/rzc8XBbJ1Z5S7z4WA</t>
        </is>
      </c>
      <c r="J1177" s="7" t="inlineStr">
        <is>
          <t>https://forms.gle/rzc8XBbJ1Z5S7z4WA</t>
        </is>
      </c>
      <c r="K1177" s="7" t="inlineStr">
        <is>
          <t>111-2助教報到程序Teaching assistant registration procedure</t>
        </is>
      </c>
      <c r="L1177" s="7" t="inlineStr">
        <is>
          <t>https://www.phy.ncu.edu.tw/news/%e5%8a%a9%e6%95%99%e5%a0%b1%e5%88%b0%e7%a8%8b%e5%ba%8fteaching-assistant-registration-procedure/</t>
        </is>
      </c>
      <c r="M1177" s="7" t="inlineStr">
        <is>
          <t>https://www.phy.ncu.edu.tw/news/111%e5%ad%b8%e5%b9%b4%e5%ba%a6%e7%ac%ac2%e5%ad%b8%e6%9c%9f%e8%aa%b2%e7%a8%8b%e6%95%99%e5%ad%b8%e5%8a%a9%e6%95%99%e5%bf%97%e9%a1%98%e8%aa%bf%e6%9f%a51120105/</t>
        </is>
      </c>
      <c r="N1177" s="7" t="inlineStr">
        <is>
          <t>許慧君</t>
        </is>
      </c>
    </row>
    <row r="1178" ht="79" customHeight="1">
      <c r="A1178" s="7">
        <f>TRUE()</f>
        <v/>
      </c>
      <c r="B1178" s="7" t="inlineStr">
        <is>
          <t>其他</t>
        </is>
      </c>
      <c r="C1178" s="7" t="n"/>
      <c r="D1178" s="14" t="n">
        <v>44930</v>
      </c>
      <c r="E1178" s="7" t="inlineStr">
        <is>
          <t>111-2助教報到程序Teaching assistant registration procedure</t>
        </is>
      </c>
      <c r="F1178" s="9" t="inlineStr">
        <is>
          <t>請於1/13前完成聘僱程序
助教報到程序Teaching-assistant-registration-procedure下載
附件1-國立中央大學獎助生暨學生兼任助理學習與勞僱型態同意書下載
附件2-助教同意切結書TA-agreement-affidavit下載
ncu-pims-d-001國立中央大學員工個人資料保密同意書v1.2_1101222下載
國立中央大學教學助理管理要點下載</t>
        </is>
      </c>
      <c r="G1178" s="7" t="inlineStr">
        <is>
          <t>請於1/13前完成聘僱程序助教報到程序Teaching-assistant-registration-procedure</t>
        </is>
      </c>
      <c r="H1178" s="7" t="inlineStr">
        <is>
          <t>https://www.phy.ncu.edu.tw/wp-content/uploads/2023/01/助教報到程序Teaching-assistant-registration-procedure.pdf</t>
        </is>
      </c>
      <c r="I1178" s="7" t="inlineStr">
        <is>
          <t>下載</t>
        </is>
      </c>
      <c r="J1178" s="7" t="inlineStr">
        <is>
          <t>https://www.phy.ncu.edu.tw/wp-content/uploads/2023/01/助教報到程序Teaching-assistant-registration-procedure.pdf</t>
        </is>
      </c>
      <c r="K1178" s="7" t="inlineStr">
        <is>
          <t>附件1-國立中央大學獎助生暨學生兼任助理學習與勞僱型態同意書</t>
        </is>
      </c>
      <c r="L1178" s="7" t="inlineStr">
        <is>
          <t>https://www.phy.ncu.edu.tw/wp-content/uploads/2023/01/附件1-國立中央大學獎助生暨學生兼任助理學習與勞僱型態同意書.pdf</t>
        </is>
      </c>
      <c r="M1178" s="7" t="inlineStr">
        <is>
          <t>https://www.phy.ncu.edu.tw/news/%e5%8a%a9%e6%95%99%e5%a0%b1%e5%88%b0%e7%a8%8b%e5%ba%8fteaching-assistant-registration-procedure/</t>
        </is>
      </c>
      <c r="N1178" s="7" t="inlineStr">
        <is>
          <t>許慧君</t>
        </is>
      </c>
    </row>
    <row r="1179" ht="105" customHeight="1">
      <c r="A1179" s="7">
        <f>TRUE()</f>
        <v/>
      </c>
      <c r="B1179" s="7" t="inlineStr">
        <is>
          <t>其他</t>
        </is>
      </c>
      <c r="C1179" s="7" t="n"/>
      <c r="D1179" s="14" t="n">
        <v>44930</v>
      </c>
      <c r="E1179" s="7" t="inlineStr">
        <is>
          <t>修正訂定查核金額、公告金額及中央機關小額採購金額如下，並自中華民國一百十二年一月一日生效</t>
        </is>
      </c>
      <c r="F1179" s="9" t="inlineStr">
        <is>
          <t>發布單位 : 採購組2022-12-28
依據政府採購法第十二條第三項、第十三條第三項及第四十七條第三項規定，修正訂定查核金額、公告金額及中央機關小額採購金額如下，並自中華民國一百十二年一月一日生效：
一、查核金額：工程及財物採購為新臺幣五千萬元；勞務採購為新臺幣一千萬元。
二、公告金額：工程、財物及勞務採購為新臺幣一百五十萬元。
三、中央機關小額採購金額：為新臺幣十五萬元以下
工程企字第1110100798號令</t>
        </is>
      </c>
      <c r="G1179" s="7" t="inlineStr">
        <is>
          <t>工程企字第1110100798號令</t>
        </is>
      </c>
      <c r="H1179" s="7" t="inlineStr">
        <is>
          <t>https://planpe.pcc.gov.tw/prms/explainLetter/readPrmsExplainLetterContentDetail?pkPrmsRuleContent=75000641&amp;_csrf=a05e471e-7287-4068-85eb-cc3a9ef14096</t>
        </is>
      </c>
      <c r="I1179" s="7" t="n"/>
      <c r="J1179" s="7" t="n"/>
      <c r="K1179" s="7" t="n"/>
      <c r="L1179" s="7" t="n"/>
      <c r="M1179" s="7" t="inlineStr">
        <is>
          <t>https://www.phy.ncu.edu.tw/news/%e4%bf%ae%e6%ad%a3%e8%a8%82%e5%ae%9a%e6%9f%a5%e6%a0%b8%e9%87%91%e9%a1%8d%e3%80%81%e5%85%ac%e5%91%8a%e9%87%91%e9%a1%8d%e5%8f%8a%e4%b8%ad%e5%a4%ae%e6%a9%9f%e9%97%9c%e5%b0%8f%e9%a1%8d%e6%8e%a1%e8%b3%bc/</t>
        </is>
      </c>
      <c r="N1179" s="7" t="inlineStr">
        <is>
          <t>許慧君</t>
        </is>
      </c>
    </row>
    <row r="1180" ht="66" customHeight="1">
      <c r="A1180" s="7">
        <f>TRUE()</f>
        <v/>
      </c>
      <c r="B1180" s="7" t="inlineStr">
        <is>
          <t>演講</t>
        </is>
      </c>
      <c r="C1180" s="7" t="n"/>
      <c r="D1180" s="14" t="n">
        <v>44929</v>
      </c>
      <c r="E1180" s="7" t="inlineStr">
        <is>
          <t>博士生學位考試公告(吉潘尼)</t>
        </is>
      </c>
      <c r="F1180" s="9" t="inlineStr">
        <is>
          <t>Name :Giovanni Jariol Paylaga
Time :January 10, 2023, 10-12 (Tuesday)
Place :P101, Institute of Physics, Academia Sinica
Title :Quantitative investigations on cell-cycle, morphological features, and traction stresses of single human mesenchymal stem cells in spherical microwells</t>
        </is>
      </c>
      <c r="G1180" s="7" t="n"/>
      <c r="H1180" s="7" t="n"/>
      <c r="I1180" s="7" t="n"/>
      <c r="J1180" s="7" t="n"/>
      <c r="K1180" s="7" t="n"/>
      <c r="L1180" s="7" t="n"/>
      <c r="M1180" s="7" t="inlineStr">
        <is>
          <t>https://www.phy.ncu.edu.tw/news/%e5%8d%9a%e5%a3%ab%e7%94%9f%e5%ad%b8%e4%bd%8d%e8%80%83%e8%a9%a6%e5%85%ac%e5%91%8a%e5%90%89%e6%bd%98%e5%b0%bc/</t>
        </is>
      </c>
      <c r="N1180" s="7" t="inlineStr">
        <is>
          <t>許慧君</t>
        </is>
      </c>
    </row>
    <row r="1181">
      <c r="A1181" s="7">
        <f>TRUE()</f>
        <v/>
      </c>
      <c r="B1181" s="7" t="inlineStr">
        <is>
          <t>其他</t>
        </is>
      </c>
      <c r="C1181" s="7" t="n"/>
      <c r="D1181" s="14" t="n">
        <v>44929</v>
      </c>
      <c r="E1181" s="7" t="inlineStr">
        <is>
          <t>失物招領(112.01.03)</t>
        </is>
      </c>
      <c r="F1181" s="7" t="inlineStr">
        <is>
          <t>有遺失下列物品者，請儘速至物理系辦(S4-630)認領! 未領取物品將於112.01.19清除。</t>
        </is>
      </c>
      <c r="G1181" s="7" t="n"/>
      <c r="H1181" s="7" t="n"/>
      <c r="I1181" s="7" t="n"/>
      <c r="J1181" s="7" t="n"/>
      <c r="K1181" s="7" t="n"/>
      <c r="L1181" s="7" t="n"/>
      <c r="M1181" s="7" t="inlineStr">
        <is>
          <t>https://www.phy.ncu.edu.tw/news/%e5%a4%b1%e7%89%a9%e6%8b%9b%e9%a0%98112-01-03/</t>
        </is>
      </c>
      <c r="N1181" s="7" t="inlineStr">
        <is>
          <t>許慧君</t>
        </is>
      </c>
    </row>
    <row r="1182">
      <c r="A1182" s="7">
        <f>TRUE()</f>
        <v/>
      </c>
      <c r="B1182" s="7" t="inlineStr">
        <is>
          <t>其他</t>
        </is>
      </c>
      <c r="C1182" s="7" t="n"/>
      <c r="D1182" s="14" t="n">
        <v>44929</v>
      </c>
      <c r="E1182" s="7" t="inlineStr">
        <is>
          <t>物理系分機通訊錄1120103</t>
        </is>
      </c>
      <c r="F1182" s="7" t="inlineStr">
        <is>
          <t>物理系通訊錄下載</t>
        </is>
      </c>
      <c r="G1182" s="7" t="inlineStr">
        <is>
          <t>物理系通訊錄</t>
        </is>
      </c>
      <c r="H1182" s="7" t="inlineStr">
        <is>
          <t>https://www.phy.ncu.edu.tw/wp-content/uploads/2023/01/物理系通訊錄.pdf</t>
        </is>
      </c>
      <c r="I1182" s="7" t="inlineStr">
        <is>
          <t>下載</t>
        </is>
      </c>
      <c r="J1182" s="7" t="inlineStr">
        <is>
          <t>https://www.phy.ncu.edu.tw/wp-content/uploads/2023/01/物理系通訊錄.pdf</t>
        </is>
      </c>
      <c r="K1182" s="7" t="n"/>
      <c r="L1182" s="7" t="n"/>
      <c r="M1182" s="7" t="inlineStr">
        <is>
          <t>https://www.phy.ncu.edu.tw/news/%e7%89%a9%e7%90%86%e7%b3%bb%e5%88%86%e6%a9%9f%e9%80%9a%e8%a8%8a%e9%8c%841120103/</t>
        </is>
      </c>
      <c r="N1182" s="7" t="inlineStr">
        <is>
          <t>許慧君</t>
        </is>
      </c>
    </row>
    <row r="1183" ht="131" customHeight="1">
      <c r="A1183" s="7">
        <f>TRUE()</f>
        <v/>
      </c>
      <c r="B1183" s="7" t="inlineStr">
        <is>
          <t>招生</t>
        </is>
      </c>
      <c r="C1183" s="7" t="n"/>
      <c r="D1183" s="14" t="n">
        <v>44924</v>
      </c>
      <c r="E1183" s="7" t="inlineStr">
        <is>
          <t>112學年度碩士班考試入學審查資料上傳提醒</t>
        </is>
      </c>
      <c r="F1183" s="9" t="inlineStr">
        <is>
          <t>提醒報考碩士班考試入學考生，請依據招生簡章規定
考生請於 112 年 01 月 13 日(星期五)前，將下列「審查資料」上傳至報名系統：
（1）學歷證件。（在學生繳交學生證、畢業生繳交畢業證書）
（2）最高學歷歷年成績單，須附名次證明並註明全班(組)人數。
（3）二年制技術學院及轉學生另須繳交專科學校或轉(入)學前原校之歷年成績單。
（4）自傳（內含研究計畫、學術著作、學習心得……等）。
（5）其他有助於審查之資料。
（6）教師(主管)推薦信二封。(推薦信由推薦者透過報名系統線上填寫。)
*（1）~（5）審查資料電子檔請依序合併成一個 PDF 檔案，於 112 年 01 月 13 日前上傳到報名系統。</t>
        </is>
      </c>
      <c r="G1183" s="7" t="n"/>
      <c r="H1183" s="7" t="n"/>
      <c r="I1183" s="7" t="n"/>
      <c r="J1183" s="7" t="n"/>
      <c r="K1183" s="7" t="n"/>
      <c r="L1183" s="7" t="n"/>
      <c r="M1183" s="7" t="inlineStr">
        <is>
          <t>https://www.phy.ncu.edu.tw/news/112%e5%ad%b8%e5%b9%b4%e5%ba%a6%e7%a2%a9%e5%a3%ab%e7%8f%ad%e8%80%83%e8%a9%a6%e5%85%a5%e5%ad%b8%e5%af%a9%e6%9f%a5%e8%b3%87%e6%96%99%e4%b8%8a%e5%82%b3%e6%8f%90%e9%86%92/</t>
        </is>
      </c>
      <c r="N1183" s="7" t="inlineStr">
        <is>
          <t>許慧君</t>
        </is>
      </c>
    </row>
    <row r="1184" ht="66" customHeight="1">
      <c r="A1184" s="7">
        <f>TRUE()</f>
        <v/>
      </c>
      <c r="B1184" s="7" t="inlineStr">
        <is>
          <t>其他</t>
        </is>
      </c>
      <c r="C1184" s="7" t="n"/>
      <c r="D1184" s="14" t="n">
        <v>44923</v>
      </c>
      <c r="E1184" s="7" t="inlineStr">
        <is>
          <t>2023/1/15-1/16網路暫時中斷公告</t>
        </is>
      </c>
      <c r="F1184" s="9" t="inlineStr">
        <is>
          <t>2023.1.15至2023.1.16電腦室將會進行機房清理及整線，可能會出現暫時網路連接中斷，若造成不便敬請見諒!
We are going to do the wire trimming and clean the computer room during January 15-16, 2023. It may cause the temporarily internet disconnected. We feel sorry for any inconvenience caused.</t>
        </is>
      </c>
      <c r="G1184" s="7" t="n"/>
      <c r="H1184" s="7" t="n"/>
      <c r="I1184" s="7" t="n"/>
      <c r="J1184" s="7" t="n"/>
      <c r="K1184" s="7" t="n"/>
      <c r="L1184" s="7" t="n"/>
      <c r="M1184" s="7" t="inlineStr">
        <is>
          <t>https://www.phy.ncu.edu.tw/news/2023-1-15-1-16%e7%b6%b2%e8%b7%af%e6%9a%ab%e6%99%82%e4%b8%ad%e6%96%b7/</t>
        </is>
      </c>
      <c r="N1184" s="7" t="inlineStr">
        <is>
          <t>許慧君</t>
        </is>
      </c>
    </row>
    <row r="1185" ht="369" customHeight="1">
      <c r="A1185" s="7">
        <f>TRUE()</f>
        <v/>
      </c>
      <c r="B1185" s="7" t="inlineStr">
        <is>
          <t>其他</t>
        </is>
      </c>
      <c r="C1185" s="7" t="n"/>
      <c r="D1185" s="14" t="n">
        <v>44923</v>
      </c>
      <c r="E1185" s="7" t="inlineStr">
        <is>
          <t>物理系wifi認證公告</t>
        </is>
      </c>
      <c r="F1185" s="9" t="inlineStr">
        <is>
          <t>物理系wifi認證公告下載
物理系電腦室公告:
各位老師同學大家好，過去健雄館無線網路”NCUPHY”無身分認證，若遇進行可疑活動之用戶，無法確認其身分。因此，我們建立了新的WiFi無線網路” NCUPHY_WIFI_SYSTEM”，使用者須先以NCU Portal帳號登入認證，認證後七天內不需重複進行認證
帳號密碼範例
 WiFi名稱:      NCUPHY_WIFI_SYSTEM
帳號:               110202599@cc.ncu.edu.tw
密碼:               [Portal密碼]
寒假期間為試營運階段，請各位師生盡量使用需登入之新的” NCUPHY_WIFI_SYSTEM”，以利我們評估系統可乘載的流量，若遇到任何問題或有任何建議，煩請聯絡電腦室信箱  ncuphycomputerop@gmail.com，感謝!
電腦室 敬上
Announcement:
This is an announcement about the new WiFi system in department of physics. Considering the difficulties to identify the user information who are using the “NCUPHY” with suspicious activity, we set up a new public WiFi “NCUPHY_WIFI_SYSTEM” requiring the authentication with your own portal account. Once you reach the certificate, it is no need to log in again within 7 days.
Account and password example:
        WiFi SSID:       NCUPHY_WIFI_SYSTEM
        Account:     110202599@cc.ncu.edu.tw
        Password:       [Portal Password]
The system will be put into trial operation during the winter vacation. Please use the new WiFi system as possible for testing. Please feel free to contact via email ( ncuphycomputerop@gmail.com ), If you have any comment/suggestion or meet any problem with the use of new WiFi. Thank you!
Sincerely,
NCUPHYCR</t>
        </is>
      </c>
      <c r="G1185" s="7" t="inlineStr">
        <is>
          <t>物理系wifi認證公告</t>
        </is>
      </c>
      <c r="H1185" s="7" t="inlineStr">
        <is>
          <t>https://www.phy.ncu.edu.tw/wp-content/uploads/2022/12/物理系wifi認證公告.pdf</t>
        </is>
      </c>
      <c r="I1185" s="7" t="inlineStr">
        <is>
          <t>下載</t>
        </is>
      </c>
      <c r="J1185" s="7" t="inlineStr">
        <is>
          <t>https://www.phy.ncu.edu.tw/wp-content/uploads/2022/12/物理系wifi認證公告.pdf</t>
        </is>
      </c>
      <c r="K1185" s="7" t="inlineStr">
        <is>
          <t>ncuphycomputerop@gmail.com</t>
        </is>
      </c>
      <c r="L1185" s="7" t="inlineStr">
        <is>
          <t>mailto:ncuphycomputerop@gmail.com</t>
        </is>
      </c>
      <c r="M1185" s="7" t="inlineStr">
        <is>
          <t>https://www.phy.ncu.edu.tw/news/%e7%89%a9%e7%90%86%e7%b3%bbwifi%e8%aa%8d%e8%ad%89%e5%85%ac%e5%91%8a/</t>
        </is>
      </c>
      <c r="N1185" s="7" t="inlineStr">
        <is>
          <t>許慧君</t>
        </is>
      </c>
    </row>
    <row r="1186" ht="409.6" customHeight="1">
      <c r="A1186" s="7">
        <f>TRUE()</f>
        <v/>
      </c>
      <c r="B1186" s="7" t="inlineStr">
        <is>
          <t>其他</t>
        </is>
      </c>
      <c r="C1186" s="7" t="n"/>
      <c r="D1186" s="14" t="n">
        <v>44923</v>
      </c>
      <c r="E1186" s="7" t="inlineStr">
        <is>
          <t>111學年度第2學期學雜費繳費單下載時間公告</t>
        </is>
      </c>
      <c r="F1186" s="9" t="inlineStr">
        <is>
          <t>發布單位 : 出納組2022-12-20
一、開放網路下載繳費單時間：
(1)舊生---自行列印繳費單：112.1.19（四）
(2)二月入學新生(含休學復學生)：自行列印繳費單：112.2.6（一）
**研究所選課後另收學分費，欲辦理就學貸款同學，請先預估學分再辦理貸款手續，就學貸款相關業務請逕洽生輔組辦理，分機57221林小姐。
二、下載繳費單：
(1)學校首頁Portal入口-學生服務-生活助學服務，下載學費繳費單。
(2)第一銀行第e學雜費入口網網址：https://eschool.firstbank.com.tw (依畫面選項選擇學校名稱，依序輸入學號及身分證後6碼)
三、繳費期限：
第一銀行國內各分行臨櫃繳款截止日期：112.2.10（五）；
ATM繳費、信用卡或超商繳費截止日期：112.2.12（日）
使用信用卡刷卡需3~4個工作天才能入帳（不含假日），超商繳交需5~7個工作天才能入帳（不含假日）請提早授權或繳納，以免逾期註冊。
四、繳費方式：
(1)臨櫃繳款：第一銀行國內分行
第一銀行於每週二、四、五上午10:00~11:50會配合到校服務 / 行政大樓一樓
(2)ATM轉帳繳費：轉入行庫代碼007（第一銀行）
(3)語音信用卡繳費：02-27608818
(4)網路信用卡繳費：https://www.27608818.com，使用銀聯卡繳費銀行加收持卡人1.5%手續費。
(5)超商繳款：須自付手續費10元
(6)台灣pay繳費(晶片金融卡)：需自付手續費10元。
＊請同學多利用自動化設備繳款，使用信用卡刷卡需3~4個工作天才能入帳（不含假日），超商繳交需5~7個工作天才能入帳（不含假日）請提早授權或繳納，以免逾期註冊。
五、若對繳費單內容有任何疑問，住宿問題請洽宿舍服務組（分機57282、57290），減免及學貸問題請洽生輔組（分機57221），其他問題請洽出納組（分機57346）。
六、繳費單若有更改，需於更改後隔日再行繳費。
七、學分費繳費期間：112.3.13（一）~112.3.24（五）
收費對象：碩博士生（98學年度以後入學之博士生除外）、大學延畢生、修教育學分者及就學貸款不足額同學。下載
111學年度第2學期學雜費繳費單下載時間公告 PDF</t>
        </is>
      </c>
      <c r="G1186" s="7" t="inlineStr">
        <is>
          <t>PDF</t>
        </is>
      </c>
      <c r="H1186" s="7" t="inlineStr">
        <is>
          <t>https://www.oga.ncu.edu.tw/resource/attachment/1618140837.pdf</t>
        </is>
      </c>
      <c r="I1186" s="7" t="n"/>
      <c r="J1186" s="7" t="n"/>
      <c r="K1186" s="7" t="n"/>
      <c r="L1186" s="7" t="n"/>
      <c r="M1186" s="7" t="inlineStr">
        <is>
          <t>https://www.phy.ncu.edu.tw/news/111%e5%ad%b8%e5%b9%b4%e5%ba%a6%e7%ac%ac2%e5%ad%b8%e6%9c%9f%e5%ad%b8%e9%9b%9c%e8%b2%bb%e7%b9%b3%e8%b2%bb%e5%96%ae%e4%b8%8b%e8%bc%89%e6%99%82%e9%96%93%e5%85%ac%e5%91%8a/</t>
        </is>
      </c>
      <c r="N1186" s="7" t="inlineStr">
        <is>
          <t>許慧君</t>
        </is>
      </c>
    </row>
    <row r="1187" ht="157" customHeight="1">
      <c r="A1187" s="7">
        <f>TRUE()</f>
        <v/>
      </c>
      <c r="B1187" s="7" t="inlineStr">
        <is>
          <t>其他</t>
        </is>
      </c>
      <c r="C1187" s="7" t="n"/>
      <c r="D1187" s="14" t="n">
        <v>44922</v>
      </c>
      <c r="E1187" s="7" t="inlineStr">
        <is>
          <t>111學年度第2學期課程教學助教志願調查1111227</t>
        </is>
      </c>
      <c r="F1187" s="9" t="inlineStr">
        <is>
          <t>物理系研究生欲申請擔任課程教學助教者，請於112年01月02日前填寫『課程教學助教志願表』(https://forms.gle/rzc8XBbJ1Z5S7z4WA)。
Physics Department graduate students who wish to serve as teaching assistants (TA), please fill in the TA Application Form before Jan 2, 2023 . (https://forms.gle/rzc8XBbJ1Z5S7z4WA)。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111-2助教TA-2下載
國立中央大學物理系研究生獎助學金辦法20210708系務會議通過-2下載</t>
        </is>
      </c>
      <c r="G1187" s="7" t="inlineStr">
        <is>
          <t>https://forms.gle/rzc8XBbJ1Z5S7z4WA</t>
        </is>
      </c>
      <c r="H1187" s="7" t="inlineStr">
        <is>
          <t>https://forms.gle/rzc8XBbJ1Z5S7z4WA</t>
        </is>
      </c>
      <c r="I1187" s="7" t="inlineStr">
        <is>
          <t>https://forms.gle/rzc8XBbJ1Z5S7z4WA</t>
        </is>
      </c>
      <c r="J1187" s="7" t="inlineStr">
        <is>
          <t>https://forms.gle/rzc8XBbJ1Z5S7z4WA</t>
        </is>
      </c>
      <c r="K1187" s="7" t="inlineStr">
        <is>
          <t>111-2助教TA-2</t>
        </is>
      </c>
      <c r="L1187" s="7" t="inlineStr">
        <is>
          <t>https://www.phy.ncu.edu.tw/wp-content/uploads/2022/12/111-2助教TA-2.pdf</t>
        </is>
      </c>
      <c r="M1187" s="7" t="inlineStr">
        <is>
          <t>https://www.phy.ncu.edu.tw/news/111%e5%ad%b8%e5%b9%b4%e5%ba%a6%e7%ac%ac2%e5%ad%b8%e6%9c%9f%e8%aa%b2%e7%a8%8b%e6%95%99%e5%ad%b8%e5%8a%a9%e6%95%99%e5%bf%97%e9%a1%98%e8%aa%bf%e6%9f%a51111227/</t>
        </is>
      </c>
      <c r="N1187" s="7" t="inlineStr">
        <is>
          <t>許慧君</t>
        </is>
      </c>
    </row>
    <row r="1188">
      <c r="A1188" s="7">
        <f>TRUE()</f>
        <v/>
      </c>
      <c r="B1188" s="7" t="inlineStr">
        <is>
          <t>演講</t>
        </is>
      </c>
      <c r="C1188" s="7" t="n"/>
      <c r="D1188" s="14" t="n">
        <v>44922</v>
      </c>
      <c r="E1188" s="7" t="inlineStr">
        <is>
          <t>Colloquium 20230103-The fun with optical resonators of macro- and micro- sizes on spectroscopic applications</t>
        </is>
      </c>
      <c r="F1188" s="7" t="inlineStr">
        <is>
          <t>Colloquium_2023_01_03_V下載</t>
        </is>
      </c>
      <c r="G1188" s="7" t="inlineStr">
        <is>
          <t>Colloquium_2023_01_03_V</t>
        </is>
      </c>
      <c r="H1188" s="7" t="inlineStr">
        <is>
          <t>https://www.phy.ncu.edu.tw/wp-content/uploads/2022/12/Colloquium_2023_01_03_V.pdf</t>
        </is>
      </c>
      <c r="I1188" s="7" t="inlineStr">
        <is>
          <t>下載</t>
        </is>
      </c>
      <c r="J1188" s="7" t="inlineStr">
        <is>
          <t>https://www.phy.ncu.edu.tw/wp-content/uploads/2022/12/Colloquium_2023_01_03_V.pdf</t>
        </is>
      </c>
      <c r="K1188" s="7" t="n"/>
      <c r="L1188" s="7" t="n"/>
      <c r="M1188" s="7" t="inlineStr">
        <is>
          <t>https://www.phy.ncu.edu.tw/news/colloquium-20230103-the-fun-with-optical-resonators-of-macro-and-micro-sizes-on-spectroscopic-applications/</t>
        </is>
      </c>
      <c r="N1188" s="7" t="inlineStr">
        <is>
          <t>許慧君</t>
        </is>
      </c>
    </row>
    <row r="1189" ht="157" customHeight="1">
      <c r="A1189" s="7">
        <f>TRUE()</f>
        <v/>
      </c>
      <c r="B1189" s="7" t="inlineStr">
        <is>
          <t>其他</t>
        </is>
      </c>
      <c r="C1189" s="7" t="n"/>
      <c r="D1189" s="14" t="n">
        <v>44921</v>
      </c>
      <c r="E1189" s="7" t="inlineStr">
        <is>
          <t>二手教科書募集2022.12.26(一)～2023.01.09(一)</t>
        </is>
      </c>
      <c r="F1189" s="9" t="inlineStr">
        <is>
          <t>為促使正版教科書有效利用，並達到智慧財產權宣導及資源減量、回收的目的，圖書館將於每學期末及學期初舉辦「傳承、活化」二手教科書回收、贈送活動。本次活動資訊如下：
捐書→2022.12.26(一)～2023.01.09(一)
贈送→ 下學期初
收書處：總圖書館1F門口、宿舍傳達室
注意事項：
請提供外觀潔淨、內頁完整的正版教科書籍。
本活動僅為二手教科書回收及贈送平台，恕不提供課程及書籍資訊。
活動結束後，圖書館擁有處理剩餘書籍的權利，恕不退還。
若有任何問題，歡迎洽詢中央大學圖書館推廣服務組鄭小姐，請撥校內分機57407或E-mail 至julie829@ncu.edu.tw。</t>
        </is>
      </c>
      <c r="G1189" s="7" t="inlineStr">
        <is>
          <t>julie829@ncu.edu.tw</t>
        </is>
      </c>
      <c r="H1189" s="7" t="inlineStr">
        <is>
          <t>mailto:julie829@ncu.edu.tw</t>
        </is>
      </c>
      <c r="I1189" s="7" t="n"/>
      <c r="J1189" s="7" t="n"/>
      <c r="K1189" s="7" t="n"/>
      <c r="L1189" s="7" t="n"/>
      <c r="M1189" s="7" t="inlineStr">
        <is>
          <t>https://www.phy.ncu.edu.tw/news/%e4%ba%8c%e6%89%8b%e6%95%99%e7%a7%91%e6%9b%b8%e5%8b%9f%e9%9b%862022-12-26%e4%b8%80%ef%bd%9e2023-01-09%e4%b8%80/</t>
        </is>
      </c>
      <c r="N1189" s="7" t="inlineStr">
        <is>
          <t>許慧君</t>
        </is>
      </c>
    </row>
    <row r="1190">
      <c r="A1190" s="7">
        <f>TRUE()</f>
        <v/>
      </c>
      <c r="B1190" s="7" t="inlineStr">
        <is>
          <t>研討會</t>
        </is>
      </c>
      <c r="C1190" s="7" t="n"/>
      <c r="D1190" s="14" t="n">
        <v>44921</v>
      </c>
      <c r="E1190" s="7" t="inlineStr">
        <is>
          <t>2022高等教育深耕計畫主冊成果展</t>
        </is>
      </c>
      <c r="F1190" s="7" t="n"/>
      <c r="G1190" s="7" t="n"/>
      <c r="H1190" s="7" t="n"/>
      <c r="I1190" s="7" t="n"/>
      <c r="J1190" s="7" t="n"/>
      <c r="K1190" s="7" t="n"/>
      <c r="L1190" s="7" t="n"/>
      <c r="M1190" s="7" t="inlineStr">
        <is>
          <t>https://www.phy.ncu.edu.tw/news/2022%e9%ab%98%e7%ad%89%e6%95%99%e8%82%b2%e6%b7%b1%e8%80%95%e8%a8%88%e7%95%ab%e4%b8%bb%e5%86%8a%e6%88%90%e6%9e%9c%e5%b1%95/</t>
        </is>
      </c>
      <c r="N1190" s="7" t="inlineStr">
        <is>
          <t>許慧君</t>
        </is>
      </c>
    </row>
    <row r="1191" ht="170" customHeight="1">
      <c r="A1191" s="7">
        <f>TRUE()</f>
        <v/>
      </c>
      <c r="B1191" s="7" t="inlineStr">
        <is>
          <t>其他</t>
        </is>
      </c>
      <c r="C1191" s="7" t="n"/>
      <c r="D1191" s="14" t="n">
        <v>44921</v>
      </c>
      <c r="E1191" s="7" t="inlineStr">
        <is>
          <t>S4-717暫停開放公告</t>
        </is>
      </c>
      <c r="F1191" s="9" t="inlineStr">
        <is>
          <t>時間：12/29(四)11:30-14:00
事由：12:00-13:30物理系歲末師生聚會
       (本系教職員、大學部.研究所學生)
11:30-12:00、13:30-14:00場地整理
==============================================
時間：01/04(三)~01/06(五)
事由：燈具改善工程
==============================================
時間：01/11(三)10:00-16:00
事由：科思創公司團隊會議
==============================================
活動期間非相關人士請勿進入
謝謝合作</t>
        </is>
      </c>
      <c r="G1191" s="7" t="n"/>
      <c r="H1191" s="7" t="n"/>
      <c r="I1191" s="7" t="n"/>
      <c r="J1191" s="7" t="n"/>
      <c r="K1191" s="7" t="n"/>
      <c r="L1191" s="7" t="n"/>
      <c r="M1191" s="7" t="inlineStr">
        <is>
          <t>https://www.phy.ncu.edu.tw/news/s4-717%e6%9a%ab%e5%81%9c%e9%96%8b%e6%94%be%e5%85%ac%e5%91%8a-3/</t>
        </is>
      </c>
      <c r="N1191" s="7" t="inlineStr">
        <is>
          <t>許慧君</t>
        </is>
      </c>
    </row>
    <row r="1192" ht="235" customHeight="1">
      <c r="A1192" s="7">
        <f>TRUE()</f>
        <v/>
      </c>
      <c r="B1192" s="7" t="inlineStr">
        <is>
          <t>其他</t>
        </is>
      </c>
      <c r="C1192" s="7" t="n"/>
      <c r="D1192" s="14" t="n">
        <v>44917</v>
      </c>
      <c r="E1192" s="7" t="inlineStr">
        <is>
          <t>開放役男申請服研發替代役</t>
        </is>
      </c>
      <c r="F1192" s="9" t="inlineStr">
        <is>
          <t>研究所屆齡役男，照過來！～Join Us～
一.為使112年度員額核配之用人單位及大學校院碩士以上屆齡役男，瞭解112年度員額核配後相關役男報名及用人單位甄選、預備錄用等作業程序，本署特別於1月份舉辦研發替代役役男報名及用人單位甄選作業說明會，歡迎大家踴躍報名參加。
二.說明會場次之舉辦時間、地點如下：
1.新竹場 1/5(四)14:00~15:30：陽明交通大學(交大校區)資訊技術服務中心2樓_國際會議廳
2.臺北場 1/7(六)14:00~15:30：臺灣師範大學進修推廣學院_演講堂
3.高雄場 1/11(三)14:00~15:30：高雄科技大學(建工校區)行政大樓B1_國際會議廳
4.臺南場 1/13(五)14:00~15:30：成功大學(光復校區)國際會議廳_第一演講室
5.臺中場 1/16(一)14:00~15:30：中興大學圖書館7樓_國際會議廳
(註:主辦單位保留變更及調整活動時間之權利!!)
※「112年度研發替代役役男報名及用人單位甄選作業說明會」活動採線上報名，報名方式與相關訊息，於「研發替代役資訊管理系統」網站（https://rdss.nca.gov.tw）公告，詳細資訊可逕至網站之【最新消息】查詢。
※報名方式：由網站首頁【線上服務】-【線上活動報名】進入活動場次報名。
※請於實體說明會當天憑活動報名通知Email之報名序號辦理報到入場。
※系統線上報名問題，請洽服務電話：(02)8969-2099轉215轉206。</t>
        </is>
      </c>
      <c r="G1192" s="7" t="inlineStr">
        <is>
          <t>https://rdss.nca.gov.tw）公告，詳細資訊可逕至網站之【最新消息】查詢</t>
        </is>
      </c>
      <c r="H1192" s="7" t="inlineStr">
        <is>
          <t>https://rdss.nca.gov.tw）公告，詳細資訊可逕至網站之【最新消息】查詢</t>
        </is>
      </c>
      <c r="I1192" s="7" t="n"/>
      <c r="J1192" s="7" t="n"/>
      <c r="K1192" s="7" t="n"/>
      <c r="L1192" s="7" t="n"/>
      <c r="M1192" s="7" t="inlineStr">
        <is>
          <t>https://www.phy.ncu.edu.tw/news/%e9%96%8b%e6%94%be%e5%bd%b9%e7%94%b7%e7%94%b3%e8%ab%8b%e6%9c%8d%e7%a0%94%e7%99%bc%e6%9b%bf%e4%bb%a3%e5%bd%b9/</t>
        </is>
      </c>
      <c r="N1192" s="7" t="inlineStr">
        <is>
          <t>許慧君</t>
        </is>
      </c>
    </row>
    <row r="1193" ht="157" customHeight="1">
      <c r="A1193" s="7">
        <f>TRUE()</f>
        <v/>
      </c>
      <c r="B1193" s="7" t="inlineStr">
        <is>
          <t>其他</t>
        </is>
      </c>
      <c r="C1193" s="7" t="n"/>
      <c r="D1193" s="14" t="n">
        <v>44916</v>
      </c>
      <c r="E1193" s="7" t="inlineStr">
        <is>
          <t>111學年度第2學期課程教學助教志願調查1111221</t>
        </is>
      </c>
      <c r="F1193" s="9" t="inlineStr">
        <is>
          <t>物理系研究生欲申請擔任課程教學助教者，請於111年12月25日前填寫『課程教學助教志願表』(https://forms.gle/rzc8XBbJ1Z5S7z4WA)。
Physics Department graduate students who wish to serve as teaching assistants (TA), please fill in the TA Application Form before Dec 25, 2022 . (https://forms.gle/rzc8XBbJ1Z5S7z4WA)。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111-2助教TA-1下載
國立中央大學物理系研究生獎助學金辦法20210708系務會議通過-1下載</t>
        </is>
      </c>
      <c r="G1193" s="7" t="inlineStr">
        <is>
          <t>https://forms.gle/rzc8XBbJ1Z5S7z4WA</t>
        </is>
      </c>
      <c r="H1193" s="7" t="inlineStr">
        <is>
          <t>https://forms.gle/rzc8XBbJ1Z5S7z4WA</t>
        </is>
      </c>
      <c r="I1193" s="7" t="inlineStr">
        <is>
          <t>https://forms.gle/rzc8XBbJ1Z5S7z4WA</t>
        </is>
      </c>
      <c r="J1193" s="7" t="inlineStr">
        <is>
          <t>https://forms.gle/rzc8XBbJ1Z5S7z4WA</t>
        </is>
      </c>
      <c r="K1193" s="7" t="inlineStr">
        <is>
          <t>111-2助教TA-1</t>
        </is>
      </c>
      <c r="L1193" s="7" t="inlineStr">
        <is>
          <t>https://www.phy.ncu.edu.tw/wp-content/uploads/2022/12/111-2助教TA-1.pdf</t>
        </is>
      </c>
      <c r="M1193" s="7" t="inlineStr">
        <is>
          <t>https://www.phy.ncu.edu.tw/news/111%e5%ad%b8%e5%b9%b4%e5%ba%a6%e7%ac%ac2%e5%ad%b8%e6%9c%9f%e8%aa%b2%e7%a8%8b%e6%95%99%e5%ad%b8%e5%8a%a9%e6%95%99%e5%bf%97%e9%a1%98%e8%aa%bf%e6%9f%a51111221/</t>
        </is>
      </c>
      <c r="N1193" s="7" t="inlineStr">
        <is>
          <t>許慧君</t>
        </is>
      </c>
    </row>
    <row r="1194">
      <c r="A1194" s="7">
        <f>TRUE()</f>
        <v/>
      </c>
      <c r="B1194" s="7" t="inlineStr">
        <is>
          <t>演講</t>
        </is>
      </c>
      <c r="C1194" s="7" t="n"/>
      <c r="D1194" s="14" t="n">
        <v>44916</v>
      </c>
      <c r="E1194" s="7" t="inlineStr">
        <is>
          <t>20221222-The nuts and bolts of building a continuous optical clock and continuous matterwave devices</t>
        </is>
      </c>
      <c r="F1194" s="7" t="inlineStr">
        <is>
          <t>Special-20221222-2下載</t>
        </is>
      </c>
      <c r="G1194" s="7" t="inlineStr">
        <is>
          <t>Special-20221222-2</t>
        </is>
      </c>
      <c r="H1194" s="7" t="inlineStr">
        <is>
          <t>https://www.phy.ncu.edu.tw/wp-content/uploads/2022/12/Special-20221222-2.pdf</t>
        </is>
      </c>
      <c r="I1194" s="7" t="inlineStr">
        <is>
          <t>下載</t>
        </is>
      </c>
      <c r="J1194" s="7" t="inlineStr">
        <is>
          <t>https://www.phy.ncu.edu.tw/wp-content/uploads/2022/12/Special-20221222-2.pdf</t>
        </is>
      </c>
      <c r="K1194" s="7" t="n"/>
      <c r="L1194" s="7" t="n"/>
      <c r="M1194" s="7" t="inlineStr">
        <is>
          <t>https://www.phy.ncu.edu.tw/news/20221222-the-nuts-and-bolts-of-building-a-continuous-optical-clock-and-continuous-matterwave-devices/</t>
        </is>
      </c>
      <c r="N1194" s="7" t="inlineStr">
        <is>
          <t>許慧君</t>
        </is>
      </c>
    </row>
    <row r="1195" ht="118" customHeight="1">
      <c r="A1195" s="7">
        <f>TRUE()</f>
        <v/>
      </c>
      <c r="B1195" s="7" t="inlineStr">
        <is>
          <t>其他</t>
        </is>
      </c>
      <c r="C1195" s="7" t="n"/>
      <c r="D1195" s="14" t="n">
        <v>44916</v>
      </c>
      <c r="E1195" s="7" t="inlineStr">
        <is>
          <t>112年至校外服務之本校生團保事宜</t>
        </is>
      </c>
      <c r="F1195" s="9" t="inlineStr">
        <is>
          <t>依教育部106年3月24日臺教技通字第1060038516號函略以
如有本校學生至他校擔任學習型獎助生
應由原就讀學校為其投保團體保險
請於111年12月23日（星期五）17時前回傳corona@ncu.edu.tw
俾利辦理投保作業
謝謝配合!
身分證字號 （居留證號）中文姓名出生日期 （例89年12月1日請輸入89/12/01） 輸入方式請務必正確學習起日 （例109年1月1日請輸入1090101） 輸入方式請務必正確學習迄日 （例109年12月31日請輸入1091231） 輸入方式請務必正確</t>
        </is>
      </c>
      <c r="G1195" s="7" t="n"/>
      <c r="H1195" s="7" t="n"/>
      <c r="I1195" s="7" t="n"/>
      <c r="J1195" s="7" t="n"/>
      <c r="K1195" s="7" t="n"/>
      <c r="L1195" s="7" t="n"/>
      <c r="M1195" s="7" t="inlineStr">
        <is>
          <t>https://www.phy.ncu.edu.tw/news/112%e5%b9%b4%e8%87%b3%e6%a0%a1%e5%a4%96%e6%9c%8d%e5%8b%99%e4%b9%8b%e6%9c%ac%e6%a0%a1%e7%94%9f%e5%9c%98%e4%bf%9d%e4%ba%8b%e5%ae%9c/</t>
        </is>
      </c>
      <c r="N1195" s="7" t="inlineStr">
        <is>
          <t>許慧君</t>
        </is>
      </c>
    </row>
    <row r="1196">
      <c r="A1196" s="7">
        <f>TRUE()</f>
        <v/>
      </c>
      <c r="B1196" s="7" t="inlineStr">
        <is>
          <t>演講</t>
        </is>
      </c>
      <c r="C1196" s="7" t="n"/>
      <c r="D1196" s="14" t="n">
        <v>44915</v>
      </c>
      <c r="E1196" s="7" t="inlineStr">
        <is>
          <t>Colloquium 20221227-Nano-chemical mapping of cobalt nanoparticles on the graphene-related membranes</t>
        </is>
      </c>
      <c r="F1196" s="7" t="inlineStr">
        <is>
          <t>Colloquium_2022_12_27_V下載</t>
        </is>
      </c>
      <c r="G1196" s="7" t="inlineStr">
        <is>
          <t>Colloquium_2022_12_27_V</t>
        </is>
      </c>
      <c r="H1196" s="7" t="inlineStr">
        <is>
          <t>https://www.phy.ncu.edu.tw/wp-content/uploads/2022/12/Colloquium_2022_12_27_V.pdf</t>
        </is>
      </c>
      <c r="I1196" s="7" t="inlineStr">
        <is>
          <t>下載</t>
        </is>
      </c>
      <c r="J1196" s="7" t="inlineStr">
        <is>
          <t>https://www.phy.ncu.edu.tw/wp-content/uploads/2022/12/Colloquium_2022_12_27_V.pdf</t>
        </is>
      </c>
      <c r="K1196" s="7" t="n"/>
      <c r="L1196" s="7" t="n"/>
      <c r="M1196" s="7" t="inlineStr">
        <is>
          <t>https://www.phy.ncu.edu.tw/news/colloquium-20221227-nano-chemical-mapping-of-cobalt-nanoparticles-on-the-graphene-related-membranes/</t>
        </is>
      </c>
      <c r="N1196" s="7" t="inlineStr">
        <is>
          <t>許慧君</t>
        </is>
      </c>
    </row>
    <row r="1197" ht="66" customHeight="1">
      <c r="A1197" s="7">
        <f>TRUE()</f>
        <v/>
      </c>
      <c r="B1197" s="7" t="inlineStr">
        <is>
          <t>演講</t>
        </is>
      </c>
      <c r="C1197" s="7" t="n"/>
      <c r="D1197" s="14" t="n">
        <v>44914</v>
      </c>
      <c r="E1197" s="7" t="inlineStr">
        <is>
          <t>博士生學位考試公告(謝妮恩)</t>
        </is>
      </c>
      <c r="F1197" s="9" t="inlineStr">
        <is>
          <t>博士生姓名name : 謝妮恩 Ni-En Sie
時間time : 2022/12/28 (三) 09:30~11:30
地點place : S4-1013
題目Title : 能量源照射星際冰晶之光脫附作用與光化學反應 Photodesorption and photochemistry of the interstellar ice under energetic radiation processing</t>
        </is>
      </c>
      <c r="G1197" s="7" t="n"/>
      <c r="H1197" s="7" t="n"/>
      <c r="I1197" s="7" t="n"/>
      <c r="J1197" s="7" t="n"/>
      <c r="K1197" s="7" t="n"/>
      <c r="L1197" s="7" t="n"/>
      <c r="M1197" s="7" t="inlineStr">
        <is>
          <t>https://www.phy.ncu.edu.tw/news/%e5%8d%9a%e5%a3%ab%e7%94%9f%e5%ad%b8%e4%bd%8d%e8%80%83%e8%a9%a6%e5%85%ac%e5%91%8a%e8%ac%9d%e5%a6%ae%e6%81%a9/</t>
        </is>
      </c>
      <c r="N1197" s="7" t="inlineStr">
        <is>
          <t>許慧君</t>
        </is>
      </c>
    </row>
    <row r="1198" ht="79" customHeight="1">
      <c r="A1198" s="7">
        <f>TRUE()</f>
        <v/>
      </c>
      <c r="B1198" s="7" t="inlineStr">
        <is>
          <t>演講</t>
        </is>
      </c>
      <c r="C1198" s="7" t="n"/>
      <c r="D1198" s="14" t="n">
        <v>44909</v>
      </c>
      <c r="E1198" s="7" t="inlineStr">
        <is>
          <t>Welcome to Complex System and Biophysics Seminar 20221215</t>
        </is>
      </c>
      <c r="F1198" s="9" t="inlineStr">
        <is>
          <t>Welcome to Complex System and Biophysics Seminar 20221215
Title: The macrophage capacity for phagocytosis
Speaker: You-Sheng Zeng
Date: 15.12.2022(Thu)
Time: 12:00 pm
Place:S4-625</t>
        </is>
      </c>
      <c r="G1198" s="7" t="n"/>
      <c r="H1198" s="7" t="n"/>
      <c r="I1198" s="7" t="n"/>
      <c r="J1198" s="7" t="n"/>
      <c r="K1198" s="7" t="n"/>
      <c r="L1198" s="7" t="n"/>
      <c r="M1198" s="7" t="inlineStr">
        <is>
          <t>https://www.phy.ncu.edu.tw/news/welcome-to-complex-system-and-biophysics-seminar-20221215/</t>
        </is>
      </c>
      <c r="N1198" s="7" t="inlineStr">
        <is>
          <t>許慧君</t>
        </is>
      </c>
    </row>
    <row r="1199">
      <c r="A1199" s="7">
        <f>TRUE()</f>
        <v/>
      </c>
      <c r="B1199" s="7" t="inlineStr">
        <is>
          <t>其他</t>
        </is>
      </c>
      <c r="C1199" s="7" t="n"/>
      <c r="D1199" s="14" t="n">
        <v>44909</v>
      </c>
      <c r="E1199" s="7" t="inlineStr">
        <is>
          <t>111.12.20 10:00-12:00校園健康巡迴~健雄館一樓大廳</t>
        </is>
      </c>
      <c r="F1199" s="7" t="n"/>
      <c r="G1199" s="7" t="n"/>
      <c r="H1199" s="7" t="n"/>
      <c r="I1199" s="7" t="n"/>
      <c r="J1199" s="7" t="n"/>
      <c r="K1199" s="7" t="n"/>
      <c r="L1199" s="7" t="n"/>
      <c r="M1199" s="7" t="inlineStr">
        <is>
          <t>https://www.phy.ncu.edu.tw/news/111-12-20-1000-1200%e6%a0%a1%e5%9c%92%e5%81%a5%e5%ba%b7%e5%b7%a1%e8%bf%b4%e5%81%a5%e9%9b%84%e9%a4%a8%e4%b8%80%e6%a8%93%e5%a4%a7%e5%bb%b3/</t>
        </is>
      </c>
      <c r="N1199" s="7" t="inlineStr">
        <is>
          <t>許慧君</t>
        </is>
      </c>
    </row>
    <row r="1200">
      <c r="A1200" s="7">
        <f>TRUE()</f>
        <v/>
      </c>
      <c r="B1200" s="7" t="inlineStr">
        <is>
          <t>其他</t>
        </is>
      </c>
      <c r="C1200" s="7" t="n"/>
      <c r="D1200" s="14" t="n">
        <v>44908</v>
      </c>
      <c r="E1200" s="7" t="inlineStr">
        <is>
          <t>12月12日姊妹校UGM來訪</t>
        </is>
      </c>
      <c r="F1200" s="7" t="n"/>
      <c r="G1200" s="7" t="n"/>
      <c r="H1200" s="7" t="n"/>
      <c r="I1200" s="7" t="n"/>
      <c r="J1200" s="7" t="n"/>
      <c r="K1200" s="7" t="n"/>
      <c r="L1200" s="7" t="n"/>
      <c r="M1200" s="7" t="inlineStr">
        <is>
          <t>https://www.phy.ncu.edu.tw/news/12%e6%9c%8812%e6%97%a5%e5%a7%8a%e5%a6%b9%e6%a0%a1ugm%e4%be%86%e8%a8%aa/</t>
        </is>
      </c>
      <c r="N1200" s="7" t="inlineStr">
        <is>
          <t>許慧君</t>
        </is>
      </c>
    </row>
    <row r="1201">
      <c r="A1201" s="7">
        <f>TRUE()</f>
        <v/>
      </c>
      <c r="B1201" s="7" t="inlineStr">
        <is>
          <t>演講</t>
        </is>
      </c>
      <c r="C1201" s="7" t="n"/>
      <c r="D1201" s="14" t="n">
        <v>44908</v>
      </c>
      <c r="E1201" s="7" t="inlineStr">
        <is>
          <t>Colloquium 20221220-Exploring the Nucleon Sea with Lepton-Pair Production</t>
        </is>
      </c>
      <c r="F1201" s="7" t="inlineStr">
        <is>
          <t>Colloquium_2022_12_20_V下載</t>
        </is>
      </c>
      <c r="G1201" s="7" t="inlineStr">
        <is>
          <t>Colloquium_2022_12_20_V</t>
        </is>
      </c>
      <c r="H1201" s="7" t="inlineStr">
        <is>
          <t>https://www.phy.ncu.edu.tw/wp-content/uploads/2022/12/Colloquium_2022_12_20_V.pdf</t>
        </is>
      </c>
      <c r="I1201" s="7" t="inlineStr">
        <is>
          <t>下載</t>
        </is>
      </c>
      <c r="J1201" s="7" t="inlineStr">
        <is>
          <t>https://www.phy.ncu.edu.tw/wp-content/uploads/2022/12/Colloquium_2022_12_20_V.pdf</t>
        </is>
      </c>
      <c r="K1201" s="7" t="n"/>
      <c r="L1201" s="7" t="n"/>
      <c r="M1201" s="7" t="inlineStr">
        <is>
          <t>https://www.phy.ncu.edu.tw/news/colloquium-20221220-exploring-the-nucleon-sea-with-lepton-pair-production/</t>
        </is>
      </c>
      <c r="N1201" s="7" t="inlineStr">
        <is>
          <t>許慧君</t>
        </is>
      </c>
    </row>
    <row r="1202" ht="144" customHeight="1">
      <c r="A1202" s="7">
        <f>TRUE()</f>
        <v/>
      </c>
      <c r="B1202" s="7" t="inlineStr">
        <is>
          <t>其他</t>
        </is>
      </c>
      <c r="C1202" s="7" t="n"/>
      <c r="D1202" s="14" t="n">
        <v>44908</v>
      </c>
      <c r="E1202" s="7" t="inlineStr">
        <is>
          <t>2022台灣物理學會各類獎項得獎名單</t>
        </is>
      </c>
      <c r="F1202" s="9" t="inlineStr">
        <is>
          <t>【研究生優良論文獎】
特優
林再順 （中央物理）
優等
施承瑋 （中央物理）
胡皓為 （中央物理）
陳俊諺 （中央物理）
何昕玫 （中央物理）
【大專生優良論文獎】
佳作
林子婷 （中央物理）</t>
        </is>
      </c>
      <c r="G1202" s="7" t="n"/>
      <c r="H1202" s="7" t="n"/>
      <c r="I1202" s="7" t="n"/>
      <c r="J1202" s="7" t="n"/>
      <c r="K1202" s="7" t="n"/>
      <c r="L1202" s="7" t="n"/>
      <c r="M1202" s="7" t="inlineStr">
        <is>
          <t>https://www.phy.ncu.edu.tw/news/2022%e5%8f%b0%e7%81%a3%e7%89%a9%e7%90%86%e5%ad%b8%e6%9c%83%e5%90%84%e9%a1%9e%e7%8d%8e%e9%a0%85%e5%be%97%e7%8d%8e%e5%90%8d%e5%96%ae/</t>
        </is>
      </c>
      <c r="N1202" s="7" t="inlineStr">
        <is>
          <t>許慧君</t>
        </is>
      </c>
    </row>
    <row r="1203" ht="157" customHeight="1">
      <c r="A1203" s="7">
        <f>TRUE()</f>
        <v/>
      </c>
      <c r="B1203" s="7" t="inlineStr">
        <is>
          <t>其他</t>
        </is>
      </c>
      <c r="C1203" s="7" t="n"/>
      <c r="D1203" s="14" t="n">
        <v>44908</v>
      </c>
      <c r="E1203" s="7" t="inlineStr">
        <is>
          <t>111學年度第2學期課程教學助教志願調查1111213</t>
        </is>
      </c>
      <c r="F1203" s="9" t="inlineStr">
        <is>
          <t>物理系研究生欲申請擔任課程教學助教者，請於111年12月19日前填寫『課程教學助教志願表』(https://forms.gle/rzc8XBbJ1Z5S7z4WA)。
Physics Department graduate students who wish to serve as teaching assistants (TA), please fill in the TA Application Form before Dec 19, 2022 . (https://forms.gle/rzc8XBbJ1Z5S7z4WA)。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111-2助教TA下載
國立中央大學物理系研究生獎助學金辦法20210708系務會議通過下載</t>
        </is>
      </c>
      <c r="G1203" s="7" t="inlineStr">
        <is>
          <t>https://forms.gle/rzc8XBbJ1Z5S7z4WA</t>
        </is>
      </c>
      <c r="H1203" s="7" t="inlineStr">
        <is>
          <t>https://forms.gle/rzc8XBbJ1Z5S7z4WA</t>
        </is>
      </c>
      <c r="I1203" s="7" t="inlineStr">
        <is>
          <t>https://forms.gle/rzc8XBbJ1Z5S7z4WA</t>
        </is>
      </c>
      <c r="J1203" s="7" t="inlineStr">
        <is>
          <t>https://forms.gle/rzc8XBbJ1Z5S7z4WA</t>
        </is>
      </c>
      <c r="K1203" s="7" t="inlineStr">
        <is>
          <t>111-2助教TA</t>
        </is>
      </c>
      <c r="L1203" s="7" t="inlineStr">
        <is>
          <t>https://www.phy.ncu.edu.tw/wp-content/uploads/2022/12/111-2助教TA.pdf</t>
        </is>
      </c>
      <c r="M1203" s="7" t="inlineStr">
        <is>
          <t>https://www.phy.ncu.edu.tw/news/111%e5%ad%b8%e5%b9%b4%e5%ba%a6%e7%ac%ac2%e5%ad%b8%e6%9c%9f%e8%aa%b2%e7%a8%8b%e6%95%99%e5%ad%b8%e5%8a%a9%e6%95%99%e5%bf%97%e9%a1%98%e8%aa%bf%e6%9f%a51111213/</t>
        </is>
      </c>
      <c r="N1203" s="7" t="inlineStr">
        <is>
          <t>許慧君</t>
        </is>
      </c>
    </row>
    <row r="1204">
      <c r="A1204" s="7">
        <f>TRUE()</f>
        <v/>
      </c>
      <c r="B1204" s="7" t="inlineStr">
        <is>
          <t>演講</t>
        </is>
      </c>
      <c r="C1204" s="7" t="n"/>
      <c r="D1204" s="14" t="n">
        <v>44907</v>
      </c>
      <c r="E1204" s="7" t="inlineStr">
        <is>
          <t>20221222-Temperature dependence of the cytoskeletal machinery and of its dynamics</t>
        </is>
      </c>
      <c r="F1204" s="7" t="inlineStr">
        <is>
          <t>Special-20221222下載</t>
        </is>
      </c>
      <c r="G1204" s="7" t="inlineStr">
        <is>
          <t>Special-20221222</t>
        </is>
      </c>
      <c r="H1204" s="7" t="inlineStr">
        <is>
          <t>https://www.phy.ncu.edu.tw/wp-content/uploads/2022/12/Special-20221222.pdf</t>
        </is>
      </c>
      <c r="I1204" s="7" t="inlineStr">
        <is>
          <t>下載</t>
        </is>
      </c>
      <c r="J1204" s="7" t="inlineStr">
        <is>
          <t>https://www.phy.ncu.edu.tw/wp-content/uploads/2022/12/Special-20221222.pdf</t>
        </is>
      </c>
      <c r="K1204" s="7" t="n"/>
      <c r="L1204" s="7" t="n"/>
      <c r="M1204" s="7" t="inlineStr">
        <is>
          <t>https://www.phy.ncu.edu.tw/news/20221222-temperature-dependence-of-the-cytoskeletal-machinery-and-of-its-dynamics/</t>
        </is>
      </c>
      <c r="N1204" s="7" t="inlineStr">
        <is>
          <t>許慧君</t>
        </is>
      </c>
    </row>
    <row r="1205">
      <c r="A1205" s="7">
        <f>TRUE()</f>
        <v/>
      </c>
      <c r="B1205" s="7" t="inlineStr">
        <is>
          <t>演講</t>
        </is>
      </c>
      <c r="C1205" s="7" t="n"/>
      <c r="D1205" s="14" t="n">
        <v>44907</v>
      </c>
      <c r="E1205" s="7" t="inlineStr">
        <is>
          <t>20221215-Transversely-Polarized Spin Current Generation from Ferromagnetic Metals</t>
        </is>
      </c>
      <c r="F1205" s="7" t="inlineStr">
        <is>
          <t>Special下載</t>
        </is>
      </c>
      <c r="G1205" s="7" t="inlineStr">
        <is>
          <t>Special</t>
        </is>
      </c>
      <c r="H1205" s="7" t="inlineStr">
        <is>
          <t>https://www.phy.ncu.edu.tw/wp-content/uploads/2022/12/Special.pdf</t>
        </is>
      </c>
      <c r="I1205" s="7" t="inlineStr">
        <is>
          <t>下載</t>
        </is>
      </c>
      <c r="J1205" s="7" t="inlineStr">
        <is>
          <t>https://www.phy.ncu.edu.tw/wp-content/uploads/2022/12/Special.pdf</t>
        </is>
      </c>
      <c r="K1205" s="7" t="n"/>
      <c r="L1205" s="7" t="n"/>
      <c r="M1205" s="7" t="inlineStr">
        <is>
          <t>https://www.phy.ncu.edu.tw/news/20221215-transversely-polarized-spin-current-generation-from-ferromagnetic-metals/</t>
        </is>
      </c>
      <c r="N1205" s="7" t="inlineStr">
        <is>
          <t>許慧君</t>
        </is>
      </c>
    </row>
    <row r="1206">
      <c r="A1206" s="7">
        <f>TRUE()</f>
        <v/>
      </c>
      <c r="B1206" s="7" t="inlineStr">
        <is>
          <t>其他</t>
        </is>
      </c>
      <c r="C1206" s="7" t="n"/>
      <c r="D1206" s="14" t="n">
        <v>44904</v>
      </c>
      <c r="E1206" s="7" t="inlineStr">
        <is>
          <t>國立中央大學 111 學年度第2 學期註冊通知</t>
        </is>
      </c>
      <c r="F1206" s="7" t="inlineStr">
        <is>
          <t>https://www.ncu.edu.tw/tw/events/show.php?num=17107</t>
        </is>
      </c>
      <c r="G1206" s="7" t="inlineStr">
        <is>
          <t>https://www.ncu.edu.tw/tw/events/show.php?num=17107</t>
        </is>
      </c>
      <c r="H1206" s="7" t="inlineStr">
        <is>
          <t>https://www.ncu.edu.tw/tw/events/show.php?num=17107</t>
        </is>
      </c>
      <c r="I1206" s="7" t="n"/>
      <c r="J1206" s="7" t="n"/>
      <c r="K1206" s="7" t="n"/>
      <c r="L1206" s="7" t="n"/>
      <c r="M1206" s="7" t="inlineStr">
        <is>
          <t>https://www.phy.ncu.edu.tw/news/%e5%9c%8b%e7%ab%8b%e4%b8%ad%e5%a4%ae%e5%a4%a7%e5%ad%b8-111-%e5%ad%b8%e5%b9%b4%e5%ba%a6%e7%ac%ac2-%e5%ad%b8%e6%9c%9f%e8%a8%bb%e5%86%8a%e9%80%9a%e7%9f%a5/</t>
        </is>
      </c>
      <c r="N1206" s="7" t="inlineStr">
        <is>
          <t>許慧君</t>
        </is>
      </c>
    </row>
    <row r="1207">
      <c r="A1207" s="7">
        <f>TRUE()</f>
        <v/>
      </c>
      <c r="B1207" s="7" t="inlineStr">
        <is>
          <t>研討會</t>
        </is>
      </c>
      <c r="C1207" s="7" t="n"/>
      <c r="D1207" s="14" t="n">
        <v>44903</v>
      </c>
      <c r="E1207" s="7" t="inlineStr">
        <is>
          <t>NCU workshop on EIC physics and detectors</t>
        </is>
      </c>
      <c r="F1207" s="7" t="n"/>
      <c r="G1207" s="7" t="n"/>
      <c r="H1207" s="7" t="n"/>
      <c r="I1207" s="7" t="n"/>
      <c r="J1207" s="7" t="n"/>
      <c r="K1207" s="7" t="n"/>
      <c r="L1207" s="7" t="n"/>
      <c r="M1207" s="7" t="inlineStr">
        <is>
          <t>https://www.phy.ncu.edu.tw/news/ncu-workshop-on-eic-physics-and-detectors/</t>
        </is>
      </c>
      <c r="N1207" s="7" t="inlineStr">
        <is>
          <t>許慧君</t>
        </is>
      </c>
    </row>
    <row r="1208">
      <c r="A1208" s="7">
        <f>TRUE()</f>
        <v/>
      </c>
      <c r="B1208" s="7" t="inlineStr">
        <is>
          <t>其他</t>
        </is>
      </c>
      <c r="C1208" s="7" t="n"/>
      <c r="D1208" s="14" t="n">
        <v>44903</v>
      </c>
      <c r="E1208" s="7" t="inlineStr">
        <is>
          <t>111(二)課務日程表及選課相關資訊</t>
        </is>
      </c>
      <c r="F1208" s="7" t="inlineStr">
        <is>
          <t>https://pdc.adm.ncu.edu.tw/news_detail.asp?no=2917</t>
        </is>
      </c>
      <c r="G1208" s="7" t="inlineStr">
        <is>
          <t>https://pdc.adm.ncu.edu.tw/news_detail.asp?no=2917</t>
        </is>
      </c>
      <c r="H1208" s="7" t="inlineStr">
        <is>
          <t>https://pdc.adm.ncu.edu.tw/news_detail.asp?no=2917</t>
        </is>
      </c>
      <c r="I1208" s="7" t="n"/>
      <c r="J1208" s="7" t="n"/>
      <c r="K1208" s="7" t="n"/>
      <c r="L1208" s="7" t="n"/>
      <c r="M1208" s="7" t="inlineStr">
        <is>
          <t>https://www.phy.ncu.edu.tw/news/111%e4%ba%8c%e8%aa%b2%e5%8b%99%e6%97%a5%e7%a8%8b%e8%a1%a8%e5%8f%8a%e9%81%b8%e8%aa%b2%e7%9b%b8%e9%97%9c%e8%b3%87%e8%a8%8a/</t>
        </is>
      </c>
      <c r="N1208" s="7" t="inlineStr">
        <is>
          <t>許慧君</t>
        </is>
      </c>
    </row>
    <row r="1209">
      <c r="A1209" s="7">
        <f>TRUE()</f>
        <v/>
      </c>
      <c r="B1209" s="7" t="inlineStr">
        <is>
          <t>演講</t>
        </is>
      </c>
      <c r="C1209" s="7" t="n"/>
      <c r="D1209" s="14" t="n">
        <v>44903</v>
      </c>
      <c r="E1209" s="7" t="inlineStr">
        <is>
          <t>Colloquium 20221213-Frustrated coupling and the doping effect on ferrimagnetic (Mn1-xTMx)3O4</t>
        </is>
      </c>
      <c r="F1209" s="7" t="inlineStr">
        <is>
          <t>Colloquium_2022_12_13_V下載</t>
        </is>
      </c>
      <c r="G1209" s="7" t="inlineStr">
        <is>
          <t>Colloquium_2022_12_13_V</t>
        </is>
      </c>
      <c r="H1209" s="7" t="inlineStr">
        <is>
          <t>https://www.phy.ncu.edu.tw/wp-content/uploads/2022/12/Colloquium_2022_12_13_V.pdf</t>
        </is>
      </c>
      <c r="I1209" s="7" t="inlineStr">
        <is>
          <t>下載</t>
        </is>
      </c>
      <c r="J1209" s="7" t="inlineStr">
        <is>
          <t>https://www.phy.ncu.edu.tw/wp-content/uploads/2022/12/Colloquium_2022_12_13_V.pdf</t>
        </is>
      </c>
      <c r="K1209" s="7" t="n"/>
      <c r="L1209" s="7" t="n"/>
      <c r="M1209" s="7" t="inlineStr">
        <is>
          <t>https://www.phy.ncu.edu.tw/news/colloquium-20221213-frustrated-coupling-and-the-doping-effect-on-ferrimagnetic-mn1-xtmx3o4/</t>
        </is>
      </c>
      <c r="N1209" s="7" t="inlineStr">
        <is>
          <t>許慧君</t>
        </is>
      </c>
    </row>
    <row r="1210" ht="285" customHeight="1">
      <c r="A1210" s="7">
        <f>TRUE()</f>
        <v/>
      </c>
      <c r="B1210" s="7" t="inlineStr">
        <is>
          <t>演講</t>
        </is>
      </c>
      <c r="C1210" s="7" t="n"/>
      <c r="D1210" s="14" t="n">
        <v>44902</v>
      </c>
      <c r="E1210" s="7" t="inlineStr">
        <is>
          <t>生涯講座</t>
        </is>
      </c>
      <c r="F1210" s="9" t="inlineStr">
        <is>
          <t>2022生涯探索小周末講座在學期結束前還有2場，2021年12月舉辦後同學回饋相當高分，且有助於思考升學價值與完成研究所學業有很大的幫助。適合準備升學的同學參加，歡迎踴躍報名~~
報名網址與內容說明 https://cis.ncu.edu.tw/iNCU/messageNotice/activityManagement/activity/72
第9場、 理工研究生學習心攻略 。12/8 晚上6-8點 ，地點：學務處2樓會議室 。
* 為什麼要讀研究所
* 產業需要理工科研究所畢業人才的能力
* 理工研究生的學習心態
* 如何充實的度過研究生涯
* Q&amp;A
講師：陳思妤老師(本校光電系教師、職涯發展中心主任)
※本場次活動問卷必須在12/09，12:00前完成問卷，才能列入時數統計名單中。
場次10、國外博士班申請與就讀經驗。12/22 晚上6-8點 ，地點：學務處2樓會議室 。
我們特別針對碩士班研究生學生規劃的，若你非常熱愛研究，或未來有計畫從事研究工作，選擇到國外念博士班是生涯的選項之一，而且有些學校提供生活與經濟的輔助優於你的想像，讓你能放心在國外完成研究工作。我們特別邀請目前正在瑞士念博士班的吳以璿分享他的經驗，從準備、申請條件、面試、國外研究生活輔助等讓你對海外念博士班有更明確的方向。
講師：吳以璿學長(本校材料所畢業)
※本場次活動問卷必須在12/23，12:00前完成問卷，才能列入時數統計名單中。 主辦單位：中央大學學務處職涯發展中心。劉書齊(#57241) scliu@cc.ncu.edu.tw</t>
        </is>
      </c>
      <c r="G1210" s="7" t="inlineStr">
        <is>
          <t>https://cis.ncu.edu.tw/iNCU/messageNotice/activityManagement</t>
        </is>
      </c>
      <c r="H1210" s="7" t="inlineStr">
        <is>
          <t>https://cis.ncu.edu.tw/iNCU/messageNotice/activityManagement/activity/72</t>
        </is>
      </c>
      <c r="I1210" s="7" t="inlineStr">
        <is>
          <t>scliu@cc.ncu.edu.tw</t>
        </is>
      </c>
      <c r="J1210" s="7" t="inlineStr">
        <is>
          <t>mailto:scliu@cc.ncu.edu.tw</t>
        </is>
      </c>
      <c r="K1210" s="7" t="n"/>
      <c r="L1210" s="7" t="n"/>
      <c r="M1210" s="7" t="inlineStr">
        <is>
          <t>https://www.phy.ncu.edu.tw/news/%e7%94%9f%e6%b6%af%e8%ac%9b%e5%ba%a7/</t>
        </is>
      </c>
      <c r="N1210" s="7" t="inlineStr">
        <is>
          <t>許慧君</t>
        </is>
      </c>
    </row>
    <row r="1211" ht="66" customHeight="1">
      <c r="A1211" s="7">
        <f>TRUE()</f>
        <v/>
      </c>
      <c r="B1211" s="7" t="inlineStr">
        <is>
          <t>演講</t>
        </is>
      </c>
      <c r="C1211" s="7" t="n"/>
      <c r="D1211" s="14" t="n">
        <v>44902</v>
      </c>
      <c r="E1211" s="7" t="inlineStr">
        <is>
          <t>Welcome to Complex System and Biophysics Seminar 20221208</t>
        </is>
      </c>
      <c r="F1211" s="9" t="inlineStr">
        <is>
          <t>Title: Nonequilibrium statistical mechanics
Speaker: Yun-Xuan Zhang
Date: 08.12.2022(Thu)
Time: 12:00 pm
Place : S4-625</t>
        </is>
      </c>
      <c r="G1211" s="7" t="n"/>
      <c r="H1211" s="7" t="n"/>
      <c r="I1211" s="7" t="n"/>
      <c r="J1211" s="7" t="n"/>
      <c r="K1211" s="7" t="n"/>
      <c r="L1211" s="7" t="n"/>
      <c r="M1211" s="7" t="inlineStr">
        <is>
          <t>https://www.phy.ncu.edu.tw/news/welcome-to-complex-system-and-biophysics-seminar-20221208/</t>
        </is>
      </c>
      <c r="N1211" s="7" t="inlineStr">
        <is>
          <t>許慧君</t>
        </is>
      </c>
    </row>
    <row r="1212" ht="183" customHeight="1">
      <c r="A1212" s="7">
        <f>TRUE()</f>
        <v/>
      </c>
      <c r="B1212" s="7" t="inlineStr">
        <is>
          <t>其他</t>
        </is>
      </c>
      <c r="C1212" s="7" t="n"/>
      <c r="D1212" s="14" t="n">
        <v>44901</v>
      </c>
      <c r="E1212" s="7" t="inlineStr">
        <is>
          <t>【填問卷，得時數，抽禮券】111(一)期末教學評量開始填寫囉~12月5日(一)起至12月24日(六)止</t>
        </is>
      </c>
      <c r="F1212" s="9" t="inlineStr">
        <is>
          <t>學期即將要結束了，您一定正在忙碌準備期末考或作業， 然而，我們還是要請您上網填寫每一門課的教學評量問卷。
填寫教學評量之目的，主要為蒐集同學對所修習課程之教學意見，提供教師參考， 藉以改進教學及提升整體教學品質。
請各位同學務必參與教學評量，並提供寶貴之意見回饋。
【您作答的資料，學校絕對會予以匿名保護】
&lt;&lt;填寫完成應做評量課程之所有問卷&gt;&gt;
1.有機會抽到便利商店禮券喔~本次獎項共計120名~1000元禮券15名、500元禮券30名、200元禮券75名
2.學士班學生可獲得學習時數一小時。
感謝您的幫忙！
教學評量填寫網址(Course Evaluation Website)
操作手冊(中文)
連結：https://cis.ncu.edu.tw/iNCU/academic/course/courseEvaluate</t>
        </is>
      </c>
      <c r="G1212" s="7" t="inlineStr">
        <is>
          <t>教學評量填寫網址(Course Evaluation Website)</t>
        </is>
      </c>
      <c r="H1212" s="7" t="inlineStr">
        <is>
          <t>https://cis.ncu.edu.tw/iNCU/academic/course/courseEvaluate</t>
        </is>
      </c>
      <c r="I1212" s="7" t="inlineStr">
        <is>
          <t>操作手冊(中文)</t>
        </is>
      </c>
      <c r="J1212" s="7" t="inlineStr">
        <is>
          <t>https://in.ncu.edu.tw/ncu57170/post/Evaluation_CH.pdf</t>
        </is>
      </c>
      <c r="K1212" s="7" t="inlineStr">
        <is>
          <t>https://cis.ncu.edu.tw/iNCU/academic/course/courseEvaluate</t>
        </is>
      </c>
      <c r="L1212" s="7" t="inlineStr">
        <is>
          <t>https://cis.ncu.edu.tw/iNCU/academic/course/courseEvaluate</t>
        </is>
      </c>
      <c r="M1212" s="7" t="inlineStr">
        <is>
          <t>https://www.phy.ncu.edu.tw/news/%e3%80%90%e5%a1%ab%e5%95%8f%e5%8d%b7%ef%bc%8c%e5%be%97%e6%99%82%e6%95%b8%ef%bc%8c%e6%8a%bd%e7%a6%ae%e5%88%b8%e3%80%91111%e4%b8%80%e6%9c%9f%e6%9c%ab%e6%95%99%e5%ad%b8%e8%a9%95%e9%87%8f%e9%96%8b/</t>
        </is>
      </c>
      <c r="N1212" s="7" t="inlineStr">
        <is>
          <t>許慧君</t>
        </is>
      </c>
    </row>
    <row r="1213">
      <c r="A1213" s="7">
        <f>TRUE()</f>
        <v/>
      </c>
      <c r="B1213" s="7" t="inlineStr">
        <is>
          <t>其他</t>
        </is>
      </c>
      <c r="C1213" s="7" t="n"/>
      <c r="D1213" s="14" t="n">
        <v>44901</v>
      </c>
      <c r="E1213" s="7" t="inlineStr">
        <is>
          <t>112年1月1日起民國93年次(含以前)役男出境應經核准</t>
        </is>
      </c>
      <c r="F1213" s="7" t="inlineStr">
        <is>
          <t>民國93年次出生尚未履行兵役義務役男出境應經核准下載</t>
        </is>
      </c>
      <c r="G1213" s="7" t="inlineStr">
        <is>
          <t>民國93年次出生尚未履行兵役義務役男出境應經核准</t>
        </is>
      </c>
      <c r="H1213" s="7" t="inlineStr">
        <is>
          <t>https://www.phy.ncu.edu.tw/wp-content/uploads/2022/12/明（-112-）年-1月-1日起民國-日起民國-93年.pdf</t>
        </is>
      </c>
      <c r="I1213" s="7" t="inlineStr">
        <is>
          <t>下載</t>
        </is>
      </c>
      <c r="J1213" s="7" t="inlineStr">
        <is>
          <t>https://www.phy.ncu.edu.tw/wp-content/uploads/2022/12/明（-112-）年-1月-1日起民國-日起民國-93年.pdf</t>
        </is>
      </c>
      <c r="K1213" s="7" t="n"/>
      <c r="L1213" s="7" t="n"/>
      <c r="M1213" s="7" t="inlineStr">
        <is>
          <t>https://www.phy.ncu.edu.tw/news/%e5%85%a7%e6%94%bf%e9%83%a8%e5%bd%b9%e6%94%bf%e7%bd%b2%e4%be%86%e5%87%bd%e8%aa%aa%e6%98%8e%e8%87%aa%ef%bc%88112%ef%bc%89%e5%b9%b41%e6%9c%881%e6%97%a5%e8%b5%b7%ef%bc%8c%e6%b0%91%e5%9c%8b93%e5%b9%b4/</t>
        </is>
      </c>
      <c r="N1213" s="7" t="inlineStr">
        <is>
          <t>許慧君</t>
        </is>
      </c>
    </row>
    <row r="1214" ht="157" customHeight="1">
      <c r="A1214" s="7">
        <f>TRUE()</f>
        <v/>
      </c>
      <c r="B1214" s="7" t="inlineStr">
        <is>
          <t>其他</t>
        </is>
      </c>
      <c r="C1214" s="7" t="n"/>
      <c r="D1214" s="14" t="n">
        <v>44900</v>
      </c>
      <c r="E1214" s="7" t="inlineStr">
        <is>
          <t>12/12(一)清洗健雄館1-10樓窗台</t>
        </is>
      </c>
      <c r="F1214" s="9" t="inlineStr">
        <is>
          <t>12/12(一)委託清潔公司清洗1-10樓電梯旁窗台
請靠近窗台之房間使用者，當天請務必關上窗戶，以免汙水潑入室內，不便之處請見諒。
一樓104技佐辦公室
二樓206天文所
三樓306實驗物理實驗室
四樓406離子佈植實驗室
五樓506-1低溫物理實驗室
六樓624複雜液體研究室
七樓724研討室
八樓822.824
九樓914
十樓1012</t>
        </is>
      </c>
      <c r="G1214" s="7" t="n"/>
      <c r="H1214" s="7" t="n"/>
      <c r="I1214" s="7" t="n"/>
      <c r="J1214" s="7" t="n"/>
      <c r="K1214" s="7" t="n"/>
      <c r="L1214" s="7" t="n"/>
      <c r="M1214" s="7" t="inlineStr">
        <is>
          <t>https://www.phy.ncu.edu.tw/news/12-12%e4%b8%80%e6%b8%85%e6%b4%97%e5%81%a5%e9%9b%84%e9%a4%a81-10%e6%a8%93%e7%aa%97%e5%8f%b0/</t>
        </is>
      </c>
      <c r="N1214" s="7" t="inlineStr">
        <is>
          <t>許慧君</t>
        </is>
      </c>
    </row>
    <row r="1215">
      <c r="A1215" s="7">
        <f>TRUE()</f>
        <v/>
      </c>
      <c r="B1215" s="7" t="inlineStr">
        <is>
          <t>其他</t>
        </is>
      </c>
      <c r="C1215" s="7" t="n"/>
      <c r="D1215" s="14" t="n">
        <v>44900</v>
      </c>
      <c r="E1215" s="7" t="inlineStr">
        <is>
          <t>失物招領(111.12.05)</t>
        </is>
      </c>
      <c r="F1215" s="7" t="inlineStr">
        <is>
          <t>有遺失下列物品者，請儘速至物理系辦(S4-630)認領! 未領取物品將於111.12.30清除。</t>
        </is>
      </c>
      <c r="G1215" s="7" t="n"/>
      <c r="H1215" s="7" t="n"/>
      <c r="I1215" s="7" t="n"/>
      <c r="J1215" s="7" t="n"/>
      <c r="K1215" s="7" t="n"/>
      <c r="L1215" s="7" t="n"/>
      <c r="M1215" s="7" t="inlineStr">
        <is>
          <t>https://www.phy.ncu.edu.tw/news/%e5%a4%b1%e7%89%a9%e6%8b%9b%e9%a0%98111-12-05/</t>
        </is>
      </c>
      <c r="N1215" s="7" t="inlineStr">
        <is>
          <t>許慧君</t>
        </is>
      </c>
    </row>
    <row r="1216" ht="170" customHeight="1">
      <c r="A1216" s="7">
        <f>TRUE()</f>
        <v/>
      </c>
      <c r="B1216" s="7" t="inlineStr">
        <is>
          <t>其他</t>
        </is>
      </c>
      <c r="C1216" s="7" t="n"/>
      <c r="D1216" s="14" t="n">
        <v>44900</v>
      </c>
      <c r="E1216" s="7" t="inlineStr">
        <is>
          <t>國立中央大學物理系 陳俞融教授 徵求計畫博士後研究員</t>
        </is>
      </c>
      <c r="F1216" s="9" t="inlineStr">
        <is>
          <t>【徵才單位】：國立中央大學物理系。
【工作職缺】：博士後研究員1名。
【薪資待遇】：依據國立中央大學規定。
【起聘時間】：隨到隨審。
【徵求條件】：具國內外物理/化學相關系所之博士學位;具備光物理/光化學研究專長，具有同步輻射經驗者佳。
【工作內容】：執行研究計畫，研究相關內容請詳 http://pps.phy.ncu.edu.tw
【工作地點】：國立中央大學統物理系（桃園市中壢區中大路300號 健雄館）。
【檢附資料】：學經歷、自傳、博士論文及發表著作等相關資料
【應徵方式】：
1.應徵者請備妥電子資料，合併為一份 PDF 檔，檔名為「姓名_計畫博士後研究員」。
2.信件主旨請註明「應徵博士後-姓名」。
3.將相關應徵文件e-mail至陳俞融教授：asperchen@phy.ncu.edu.tw</t>
        </is>
      </c>
      <c r="G1216" s="7" t="n"/>
      <c r="H1216" s="7" t="n"/>
      <c r="I1216" s="7" t="n"/>
      <c r="J1216" s="7" t="n"/>
      <c r="K1216" s="7" t="n"/>
      <c r="L1216" s="7" t="n"/>
      <c r="M1216" s="7" t="inlineStr">
        <is>
          <t>https://www.phy.ncu.edu.tw/news/%e5%9c%8b%e7%ab%8b%e4%b8%ad%e5%a4%ae%e5%a4%a7%e5%ad%b8%e7%89%a9%e7%90%86%e7%b3%bb-%e9%99%b3%e4%bf%9e%e8%9e%8d%e6%95%99%e6%8e%88-%e5%be%b5%e6%b1%82%e8%a8%88%e7%95%ab%e5%8d%9a%e5%a3%ab%e5%be%8c%e7%a0%94/</t>
        </is>
      </c>
      <c r="N1216" s="7" t="inlineStr">
        <is>
          <t>許慧君</t>
        </is>
      </c>
    </row>
    <row r="1217">
      <c r="A1217" s="7">
        <f>TRUE()</f>
        <v/>
      </c>
      <c r="B1217" s="7" t="inlineStr">
        <is>
          <t>其他</t>
        </is>
      </c>
      <c r="C1217" s="7" t="n"/>
      <c r="D1217" s="14" t="n">
        <v>44896</v>
      </c>
      <c r="E1217" s="7" t="inlineStr">
        <is>
          <t>鐵櫃家具領用公告</t>
        </is>
      </c>
      <c r="F1217" s="7" t="inlineStr">
        <is>
          <t>系上現有一批鐵櫃、桌子可供領用，有意領用者請和系辦聯繫。</t>
        </is>
      </c>
      <c r="G1217" s="7" t="n"/>
      <c r="H1217" s="7" t="n"/>
      <c r="I1217" s="7" t="n"/>
      <c r="J1217" s="7" t="n"/>
      <c r="K1217" s="7" t="n"/>
      <c r="L1217" s="7" t="n"/>
      <c r="M1217" s="7" t="inlineStr">
        <is>
          <t>https://www.phy.ncu.edu.tw/news/%e9%90%b5%e6%ab%83%e5%ae%b6%e5%85%b7%e9%a0%98%e7%94%a8%e5%85%ac%e5%91%8a/</t>
        </is>
      </c>
      <c r="N1217" s="7" t="inlineStr">
        <is>
          <t>許慧君</t>
        </is>
      </c>
    </row>
    <row r="1218" ht="53" customHeight="1">
      <c r="A1218" s="7">
        <f>TRUE()</f>
        <v/>
      </c>
      <c r="B1218" s="7" t="inlineStr">
        <is>
          <t>其他</t>
        </is>
      </c>
      <c r="C1218" s="7" t="n"/>
      <c r="D1218" s="14" t="n">
        <v>44896</v>
      </c>
      <c r="E1218" s="7" t="inlineStr">
        <is>
          <t>週六(12/3)-「科三館外牆落磚清除工程」</t>
        </is>
      </c>
      <c r="F1218" s="9" t="inlineStr">
        <is>
          <t>本週六(12/3)將進行「科三館外牆落磚清除工程」，施工時間為上午8時至下午5時。
若有將腳踏車停放於科三館周邊，請提前移至其他地點停放。如未自行移車以致影響工程，將由施工單位逕行移動，完工後放回原處。
施工期間科三館周邊禁止通行，造成不便，敬請見諒！</t>
        </is>
      </c>
      <c r="G1218" s="7" t="n"/>
      <c r="H1218" s="7" t="n"/>
      <c r="I1218" s="7" t="n"/>
      <c r="J1218" s="7" t="n"/>
      <c r="K1218" s="7" t="n"/>
      <c r="L1218" s="7" t="n"/>
      <c r="M1218" s="7" t="inlineStr">
        <is>
          <t>https://www.phy.ncu.edu.tw/news/%e9%80%b1%e5%85%ad12-3-%e3%80%8c%e7%a7%91%e4%b8%89%e9%a4%a8%e5%a4%96%e7%89%86%e8%90%bd%e7%a3%9a%e6%b8%85%e9%99%a4%e5%b7%a5%e7%a8%8b%e3%80%8d/</t>
        </is>
      </c>
      <c r="N1218" s="7" t="inlineStr">
        <is>
          <t>許慧君</t>
        </is>
      </c>
    </row>
    <row r="1219" ht="248" customHeight="1">
      <c r="A1219" s="7">
        <f>TRUE()</f>
        <v/>
      </c>
      <c r="B1219" s="7" t="inlineStr">
        <is>
          <t>其他</t>
        </is>
      </c>
      <c r="C1219" s="7" t="n"/>
      <c r="D1219" s="14" t="n">
        <v>44895</v>
      </c>
      <c r="E1219" s="7" t="inlineStr">
        <is>
          <t>國立中央大學COVID-19校園防疫措施1111130</t>
        </is>
      </c>
      <c r="F1219" s="9" t="inlineStr">
        <is>
          <t>v1_校園防疫措施1111130下載
重點提醒如下:
教職員工生如快篩陽性、確診請務必線上通報校方:
通報路徑:PORTAL-&gt;服務櫃台-&gt;訊息中心-&gt;問卷與票選
1.確診個案主動通報（經醫師通報確診個案）：
https://reurl.cc/zNkAAa
2.疑似個案主動通報（自主居家快篩陽性個案）：
https://reurl.cc/leOv5d
3.緊急連絡窗口:上班時間：03-2804814；非上班時間：03-2805666
校園居家快篩試劑領取原則(請自行至衛保組領取):
1.與確診者摘下口罩共同活動 15 分鐘以上者，校方提供 1 劑快篩試劑。
2.有疑似症狀者，校方提供 1 劑快篩試劑。
3.學校指派公務需求，校方提供 1 劑快篩試劑。
4.自主防疫者由校方提供 2 劑快篩試劑。
5.確診者由校方提供 2 劑快篩試劑。
(一) 111-1學期本校以實體上課為原則，12/1起配合教育部指引修正如下：
授課教師進行授課時，於室內得免戴口罩，但應隨身攜帶或準備口罩。但若本身有相關症狀或與不特定對象無法保持社交距離時，仍應戴口罩建議佩戴口罩；學生應全程佩戴口罩且落實手部消毒，上課期間禁止飲食。</t>
        </is>
      </c>
      <c r="G1219" s="7" t="inlineStr">
        <is>
          <t>v1_校園防疫措施1111130</t>
        </is>
      </c>
      <c r="H1219" s="7" t="inlineStr">
        <is>
          <t>https://www.phy.ncu.edu.tw/wp-content/uploads/2022/11/v1_校園防疫措施1111130.pdf</t>
        </is>
      </c>
      <c r="I1219" s="7" t="inlineStr">
        <is>
          <t>下載</t>
        </is>
      </c>
      <c r="J1219" s="7" t="inlineStr">
        <is>
          <t>https://www.phy.ncu.edu.tw/wp-content/uploads/2022/11/v1_校園防疫措施1111130.pdf</t>
        </is>
      </c>
      <c r="K1219" s="7" t="n"/>
      <c r="L1219" s="7" t="n"/>
      <c r="M1219" s="7" t="inlineStr">
        <is>
          <t>https://www.phy.ncu.edu.tw/news/%e5%9c%8b%e7%ab%8b%e4%b8%ad%e5%a4%ae%e5%a4%a7%e5%ad%b8covid-19%e6%a0%a1%e5%9c%92%e9%98%b2%e7%96%ab%e6%8e%aa%e6%96%bd1111130/</t>
        </is>
      </c>
      <c r="N1219" s="7" t="inlineStr">
        <is>
          <t>許慧君</t>
        </is>
      </c>
    </row>
    <row r="1220" ht="92" customHeight="1">
      <c r="A1220" s="7">
        <f>TRUE()</f>
        <v/>
      </c>
      <c r="B1220" s="7" t="inlineStr">
        <is>
          <t>其他</t>
        </is>
      </c>
      <c r="C1220" s="7" t="n"/>
      <c r="D1220" s="14" t="n">
        <v>44895</v>
      </c>
      <c r="E1220" s="7" t="inlineStr">
        <is>
          <t>畢業生校友紙本成績單暨學位證書線上申請系統上線囉！</t>
        </is>
      </c>
      <c r="F1220" s="9" t="inlineStr">
        <is>
          <t>親愛的校友您好：
為提供更便利的服務，紙本成績單暨學位證書線上申請系統於111年11月29日正式啟用，
功能包含線上即時申請、隨時掌握申請進度、自動產生繳費資料等，
讓大家免去奔波之苦，證明文件輕鬆到手！（按我立即了解：申請流程與說明）
即日起，若需申請學籍成績證明文件，敬請使用本系統，謝謝！
敬祝
身體健康，平安如意！中大教務處註冊組  敬上</t>
        </is>
      </c>
      <c r="G1220" s="7" t="inlineStr">
        <is>
          <t>紙本成績單暨學位證書線上申請系統</t>
        </is>
      </c>
      <c r="H1220" s="7" t="inlineStr">
        <is>
          <t>https://cis.ncu.edu.tw/AlumniSys/</t>
        </is>
      </c>
      <c r="I1220" s="7" t="inlineStr">
        <is>
          <t>（按我立即了解：申請流程與說明）</t>
        </is>
      </c>
      <c r="J1220" s="7" t="inlineStr">
        <is>
          <t>http://reurl.cc/zr1npQ</t>
        </is>
      </c>
      <c r="K1220" s="7" t="inlineStr">
        <is>
          <t>系統</t>
        </is>
      </c>
      <c r="L1220" s="7" t="inlineStr">
        <is>
          <t>https://cis.ncu.edu.tw/AlumniSys/</t>
        </is>
      </c>
      <c r="M1220" s="7" t="inlineStr">
        <is>
          <t>https://www.phy.ncu.edu.tw/news/%e7%b4%99%e6%9c%ac%e6%88%90%e7%b8%be%e5%96%ae%e6%9a%a8%e5%ad%b8%e4%bd%8d%e8%ad%89%e6%9b%b8%e7%b7%9a%e4%b8%8a%e7%94%b3%e8%ab%8b%e7%b3%bb%e7%b5%b1%e4%b8%8a%e7%b7%9a%e5%9b%89%ef%bc%81/</t>
        </is>
      </c>
      <c r="N1220" s="7" t="inlineStr">
        <is>
          <t>許慧君</t>
        </is>
      </c>
    </row>
    <row r="1221" ht="66" customHeight="1">
      <c r="A1221" s="7">
        <f>TRUE()</f>
        <v/>
      </c>
      <c r="B1221" s="7" t="inlineStr">
        <is>
          <t>演講</t>
        </is>
      </c>
      <c r="C1221" s="7" t="n"/>
      <c r="D1221" s="14" t="n">
        <v>44895</v>
      </c>
      <c r="E1221" s="7" t="inlineStr">
        <is>
          <t>Welcome to Complex System and Biophysics Seminar 20221201</t>
        </is>
      </c>
      <c r="F1221" s="9" t="inlineStr">
        <is>
          <t>Title: Statistical model for epithelial cell-derived clonal population distribution
Speaker: Pin-Chun Liao
Date: 01.12.2022(Thu)
Time: 12:00 pm
Place:S4-625</t>
        </is>
      </c>
      <c r="G1221" s="7" t="n"/>
      <c r="H1221" s="7" t="n"/>
      <c r="I1221" s="7" t="n"/>
      <c r="J1221" s="7" t="n"/>
      <c r="K1221" s="7" t="n"/>
      <c r="L1221" s="7" t="n"/>
      <c r="M1221" s="7" t="inlineStr">
        <is>
          <t>https://www.phy.ncu.edu.tw/news/welcome-to-complex-system-and-biophysics-seminar-20221201/</t>
        </is>
      </c>
      <c r="N1221" s="7" t="inlineStr">
        <is>
          <t>許慧君</t>
        </is>
      </c>
    </row>
    <row r="1222">
      <c r="A1222" s="7">
        <f>TRUE()</f>
        <v/>
      </c>
      <c r="B1222" s="7" t="inlineStr">
        <is>
          <t>演講</t>
        </is>
      </c>
      <c r="C1222" s="7" t="n"/>
      <c r="D1222" s="14" t="n">
        <v>44894</v>
      </c>
      <c r="E1222" s="7" t="inlineStr">
        <is>
          <t>Colloquium 20221206-High capacity of Si/SiOx materials as anode and the effects of FEC as an electrolyte additive for lithium ion battery</t>
        </is>
      </c>
      <c r="F1222" s="7" t="inlineStr">
        <is>
          <t>Colloquium_2022_12_06_V下載</t>
        </is>
      </c>
      <c r="G1222" s="7" t="inlineStr">
        <is>
          <t>Colloquium_2022_12_06_V</t>
        </is>
      </c>
      <c r="H1222" s="7" t="inlineStr">
        <is>
          <t>https://www.phy.ncu.edu.tw/wp-content/uploads/2022/11/Colloquium_2022_12_06_V.pdf</t>
        </is>
      </c>
      <c r="I1222" s="7" t="inlineStr">
        <is>
          <t>下載</t>
        </is>
      </c>
      <c r="J1222" s="7" t="inlineStr">
        <is>
          <t>https://www.phy.ncu.edu.tw/wp-content/uploads/2022/11/Colloquium_2022_12_06_V.pdf</t>
        </is>
      </c>
      <c r="K1222" s="7" t="n"/>
      <c r="L1222" s="7" t="n"/>
      <c r="M1222" s="7" t="inlineStr">
        <is>
          <t>https://www.phy.ncu.edu.tw/news/colloquium-20221206-high-capacity-of-si-siox-materials-as-anode-and-the-effects-of-fec-as-an-electrolyte-additive-for-lithium-ion-battery/</t>
        </is>
      </c>
      <c r="N1222" s="7" t="inlineStr">
        <is>
          <t>許慧君</t>
        </is>
      </c>
    </row>
    <row r="1223" ht="66" customHeight="1">
      <c r="A1223" s="7">
        <f>TRUE()</f>
        <v/>
      </c>
      <c r="B1223" s="7" t="inlineStr">
        <is>
          <t>其他</t>
        </is>
      </c>
      <c r="C1223" s="7" t="n"/>
      <c r="D1223" s="14" t="n">
        <v>44893</v>
      </c>
      <c r="E1223" s="7" t="inlineStr">
        <is>
          <t>S4-717暫停開放公告12/9(五)08-12</t>
        </is>
      </c>
      <c r="F1223" s="9" t="inlineStr">
        <is>
          <t>S4-717暫停開放公告
時間：12/9(五)08-12
事由：清潔洗地
施作期間請勿進入
謝謝合作</t>
        </is>
      </c>
      <c r="G1223" s="7" t="n"/>
      <c r="H1223" s="7" t="n"/>
      <c r="I1223" s="7" t="n"/>
      <c r="J1223" s="7" t="n"/>
      <c r="K1223" s="7" t="n"/>
      <c r="L1223" s="7" t="n"/>
      <c r="M1223" s="7" t="inlineStr">
        <is>
          <t>https://www.phy.ncu.edu.tw/news/s4-717%e6%9a%ab%e5%81%9c%e9%96%8b%e6%94%be%e5%85%ac%e5%91%8a12-9%e4%ba%9408-12/</t>
        </is>
      </c>
      <c r="N1223" s="7" t="inlineStr">
        <is>
          <t>許慧君</t>
        </is>
      </c>
    </row>
    <row r="1224" ht="261" customHeight="1">
      <c r="A1224" s="7">
        <f>TRUE()</f>
        <v/>
      </c>
      <c r="B1224" s="7" t="inlineStr">
        <is>
          <t>其他</t>
        </is>
      </c>
      <c r="C1224" s="7" t="n"/>
      <c r="D1224" s="14" t="n">
        <v>44890</v>
      </c>
      <c r="E1224" s="7" t="inlineStr">
        <is>
          <t>大學部導師輔導選課111/12/05-111/12/23</t>
        </is>
      </c>
      <c r="F1224" s="9" t="inlineStr">
        <is>
          <t>【諮商中心公告】
親愛的大學部同學：
受疫情的影響，各系導師可能調整以email或運用社群軟體等線上方式提供「導師密碼卡」；請務必留意導師通知或公告，如未收到相關訊息，可主動與導師聯繫。「導師」是課業及生涯諮詢的重要資源，鼓勵您善加運用。
如同學於初選前，無法順利取得導師密碼卡，請安心，我們提供以下協助管道：
1.系辦
2.諮商中心徐姐，分機：57261，smi@cc.ncu.edu.tw
◎大學部導師輔導選課參考流程 
111/12/05教務處「課程時間表」上網 
111/12/05-111/12/23導師輔導選課 /線上導師及系所輔導意見調查
1.向導師領取密碼卡 
2.「選課確認單」為方便您與導師討論選課科目所設計的表單，,同學得事先至「選課系統 」-&gt; 「相關網站」下載「諮商中心導師輔導選課確認單」填妥，依預約時間向導師個別諮詢選課意見，並領取導師密碼卡。
3.請同學踴躍線上填寫導師及系所輔導意見調查，幫助學校及導師瞭解同學的需求，並作為推薦優良導師及單位之參考。
111/12/16-111/12/23課程初選 
112/02/08-112/02/22加退選 
以上初選及加退選時間如有異動，以教務處課務組公告為主。</t>
        </is>
      </c>
      <c r="G1224" s="7" t="inlineStr">
        <is>
          <t>smi@cc.ncu.edu.tw</t>
        </is>
      </c>
      <c r="H1224" s="7" t="inlineStr">
        <is>
          <t>mailto:smi@cc.ncu.edu.tw</t>
        </is>
      </c>
      <c r="I1224" s="7" t="n"/>
      <c r="J1224" s="7" t="n"/>
      <c r="K1224" s="7" t="n"/>
      <c r="L1224" s="7" t="n"/>
      <c r="M1224" s="7" t="inlineStr">
        <is>
          <t>https://www.phy.ncu.edu.tw/news/%e5%a4%a7%e5%ad%b8%e9%83%a8%e5%b0%8e%e5%b8%ab%e8%bc%94%e5%b0%8e%e9%81%b8%e8%aa%b2111-12-05-111-12-23/</t>
        </is>
      </c>
      <c r="N1224" s="7" t="inlineStr">
        <is>
          <t>吳菁穗</t>
        </is>
      </c>
    </row>
    <row r="1225">
      <c r="A1225" s="7">
        <f>TRUE()</f>
        <v/>
      </c>
      <c r="B1225" s="7" t="inlineStr">
        <is>
          <t>演講</t>
        </is>
      </c>
      <c r="C1225" s="7" t="n"/>
      <c r="D1225" s="14" t="n">
        <v>44888</v>
      </c>
      <c r="E1225" s="7" t="inlineStr">
        <is>
          <t>Colloquium 20221129-Quantum Simulation of Open Quantum Systems on IBM-Q Superconducting Quantum Computers</t>
        </is>
      </c>
      <c r="F1225" s="7" t="inlineStr">
        <is>
          <t>Colloquium_2022_11_29_V下載</t>
        </is>
      </c>
      <c r="G1225" s="7" t="inlineStr">
        <is>
          <t>Colloquium_2022_11_29_V</t>
        </is>
      </c>
      <c r="H1225" s="7" t="inlineStr">
        <is>
          <t>https://www.phy.ncu.edu.tw/wp-content/uploads/2022/11/Colloquium_2022_11_29_V.pdf</t>
        </is>
      </c>
      <c r="I1225" s="7" t="inlineStr">
        <is>
          <t>下載</t>
        </is>
      </c>
      <c r="J1225" s="7" t="inlineStr">
        <is>
          <t>https://www.phy.ncu.edu.tw/wp-content/uploads/2022/11/Colloquium_2022_11_29_V.pdf</t>
        </is>
      </c>
      <c r="K1225" s="7" t="n"/>
      <c r="L1225" s="7" t="n"/>
      <c r="M1225" s="7" t="inlineStr">
        <is>
          <t>https://www.phy.ncu.edu.tw/news/colloquium-20221129-quantum-simulation-of-open-quantum-systems-on-ibm-q-superconducting-quantum-computers/</t>
        </is>
      </c>
      <c r="N1225" s="7" t="inlineStr">
        <is>
          <t>許慧君</t>
        </is>
      </c>
    </row>
    <row r="1226" ht="222" customHeight="1">
      <c r="A1226" s="7">
        <f>TRUE()</f>
        <v/>
      </c>
      <c r="B1226" s="7" t="inlineStr">
        <is>
          <t>其他</t>
        </is>
      </c>
      <c r="C1226" s="7" t="n"/>
      <c r="D1226" s="14" t="n">
        <v>44888</v>
      </c>
      <c r="E1226" s="7" t="inlineStr">
        <is>
          <t>日本中央大學Sakura Program徵選公告</t>
        </is>
      </c>
      <c r="F1226" s="9" t="inlineStr">
        <is>
          <t>請有意申請的同學 2022/12/02(五) 前 檢附相關證明文件至理學院辦公室(科二館1樓102室)！
日本中央大學Sakura Program將重新啟動，出訪日期為2023/02/05-02/11，
此次依循往例邀請理、工學院共10位同學參與，日方希望學生跟以下領域有關，
參與者可獲日本中央大學補助機票、食宿及免費課程，請有意者備妥以下資料於 12/2(五)前 送至理學院：
Laser spectroscopy and laser cooling in the field of physics
Functional materials such as solar cells and photocatalysts in the field of chemistry
Water treatment/recycling technology and biomedical devices in the field of engineering
對象資格：理、工學院大學部或碩士班在學學生，共10人。
申請資料：
1.日文N4以上檢定成績證明或英文TOEIC 600分以上成績證明，繳交影本，正本核對後歸還
2.歷年在校成績單
3.申請動機
4.推薦信(非必要)
詳見理學院最新公告 https://reurl.cc/06ZdW6</t>
        </is>
      </c>
      <c r="G1226" s="7" t="inlineStr">
        <is>
          <t>https://reurl.cc/06ZdW6</t>
        </is>
      </c>
      <c r="H1226" s="7" t="inlineStr">
        <is>
          <t>https://reurl.cc/06ZdW6</t>
        </is>
      </c>
      <c r="I1226" s="7" t="n"/>
      <c r="J1226" s="7" t="n"/>
      <c r="K1226" s="7" t="n"/>
      <c r="L1226" s="7" t="n"/>
      <c r="M1226" s="7" t="inlineStr">
        <is>
          <t>https://www.phy.ncu.edu.tw/news/%e6%97%a5%e6%9c%ac%e4%b8%ad%e5%a4%ae%e5%a4%a7%e5%ad%b8sakura-program%e5%be%b5%e9%81%b8%e5%85%ac%e5%91%8a/</t>
        </is>
      </c>
      <c r="N1226" s="7" t="inlineStr">
        <is>
          <t>劉怡貞</t>
        </is>
      </c>
    </row>
    <row r="1227" ht="196" customHeight="1">
      <c r="A1227" s="7">
        <f>TRUE()</f>
        <v/>
      </c>
      <c r="B1227" s="7" t="inlineStr">
        <is>
          <t>招生</t>
        </is>
      </c>
      <c r="C1227" s="7" t="n"/>
      <c r="D1227" s="14" t="n">
        <v>44887</v>
      </c>
      <c r="E1227" s="7" t="inlineStr">
        <is>
          <t>112學年度碩士班甄試入學正備取生報到情形查詢</t>
        </is>
      </c>
      <c r="F1227" s="9" t="inlineStr">
        <is>
          <t>https://cis.ncu.edu.tw/ExamRegister/checkin_detail?d=142I999I1I2202I0
階段次數報到日期備註功能
正取生  正取生 *111年11月22日至111年11月30日
備取1111年12月01日至111年12月09日備取1~備取9
備取2111年12月12日至111年12月23日備取10~備取11
備取3111年12月19日至111年12月30日備取14
備取4111年12月19日至111年12月30日備取14~備取15
備取5111年12月26日至112年01月05日備取16
備取6112年01月03日至112年01月10日備取17
備取7112年01月06日至112年01月12日備取18~備取19
備取8112年01月13日至112年01月17日備取20
備取9112年01月18日至112年01月30日備取21
備取10112年02月01日至112年02月03日備取22
備取11112年02月01日至112年02月03日備取23
備取12112年02月02日至112年02月04日備取24</t>
        </is>
      </c>
      <c r="G1227" s="7" t="inlineStr">
        <is>
          <t>https://cis.ncu.edu.tw/ExamRegister/checkin_detail?d=142I999</t>
        </is>
      </c>
      <c r="H1227" s="7" t="inlineStr">
        <is>
          <t>https://cis.ncu.edu.tw/ExamRegister/checkin_detail?d=142I999I1I2202I0</t>
        </is>
      </c>
      <c r="I1227" s="7" t="n"/>
      <c r="J1227" s="7" t="n"/>
      <c r="K1227" s="7" t="n"/>
      <c r="L1227" s="7" t="n"/>
      <c r="M1227" s="7" t="inlineStr">
        <is>
          <t>https://www.phy.ncu.edu.tw/news/112%e5%ad%b8%e5%b9%b4%e5%ba%a6%e7%a2%a9%e5%a3%ab%e7%8f%ad%e7%94%84%e8%a9%a6%e5%85%a5%e5%ad%b8%e6%ad%a3%e5%82%99%e5%8f%96%e7%94%9f%e5%a0%b1%e5%88%b0%e6%83%85%e5%bd%a2%e6%9f%a5%e8%a9%a2/</t>
        </is>
      </c>
      <c r="N1227" s="7" t="inlineStr">
        <is>
          <t>許慧君</t>
        </is>
      </c>
    </row>
    <row r="1228" ht="66" customHeight="1">
      <c r="A1228" s="7">
        <f>TRUE()</f>
        <v/>
      </c>
      <c r="B1228" s="7" t="inlineStr">
        <is>
          <t>演講</t>
        </is>
      </c>
      <c r="C1228" s="7" t="n"/>
      <c r="D1228" s="14" t="n">
        <v>44882</v>
      </c>
      <c r="E1228" s="7" t="inlineStr">
        <is>
          <t>博士生學位考試公告(江冠勳)</t>
        </is>
      </c>
      <c r="F1228" s="9" t="inlineStr">
        <is>
          <t>博士生姓名name : 江冠勳 (Kuan-Hsun Chiang)
時間time : 2022.11.25, 14:00
地點place : S4-625
題目Title : 設計超導量子電路的選擇定則用以發展電磁誘發透明(Engineering Selection Rules in Superconducting Quantum Circuits for Electromagnetically Induced Transparency)</t>
        </is>
      </c>
      <c r="G1228" s="7" t="n"/>
      <c r="H1228" s="7" t="n"/>
      <c r="I1228" s="7" t="n"/>
      <c r="J1228" s="7" t="n"/>
      <c r="K1228" s="7" t="n"/>
      <c r="L1228" s="7" t="n"/>
      <c r="M1228" s="7" t="inlineStr">
        <is>
          <t>https://www.phy.ncu.edu.tw/news/%e5%8d%9a%e5%a3%ab%e7%94%9f%e5%ad%b8%e4%bd%8d%e8%80%83%e8%a9%a6%e5%85%ac%e5%91%8a%e6%b1%9f%e5%86%a0%e5%8b%b3/</t>
        </is>
      </c>
      <c r="N1228" s="7" t="inlineStr">
        <is>
          <t>許慧君</t>
        </is>
      </c>
    </row>
    <row r="1229">
      <c r="A1229" s="7">
        <f>TRUE()</f>
        <v/>
      </c>
      <c r="B1229" s="7" t="inlineStr">
        <is>
          <t>其他</t>
        </is>
      </c>
      <c r="C1229" s="7" t="n"/>
      <c r="D1229" s="14" t="n">
        <v>44881</v>
      </c>
      <c r="E1229" s="7" t="inlineStr">
        <is>
          <t>國立中央大學COVID-19校園防疫措施1111114</t>
        </is>
      </c>
      <c r="F1229" s="7" t="inlineStr">
        <is>
          <t>v1_校園防疫措施1111114下載</t>
        </is>
      </c>
      <c r="G1229" s="7" t="inlineStr">
        <is>
          <t>v1_校園防疫措施1111114</t>
        </is>
      </c>
      <c r="H1229" s="7" t="inlineStr">
        <is>
          <t>https://www.phy.ncu.edu.tw/wp-content/uploads/2022/11/v1_校園防疫措施1111114.pdf</t>
        </is>
      </c>
      <c r="I1229" s="7" t="inlineStr">
        <is>
          <t>下載</t>
        </is>
      </c>
      <c r="J1229" s="7" t="inlineStr">
        <is>
          <t>https://www.phy.ncu.edu.tw/wp-content/uploads/2022/11/v1_校園防疫措施1111114.pdf</t>
        </is>
      </c>
      <c r="K1229" s="7" t="n"/>
      <c r="L1229" s="7" t="n"/>
      <c r="M1229" s="7" t="inlineStr">
        <is>
          <t>https://www.phy.ncu.edu.tw/news/%e5%9c%8b%e7%ab%8b%e4%b8%ad%e5%a4%ae%e5%a4%a7%e5%ad%b8covid-19%e6%a0%a1%e5%9c%92%e9%98%b2%e7%96%ab%e6%8e%aa%e6%96%bd1111114/</t>
        </is>
      </c>
      <c r="N1229" s="7" t="inlineStr">
        <is>
          <t>許慧君</t>
        </is>
      </c>
    </row>
    <row r="1230">
      <c r="A1230" s="7">
        <f>TRUE()</f>
        <v/>
      </c>
      <c r="B1230" s="7" t="inlineStr">
        <is>
          <t>演講</t>
        </is>
      </c>
      <c r="C1230" s="7" t="n"/>
      <c r="D1230" s="14" t="n">
        <v>44880</v>
      </c>
      <c r="E1230" s="7" t="inlineStr">
        <is>
          <t>Colloquium 20221122-Efficient information usage by cells – and cell biologists</t>
        </is>
      </c>
      <c r="F1230" s="7" t="inlineStr">
        <is>
          <t>Colloquium_2022_11_22_V下載</t>
        </is>
      </c>
      <c r="G1230" s="7" t="inlineStr">
        <is>
          <t>Colloquium_2022_11_22_V</t>
        </is>
      </c>
      <c r="H1230" s="7" t="inlineStr">
        <is>
          <t>https://www.phy.ncu.edu.tw/wp-content/uploads/2022/11/Colloquium_2022_11_22_V.pdf</t>
        </is>
      </c>
      <c r="I1230" s="7" t="inlineStr">
        <is>
          <t>下載</t>
        </is>
      </c>
      <c r="J1230" s="7" t="inlineStr">
        <is>
          <t>https://www.phy.ncu.edu.tw/wp-content/uploads/2022/11/Colloquium_2022_11_22_V.pdf</t>
        </is>
      </c>
      <c r="K1230" s="7" t="n"/>
      <c r="L1230" s="7" t="n"/>
      <c r="M1230" s="7" t="inlineStr">
        <is>
          <t>https://www.phy.ncu.edu.tw/news/colloquium-20221122-efficient-information-usage-by-cells-and-cell-biologists/</t>
        </is>
      </c>
      <c r="N1230" s="7" t="inlineStr">
        <is>
          <t>許慧君</t>
        </is>
      </c>
    </row>
    <row r="1231">
      <c r="A1231" s="7">
        <f>TRUE()</f>
        <v/>
      </c>
      <c r="B1231" s="7" t="inlineStr">
        <is>
          <t>招生</t>
        </is>
      </c>
      <c r="C1231" s="7" t="n"/>
      <c r="D1231" s="14" t="n">
        <v>44880</v>
      </c>
      <c r="E1231" s="7" t="inlineStr">
        <is>
          <t>2023年僑生及港澳生學位生單獨招生簡章公告</t>
        </is>
      </c>
      <c r="F1231" s="7" t="inlineStr">
        <is>
          <t>https://www.oia.ncu.edu.tw/index.php/tw/apply-to-ncu-tw/separate-enrollment-for-overseas-chinese-students-from-hong-kong-and-macau-tw.html</t>
        </is>
      </c>
      <c r="G1231" s="7" t="inlineStr">
        <is>
          <t>https://www.oia.ncu.edu.tw/index.php/tw/apply-to-ncu-tw/sepa</t>
        </is>
      </c>
      <c r="H1231" s="7" t="inlineStr">
        <is>
          <t>https://www.oia.ncu.edu.tw/index.php/tw/apply-to-ncu-tw/separate-enrollment-for-overseas-chinese-students-from-hong-kong-and-macau-tw.html</t>
        </is>
      </c>
      <c r="I1231" s="7" t="n"/>
      <c r="J1231" s="7" t="n"/>
      <c r="K1231" s="7" t="n"/>
      <c r="L1231" s="7" t="n"/>
      <c r="M1231" s="7" t="inlineStr">
        <is>
          <t>https://www.phy.ncu.edu.tw/news/2023%e5%b9%b4%e5%83%91%e7%94%9f%e5%8f%8a%e6%b8%af%e6%be%b3%e7%94%9f%e5%ad%b8%e4%bd%8d%e7%94%9f%e5%96%ae%e7%8d%a8%e6%8b%9b%e7%94%9f%e7%b0%a1%e7%ab%a0%e5%85%ac%e5%91%8a/</t>
        </is>
      </c>
      <c r="N1231" s="7" t="inlineStr">
        <is>
          <t>許慧君</t>
        </is>
      </c>
    </row>
    <row r="1232" ht="40" customHeight="1">
      <c r="A1232" s="7">
        <f>TRUE()</f>
        <v/>
      </c>
      <c r="B1232" s="7" t="inlineStr">
        <is>
          <t>招生</t>
        </is>
      </c>
      <c r="C1232" s="7" t="n"/>
      <c r="D1232" s="14" t="n">
        <v>44876</v>
      </c>
      <c r="E1232" s="7" t="inlineStr">
        <is>
          <t>112學年度碩士班甄試入學第二梯次錄取名單</t>
        </is>
      </c>
      <c r="F1232" s="9" t="inlineStr">
        <is>
          <t>https://admission.ncu.edu.tw/zh-TW/article/2022-11-11%2008:51:04
複試正取者:複試成績單、報到通知，於11/11郵寄至通訊地址。
複試備取者、未錄取者:成績單，於11/11郵寄至通訊地址。</t>
        </is>
      </c>
      <c r="G1232" s="7" t="inlineStr">
        <is>
          <t>https://admission.ncu.edu.tw/zh-TW/article/2022-11-11%2008:5</t>
        </is>
      </c>
      <c r="H1232" s="7" t="inlineStr">
        <is>
          <t>https://admission.ncu.edu.tw/zh-TW/article/2022-11-11%2008:51:04</t>
        </is>
      </c>
      <c r="I1232" s="7" t="n"/>
      <c r="J1232" s="7" t="n"/>
      <c r="K1232" s="7" t="n"/>
      <c r="L1232" s="7" t="n"/>
      <c r="M1232" s="7" t="inlineStr">
        <is>
          <t>https://www.phy.ncu.edu.tw/news/112%e5%ad%b8%e5%b9%b4%e5%ba%a6%e7%a2%a9%e5%a3%ab%e7%8f%ad%e7%94%84%e8%a9%a6%e5%85%a5%e5%ad%b8%e7%ac%ac%e4%ba%8c%e6%a2%af%e6%ac%a1%e9%8c%84%e5%8f%96%e5%90%8d%e5%96%ae/</t>
        </is>
      </c>
      <c r="N1232" s="7" t="inlineStr">
        <is>
          <t>許慧君</t>
        </is>
      </c>
    </row>
    <row r="1233">
      <c r="A1233" s="7">
        <f>TRUE()</f>
        <v/>
      </c>
      <c r="B1233" s="7" t="inlineStr">
        <is>
          <t>演講</t>
        </is>
      </c>
      <c r="C1233" s="7" t="n"/>
      <c r="D1233" s="14" t="n">
        <v>44876</v>
      </c>
      <c r="E1233" s="7" t="inlineStr">
        <is>
          <t>Colloquium 20221115-Metal Oxides as Catalysts for Oxidative Steam Reforming of Ethanol</t>
        </is>
      </c>
      <c r="F1233" s="7" t="inlineStr">
        <is>
          <t>Colloquium_2022_11_15_V下載</t>
        </is>
      </c>
      <c r="G1233" s="7" t="inlineStr">
        <is>
          <t>Colloquium_2022_11_15_V</t>
        </is>
      </c>
      <c r="H1233" s="7" t="inlineStr">
        <is>
          <t>https://www.phy.ncu.edu.tw/wp-content/uploads/2022/11/Colloquium_2022_11_15_V.pdf</t>
        </is>
      </c>
      <c r="I1233" s="7" t="inlineStr">
        <is>
          <t>下載</t>
        </is>
      </c>
      <c r="J1233" s="7" t="inlineStr">
        <is>
          <t>https://www.phy.ncu.edu.tw/wp-content/uploads/2022/11/Colloquium_2022_11_15_V.pdf</t>
        </is>
      </c>
      <c r="K1233" s="7" t="n"/>
      <c r="L1233" s="7" t="n"/>
      <c r="M1233" s="7" t="inlineStr">
        <is>
          <t>https://www.phy.ncu.edu.tw/news/colloquium-20221115-metal-oxides-as-catalysts-for-oxidative-steam-reforming-of-ethanol/</t>
        </is>
      </c>
      <c r="N1233" s="7" t="inlineStr">
        <is>
          <t>許慧君</t>
        </is>
      </c>
    </row>
    <row r="1234" ht="157" customHeight="1">
      <c r="A1234" s="7">
        <f>TRUE()</f>
        <v/>
      </c>
      <c r="B1234" s="7" t="inlineStr">
        <is>
          <t>其他</t>
        </is>
      </c>
      <c r="C1234" s="7" t="n"/>
      <c r="D1234" s="14" t="n">
        <v>44875</v>
      </c>
      <c r="E1234" s="7" t="inlineStr">
        <is>
          <t>【施工公告】111年11月11日至112年01月09日「健雄館物理系系辦公室整修工程」</t>
        </is>
      </c>
      <c r="F1234" s="9" t="inlineStr">
        <is>
          <t>一、工程內容：健雄館物理系系辦公室(S4-629)整修工程
二、施工期間：111年11月11日至112年01月09日，每日(含六日及國定假日)08:00-20:00
三、說    明：
(一) 施工期間有噪音、粉塵現象。
(二) 本館各單位若有活動或其他因素需廠商暫停施作，應提早3日前書面告知廠商，廠商得依契約規定辧理。
(三) 施工期間造成不便之處，敬請 見諒!!
施工廠商︰質敘共構室內裝修有限公司
聯絡人:朱先生 電話: 0970-122-322
相關事宜連絡電話:
物理系辦公室  校內分機：65384
總務處營繕組   校內分機：57329</t>
        </is>
      </c>
      <c r="G1234" s="7" t="n"/>
      <c r="H1234" s="7" t="n"/>
      <c r="I1234" s="7" t="n"/>
      <c r="J1234" s="7" t="n"/>
      <c r="K1234" s="7" t="n"/>
      <c r="L1234" s="7" t="n"/>
      <c r="M1234" s="7" t="inlineStr">
        <is>
          <t>https://www.phy.ncu.edu.tw/news/%e3%80%90%e6%96%bd%e5%b7%a5%e5%85%ac%e5%91%8a%e3%80%91111%e5%b9%b411%e6%9c%8811%e6%97%a5%e8%87%b3112%e5%b9%b401%e6%9c%8809%e6%97%a5%e3%80%8c%e5%81%a5%e9%9b%84%e9%a4%a8%e7%89%a9%e7%90%86%e7%b3%bb/</t>
        </is>
      </c>
      <c r="N1234" s="7" t="inlineStr">
        <is>
          <t>許慧君</t>
        </is>
      </c>
    </row>
    <row r="1235" ht="170" customHeight="1">
      <c r="A1235" s="7">
        <f>TRUE()</f>
        <v/>
      </c>
      <c r="B1235" s="7" t="inlineStr">
        <is>
          <t>其他</t>
        </is>
      </c>
      <c r="C1235" s="7" t="n"/>
      <c r="D1235" s="14" t="n">
        <v>44874</v>
      </c>
      <c r="E1235" s="7" t="inlineStr">
        <is>
          <t>物理系教室異動公告 11/14(一)-11/18(五)   S4-625</t>
        </is>
      </c>
      <c r="F1235" s="9" t="inlineStr">
        <is>
          <t>11/14(一)-11/18(五)   S4-625舉辦Third sPHENIX in Asia meeting
下列課程異動
時間科目名稱(任課老師)新教室
11/14(一)10-12PH1027*A-力學(郭家銘)S4-625(教室不變)
11/15(二)14-16PH6017*-專題演講I(楊仲準)S4-209
11/15(二)16-19CC0203*-天文學導論(高仲明)S4-208I(理論中心)
11/16(三)08-10PH1027*A-力學(郭家銘)運動會停課
11/16(三)10-12PH6003*-量子力學I(李紀倫)運動會停課
11/16(三)13-17PH3057*-計算物理導論(黎璧賢)運動會停課
11/17(四)09-10PH6003*-量子力學I(李紀倫)運動會停課
11/17(四)12-13複雜系統演講運動會停課
11/17(四)14-17PH6007*-古典力學I(黎璧賢)運動會停課
11/17(四)18-20鄭王曜老師實驗室運動會停課</t>
        </is>
      </c>
      <c r="G1235" s="7" t="n"/>
      <c r="H1235" s="7" t="n"/>
      <c r="I1235" s="7" t="n"/>
      <c r="J1235" s="7" t="n"/>
      <c r="K1235" s="7" t="n"/>
      <c r="L1235" s="7" t="n"/>
      <c r="M1235" s="7" t="inlineStr">
        <is>
          <t>https://www.phy.ncu.edu.tw/news/%e7%89%a9%e7%90%86%e7%b3%bb%e6%95%99%e5%ae%a4%e7%95%b0%e5%8b%95%e5%85%ac%e5%91%8a-11-14%e4%b8%80-11-18%e4%ba%94-s4-625/</t>
        </is>
      </c>
      <c r="N1235" s="7" t="inlineStr">
        <is>
          <t>許慧君</t>
        </is>
      </c>
    </row>
    <row r="1236">
      <c r="A1236" s="7">
        <f>TRUE()</f>
        <v/>
      </c>
      <c r="B1236" s="7" t="inlineStr">
        <is>
          <t>研討會</t>
        </is>
      </c>
      <c r="C1236" s="7" t="n"/>
      <c r="D1236" s="14" t="n">
        <v>44873</v>
      </c>
      <c r="E1236" s="7" t="inlineStr">
        <is>
          <t>2023物理年會</t>
        </is>
      </c>
      <c r="F1236" s="7" t="inlineStr">
        <is>
          <t>https://tps2023.conf.tw</t>
        </is>
      </c>
      <c r="G1236" s="7" t="inlineStr">
        <is>
          <t>https://tps2023.conf.tw</t>
        </is>
      </c>
      <c r="H1236" s="7" t="inlineStr">
        <is>
          <t>https://tps2023.conf.tw</t>
        </is>
      </c>
      <c r="I1236" s="7" t="n"/>
      <c r="J1236" s="7" t="n"/>
      <c r="K1236" s="7" t="n"/>
      <c r="L1236" s="7" t="n"/>
      <c r="M1236" s="7" t="inlineStr">
        <is>
          <t>https://www.phy.ncu.edu.tw/news/2023%e7%89%a9%e7%90%86%e5%b9%b4%e6%9c%83/</t>
        </is>
      </c>
      <c r="N1236" s="7" t="inlineStr">
        <is>
          <t>許慧君</t>
        </is>
      </c>
    </row>
    <row r="1237">
      <c r="A1237" s="7">
        <f>TRUE()</f>
        <v/>
      </c>
      <c r="B1237" s="7" t="inlineStr">
        <is>
          <t>其他</t>
        </is>
      </c>
      <c r="C1237" s="7" t="n"/>
      <c r="D1237" s="14" t="n">
        <v>44873</v>
      </c>
      <c r="E1237" s="7" t="inlineStr">
        <is>
          <t>國立中央大學COVID-19校園防疫措施1111107</t>
        </is>
      </c>
      <c r="F1237" s="7" t="inlineStr">
        <is>
          <t>v1_校園防疫措施1111107下載</t>
        </is>
      </c>
      <c r="G1237" s="7" t="inlineStr">
        <is>
          <t>v1_校園防疫措施1111107</t>
        </is>
      </c>
      <c r="H1237" s="7" t="inlineStr">
        <is>
          <t>https://www.phy.ncu.edu.tw/wp-content/uploads/2022/11/v1_校園防疫措施1111107.pdf</t>
        </is>
      </c>
      <c r="I1237" s="7" t="inlineStr">
        <is>
          <t>下載</t>
        </is>
      </c>
      <c r="J1237" s="7" t="inlineStr">
        <is>
          <t>https://www.phy.ncu.edu.tw/wp-content/uploads/2022/11/v1_校園防疫措施1111107.pdf</t>
        </is>
      </c>
      <c r="K1237" s="7" t="n"/>
      <c r="L1237" s="7" t="n"/>
      <c r="M1237" s="7" t="inlineStr">
        <is>
          <t>https://www.phy.ncu.edu.tw/news/%e5%9c%8b%e7%ab%8b%e4%b8%ad%e5%a4%ae%e5%a4%a7%e5%ad%b8covid-19%e6%a0%a1%e5%9c%92%e9%98%b2%e7%96%ab%e6%8e%aa%e6%96%bd/</t>
        </is>
      </c>
      <c r="N1237" s="7" t="inlineStr">
        <is>
          <t>許慧君</t>
        </is>
      </c>
    </row>
    <row r="1238" ht="79" customHeight="1">
      <c r="A1238" s="7">
        <f>TRUE()</f>
        <v/>
      </c>
      <c r="B1238" s="7" t="inlineStr">
        <is>
          <t>演講</t>
        </is>
      </c>
      <c r="C1238" s="7" t="n"/>
      <c r="D1238" s="14" t="n">
        <v>44873</v>
      </c>
      <c r="E1238" s="7" t="inlineStr">
        <is>
          <t>Welcome to Complex System and Biophysics Seminar 20221110</t>
        </is>
      </c>
      <c r="F1238" s="9" t="inlineStr">
        <is>
          <t>Welcome to Complex System and Biophysics Seminar 20221110
Title: Brownian information engines
Speaker: Jia-Jun Xu
Date: 10.11.2022(Thu)
Time: 12:00 pm
Place:S4-625</t>
        </is>
      </c>
      <c r="G1238" s="7" t="n"/>
      <c r="H1238" s="7" t="n"/>
      <c r="I1238" s="7" t="n"/>
      <c r="J1238" s="7" t="n"/>
      <c r="K1238" s="7" t="n"/>
      <c r="L1238" s="7" t="n"/>
      <c r="M1238" s="7" t="inlineStr">
        <is>
          <t>https://www.phy.ncu.edu.tw/news/welcome-to-complex-system-and-biophysics-seminar-20221110/</t>
        </is>
      </c>
      <c r="N1238" s="7" t="inlineStr">
        <is>
          <t>許慧君</t>
        </is>
      </c>
    </row>
    <row r="1239">
      <c r="A1239" s="7">
        <f>TRUE()</f>
        <v/>
      </c>
      <c r="B1239" s="7" t="inlineStr">
        <is>
          <t>其他</t>
        </is>
      </c>
      <c r="C1239" s="7" t="n"/>
      <c r="D1239" s="14" t="n">
        <v>44869</v>
      </c>
      <c r="E1239" s="7" t="inlineStr">
        <is>
          <t>失物招領(111.11.04)</t>
        </is>
      </c>
      <c r="F1239" s="7" t="inlineStr">
        <is>
          <t>有遺失下列物品者，請儘速至物理系辦(S4-629)認領! 未領取物品將於111.11.30清除。</t>
        </is>
      </c>
      <c r="G1239" s="7" t="n"/>
      <c r="H1239" s="7" t="n"/>
      <c r="I1239" s="7" t="n"/>
      <c r="J1239" s="7" t="n"/>
      <c r="K1239" s="7" t="n"/>
      <c r="L1239" s="7" t="n"/>
      <c r="M1239" s="7" t="inlineStr">
        <is>
          <t>https://www.phy.ncu.edu.tw/news/%e5%a4%b1%e7%89%a9%e6%8b%9b%e9%a0%98111-11-04/</t>
        </is>
      </c>
      <c r="N1239" s="7" t="inlineStr">
        <is>
          <t>許慧君</t>
        </is>
      </c>
    </row>
    <row r="1240">
      <c r="A1240" s="7">
        <f>TRUE()</f>
        <v/>
      </c>
      <c r="B1240" s="7" t="inlineStr">
        <is>
          <t>其他</t>
        </is>
      </c>
      <c r="C1240" s="7" t="n"/>
      <c r="D1240" s="14" t="n">
        <v>44869</v>
      </c>
      <c r="E1240" s="7" t="inlineStr">
        <is>
          <t>校園防災地圖(地震、火災)</t>
        </is>
      </c>
      <c r="F1240" s="7" t="inlineStr">
        <is>
          <t>校園防災地圖下載</t>
        </is>
      </c>
      <c r="G1240" s="7" t="inlineStr">
        <is>
          <t>校園防災地圖</t>
        </is>
      </c>
      <c r="H1240" s="7" t="inlineStr">
        <is>
          <t>https://www.phy.ncu.edu.tw/wp-content/uploads/2022/11/校園防災地圖.pdf</t>
        </is>
      </c>
      <c r="I1240" s="7" t="inlineStr">
        <is>
          <t>下載</t>
        </is>
      </c>
      <c r="J1240" s="7" t="inlineStr">
        <is>
          <t>https://www.phy.ncu.edu.tw/wp-content/uploads/2022/11/校園防災地圖.pdf</t>
        </is>
      </c>
      <c r="K1240" s="7" t="n"/>
      <c r="L1240" s="7" t="n"/>
      <c r="M1240" s="7" t="inlineStr">
        <is>
          <t>https://www.phy.ncu.edu.tw/news/%e6%a0%a1%e5%9c%92%e9%98%b2%e7%81%bd%e5%9c%b0%e5%9c%96%e5%9c%b0%e9%9c%87%e3%80%81%e7%81%ab%e7%81%bd-2/</t>
        </is>
      </c>
      <c r="N1240" s="7" t="inlineStr">
        <is>
          <t>許慧君</t>
        </is>
      </c>
    </row>
    <row r="1241" ht="40" customHeight="1">
      <c r="A1241" s="7">
        <f>TRUE()</f>
        <v/>
      </c>
      <c r="B1241" s="7" t="inlineStr">
        <is>
          <t>其他</t>
        </is>
      </c>
      <c r="C1241" s="7" t="n"/>
      <c r="D1241" s="14" t="n">
        <v>44868</v>
      </c>
      <c r="E1241" s="7" t="inlineStr">
        <is>
          <t>112學年度第一梯次交換學生計畫線上申請11/21(一)~12/9(五)</t>
        </is>
      </c>
      <c r="F1241" s="9" t="inlineStr">
        <is>
          <t>112學年度第一梯次交換學生計畫線上申請即將展開-11/21(一)~12/9(五)
相關資訊：https://www.oia.ncu.edu.tw/index.php/tw/students-going-abroad-tw/overseas-exchange-program-tw.html</t>
        </is>
      </c>
      <c r="G1241" s="7" t="inlineStr">
        <is>
          <t>https://www.oia.ncu.edu.tw/index.php/tw/students-going-abroa</t>
        </is>
      </c>
      <c r="H1241" s="7" t="inlineStr">
        <is>
          <t>https://www.oia.ncu.edu.tw/index.php/tw/students-going-abroad-tw/overseas-exchange-program-tw.html</t>
        </is>
      </c>
      <c r="I1241" s="7" t="n"/>
      <c r="J1241" s="7" t="n"/>
      <c r="K1241" s="7" t="n"/>
      <c r="L1241" s="7" t="n"/>
      <c r="M1241" s="7" t="inlineStr">
        <is>
          <t>https://www.phy.ncu.edu.tw/news/112%e5%ad%b8%e5%b9%b4%e5%ba%a6%e7%ac%ac%e4%b8%80%e6%a2%af%e6%ac%a1%e4%ba%a4%e6%8f%9b%e5%ad%b8%e7%94%9f%e8%a8%88%e7%95%ab%e7%b7%9a%e4%b8%8a%e7%94%b3%e8%ab%8b11-21%e4%b8%8012-9%e4%ba%94/</t>
        </is>
      </c>
      <c r="N1241" s="7" t="inlineStr">
        <is>
          <t>許慧君</t>
        </is>
      </c>
    </row>
    <row r="1242" ht="53" customHeight="1">
      <c r="A1242" s="7">
        <f>TRUE()</f>
        <v/>
      </c>
      <c r="B1242" s="7" t="inlineStr">
        <is>
          <t>其他</t>
        </is>
      </c>
      <c r="C1242" s="7" t="n"/>
      <c r="D1242" s="14" t="n">
        <v>44868</v>
      </c>
      <c r="E1242" s="7" t="inlineStr">
        <is>
          <t>物理系教室異動公告 11/9(三)</t>
        </is>
      </c>
      <c r="F1242" s="9" t="inlineStr">
        <is>
          <t>11/9(三)特殊選才口試，下列課程教室異動。
科目名稱 (任課老師)時間原教室新教室
基礎理論研究室演講15-17S4-621二樓理論中心 交誼廳
PH6005*- 電動力學I (賴山強)14-17S4-623S4-204</t>
        </is>
      </c>
      <c r="G1242" s="7" t="n"/>
      <c r="H1242" s="7" t="n"/>
      <c r="I1242" s="7" t="n"/>
      <c r="J1242" s="7" t="n"/>
      <c r="K1242" s="7" t="n"/>
      <c r="L1242" s="7" t="n"/>
      <c r="M1242" s="7" t="inlineStr">
        <is>
          <t>https://www.phy.ncu.edu.tw/news/%e7%89%a9%e7%90%86%e7%b3%bb%e6%95%99%e5%ae%a4%e7%95%b0%e5%8b%95%e5%85%ac%e5%91%8a-11-9%e4%b8%89/</t>
        </is>
      </c>
      <c r="N1242" s="7" t="inlineStr">
        <is>
          <t>許慧君</t>
        </is>
      </c>
    </row>
    <row r="1243" ht="131" customHeight="1">
      <c r="A1243" s="7">
        <f>TRUE()</f>
        <v/>
      </c>
      <c r="B1243" s="7" t="inlineStr">
        <is>
          <t>獎學金</t>
        </is>
      </c>
      <c r="C1243" s="7" t="n"/>
      <c r="D1243" s="14" t="n">
        <v>44868</v>
      </c>
      <c r="E1243" s="7" t="inlineStr">
        <is>
          <t>補助清寒學生出國研修獎學金</t>
        </is>
      </c>
      <c r="F1243" s="9" t="inlineStr">
        <is>
          <t>一、本校「補助清寒學生出國研修獎學金」申請資格為：具低收入戶、中低收入戶或特殊境遇家庭證明之大學部清寒學生（不含在職生、僑生及境外生），且歷年或前一學期學業成績平均排名達全班前百分之五十者（詳如附件）。
二、本學期線上申請系統關閉時間如下：
(一)雙聯：111年11月18日（五）中午12時。
(二)交換：111年12月9日（五）中午12時。
三、有關雙聯/交換等相關資訊可至本校國際事務處網頁/學生出國查詢。
四、個人獎學金一年至多五十萬元。若有相關問題請洽詢學務處生活輔導組（分機5 7 2 2 4 ） 。
國立中央大學清寒學生就學獎勵補助辦法下載</t>
        </is>
      </c>
      <c r="G1243" s="7" t="inlineStr">
        <is>
          <t>國立中央大學清寒學生就學獎勵補助辦法</t>
        </is>
      </c>
      <c r="H1243" s="7" t="inlineStr">
        <is>
          <t>https://www.phy.ncu.edu.tw/wp-content/uploads/2022/11/國立中央大學清寒學生就學獎勵補助辦法.pdf</t>
        </is>
      </c>
      <c r="I1243" s="7" t="inlineStr">
        <is>
          <t>下載</t>
        </is>
      </c>
      <c r="J1243" s="7" t="inlineStr">
        <is>
          <t>https://www.phy.ncu.edu.tw/wp-content/uploads/2022/11/國立中央大學清寒學生就學獎勵補助辦法.pdf</t>
        </is>
      </c>
      <c r="K1243" s="7" t="n"/>
      <c r="L1243" s="7" t="n"/>
      <c r="M1243" s="7" t="inlineStr">
        <is>
          <t>https://www.phy.ncu.edu.tw/news/%e8%a3%9c%e5%8a%a9%e6%b8%85%e5%af%92%e5%ad%b8%e7%94%9f%e5%87%ba%e5%9c%8b%e7%a0%94%e4%bf%ae%e7%8d%8e%e5%ad%b8-%e9%87%91/</t>
        </is>
      </c>
      <c r="N1243" s="7" t="inlineStr">
        <is>
          <t>許慧君</t>
        </is>
      </c>
    </row>
    <row r="1244">
      <c r="A1244" s="7">
        <f>TRUE()</f>
        <v/>
      </c>
      <c r="B1244" s="7" t="inlineStr">
        <is>
          <t>其他</t>
        </is>
      </c>
      <c r="C1244" s="7" t="n"/>
      <c r="D1244" s="14" t="n">
        <v>44868</v>
      </c>
      <c r="E1244" s="7" t="inlineStr">
        <is>
          <t>物理系分機通訊錄1111103</t>
        </is>
      </c>
      <c r="F1244" s="7" t="inlineStr">
        <is>
          <t>物理系通訊錄下載</t>
        </is>
      </c>
      <c r="G1244" s="7" t="inlineStr">
        <is>
          <t>物理系通訊錄</t>
        </is>
      </c>
      <c r="H1244" s="7" t="inlineStr">
        <is>
          <t>https://www.phy.ncu.edu.tw/wp-content/uploads/2022/11/物理系通訊錄.pdf</t>
        </is>
      </c>
      <c r="I1244" s="7" t="inlineStr">
        <is>
          <t>下載</t>
        </is>
      </c>
      <c r="J1244" s="7" t="inlineStr">
        <is>
          <t>https://www.phy.ncu.edu.tw/wp-content/uploads/2022/11/物理系通訊錄.pdf</t>
        </is>
      </c>
      <c r="K1244" s="7" t="n"/>
      <c r="L1244" s="7" t="n"/>
      <c r="M1244" s="7" t="inlineStr">
        <is>
          <t>https://www.phy.ncu.edu.tw/news/%e7%89%a9%e7%90%86%e7%b3%bb%e5%88%86%e6%a9%9f%e9%80%9a%e8%a8%8a%e9%8c%841111103/</t>
        </is>
      </c>
      <c r="N1244" s="7" t="inlineStr">
        <is>
          <t>許慧君</t>
        </is>
      </c>
    </row>
    <row r="1245">
      <c r="A1245" s="7">
        <f>TRUE()</f>
        <v/>
      </c>
      <c r="B1245" s="7" t="inlineStr">
        <is>
          <t>演講</t>
        </is>
      </c>
      <c r="C1245" s="7" t="n"/>
      <c r="D1245" s="14" t="n">
        <v>44868</v>
      </c>
      <c r="E1245" s="7" t="inlineStr">
        <is>
          <t>Colloquium 20221108-Generation and detection of genuine multipartite entanglement in boson sampling systems</t>
        </is>
      </c>
      <c r="F1245" s="7" t="inlineStr">
        <is>
          <t>Colloquium_2022_11_08_V-1下載</t>
        </is>
      </c>
      <c r="G1245" s="7" t="inlineStr">
        <is>
          <t>Colloquium_2022_11_08_V-1</t>
        </is>
      </c>
      <c r="H1245" s="7" t="inlineStr">
        <is>
          <t>https://www.phy.ncu.edu.tw/wp-content/uploads/2022/11/Colloquium_2022_11_08_V-1.pdf</t>
        </is>
      </c>
      <c r="I1245" s="7" t="inlineStr">
        <is>
          <t>下載</t>
        </is>
      </c>
      <c r="J1245" s="7" t="inlineStr">
        <is>
          <t>https://www.phy.ncu.edu.tw/wp-content/uploads/2022/11/Colloquium_2022_11_08_V-1.pdf</t>
        </is>
      </c>
      <c r="K1245" s="7" t="n"/>
      <c r="L1245" s="7" t="n"/>
      <c r="M1245" s="7" t="inlineStr">
        <is>
          <t>https://www.phy.ncu.edu.tw/news/colloquium-20221108-generation-and-detection-of-genuine-multipartite-entanglement-in-boson-sampling-systems/</t>
        </is>
      </c>
      <c r="N1245" s="7" t="inlineStr">
        <is>
          <t>許慧君</t>
        </is>
      </c>
    </row>
    <row r="1246" ht="409.6" customHeight="1">
      <c r="A1246" s="7">
        <f>TRUE()</f>
        <v/>
      </c>
      <c r="B1246" s="7" t="inlineStr">
        <is>
          <t>招生</t>
        </is>
      </c>
      <c r="C1246" s="7" t="inlineStr">
        <is>
          <t>高中生</t>
        </is>
      </c>
      <c r="D1246" s="14" t="n">
        <v>44867</v>
      </c>
      <c r="E1246" s="7" t="inlineStr">
        <is>
          <t>112學年度大學特殊選才招生物理學系複試通知</t>
        </is>
      </c>
      <c r="F1246" s="9" t="inlineStr">
        <is>
          <t>國立中央大學 112 學年度大學特殊選才招生 物理學系 初試通過名單
報名人數 19名，初試通過名單 17 名(依准考證號碼)
605010001、605010003、605010004、605010005、605010006、605010007、605010008、605010009、605010010、605010011、605010012、605010013、605010014、605010015、605010016、605010018、605010019。
國立中央大學 112 學年度大學特殊選才招生 物理學系 複試通知單
初試成績單及複試通知單已於111年11月02日寄出，敬請注意收件。
一、複試日期：111年11月09日（星期三）
 報到時間：請依表列報到時間辦理報到。考生須親自辦理報到，逾時未報到者，視為自動放棄應試資格。
 報到地點：健雄館七樓S4-717。
 應攜帶物品：①複試通知單②附照片之有效身分證件。
 考生候考區：健雄館S4-717。考生報到後，請依規定於候考區等候，勿隨意離場，三次唱名未到，視同自動放棄應試資格。如遇缺考者，則由現場已報到考生依序遞補進行。
考試時間：預計13:00起依『考試序號』進行口試，每位考生分四階段，前三階段各8分鐘，共24分鐘；第四階段為共同對談，時間為16:00~17:00，請勿缺席。
報到時間考試序號准考證號姓名
12:451605010007王○星
12:452605010001張○祥
12:453605010015葉○婷
13:054605010003梅○翔
13:055605010011劉○辰
13:056605010006洪○彥
13:357605010013張○瑋
13:358605010018黃○妍
13:359605010004李○恩
13:5510605010005蔡○學
13:5511605010012包○唯
13:5512605010019陳○津
14:2513605010010王○姍
14:2514605010009許○瑜
14:2515605010016許○翌
14:5016605010008吳○恩
14:5017605010014劉○丞
二、注意事項：
1.報到時請繳驗複試通知單及身分證件正本，驗畢歸還。
2.補助經濟弱勢考生複試交通費，請於本校招生資訊網→學士班→特殊選才(https://admission.ncu.edu.tw/zh-TW/content/37/12)→四、表單下載A-7。
3.機車禁止入校。家長開車之考生可憑本複試通知單免收停車費：入校時以車牌辨識直接通行，勿刷悠遊卡或一卡通；離校前請勿至自動繳費機繳費，離校時請走人工車道並出示本通知單即可放行。 
如對於本項考試有任何問題，歡迎洽詢 (03) 422-7151 轉分機65300。</t>
        </is>
      </c>
      <c r="G1246" s="7" t="n"/>
      <c r="H1246" s="7" t="n"/>
      <c r="I1246" s="7" t="n"/>
      <c r="J1246" s="7" t="n"/>
      <c r="K1246" s="7" t="n"/>
      <c r="L1246" s="7" t="n"/>
      <c r="M1246" s="7" t="inlineStr">
        <is>
          <t>https://www.phy.ncu.edu.tw/news/112%e5%ad%b8%e5%b9%b4%e5%ba%a6%e5%a4%a7%e5%ad%b8%e7%89%b9%e6%ae%8a%e9%81%b8%e6%89%8d%e6%8b%9b%e7%94%9f%e7%89%a9%e7%90%86%e5%ad%b8%e7%b3%bb%e8%a4%87%e8%a9%a6%e9%80%9a%e7%9f%a5/</t>
        </is>
      </c>
      <c r="N1246" s="7" t="inlineStr">
        <is>
          <t>吳菁穗</t>
        </is>
      </c>
    </row>
    <row r="1247" ht="66" customHeight="1">
      <c r="A1247" s="7">
        <f>TRUE()</f>
        <v/>
      </c>
      <c r="B1247" s="7" t="inlineStr">
        <is>
          <t>演講</t>
        </is>
      </c>
      <c r="C1247" s="7" t="n"/>
      <c r="D1247" s="14" t="n">
        <v>44865</v>
      </c>
      <c r="E1247" s="7" t="inlineStr">
        <is>
          <t>Welcome to Complex System and Biophysics Seminar 20221103</t>
        </is>
      </c>
      <c r="F1247" s="9" t="inlineStr">
        <is>
          <t>Title: Topological defect dynamics in the nonlinear wave systems
Speaker: Wei-Shuo Lo
Date: 03.11.2022(Thu)
Time: 12:00pm
Place: S4-625</t>
        </is>
      </c>
      <c r="G1247" s="7" t="n"/>
      <c r="H1247" s="7" t="n"/>
      <c r="I1247" s="7" t="n"/>
      <c r="J1247" s="7" t="n"/>
      <c r="K1247" s="7" t="n"/>
      <c r="L1247" s="7" t="n"/>
      <c r="M1247" s="7" t="inlineStr">
        <is>
          <t>https://www.phy.ncu.edu.tw/news/welcome-to-complex-system-and-biophysics-seminar-20221103/</t>
        </is>
      </c>
      <c r="N1247" s="7" t="inlineStr">
        <is>
          <t>許慧君</t>
        </is>
      </c>
    </row>
    <row r="1248" ht="40" customHeight="1">
      <c r="A1248" s="7">
        <f>TRUE()</f>
        <v/>
      </c>
      <c r="B1248" s="7" t="inlineStr">
        <is>
          <t>其他</t>
        </is>
      </c>
      <c r="C1248" s="7" t="n"/>
      <c r="D1248" s="14" t="n">
        <v>44865</v>
      </c>
      <c r="E1248" s="7" t="inlineStr">
        <is>
          <t>科三館前至科四館(健雄館)通道落磚危險，禁止通行。</t>
        </is>
      </c>
      <c r="F1248" s="9" t="inlineStr">
        <is>
          <t>科三館正面頂樓外牆目前已有一大塊水泥磚掉落，後續可能還會有掉落風險，敬請改道通行。
預計今日開始檢查外牆及敲除工程，期間會進行交通管制，屆時敬請配合指揮通行。</t>
        </is>
      </c>
      <c r="G1248" s="7" t="n"/>
      <c r="H1248" s="7" t="n"/>
      <c r="I1248" s="7" t="n"/>
      <c r="J1248" s="7" t="n"/>
      <c r="K1248" s="7" t="n"/>
      <c r="L1248" s="7" t="n"/>
      <c r="M1248" s="7" t="inlineStr">
        <is>
          <t>https://www.phy.ncu.edu.tw/news/%e7%a7%91%e4%b8%89%e9%a4%a8%e5%89%8d%e8%87%b3%e7%a7%91%e5%9b%9b%e9%a4%a8%e5%81%a5%e9%9b%84%e9%a4%a8%e9%80%9a%e9%81%93%e8%90%bd%e7%a3%9a%e5%8d%b1%e9%9a%aa%ef%bc%8c%e7%a6%81%e6%ad%a2%e9%80%9a%e8%a1%8c/</t>
        </is>
      </c>
      <c r="N1248" s="7" t="inlineStr">
        <is>
          <t>許慧君</t>
        </is>
      </c>
    </row>
    <row r="1249">
      <c r="A1249" s="7">
        <f>TRUE()</f>
        <v/>
      </c>
      <c r="B1249" s="7" t="inlineStr">
        <is>
          <t>獎學金</t>
        </is>
      </c>
      <c r="C1249" s="7" t="n"/>
      <c r="D1249" s="14" t="n">
        <v>44862</v>
      </c>
      <c r="E1249" s="7" t="inlineStr">
        <is>
          <t>111學年度「國立中央大學培育優秀博士生獎學金」獲獎學生名單</t>
        </is>
      </c>
      <c r="F1249" s="7" t="inlineStr">
        <is>
          <t>恭喜本系陳俊諺同學(新申請)、張允瑄同學(第二年續獎)獲獎!</t>
        </is>
      </c>
      <c r="G1249" s="7" t="n"/>
      <c r="H1249" s="7" t="n"/>
      <c r="I1249" s="7" t="n"/>
      <c r="J1249" s="7" t="n"/>
      <c r="K1249" s="7" t="n"/>
      <c r="L1249" s="7" t="n"/>
      <c r="M1249" s="7" t="inlineStr">
        <is>
          <t>https://www.phy.ncu.edu.tw/news/111%e5%ad%b8%e5%b9%b4%e5%ba%a6%e3%80%8c%e5%9c%8b%e7%ab%8b%e4%b8%ad%e5%a4%ae%e5%a4%a7%e5%ad%b8%e5%9f%b9%e8%82%b2%e5%84%aa%e7%a7%80%e5%8d%9a%e5%a3%ab%e7%94%9f%e7%8d%8e%e5%ad%b8%e9%87%91%e3%80%8d/</t>
        </is>
      </c>
      <c r="N1249" s="7" t="inlineStr">
        <is>
          <t>許慧君</t>
        </is>
      </c>
    </row>
    <row r="1250" ht="27" customHeight="1">
      <c r="A1250" s="7">
        <f>TRUE()</f>
        <v/>
      </c>
      <c r="B1250" s="7" t="inlineStr">
        <is>
          <t>招生</t>
        </is>
      </c>
      <c r="C1250" s="7" t="n"/>
      <c r="D1250" s="14" t="n">
        <v>44862</v>
      </c>
      <c r="E1250" s="7" t="inlineStr">
        <is>
          <t>112學年度碩士班甄試入學第一梯次錄取名單(僅初試直接錄取)</t>
        </is>
      </c>
      <c r="F1250" s="9" t="inlineStr">
        <is>
          <t>https://admission.ncu.edu.tw/zh-TW/article/2022-10-28%2009:14:56/9
錄取生報到通知於10/28以掛號郵寄至通訊地址</t>
        </is>
      </c>
      <c r="G1250" s="7" t="inlineStr">
        <is>
          <t>https://admission.ncu.edu.tw/zh-TW/article/2022-10-28%2009:1</t>
        </is>
      </c>
      <c r="H1250" s="7" t="inlineStr">
        <is>
          <t>https://admission.ncu.edu.tw/zh-TW/article/2022-10-28%2009:14:56/9</t>
        </is>
      </c>
      <c r="I1250" s="7" t="n"/>
      <c r="J1250" s="7" t="n"/>
      <c r="K1250" s="7" t="n"/>
      <c r="L1250" s="7" t="n"/>
      <c r="M1250" s="7" t="inlineStr">
        <is>
          <t>https://www.phy.ncu.edu.tw/news/112%e5%ad%b8%e5%b9%b4%e5%ba%a6%e7%a2%a9%e5%a3%ab%e7%8f%ad%e7%94%84%e8%a9%a6%e5%85%a5%e5%ad%b8%e7%ac%ac%e4%b8%80%e6%a2%af%e6%ac%a1%e9%8c%84%e5%8f%96%e5%90%8d%e5%96%ae%e5%83%85%e5%88%9d%e8%a9%a6/</t>
        </is>
      </c>
      <c r="N1250" s="7" t="inlineStr">
        <is>
          <t>許慧君</t>
        </is>
      </c>
    </row>
    <row r="1251">
      <c r="A1251" s="7">
        <f>TRUE()</f>
        <v/>
      </c>
      <c r="B1251" s="7" t="inlineStr">
        <is>
          <t>演講</t>
        </is>
      </c>
      <c r="C1251" s="7" t="n"/>
      <c r="D1251" s="14" t="n">
        <v>44860</v>
      </c>
      <c r="E1251" s="7" t="inlineStr">
        <is>
          <t>Colloquium 20221101-Generation of isolated attosecond pulses driven by a post-compressed Yb laser</t>
        </is>
      </c>
      <c r="F1251" s="7" t="inlineStr">
        <is>
          <t>Colloquium_2022_11_01_V下載</t>
        </is>
      </c>
      <c r="G1251" s="7" t="inlineStr">
        <is>
          <t>Colloquium_2022_11_01_V</t>
        </is>
      </c>
      <c r="H1251" s="7" t="inlineStr">
        <is>
          <t>https://www.phy.ncu.edu.tw/wp-content/uploads/2022/10/Colloquium_2022_11_01_V.pdf</t>
        </is>
      </c>
      <c r="I1251" s="7" t="inlineStr">
        <is>
          <t>下載</t>
        </is>
      </c>
      <c r="J1251" s="7" t="inlineStr">
        <is>
          <t>https://www.phy.ncu.edu.tw/wp-content/uploads/2022/10/Colloquium_2022_11_01_V.pdf</t>
        </is>
      </c>
      <c r="K1251" s="7" t="n"/>
      <c r="L1251" s="7" t="n"/>
      <c r="M1251" s="7" t="inlineStr">
        <is>
          <t>https://www.phy.ncu.edu.tw/news/colloquium-20221101-generation-of-isolated-attosecond-pulses-driven-by-a-post-compressed-yb-laser/</t>
        </is>
      </c>
      <c r="N1251" s="7" t="inlineStr">
        <is>
          <t>許慧君</t>
        </is>
      </c>
    </row>
    <row r="1252" ht="53" customHeight="1">
      <c r="A1252" s="7">
        <f>TRUE()</f>
        <v/>
      </c>
      <c r="B1252" s="7" t="inlineStr">
        <is>
          <t>其他</t>
        </is>
      </c>
      <c r="C1252" s="7" t="n"/>
      <c r="D1252" s="14" t="n">
        <v>44855</v>
      </c>
      <c r="E1252" s="7" t="inlineStr">
        <is>
          <t>「校園交通環境優化之預計做法」公聽會</t>
        </is>
      </c>
      <c r="F1252" s="9" t="inlineStr">
        <is>
          <t>一、時間：111年10月25日(星期二)下午1時30分
二、地點：遊藝館國際會議廳
三、說明：歡迎對本校交通環境優化有興趣之教職員工生參與討論，期能降低交安事故及提升校園交通環境品質。</t>
        </is>
      </c>
      <c r="G1252" s="7" t="n"/>
      <c r="H1252" s="7" t="n"/>
      <c r="I1252" s="7" t="n"/>
      <c r="J1252" s="7" t="n"/>
      <c r="K1252" s="7" t="n"/>
      <c r="L1252" s="7" t="n"/>
      <c r="M1252" s="7" t="inlineStr">
        <is>
          <t>https://www.phy.ncu.edu.tw/news/%e3%80%8c%e6%a0%a1%e5%9c%92%e4%ba%a4%e9%80%9a%e7%92%b0%e5%a2%83%e5%84%aa%e5%8c%96%e4%b9%8b%e9%a0%90%e8%a8%88%e5%81%9a%e6%b3%95%e3%80%8d%e5%85%ac%e8%81%bd%e6%9c%83/</t>
        </is>
      </c>
      <c r="N1252" s="7" t="inlineStr">
        <is>
          <t>許慧君</t>
        </is>
      </c>
    </row>
    <row r="1253" ht="183" customHeight="1">
      <c r="A1253" s="7">
        <f>TRUE()</f>
        <v/>
      </c>
      <c r="B1253" s="7" t="inlineStr">
        <is>
          <t>其他</t>
        </is>
      </c>
      <c r="C1253" s="7" t="n"/>
      <c r="D1253" s="14" t="n">
        <v>44855</v>
      </c>
      <c r="E1253" s="7" t="inlineStr">
        <is>
          <t>一對一課輔（第二階段）即日起至11/11受理報名，隨到隨審~</t>
        </is>
      </c>
      <c r="F1253" s="9" t="inlineStr">
        <is>
          <t>一、為厚實專業基礎課程課業輔導,並配合學生學習需求,教務處推動免費一對一課業輔導制度,請多加利用。
二、申請輔導科目以當學期之必修、必選修為主,該科目前次修課紀錄應為不及格、停修，或前學期(年)休學核定在案者,方可申請。
三、課輔小老師將以兼任助理(工讀生)身分聘僱,須參加(線上)培訓及每月定期小聚，請先詳閱制度說明,符合資格再行提出申請。
四、申請課輔繳交資料如下:
(一)一對一課輔申請表(請雙面列印)。
(二)至本校人事室網站下載「獎助生暨學生兼任助理學習與勞僱型態同意書」(請勾選學生兼任助理、指定代理人處由該科教師或系主任簽章。);「員工個人資料保密同意書」(職稱請填寫工讀生)。
五、本業務即日起至111年11月11日受理報名,採隨到隨審，逾時不候。
六、如有疑問請洽校內分機57135陳小姐（ffww108@g.ncu.edu.tw）
連結：https://pdc.adm.ncu.edu.tw/student.asp</t>
        </is>
      </c>
      <c r="G1253" s="7" t="inlineStr">
        <is>
          <t>https://pdc.adm.ncu.edu.tw/student.asp</t>
        </is>
      </c>
      <c r="H1253" s="7" t="inlineStr">
        <is>
          <t>https://pdc.adm.ncu.edu.tw/student.asp</t>
        </is>
      </c>
      <c r="I1253" s="7" t="n"/>
      <c r="J1253" s="7" t="n"/>
      <c r="K1253" s="7" t="n"/>
      <c r="L1253" s="7" t="n"/>
      <c r="M1253" s="7" t="inlineStr">
        <is>
          <t>https://www.phy.ncu.edu.tw/news/%e4%b8%80%e5%b0%8d%e4%b8%80%e8%aa%b2%e8%bc%94%ef%bc%88%e7%ac%ac%e4%ba%8c%e9%9a%8e%e6%ae%b5%ef%bc%89%e5%8d%b3%e6%97%a5%e8%b5%b7%e8%87%b311-11%e5%8f%97%e7%90%86%e5%a0%b1%e5%90%8d%ef%bc%8c%e9%9a%a8/</t>
        </is>
      </c>
      <c r="N1253" s="7" t="inlineStr">
        <is>
          <t>許慧君</t>
        </is>
      </c>
    </row>
    <row r="1254" ht="92" customHeight="1">
      <c r="A1254" s="7">
        <f>TRUE()</f>
        <v/>
      </c>
      <c r="B1254" s="7" t="inlineStr">
        <is>
          <t>其他</t>
        </is>
      </c>
      <c r="C1254" s="7" t="n"/>
      <c r="D1254" s="14" t="n">
        <v>44855</v>
      </c>
      <c r="E1254" s="7" t="inlineStr">
        <is>
          <t>111-1 期中教學回饋填寫 10/17~11/06</t>
        </is>
      </c>
      <c r="F1254" s="9" t="inlineStr">
        <is>
          <t>111學年第1學期期中教學回饋於10月17日開始至11月06日 23:59:59截止
歡迎同學踴躍至系統填寫對於修課課程的建議，問卷題目為對課程的建議一題，謝謝!
填寫路徑：
https://cis.ncu.edu.tw/iNCU/academic/course/courseEvaluate
(使用portal帳號、密碼登入&gt;教務專區&gt;課務&gt;教學評量)
***期中教學回饋為匿名問卷，您的身份我們絕對保密***
原始公告連結：https://pdc.adm.ncu.edu.tw/news_detail.asp?no=2907</t>
        </is>
      </c>
      <c r="G1254" s="7" t="inlineStr">
        <is>
          <t>https://cis.ncu.edu.tw/iNCU/academic/course/courseEvaluate</t>
        </is>
      </c>
      <c r="H1254" s="7" t="inlineStr">
        <is>
          <t>https://cis.ncu.edu.tw/iNCU/academic/course/courseEvaluate</t>
        </is>
      </c>
      <c r="I1254" s="7" t="inlineStr">
        <is>
          <t>https://pdc.adm.ncu.edu.tw/news_detail.asp?no=2907</t>
        </is>
      </c>
      <c r="J1254" s="7" t="inlineStr">
        <is>
          <t>https://pdc.adm.ncu.edu.tw/news_detail.asp?no=2907</t>
        </is>
      </c>
      <c r="K1254" s="7" t="n"/>
      <c r="L1254" s="7" t="n"/>
      <c r="M1254" s="7" t="inlineStr">
        <is>
          <t>https://www.phy.ncu.edu.tw/news/111-1-%e6%9c%9f%e4%b8%ad%e6%95%99%e5%ad%b8%e5%9b%9e%e9%a5%8b%e5%a1%ab%e5%af%ab-10-1711-06/</t>
        </is>
      </c>
      <c r="N1254" s="7" t="inlineStr">
        <is>
          <t>吳菁穗</t>
        </is>
      </c>
    </row>
    <row r="1255" ht="183" customHeight="1">
      <c r="A1255" s="7">
        <f>TRUE()</f>
        <v/>
      </c>
      <c r="B1255" s="7" t="inlineStr">
        <is>
          <t>獎學金</t>
        </is>
      </c>
      <c r="C1255" s="7" t="n"/>
      <c r="D1255" s="14" t="n">
        <v>44855</v>
      </c>
      <c r="E1255" s="7" t="inlineStr">
        <is>
          <t>台灣女科學家「孟粹珠獎學金」申請公告</t>
        </is>
      </c>
      <c r="F1255" s="9" t="inlineStr">
        <is>
          <t>2022-09-27-附錄二-2023年孟粹珠紀念獎遴選要點-004下載
2023年第十六屆台灣女科學家「孟粹珠獎學金」遴選要點
一、 設立宗旨
配合「台灣傑出女科學家獎」，並紀念國立陽明大學孟粹珠教授畢生對科學研究和教育的奉獻，獎勵具有優秀學業和研究表現的女性博士班研究生。
二、 候選人資格
候選人必須符合下列的條件：
(一) 擁有中華民國國籍，目前就讀國內公私立大學的女性博士班研究生。
(二) 主修領域為物質科學、數學、資訊科學領域，具有優秀的學業和研究表現者。
四、 獎項
得獎者頒發獎金新台幣捌萬元整和獎狀乙紙。
申請辦法與申請表請詳閱遴選要點 
有意申請同學需備妥申請文件正本一份，並附電子檔案（word/pdf），於11月20日前送物理系辦。</t>
        </is>
      </c>
      <c r="G1255" s="7" t="inlineStr">
        <is>
          <t>2022-09-27-附錄二-2023年孟粹珠紀念獎遴選要點-004</t>
        </is>
      </c>
      <c r="H1255" s="7" t="inlineStr">
        <is>
          <t>https://www.phy.ncu.edu.tw/wp-content/uploads/2022/10/2022-09-27-附錄二-2023年孟粹珠紀念獎遴選要點-004.docx</t>
        </is>
      </c>
      <c r="I1255" s="7" t="inlineStr">
        <is>
          <t>下載</t>
        </is>
      </c>
      <c r="J1255" s="7" t="inlineStr">
        <is>
          <t>https://www.phy.ncu.edu.tw/wp-content/uploads/2022/10/2022-09-27-附錄二-2023年孟粹珠紀念獎遴選要點-004.docx</t>
        </is>
      </c>
      <c r="K1255" s="7" t="n"/>
      <c r="L1255" s="7" t="n"/>
      <c r="M1255" s="7" t="inlineStr">
        <is>
          <t>https://www.phy.ncu.edu.tw/news/%e5%8f%b0%e7%81%a3%e5%a5%b3%e7%a7%91%e5%ad%b8%e5%ae%b6%e3%80%8c%e5%ad%9f%e7%b2%b9%e7%8f%a0%e7%8d%8e%e5%ad%b8%e9%87%91%e3%80%8d%e7%94%b3%e8%ab%8b%e5%85%ac%e5%91%8a-2/</t>
        </is>
      </c>
      <c r="N1255" s="7" t="inlineStr">
        <is>
          <t>許慧君</t>
        </is>
      </c>
    </row>
    <row r="1256" ht="131" customHeight="1">
      <c r="A1256" s="7">
        <f>TRUE()</f>
        <v/>
      </c>
      <c r="B1256" s="7" t="inlineStr">
        <is>
          <t>其他</t>
        </is>
      </c>
      <c r="C1256" s="7" t="n"/>
      <c r="D1256" s="14" t="n">
        <v>44853</v>
      </c>
      <c r="E1256" s="7" t="inlineStr">
        <is>
          <t>111(一)課程停修申請10月24日至12月2日止，相關說明請點選此公告</t>
        </is>
      </c>
      <c r="F1256" s="9" t="inlineStr">
        <is>
          <t>111(一)課程停修申請10月24日至12月2日截止，請辦理的同學於12月2日17:00前完成相關手續並將申請單送至課務組(教研大樓3樓)，逾期不受理。
1.停修條件：
學生申請停修課程，一學期以一科為限，惟停修後之學分數不得少於每學期應修最低學分數。
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請於公告辦理停修期間至選課系統→課程加退選→停修課程申請表→列印申請表，經任課老師及自己的系（所、專班、學位學程）主管簽章後，於期限內送回課務組辦理。</t>
        </is>
      </c>
      <c r="G1256" s="7" t="n"/>
      <c r="H1256" s="7" t="n"/>
      <c r="I1256" s="7" t="n"/>
      <c r="J1256" s="7" t="n"/>
      <c r="K1256" s="7" t="n"/>
      <c r="L1256" s="7" t="n"/>
      <c r="M1256" s="7" t="inlineStr">
        <is>
          <t>https://www.phy.ncu.edu.tw/news/111%e4%b8%80%e8%aa%b2%e7%a8%8b%e5%81%9c%e4%bf%ae%e7%94%b3%e8%ab%8b10%e6%9c%8824%e6%97%a5%e8%87%b312%e6%9c%882%e6%97%a5%e6%ad%a2%ef%bc%8c%e7%9b%b8%e9%97%9c%e8%aa%aa%e6%98%8e%e8%ab%8b%e9%bb%9e/</t>
        </is>
      </c>
      <c r="N1256" s="7" t="inlineStr">
        <is>
          <t>許慧君</t>
        </is>
      </c>
    </row>
    <row r="1257" ht="53" customHeight="1">
      <c r="A1257" s="7">
        <f>TRUE()</f>
        <v/>
      </c>
      <c r="B1257" s="7" t="inlineStr">
        <is>
          <t>其他</t>
        </is>
      </c>
      <c r="C1257" s="7" t="n"/>
      <c r="D1257" s="14" t="n">
        <v>44853</v>
      </c>
      <c r="E1257" s="7" t="inlineStr">
        <is>
          <t>物理系教室異動公告 10/28(五)</t>
        </is>
      </c>
      <c r="F1257" s="9" t="inlineStr">
        <is>
          <t>10/28(五)碩士班甄試，下列課程教室異動!
科目名稱 (任課老師)時間原教室新教室
PH3029*- 物理數學I (瞿怡仁)10-12S4-621S4-202
PH6059*- 生物物理 (田溶根)9-12S4-623S4-204</t>
        </is>
      </c>
      <c r="G1257" s="7" t="n"/>
      <c r="H1257" s="7" t="n"/>
      <c r="I1257" s="7" t="n"/>
      <c r="J1257" s="7" t="n"/>
      <c r="K1257" s="7" t="n"/>
      <c r="L1257" s="7" t="n"/>
      <c r="M1257" s="7" t="inlineStr">
        <is>
          <t>https://www.phy.ncu.edu.tw/news/%e7%89%a9%e7%90%86%e7%b3%bb%e6%95%99%e5%ae%a4%e7%95%b0%e5%8b%95%e5%85%ac%e5%91%8a-10-28%e4%ba%94%e7%a2%a9%e5%a3%ab%e7%8f%ad%e7%94%84%e8%a9%a6/</t>
        </is>
      </c>
      <c r="N1257" s="7" t="inlineStr">
        <is>
          <t>許慧君</t>
        </is>
      </c>
    </row>
    <row r="1258" ht="144" customHeight="1">
      <c r="A1258" s="7">
        <f>TRUE()</f>
        <v/>
      </c>
      <c r="B1258" s="7" t="inlineStr">
        <is>
          <t>招生</t>
        </is>
      </c>
      <c r="C1258" s="7" t="n"/>
      <c r="D1258" s="14" t="n">
        <v>44853</v>
      </c>
      <c r="E1258" s="7" t="inlineStr">
        <is>
          <t>112學年度研究所甄試-物理系碩士班初試審查結果</t>
        </is>
      </c>
      <c r="F1258" s="9" t="inlineStr">
        <is>
          <t>初試直接錄取名單將於10/28本校招生組統一放榜公告
可參加複試名單及複試方式與注意事項詳
112甄試初審通知-物理系碩士班-初審通過下載
*簡報資料請先於111年10月27日(星期四)12: 00前Email電子檔至corona@ncu.edu.tw，檔名：【准考證號╴姓名】，當日亦請務必攜帶簡報電子檔以備用。
初試審查結果文件
*初試直接錄取者 收到文件:初試成績單、報到通知(預計10/28本校統一放榜後郵寄至通訊地址)
*可參加10/28複試者 收到文件:初試成績單、複試通知函、複試報到時間表、交通資訊(預計10/20郵寄至通訊地址)
*初試未通過者 收到文件:初試成績單(預計10/20郵寄至通訊地址)</t>
        </is>
      </c>
      <c r="G1258" s="7" t="inlineStr">
        <is>
          <t>112甄試初審通知-物理系碩士班-初審通過</t>
        </is>
      </c>
      <c r="H1258" s="7" t="inlineStr">
        <is>
          <t>https://www.phy.ncu.edu.tw/wp-content/uploads/2022/10/112甄試初審通知-物理系碩士班-初審通過.pdf</t>
        </is>
      </c>
      <c r="I1258" s="7" t="inlineStr">
        <is>
          <t>下載</t>
        </is>
      </c>
      <c r="J1258" s="7" t="inlineStr">
        <is>
          <t>https://www.phy.ncu.edu.tw/wp-content/uploads/2022/10/112甄試初審通知-物理系碩士班-初審通過.pdf</t>
        </is>
      </c>
      <c r="K1258" s="7" t="n"/>
      <c r="L1258" s="7" t="n"/>
      <c r="M1258" s="7" t="inlineStr">
        <is>
          <t>https://www.phy.ncu.edu.tw/news/112%e5%ad%b8%e5%b9%b4%e5%ba%a6%e7%a0%94%e7%a9%b6%e6%89%80%e7%94%84%e8%a9%a6-%e7%89%a9%e7%90%86%e7%b3%bb%e7%a2%a9%e5%a3%ab%e7%8f%ad%e5%88%9d%e8%a9%a6%e5%af%a9%e6%9f%a5%e7%b5%90%e6%9e%9c/</t>
        </is>
      </c>
      <c r="N1258" s="7" t="inlineStr">
        <is>
          <t>許慧君</t>
        </is>
      </c>
    </row>
    <row r="1259">
      <c r="A1259" s="7">
        <f>TRUE()</f>
        <v/>
      </c>
      <c r="B1259" s="7" t="inlineStr">
        <is>
          <t>演講</t>
        </is>
      </c>
      <c r="C1259" s="7" t="n"/>
      <c r="D1259" s="14" t="n">
        <v>44853</v>
      </c>
      <c r="E1259" s="7" t="inlineStr">
        <is>
          <t>Colloquium 20221025-Reveal the structural mechanism of soft matter systems subject to different thermodynamic conditions and non-equilibrium processes using a complementary combination of neutron scattering and computational simulations</t>
        </is>
      </c>
      <c r="F1259" s="7" t="inlineStr">
        <is>
          <t>Colloquium_2022_10_25_V下載</t>
        </is>
      </c>
      <c r="G1259" s="7" t="inlineStr">
        <is>
          <t>Colloquium_2022_10_25_V</t>
        </is>
      </c>
      <c r="H1259" s="7" t="inlineStr">
        <is>
          <t>https://www.phy.ncu.edu.tw/wp-content/uploads/2022/10/Colloquium_2022_10_25_V.pdf</t>
        </is>
      </c>
      <c r="I1259" s="7" t="inlineStr">
        <is>
          <t>下載</t>
        </is>
      </c>
      <c r="J1259" s="7" t="inlineStr">
        <is>
          <t>https://www.phy.ncu.edu.tw/wp-content/uploads/2022/10/Colloquium_2022_10_25_V.pdf</t>
        </is>
      </c>
      <c r="K1259" s="7" t="n"/>
      <c r="L1259" s="7" t="n"/>
      <c r="M1259" s="7" t="inlineStr">
        <is>
          <t>https://www.phy.ncu.edu.tw/news/colloquium-20221025-reveal-the-structural-mechanism-of-soft-matter-systems-subject-to-different-thermodynamic-conditions-and-non-equilibrium-processes-using-a-complementary-combination-of-neutron-scat/</t>
        </is>
      </c>
      <c r="N1259" s="7" t="inlineStr">
        <is>
          <t>許慧君</t>
        </is>
      </c>
    </row>
    <row r="1260" ht="393" customHeight="1">
      <c r="A1260" s="7">
        <f>TRUE()</f>
        <v/>
      </c>
      <c r="B1260" s="7" t="inlineStr">
        <is>
          <t>其他</t>
        </is>
      </c>
      <c r="C1260" s="7" t="n"/>
      <c r="D1260" s="14" t="n">
        <v>44851</v>
      </c>
      <c r="E1260" s="7" t="inlineStr">
        <is>
          <t>[經典創新工作坊]與[百工一日群創MicroLED研發工程師分享]講座活動</t>
        </is>
      </c>
      <c r="F1260" s="9" t="inlineStr">
        <is>
          <t>一起玩出pro級職涯人生!! 站在巨人的肩膀上~有服務學習時數、有會後餐點，歡迎報名
//請先Portal帳密登入服務學習網站後再點選下方報名連結//
經典創新工作坊-FUN鬆一下，EQ達人就是你  3小時
10/20(四) 15:00~18:00
講師：王淑慧老師
報名網址：https://service-learning.ncu.edu.tw/activities/activityInfo/22836
經典創新工作坊-中醫觀-摘下眼前的偏光鏡 3小時
10/27(四) 15:00~18:00
講師：李文韶老師
報名網址：https://service-learning.ncu.edu.tw/activities/activityInfo/22837
經典創新工作坊-打開創客人生的外掛系統 3小時
11/03(四) 15:00~18:00
講師：蔡濟行老師
報名網址：https://service-learning.ncu.edu.tw/activities/activityInfo/22838
經典創新工作坊-從創造文字看創造發明 3小時
11/10(四) 15:00~18:00
講師：熊羿老師
報名網址：https://service-learning.ncu.edu.tw/activities/activityInfo/22840
百工一日4.0 數位職場微體驗計畫職人講座 1小時
現場體驗360度VR職場影片。
報名網址：https://service-learning.ncu.edu.tw/activities/activityInfo/22835
10/25(二) 12:00~13:00
講師：鄭凱老師(群創光電工程師)活動見簡介請參閱附件。
//////////////以上講座都提供餐點一盒，並於結束後發放/////////////
////////報名後注意事項，請留意///////////
因應新冠肺炎疫情，本校講座辦理前防護措施、學習時數認證要求如下，請參加同學悉知與配合：
1. 因應疫情有可能臨時變更為線上上課，若變更為線上上課，將個別email與簡訊通知學生
2. 學生請留意，經全程參加講座後，請於該場後1日中午12:00前完成線上問卷，未完成者不列入學習時數。
3. 職員請留意，以上講座將提供職員與公務人員學習時數。</t>
        </is>
      </c>
      <c r="G1260" s="7" t="inlineStr">
        <is>
          <t>登入服務學習網站</t>
        </is>
      </c>
      <c r="H1260" s="7" t="inlineStr">
        <is>
          <t>https://service-learning.ncu.edu.tw/</t>
        </is>
      </c>
      <c r="I1260" s="7" t="inlineStr">
        <is>
          <t>https://service-learning.ncu.edu.tw/activities/activityInfo/</t>
        </is>
      </c>
      <c r="J1260" s="7" t="inlineStr">
        <is>
          <t>https://service-learning.ncu.edu.tw/activities/activityInfo/22836</t>
        </is>
      </c>
      <c r="K1260" s="7" t="inlineStr">
        <is>
          <t>https://service-learning.ncu.edu.tw/activities/activityInfo/</t>
        </is>
      </c>
      <c r="L1260" s="7" t="inlineStr">
        <is>
          <t>https://service-learning.ncu.edu.tw/activities/activityInfo/22837</t>
        </is>
      </c>
      <c r="M1260" s="7" t="inlineStr">
        <is>
          <t>https://www.phy.ncu.edu.tw/news/%e8%88%87%e8%ac%9b%e5%ba%a7%e6%b4%bb%e5%8b%95/</t>
        </is>
      </c>
      <c r="N1260" s="7" t="inlineStr">
        <is>
          <t>許慧君</t>
        </is>
      </c>
    </row>
    <row r="1261" ht="285" customHeight="1">
      <c r="A1261" s="7">
        <f>TRUE()</f>
        <v/>
      </c>
      <c r="B1261" s="7" t="inlineStr">
        <is>
          <t>其他</t>
        </is>
      </c>
      <c r="C1261" s="7" t="n"/>
      <c r="D1261" s="14" t="n">
        <v>44848</v>
      </c>
      <c r="E1261" s="7" t="inlineStr">
        <is>
          <t>11101中大校園X智財工作坊X專題演講</t>
        </is>
      </c>
      <c r="F1261" s="9" t="inlineStr">
        <is>
          <t>此系列活動均為線上演講 
【場次一】 活動日期： 2022年11月22日（二）10:00-12:00 
演講題目： 老師上課教材是我可以如何使用？從教材的合理使用開始談起 
主 講 人： 王志翔 總經理 智諾知識產權事務所 
線上活動網址: 會前mail通知 
全程參與方能取得時數及證書，請務必簽到及簽退 
========================================== 
【場次二】 活動日期： 2022年11月29日（二）10:00-12:00 
演講題目： 專利基本的認知與實務 
主 講 人：葛介正 總經理 基律科技智財有限公司 
線上活動網址: 會前mail通知 請務必詳閱
【注意事項】 全程參與方能取得時數及證書，請務必簽到及簽退
 ========================================== 
【活動資訊】
 1. 提供學生服務學習時數認證（2小時） 
2. 提供校內同仁學習時數認證（2小時） 
3. 有需要參與學習證明者，進入會議室名稱請務必輸入「系級_學號_姓名」，如：「中文系1_012345678_王小明」，以利登錄學習時數及證書。
聯絡電話：(03)4227151 陳宇晨 校內分機27076 林小姐校內分機57131 
聯絡信箱：magi@cc.ncu.edu.tw 
主辦單位：國立中央大學產學營運中心．教務處教學發展中心．通識教育中心
連結：https://reurl.cc/KQgn7y</t>
        </is>
      </c>
      <c r="G1261" s="7" t="inlineStr">
        <is>
          <t>https://reurl.cc/KQgn7y</t>
        </is>
      </c>
      <c r="H1261" s="7" t="inlineStr">
        <is>
          <t>https://reurl.cc/KQgn7y</t>
        </is>
      </c>
      <c r="I1261" s="7" t="n"/>
      <c r="J1261" s="7" t="n"/>
      <c r="K1261" s="7" t="n"/>
      <c r="L1261" s="7" t="n"/>
      <c r="M1261" s="7" t="inlineStr">
        <is>
          <t>https://www.phy.ncu.edu.tw/news/11101%e4%b8%ad%e5%a4%a7%e6%a0%a1%e5%9c%92x%e6%99%ba%e8%b2%a1%e5%b7%a5%e4%bd%9c%e5%9d%8ax%e5%b0%88%e9%a1%8c%e6%bc%94%e8%ac%9b/</t>
        </is>
      </c>
      <c r="N1261" s="7" t="inlineStr">
        <is>
          <t>許慧君</t>
        </is>
      </c>
    </row>
    <row r="1262">
      <c r="A1262" s="7">
        <f>TRUE()</f>
        <v/>
      </c>
      <c r="B1262" s="7" t="inlineStr">
        <is>
          <t>其他</t>
        </is>
      </c>
      <c r="C1262" s="7" t="n"/>
      <c r="D1262" s="14" t="n">
        <v>44847</v>
      </c>
      <c r="E1262" s="7" t="inlineStr">
        <is>
          <t>國立中央大學COVID-19校園防疫措施111.10.12修訂</t>
        </is>
      </c>
      <c r="F1262" s="7" t="inlineStr">
        <is>
          <t>v1_校園防疫措施1111012-1下載</t>
        </is>
      </c>
      <c r="G1262" s="7" t="inlineStr">
        <is>
          <t>v1_校園防疫措施1111012-1</t>
        </is>
      </c>
      <c r="H1262" s="7" t="inlineStr">
        <is>
          <t>https://www.phy.ncu.edu.tw/wp-content/uploads/2022/10/v1_校園防疫措施1111012-1.pdf</t>
        </is>
      </c>
      <c r="I1262" s="7" t="inlineStr">
        <is>
          <t>下載</t>
        </is>
      </c>
      <c r="J1262" s="7" t="inlineStr">
        <is>
          <t>https://www.phy.ncu.edu.tw/wp-content/uploads/2022/10/v1_校園防疫措施1111012-1.pdf</t>
        </is>
      </c>
      <c r="K1262" s="7" t="n"/>
      <c r="L1262" s="7" t="n"/>
      <c r="M1262" s="7" t="inlineStr">
        <is>
          <t>https://www.phy.ncu.edu.tw/news/%e5%9c%8b%e7%ab%8b%e4%b8%ad%e5%a4%ae%e5%a4%a7%e5%ad%b8covid-19%e6%a0%a1%e5%9c%92%e9%98%b2%e7%96%ab%e6%8e%aa%e6%96%bd111-10-12%e4%bf%ae%e8%a8%82/</t>
        </is>
      </c>
      <c r="N1262" s="7" t="inlineStr">
        <is>
          <t>許慧君</t>
        </is>
      </c>
    </row>
    <row r="1263">
      <c r="A1263" s="7">
        <f>TRUE()</f>
        <v/>
      </c>
      <c r="B1263" s="7" t="inlineStr">
        <is>
          <t>演講</t>
        </is>
      </c>
      <c r="C1263" s="7" t="n"/>
      <c r="D1263" s="14" t="n">
        <v>44845</v>
      </c>
      <c r="E1263" s="7" t="inlineStr">
        <is>
          <t>Colloquium 20221018 – Design principles of asymmetric cell division</t>
        </is>
      </c>
      <c r="F1263" s="7" t="inlineStr">
        <is>
          <t>Colloquium_2022_10_18_V下載</t>
        </is>
      </c>
      <c r="G1263" s="7" t="inlineStr">
        <is>
          <t>Colloquium_2022_10_18_V</t>
        </is>
      </c>
      <c r="H1263" s="7" t="inlineStr">
        <is>
          <t>https://www.phy.ncu.edu.tw/wp-content/uploads/2022/10/Colloquium_2022_10_18_V.pdf</t>
        </is>
      </c>
      <c r="I1263" s="7" t="inlineStr">
        <is>
          <t>下載</t>
        </is>
      </c>
      <c r="J1263" s="7" t="inlineStr">
        <is>
          <t>https://www.phy.ncu.edu.tw/wp-content/uploads/2022/10/Colloquium_2022_10_18_V.pdf</t>
        </is>
      </c>
      <c r="K1263" s="7" t="n"/>
      <c r="L1263" s="7" t="n"/>
      <c r="M1263" s="7" t="inlineStr">
        <is>
          <t>https://www.phy.ncu.edu.tw/news/colloquium-20221018-design-principles-of-asymmetric-cell-division/</t>
        </is>
      </c>
      <c r="N1263" s="7" t="inlineStr">
        <is>
          <t>許慧君</t>
        </is>
      </c>
    </row>
    <row r="1264" ht="79" customHeight="1">
      <c r="A1264" s="7">
        <f>TRUE()</f>
        <v/>
      </c>
      <c r="B1264" s="7" t="inlineStr">
        <is>
          <t>演講</t>
        </is>
      </c>
      <c r="C1264" s="7" t="n"/>
      <c r="D1264" s="14" t="n">
        <v>44845</v>
      </c>
      <c r="E1264" s="7" t="inlineStr">
        <is>
          <t>Welcome to Complex System and Biophysics Seminar 20221013</t>
        </is>
      </c>
      <c r="F1264" s="9" t="inlineStr">
        <is>
          <t>Welcome to Complex System and Biophysics Seminar 20221013
Title: Dynamics of defects and grain boundary
Speaker: Yen Chiu
Date: 13.10.2022(Thu)
Time: 12:00pm
Place:S4-625</t>
        </is>
      </c>
      <c r="G1264" s="7" t="n"/>
      <c r="H1264" s="7" t="n"/>
      <c r="I1264" s="7" t="n"/>
      <c r="J1264" s="7" t="n"/>
      <c r="K1264" s="7" t="n"/>
      <c r="L1264" s="7" t="n"/>
      <c r="M1264" s="7" t="inlineStr">
        <is>
          <t>https://www.phy.ncu.edu.tw/news/welcome-to-complex-system-and-biophysics-seminar-20221013/</t>
        </is>
      </c>
      <c r="N1264" s="7" t="inlineStr">
        <is>
          <t>許慧君</t>
        </is>
      </c>
    </row>
    <row r="1265" ht="79" customHeight="1">
      <c r="A1265" s="7">
        <f>TRUE()</f>
        <v/>
      </c>
      <c r="B1265" s="7" t="inlineStr">
        <is>
          <t>其他</t>
        </is>
      </c>
      <c r="C1265" s="7" t="n"/>
      <c r="D1265" s="14" t="n">
        <v>44845</v>
      </c>
      <c r="E1265" s="7" t="inlineStr">
        <is>
          <t>晶元光電獎助學金與產業實習說明會</t>
        </is>
      </c>
      <c r="F1265" s="9" t="inlineStr">
        <is>
          <t>晶元光電(EPISTAR)為培育光電領域優秀人才，提供理工相關科系在學學生獎助學金，參與學生每學年可獲得12~24萬，最高可領156萬元。此外，晶元光電也提供理工相關科系在學學生實習的機會(全學期實習、暑期實習)，安排每一位實習生實際參與團隊專案計畫，讓同學能更加了解晶電文化、體驗職場生活、提前累積工作年資及獲得預聘機會。
晶元光電將在 2022/10/25 (二) 10:00 於國鼎光電大樓一樓國際會議廳舉辦獎助學學金與產業實習說明會。你心動了嗎？趕快線上報名說明會 https://forms.gle/sYq4sKwCytJPVuGY8</t>
        </is>
      </c>
      <c r="G1265" s="7" t="inlineStr">
        <is>
          <t>https://forms.gle/sYq4sKwCytJPVuGY8</t>
        </is>
      </c>
      <c r="H1265" s="7" t="inlineStr">
        <is>
          <t>https://forms.gle/sYq4sKwCytJPVuGY8</t>
        </is>
      </c>
      <c r="I1265" s="7" t="n"/>
      <c r="J1265" s="7" t="n"/>
      <c r="K1265" s="7" t="n"/>
      <c r="L1265" s="7" t="n"/>
      <c r="M1265" s="7" t="inlineStr">
        <is>
          <t>https://www.phy.ncu.edu.tw/news/%e6%99%b6%e5%85%83%e5%85%89%e9%9b%bb%e7%8d%8e%e5%8a%a9%e5%ad%b8%e9%87%91%e8%88%87%e7%94%a2%e6%a5%ad%e5%af%a6%e7%bf%92%e8%aa%aa%e6%98%8e%e6%9c%83/</t>
        </is>
      </c>
      <c r="N1265" s="7" t="inlineStr">
        <is>
          <t>許慧君</t>
        </is>
      </c>
    </row>
    <row r="1266" ht="92" customHeight="1">
      <c r="A1266" s="7">
        <f>TRUE()</f>
        <v/>
      </c>
      <c r="B1266" s="7" t="inlineStr">
        <is>
          <t>獎學金</t>
        </is>
      </c>
      <c r="C1266" s="7" t="n"/>
      <c r="D1266" s="14" t="n">
        <v>44841</v>
      </c>
      <c r="E1266" s="7" t="inlineStr">
        <is>
          <t>111學年度王立文女士獎學金得獎名單(第二梯次)</t>
        </is>
      </c>
      <c r="F1266" s="9" t="inlineStr">
        <is>
          <t>吳冠禎 108202001 大四
陳芷韻 108202504 大四
恭喜以上兩位同學獲獎!
獲獎通知及公共服務相關事項以email個別通知
中央大學物理學系王立文女士獎學金辦法下載
學士班獎學金：成績優異(前一學年學業總平均70 分以上，各科成績均及格)，以女性學生優先。每學年每名5 萬元整(分兩學期發放)，領有其他獎助學金者不得重覆領取。</t>
        </is>
      </c>
      <c r="G1266" s="7" t="inlineStr">
        <is>
          <t>中央大學物理學系王立文女士獎學金辦法下載</t>
        </is>
      </c>
      <c r="H1266" s="7" t="inlineStr">
        <is>
          <t>https://www.phy.ncu.edu.tw/wp-content/uploads/2021/10/%E5%9C%8B%E7%AB%8B%E4%B8%AD%E5%A4%AE%E5%A4%A7%E5%AD%B8%E7%89%A9%E7%90%86%E5%AD%B8%E7%B3%BB%E7%8E%8B%E7%AB%8B%E6%96%87%E5%A5%B3%E5%A3%AB%E7%8D%8E%E5%AD%B8%E9%87%91%E8%BE%A6%E6%B3%951091215%E7%B3%BB%E5%8B%99%E6%9C%83%E8%AD%B0%E9%80%9A%E9%81%8E-1.pdf</t>
        </is>
      </c>
      <c r="I1266" s="7" t="n"/>
      <c r="J1266" s="7" t="n"/>
      <c r="K1266" s="7" t="n"/>
      <c r="L1266" s="7" t="n"/>
      <c r="M1266" s="7" t="inlineStr">
        <is>
          <t>https://www.phy.ncu.edu.tw/news/111%e5%ad%b8%e5%b9%b4%e5%ba%a6%e7%8e%8b%e7%ab%8b%e6%96%87%e5%a5%b3%e5%a3%ab%e7%8d%8e%e5%ad%b8%e9%87%91%e5%be%97%e7%8d%8e%e5%90%8d%e5%96%ae%e7%ac%ac%e4%ba%8c%e6%a2%af%e6%ac%a1/</t>
        </is>
      </c>
      <c r="N1266" s="7" t="inlineStr">
        <is>
          <t>許慧君</t>
        </is>
      </c>
    </row>
    <row r="1267" ht="66" customHeight="1">
      <c r="A1267" s="7">
        <f>TRUE()</f>
        <v/>
      </c>
      <c r="B1267" s="7" t="inlineStr">
        <is>
          <t>演講</t>
        </is>
      </c>
      <c r="C1267" s="7" t="n"/>
      <c r="D1267" s="14" t="n">
        <v>44840</v>
      </c>
      <c r="E1267" s="7" t="inlineStr">
        <is>
          <t>Why and how methane and liquid water don’t mix but can cocrystallize: gas hydrate formation unveiled by molecular simulation</t>
        </is>
      </c>
      <c r="F1267" s="9" t="inlineStr">
        <is>
          <t>講題：Why and how methane and liquid water don’t mix but can cocrystallize: gas hydrate formation unveiled by molecular simulation
講者：吳台偉教授 (中研院化學所)
時間：11月4日下午2點
地點：科二館 503</t>
        </is>
      </c>
      <c r="G1267" s="7" t="n"/>
      <c r="H1267" s="7" t="n"/>
      <c r="I1267" s="7" t="n"/>
      <c r="J1267" s="7" t="n"/>
      <c r="K1267" s="7" t="n"/>
      <c r="L1267" s="7" t="n"/>
      <c r="M1267" s="7" t="inlineStr">
        <is>
          <t>https://www.phy.ncu.edu.tw/news/why-and-how-methane-and-liquid-water-dont-mix-but-can-cocrystallize-gas-hydrate-formation-unveiled-by-molecular-simulation/</t>
        </is>
      </c>
      <c r="N1267" s="7" t="inlineStr">
        <is>
          <t>許慧君</t>
        </is>
      </c>
    </row>
    <row r="1268">
      <c r="A1268" s="7">
        <f>TRUE()</f>
        <v/>
      </c>
      <c r="B1268" s="7" t="inlineStr">
        <is>
          <t>演講</t>
        </is>
      </c>
      <c r="C1268" s="7" t="n"/>
      <c r="D1268" s="14" t="n">
        <v>44839</v>
      </c>
      <c r="E1268" s="7" t="inlineStr">
        <is>
          <t>Colloquium 20221011 – Exploring diffusion dynamics of superionic materials by molecular dynamics simulation using machine-learning interatomic potentials</t>
        </is>
      </c>
      <c r="F1268" s="7" t="n"/>
      <c r="G1268" s="7" t="n"/>
      <c r="H1268" s="7" t="n"/>
      <c r="I1268" s="7" t="n"/>
      <c r="J1268" s="7" t="n"/>
      <c r="K1268" s="7" t="n"/>
      <c r="L1268" s="7" t="n"/>
      <c r="M1268" s="7" t="inlineStr">
        <is>
          <t>https://www.phy.ncu.edu.tw/news/colloquium-20221011-exploring-diffusion-dynamics-of-superionic-materials-by-molecular-dynamics-simulation-using-machine-learning-interatomic-potentials/</t>
        </is>
      </c>
      <c r="N1268" s="7" t="inlineStr">
        <is>
          <t>許慧君</t>
        </is>
      </c>
    </row>
    <row r="1269" ht="92" customHeight="1">
      <c r="A1269" s="7">
        <f>TRUE()</f>
        <v/>
      </c>
      <c r="B1269" s="7" t="inlineStr">
        <is>
          <t>其他</t>
        </is>
      </c>
      <c r="C1269" s="7" t="n"/>
      <c r="D1269" s="14" t="n">
        <v>44833</v>
      </c>
      <c r="E1269" s="7" t="inlineStr">
        <is>
          <t>中央大學2022秋季校園徵才企業說明會</t>
        </is>
      </c>
      <c r="F1269" s="9" t="inlineStr">
        <is>
          <t>日期：2022.10.17（一）- 10.21（五）
時間：10:10 - 20:00
地點：中正圖書館(舊圖)二樓會議室針對不同產業安排眾多場次之說明會，透過說明會的方式讓企業親自蒞校與同學近距離接觸，將公司資訊及人才需求等重要資訊確切地傳達給同學，會後同學亦可針對想進一步了解的問題做一對一 諮詢。
學生報名連結：https://cis.ncu.edu.tw/ActivitySys/activitys/2399
企業所開放之職缺查詢請看連結：https://jobs.careercenter.ncu.edu.tw/jobs/pages</t>
        </is>
      </c>
      <c r="G1269" s="7" t="inlineStr">
        <is>
          <t>https://cis.ncu.edu.tw/ActivitySys/activitys/2399</t>
        </is>
      </c>
      <c r="H1269" s="7" t="inlineStr">
        <is>
          <t>https://cis.ncu.edu.tw/ActivitySys/activitys/2399</t>
        </is>
      </c>
      <c r="I1269" s="7" t="inlineStr">
        <is>
          <t>https://jobs.careercenter.ncu.edu.tw/jobs/pages</t>
        </is>
      </c>
      <c r="J1269" s="7" t="inlineStr">
        <is>
          <t>https://jobs.careercenter.ncu.edu.tw/jobs/pages</t>
        </is>
      </c>
      <c r="K1269" s="7" t="n"/>
      <c r="L1269" s="7" t="n"/>
      <c r="M1269" s="7" t="inlineStr">
        <is>
          <t>https://www.phy.ncu.edu.tw/news/%e4%b8%ad%e5%a4%ae%e5%a4%a7%e5%ad%b82022%e7%a7%8b%e5%ad%a3%e6%a0%a1%e5%9c%92%e5%be%b5%e6%89%8d%e4%bc%81%e6%a5%ad%e8%aa%aa%e6%98%8e%e6%9c%83/</t>
        </is>
      </c>
      <c r="N1269" s="7" t="inlineStr">
        <is>
          <t>許慧君</t>
        </is>
      </c>
    </row>
    <row r="1270" ht="170" customHeight="1">
      <c r="A1270" s="7">
        <f>TRUE()</f>
        <v/>
      </c>
      <c r="B1270" s="7" t="inlineStr">
        <is>
          <t>其他</t>
        </is>
      </c>
      <c r="C1270" s="7" t="n"/>
      <c r="D1270" s="14" t="n">
        <v>44833</v>
      </c>
      <c r="E1270" s="7" t="inlineStr">
        <is>
          <t>圖書館111學年度第1學期新生推廣利用教育，歡迎大家踴躍報名參加！！</t>
        </is>
      </c>
      <c r="F1270" s="9" t="inlineStr">
        <is>
          <t>一、為鼓勵全校師生善用圖書館資源，本館特舉辦一系列豐富講習課程，內容包含資料庫利用、書目管理軟體及論文比對等主題。課程資訊如下：
1.Scopus 論文查詢工具：2022-10-6（四）14:00-16:00
2.EndNote 20書目管理軟體-入門：2022-10-7（五）14:00-16:00
3.Turnitin論文原創性比對系統：2022-10-14（五）14:00-16:00
4.指標期刊、論文查詢工具 (SCIE/SSCI) + JCR：2022-10-17（一）14:00-16:00
5.Turnitin User Guide (Taught in English)：2022-10-19（三）14:00-16:00
6.EndNote 20書目管理軟體-入門：2022-10-25（二）10:00-11:30
二、報名網址
報名網址：https://rapid.lib.ncu.edu.tw/course/info.php?y=2022&amp;m=10
三、若因事無法參加以上課程，集合5人以上即可與圖書館另行預約諮詢時段，團體報名網址：https://rapid.lib.ncu.edu.tw/course/groupSignUp.php
四、上課地點皆為總圖書館B1推廣教室。</t>
        </is>
      </c>
      <c r="G1270" s="7" t="inlineStr">
        <is>
          <t>https://rapid.lib.ncu.edu.tw/course/info.php?y=2022&amp;m=10</t>
        </is>
      </c>
      <c r="H1270" s="7" t="inlineStr">
        <is>
          <t>https://rapid.lib.ncu.edu.tw/course/info.php?y=2022&amp;m=10</t>
        </is>
      </c>
      <c r="I1270" s="7" t="inlineStr">
        <is>
          <t>https://rapid.lib.ncu.edu.tw/course/groupSignUp.php</t>
        </is>
      </c>
      <c r="J1270" s="7" t="inlineStr">
        <is>
          <t>https://rapid.lib.ncu.edu.tw/course/groupSignUp.php</t>
        </is>
      </c>
      <c r="K1270" s="7" t="n"/>
      <c r="L1270" s="7" t="n"/>
      <c r="M1270" s="7" t="inlineStr">
        <is>
          <t>https://www.phy.ncu.edu.tw/news/%e5%9c%96%e6%9b%b8%e9%a4%a8111%e5%ad%b8%e5%b9%b4%e5%ba%a6%e7%ac%ac1%e5%ad%b8%e6%9c%9f%e6%96%b0%e7%94%9f%e6%8e%a8%e5%bb%a3%e5%88%a9%e7%94%a8%e6%95%99%e8%82%b2%ef%bc%8c%e6%ad%a1%e8%bf%8e%e5%a4%a7/</t>
        </is>
      </c>
      <c r="N1270" s="7" t="inlineStr">
        <is>
          <t>許慧君</t>
        </is>
      </c>
    </row>
    <row r="1271" ht="27" customHeight="1">
      <c r="A1271" s="7">
        <f>TRUE()</f>
        <v/>
      </c>
      <c r="B1271" s="7" t="inlineStr">
        <is>
          <t>演講</t>
        </is>
      </c>
      <c r="C1271" s="7" t="n"/>
      <c r="D1271" s="14" t="n">
        <v>44833</v>
      </c>
      <c r="E1271" s="7" t="inlineStr">
        <is>
          <t>[演講取消] Colloquium 20221004 – A Weakly-Interacting Many-Body System of Rydberg Polaritons</t>
        </is>
      </c>
      <c r="F1271" s="9" t="inlineStr">
        <is>
          <t>10/4(二)演講取消
PH6017-*專題演講課程暫停一次</t>
        </is>
      </c>
      <c r="G1271" s="7" t="n"/>
      <c r="H1271" s="7" t="n"/>
      <c r="I1271" s="7" t="n"/>
      <c r="J1271" s="7" t="n"/>
      <c r="K1271" s="7" t="n"/>
      <c r="L1271" s="7" t="n"/>
      <c r="M1271" s="7" t="inlineStr">
        <is>
          <t>https://www.phy.ncu.edu.tw/news/colloquium-20221004-a-weakly-interacting-many-body-system-of-rydberg-polaritons/</t>
        </is>
      </c>
      <c r="N1271" s="7" t="inlineStr">
        <is>
          <t>許慧君</t>
        </is>
      </c>
    </row>
    <row r="1272">
      <c r="A1272" s="7">
        <f>TRUE()</f>
        <v/>
      </c>
      <c r="B1272" s="7" t="inlineStr">
        <is>
          <t>其他</t>
        </is>
      </c>
      <c r="C1272" s="7" t="n"/>
      <c r="D1272" s="14" t="n">
        <v>44832</v>
      </c>
      <c r="E1272" s="7" t="inlineStr">
        <is>
          <t>失物招領(111.09.28)</t>
        </is>
      </c>
      <c r="F1272" s="7" t="inlineStr">
        <is>
          <t>有遺失下列物品者，請儘速至物理系辦(S4-629)認領! 未領取物品將於111.10.31清除。</t>
        </is>
      </c>
      <c r="G1272" s="7" t="n"/>
      <c r="H1272" s="7" t="n"/>
      <c r="I1272" s="7" t="n"/>
      <c r="J1272" s="7" t="n"/>
      <c r="K1272" s="7" t="n"/>
      <c r="L1272" s="7" t="n"/>
      <c r="M1272" s="7" t="inlineStr">
        <is>
          <t>https://www.phy.ncu.edu.tw/news/%e5%a4%b1%e7%89%a9%e6%8b%9b%e9%a0%98111-09-28/</t>
        </is>
      </c>
      <c r="N1272" s="7" t="inlineStr">
        <is>
          <t>許慧君</t>
        </is>
      </c>
    </row>
    <row r="1273" ht="157" customHeight="1">
      <c r="A1273" s="7">
        <f>TRUE()</f>
        <v/>
      </c>
      <c r="B1273" s="7" t="inlineStr">
        <is>
          <t>其他</t>
        </is>
      </c>
      <c r="C1273" s="7" t="n"/>
      <c r="D1273" s="14" t="n">
        <v>44832</v>
      </c>
      <c r="E1273" s="7" t="inlineStr">
        <is>
          <t>Faculty Positions in the Department of Physics at National Central University, Taiwan.</t>
        </is>
      </c>
      <c r="F1273" s="9" t="inlineStr">
        <is>
          <t>The Department of Physics ( https://www.phy.ncu.edu.tw ) at National Central University in Taoyuan, Taiwan, invites applications for tenure-track positions with the appointment starting on August 1, 2023. Applicants in all areas of physics are welcome. Successful candidates are expected to establish a strong and independent research program, obtain research funding, commit to excellent teaching, and supervise students.
The application materials should be submitted through Academicjobsonline ( https://academicjobsonline.org/ajo/jobs/22950 ). Complete applications should include a cover letter, a full curriculum vitae with a complete publication record, a research statement, and a teaching statement. Candidates should arrange for three confidential letters of reference to be submitted through Academicjobsonline. To ensure full consideration, all application materials should be received before December 31, 2022.  Any queries about the position should be directed to Professor Chien-Jung Lo ( cjlo@phy.ncu.edu.tw )</t>
        </is>
      </c>
      <c r="G1273" s="7" t="inlineStr">
        <is>
          <t>https://www.phy.ncu.edu.tw</t>
        </is>
      </c>
      <c r="H1273" s="7" t="inlineStr">
        <is>
          <t>https://www.phy.ncu.edu.tw</t>
        </is>
      </c>
      <c r="I1273" s="7" t="inlineStr">
        <is>
          <t>https://academicjobsonline.org/ajo/jobs/22950</t>
        </is>
      </c>
      <c r="J1273" s="7" t="inlineStr">
        <is>
          <t>https://academicjobsonline.org/ajo/jobs/22950</t>
        </is>
      </c>
      <c r="K1273" s="7" t="inlineStr">
        <is>
          <t>cjlo@phy.ncu.edu.tw</t>
        </is>
      </c>
      <c r="L1273" s="7" t="inlineStr">
        <is>
          <t>mailto:cjlo@phy.ncu.edu.tw</t>
        </is>
      </c>
      <c r="M1273" s="7" t="inlineStr">
        <is>
          <t>https://www.phy.ncu.edu.tw/news/faculty-positions-in-the-department-of-physics-at-national-central-university-taiwan/</t>
        </is>
      </c>
      <c r="N1273" s="7" t="inlineStr">
        <is>
          <t>許慧君</t>
        </is>
      </c>
    </row>
    <row r="1274" ht="131" customHeight="1">
      <c r="A1274" s="7">
        <f>TRUE()</f>
        <v/>
      </c>
      <c r="B1274" s="7" t="inlineStr">
        <is>
          <t>其他</t>
        </is>
      </c>
      <c r="C1274" s="7" t="n"/>
      <c r="D1274" s="14" t="n">
        <v>44832</v>
      </c>
      <c r="E1274" s="7" t="inlineStr">
        <is>
          <t>112學年度 物理系求才廣告</t>
        </is>
      </c>
      <c r="F1274" s="9" t="inlineStr">
        <is>
          <t>國立中央大學物理系誠徵助理教授(含)以上教師
一、求才內容：國立中央大學物理系徵求助理教授（含）以上職級之教師，從事教學、研究與服務工作。申請人須具備博士學位，申請者請於111年12月31日前將求職說明、履歷、研究與教學規畫、著作目錄、推薦信（至少三封）等文件透過Academicjobsonline ( https://academicjobsonline.org/ajo/jobs/22950) 網站上傳申請。
二、起聘時間：民國112年8月1日
三、擬聘領域：無特定限制，歡迎各物理領域申請。
四、聯 絡 人：羅健榮教授(e-mail:cjlo@phy.ncu.edu.tw ); 劉怡貞 (e-mail: ncu5300@ncu.edu.tw, TEL: 03-4253749)
五、聯絡地址：桃園市中壢區中大路300號 國立中央大學 物理系辦公室</t>
        </is>
      </c>
      <c r="G1274" s="7" t="inlineStr">
        <is>
          <t>https://academicjobsonline.org/ajo/jobs/22950</t>
        </is>
      </c>
      <c r="H1274" s="7" t="inlineStr">
        <is>
          <t>https://academicjobsonline.org/ajo/jobs/22950</t>
        </is>
      </c>
      <c r="I1274" s="7" t="inlineStr">
        <is>
          <t>cjlo@phy.ncu.edu.tw</t>
        </is>
      </c>
      <c r="J1274" s="7" t="inlineStr">
        <is>
          <t>cjlo@phy.ncu.edu.tw</t>
        </is>
      </c>
      <c r="K1274" s="7" t="inlineStr">
        <is>
          <t>ncu5300@ncu.edu.tw</t>
        </is>
      </c>
      <c r="L1274" s="7" t="inlineStr">
        <is>
          <t>ncu5300@ncu.edu.tw</t>
        </is>
      </c>
      <c r="M1274" s="7" t="inlineStr">
        <is>
          <t>https://www.phy.ncu.edu.tw/news/112%e5%ad%b8%e5%b9%b4%e5%ba%a6-%e7%89%a9%e7%90%86%e7%b3%bb%e6%b1%82%e6%89%8d%e5%bb%a3%e5%91%8a/</t>
        </is>
      </c>
      <c r="N1274" s="7" t="inlineStr">
        <is>
          <t>劉怡貞</t>
        </is>
      </c>
    </row>
    <row r="1275" ht="79" customHeight="1">
      <c r="A1275" s="7">
        <f>TRUE()</f>
        <v/>
      </c>
      <c r="B1275" s="7" t="inlineStr">
        <is>
          <t>演講</t>
        </is>
      </c>
      <c r="C1275" s="7" t="n"/>
      <c r="D1275" s="14" t="n">
        <v>44832</v>
      </c>
      <c r="E1275" s="7" t="inlineStr">
        <is>
          <t>Welcome to Complex System and Biophysics Seminar 20220929</t>
        </is>
      </c>
      <c r="F1275" s="9" t="inlineStr">
        <is>
          <t>Welcome to Complex System and Biophysics Seminar 20220929
Title: Lagrangian particles trajectories in 2D turbulence
Speaker: Chen-Yu Siao
Date: 29.09.2022(Thu)
Time: 12:00pm
Place: S4-625</t>
        </is>
      </c>
      <c r="G1275" s="7" t="n"/>
      <c r="H1275" s="7" t="n"/>
      <c r="I1275" s="7" t="n"/>
      <c r="J1275" s="7" t="n"/>
      <c r="K1275" s="7" t="n"/>
      <c r="L1275" s="7" t="n"/>
      <c r="M1275" s="7" t="inlineStr">
        <is>
          <t>https://www.phy.ncu.edu.tw/news/welcome-to-complex-system-and-biophysics-seminar-20220929/</t>
        </is>
      </c>
      <c r="N1275" s="7" t="inlineStr">
        <is>
          <t>許慧君</t>
        </is>
      </c>
    </row>
    <row r="1276">
      <c r="A1276" s="7">
        <f>TRUE()</f>
        <v/>
      </c>
      <c r="B1276" s="7" t="inlineStr">
        <is>
          <t>其他</t>
        </is>
      </c>
      <c r="C1276" s="7" t="n"/>
      <c r="D1276" s="14" t="n">
        <v>44831</v>
      </c>
      <c r="E1276" s="7" t="inlineStr">
        <is>
          <t>註冊組甄試排名證明書於9/28日開放申請</t>
        </is>
      </c>
      <c r="F1276" s="7" t="n"/>
      <c r="G1276" s="7" t="n"/>
      <c r="H1276" s="7" t="n"/>
      <c r="I1276" s="7" t="n"/>
      <c r="J1276" s="7" t="n"/>
      <c r="K1276" s="7" t="n"/>
      <c r="L1276" s="7" t="n"/>
      <c r="M1276" s="7" t="inlineStr">
        <is>
          <t>https://www.phy.ncu.edu.tw/news/%e8%a8%bb%e5%86%8a%e7%b5%84%e7%94%84%e8%a9%a6%e6%8e%92%e5%90%8d%e8%ad%89%e6%98%8e%e6%9b%b8%e6%96%bc9-28%e6%97%a5%e9%96%8b%e6%94%be%e7%94%b3%e8%ab%8b/</t>
        </is>
      </c>
      <c r="N1276" s="7" t="inlineStr">
        <is>
          <t>許慧君</t>
        </is>
      </c>
    </row>
    <row r="1277" ht="183" customHeight="1">
      <c r="A1277" s="7">
        <f>TRUE()</f>
        <v/>
      </c>
      <c r="B1277" s="7" t="inlineStr">
        <is>
          <t>獎學金</t>
        </is>
      </c>
      <c r="C1277" s="7" t="n"/>
      <c r="D1277" s="14" t="n">
        <v>44831</v>
      </c>
      <c r="E1277" s="7" t="inlineStr">
        <is>
          <t>111-1物理學系上詮光纖獎學金得獎名單</t>
        </is>
      </c>
      <c r="F1277" s="9" t="inlineStr">
        <is>
          <t>恭喜以下同學獲獎!
請獲獎同學到系辦領取通知
研究傑出獎助謝妮恩107282002博五
補助學生出席國際會議莊宇正110222032碩二
補助學生出席國際會議賴誼峰111222021碩一
補助學生出國交流謝妮恩107282002博五
補助學生出國交流吳冠廷107282006博五
補助學生出國交流朱哲門109282003博三
補助學生出國交流陳彥茹108222016博二
補助學生出國交流吳承翰109222025碩三
補助學生出國交流陳映瑄111222026碩一
補助學生出國交流李俊逸111222028碩一
補助學生出國交流李智曜111222038碩一
國立中央大學物理學系上詮光纖獎學金辦法FOCI-Scholarship-Application-Procedure下載</t>
        </is>
      </c>
      <c r="G1277" s="7" t="inlineStr">
        <is>
          <t>國立中央大學物理學系上詮光纖獎學金辦法FOCI-Scholarship-Application-Procedure下載</t>
        </is>
      </c>
      <c r="H1277" s="7" t="inlineStr">
        <is>
          <t>https://www.phy.ncu.edu.tw/wp-content/uploads/2022/03/%E5%9C%8B%E7%AB%8B%E4%B8%AD%E5%A4%AE%E5%A4%A7%E5%AD%B8%E7%89%A9%E7%90%86%E5%AD%B8%E7%B3%BB%E4%B8%8A%E8%A9%AE%E5%85%89%E7%BA%96%E7%8D%8E%E5%AD%B8%E9%87%91%E8%BE%A6%E6%B3%95FOCI-Scholarship-Application-Procedure.pdf</t>
        </is>
      </c>
      <c r="I1277" s="7" t="n"/>
      <c r="J1277" s="7" t="n"/>
      <c r="K1277" s="7" t="n"/>
      <c r="L1277" s="7" t="n"/>
      <c r="M1277" s="7" t="inlineStr">
        <is>
          <t>https://www.phy.ncu.edu.tw/news/111-1%e7%89%a9%e7%90%86%e5%ad%b8%e7%b3%bb%e4%b8%8a%e8%a9%ae%e5%85%89%e7%ba%96%e7%8d%8e%e5%ad%b8%e9%87%91%e5%be%97%e7%8d%8e%e5%90%8d%e5%96%ae/</t>
        </is>
      </c>
      <c r="N1277" s="7" t="inlineStr">
        <is>
          <t>許慧君</t>
        </is>
      </c>
    </row>
    <row r="1278" ht="66" customHeight="1">
      <c r="A1278" s="7">
        <f>TRUE()</f>
        <v/>
      </c>
      <c r="B1278" s="7" t="inlineStr">
        <is>
          <t>獎學金</t>
        </is>
      </c>
      <c r="C1278" s="7" t="n"/>
      <c r="D1278" s="14" t="n">
        <v>44831</v>
      </c>
      <c r="E1278" s="7" t="inlineStr">
        <is>
          <t>111-1物理學系聚碩科技獎學金得獎名單</t>
        </is>
      </c>
      <c r="F1278" s="9" t="inlineStr">
        <is>
          <t>恭喜以下同學獲獎!
獲獎同學請到系辦領取補助核定通知。
李欣瑜 108202505 大四
黃岱陞 108202520 大四
國立中央大學物理學系聚碩科技獎學金辦法1051004系務會議下載</t>
        </is>
      </c>
      <c r="G1278" s="7" t="inlineStr">
        <is>
          <t>國立中央大學物理學系聚碩科技獎學金辦法1051004系務會議下載</t>
        </is>
      </c>
      <c r="H1278" s="7" t="inlineStr">
        <is>
          <t>https://www.phy.ncu.edu.tw/wp-content/uploads/2022/03/%E5%9C%8B%E7%AB%8B%E4%B8%AD%E5%A4%AE%E5%A4%A7%E5%AD%B8%E7%89%A9%E7%90%86%E5%AD%B8%E7%B3%BB%E8%81%9A%E7%A2%A9%E7%A7%91%E6%8A%80%E7%8D%8E%E5%AD%B8%E9%87%91%E8%BE%A6%E6%B3%951051004%E7%B3%BB%E5%8B%99%E6%9C%83%E8%AD%B0.pdf</t>
        </is>
      </c>
      <c r="I1278" s="7" t="n"/>
      <c r="J1278" s="7" t="n"/>
      <c r="K1278" s="7" t="n"/>
      <c r="L1278" s="7" t="n"/>
      <c r="M1278" s="7" t="inlineStr">
        <is>
          <t>https://www.phy.ncu.edu.tw/news/111-1%e7%89%a9%e7%90%86%e5%ad%b8%e7%b3%bb%e8%81%9a%e7%a2%a9%e7%a7%91%e6%8a%80%e7%8d%8e%e5%ad%b8%e9%87%91%e5%be%97%e7%8d%8e%e5%90%8d%e5%96%ae/</t>
        </is>
      </c>
      <c r="N1278" s="7" t="inlineStr">
        <is>
          <t>許慧君</t>
        </is>
      </c>
    </row>
    <row r="1279" ht="105" customHeight="1">
      <c r="A1279" s="7">
        <f>TRUE()</f>
        <v/>
      </c>
      <c r="B1279" s="7" t="inlineStr">
        <is>
          <t>獎學金</t>
        </is>
      </c>
      <c r="C1279" s="7" t="n"/>
      <c r="D1279" s="14" t="n">
        <v>44831</v>
      </c>
      <c r="E1279" s="7" t="inlineStr">
        <is>
          <t>111學年度王立文女士獎學金得獎名單(第一梯次)</t>
        </is>
      </c>
      <c r="F1279" s="9" t="inlineStr">
        <is>
          <t>邱譯萱 109202507 大三
曾舜琳 109202510 大三
恭喜以上兩位同學獲獎!
獲獎通知及公共服務相關事項以email個別通知
中央大學物理學系王立文女士獎學金辦法下載
本獎學金尚有名額，已重新開放申請至10/3，歡迎大學部優秀學生踴躍提出申請。
學士班獎學金：成績優異(前一學年學業總平均70 分以上，各科成績均及格)，以女性學生優先。每學年每名5 萬元整(分兩學期發放)，領有其他獎助學金者不得重覆領取。</t>
        </is>
      </c>
      <c r="G1279" s="7" t="inlineStr">
        <is>
          <t>中央大學物理學系王立文女士獎學金辦法下載</t>
        </is>
      </c>
      <c r="H1279" s="7" t="inlineStr">
        <is>
          <t>https://www.phy.ncu.edu.tw/wp-content/uploads/2021/10/%E5%9C%8B%E7%AB%8B%E4%B8%AD%E5%A4%AE%E5%A4%A7%E5%AD%B8%E7%89%A9%E7%90%86%E5%AD%B8%E7%B3%BB%E7%8E%8B%E7%AB%8B%E6%96%87%E5%A5%B3%E5%A3%AB%E7%8D%8E%E5%AD%B8%E9%87%91%E8%BE%A6%E6%B3%951091215%E7%B3%BB%E5%8B%99%E6%9C%83%E8%AD%B0%E9%80%9A%E9%81%8E-1.pdf</t>
        </is>
      </c>
      <c r="I1279" s="7" t="n"/>
      <c r="J1279" s="7" t="n"/>
      <c r="K1279" s="7" t="n"/>
      <c r="L1279" s="7" t="n"/>
      <c r="M1279" s="7" t="inlineStr">
        <is>
          <t>https://www.phy.ncu.edu.tw/news/111%e5%ad%b8%e5%b9%b4%e5%ba%a6%e7%8e%8b%e7%ab%8b%e6%96%87%e5%a5%b3%e5%a3%ab%e7%8d%8e%e5%ad%b8%e9%87%91%e5%be%97%e7%8d%8e%e5%90%8d%e5%96%ae%e7%ac%ac%e4%b8%80%e6%a2%af%e6%ac%a1/</t>
        </is>
      </c>
      <c r="N1279" s="7" t="inlineStr">
        <is>
          <t>許慧君</t>
        </is>
      </c>
    </row>
    <row r="1280" ht="157" customHeight="1">
      <c r="A1280" s="7">
        <f>TRUE()</f>
        <v/>
      </c>
      <c r="B1280" s="7" t="inlineStr">
        <is>
          <t>獎學金</t>
        </is>
      </c>
      <c r="C1280" s="7" t="n"/>
      <c r="D1280" s="14" t="n">
        <v>44831</v>
      </c>
      <c r="E1280" s="7" t="inlineStr">
        <is>
          <t>111學年度物理系王立文女士獎學金申請公告(延長申請截止日:10/3)</t>
        </is>
      </c>
      <c r="F1280" s="9" t="inlineStr">
        <is>
          <t>國立中央大學物理學系王立文女士獎學金辦法1091215系務會議通過下載
國立中央大學物理學系王立文女士獎學金申請表下載
*為鼓勵及協助本系在校同學，由劉全生前校長捐贈，設立本獎學金。
*本獎學金分為：
一、學士班獎學金：成績優異(前一學年學業總平均70 分以上，各科成績均及格)，以女性學生優先。每學年每名5 萬元整(分兩學期發放)，領有其他獎助學金者不得重覆領取。
二、博士班大陸生參與強場物理與超快技術實驗室獎學金：1 名，共15 萬元整，於進入實驗室後參與研究時每月領取1 萬元整。
*凡獲獎者，由系指派同學進行一學期 45 小時公共服務為原則，服務內容以擔任次一學期課程助教為優先。
有意申請者請備妥相關申請文件，於申請截止日前繳交已簽名紙本文件至物理系辦。
推薦信可由推薦人另行繳交至物理系辦 或 EMAIL: corona@ncu.edu.tw</t>
        </is>
      </c>
      <c r="G1280" s="7" t="inlineStr">
        <is>
          <t>國立中央大學物理學系王立文女士獎學金辦法1091215系務會議通過下載</t>
        </is>
      </c>
      <c r="H1280" s="7" t="inlineStr">
        <is>
          <t>https://www.phy.ncu.edu.tw/wp-content/uploads/2021/08/%E5%9C%8B%E7%AB%8B%E4%B8%AD%E5%A4%AE%E5%A4%A7%E5%AD%B8%E7%89%A9%E7%90%86%E5%AD%B8%E7%B3%BB%E7%8E%8B%E7%AB%8B%E6%96%87%E5%A5%B3%E5%A3%AB%E7%8D%8E%E5%AD%B8%E9%87%91%E8%BE%A6%E6%B3%951091215%E7%B3%BB%E5%8B%99%E6%9C%83%E8%AD%B0%E9%80%9A%E9%81%8E.pdf</t>
        </is>
      </c>
      <c r="I1280" s="7" t="inlineStr">
        <is>
          <t>國立中央大學物理學系王立文女士獎學金申請表下載</t>
        </is>
      </c>
      <c r="J1280" s="7" t="inlineStr">
        <is>
          <t>https://www.phy.ncu.edu.tw/wp-content/uploads/2021/08/%E5%9C%8B%E7%AB%8B%E4%B8%AD%E5%A4%AE%E5%A4%A7%E5%AD%B8%E7%89%A9%E7%90%86%E5%AD%B8%E7%B3%BB%E7%8E%8B%E7%AB%8B%E6%96%87%E5%A5%B3%E5%A3%AB%E7%8D%8E%E5%AD%B8%E9%87%91%E7%94%B3%E8%AB%8B%E8%A1%A8.doc</t>
        </is>
      </c>
      <c r="K1280" s="7" t="n"/>
      <c r="L1280" s="7" t="n"/>
      <c r="M1280" s="7" t="inlineStr">
        <is>
          <t>https://www.phy.ncu.edu.tw/news/111%e5%ad%b8%e5%b9%b4%e5%ba%a6%e7%89%a9%e7%90%86%e7%b3%bb%e7%8e%8b%e7%ab%8b%e6%96%87%e5%a5%b3%e5%a3%ab%e7%8d%8e%e5%ad%b8%e9%87%91%e7%94%b3%e8%ab%8b%e5%85%ac%e5%91%8a%e5%bb%b6%e9%95%b7%e7%94%b3/</t>
        </is>
      </c>
      <c r="N1280" s="7" t="inlineStr">
        <is>
          <t>許慧君</t>
        </is>
      </c>
    </row>
    <row r="1281">
      <c r="A1281" s="7">
        <f>TRUE()</f>
        <v/>
      </c>
      <c r="B1281" s="7" t="inlineStr">
        <is>
          <t>其他</t>
        </is>
      </c>
      <c r="C1281" s="7" t="n"/>
      <c r="D1281" s="14" t="n">
        <v>44830</v>
      </c>
      <c r="E1281" s="7" t="inlineStr">
        <is>
          <t>國立中央大學COVID-19校園防疫措施111.09.22修訂</t>
        </is>
      </c>
      <c r="F1281" s="7" t="inlineStr">
        <is>
          <t>v1_校園防疫措施1110922下載</t>
        </is>
      </c>
      <c r="G1281" s="7" t="inlineStr">
        <is>
          <t>v1_校園防疫措施1110922</t>
        </is>
      </c>
      <c r="H1281" s="7" t="inlineStr">
        <is>
          <t>https://www.phy.ncu.edu.tw/wp-content/uploads/2022/10/v1_校園防疫措施1110922.pdf</t>
        </is>
      </c>
      <c r="I1281" s="7" t="inlineStr">
        <is>
          <t>下載</t>
        </is>
      </c>
      <c r="J1281" s="7" t="inlineStr">
        <is>
          <t>https://www.phy.ncu.edu.tw/wp-content/uploads/2022/10/v1_校園防疫措施1110922.pdf</t>
        </is>
      </c>
      <c r="K1281" s="7" t="n"/>
      <c r="L1281" s="7" t="n"/>
      <c r="M1281" s="7" t="inlineStr">
        <is>
          <t>https://www.phy.ncu.edu.tw/news/%e5%9c%8b%e7%ab%8b%e4%b8%ad%e5%a4%ae%e5%a4%a7%e5%ad%b8covid-19%e6%a0%a1%e5%9c%92%e9%98%b2%e7%96%ab%e6%8e%aa%e6%96%bd111-09-22%e4%bf%ae%e8%a8%82/</t>
        </is>
      </c>
      <c r="N1281" s="7" t="inlineStr">
        <is>
          <t>許慧君</t>
        </is>
      </c>
    </row>
    <row r="1282">
      <c r="A1282" s="7">
        <f>TRUE()</f>
        <v/>
      </c>
      <c r="B1282" s="7" t="inlineStr">
        <is>
          <t>演講</t>
        </is>
      </c>
      <c r="C1282" s="7" t="n"/>
      <c r="D1282" s="14" t="n">
        <v>44825</v>
      </c>
      <c r="E1282" s="7" t="inlineStr">
        <is>
          <t>Colloquium 20220927 – From atoms to quarks and gluons: the birth and development of quantum chromodynamics</t>
        </is>
      </c>
      <c r="F1282" s="7" t="inlineStr">
        <is>
          <t>Colloquium_2022_09_27_V下載</t>
        </is>
      </c>
      <c r="G1282" s="7" t="inlineStr">
        <is>
          <t>Colloquium_2022_09_27_V</t>
        </is>
      </c>
      <c r="H1282" s="7" t="inlineStr">
        <is>
          <t>https://www.phy.ncu.edu.tw/wp-content/uploads/2022/09/Colloquium_2022_09_27_V.pdf</t>
        </is>
      </c>
      <c r="I1282" s="7" t="inlineStr">
        <is>
          <t>下載</t>
        </is>
      </c>
      <c r="J1282" s="7" t="inlineStr">
        <is>
          <t>https://www.phy.ncu.edu.tw/wp-content/uploads/2022/09/Colloquium_2022_09_27_V.pdf</t>
        </is>
      </c>
      <c r="K1282" s="7" t="n"/>
      <c r="L1282" s="7" t="n"/>
      <c r="M1282" s="7" t="inlineStr">
        <is>
          <t>https://www.phy.ncu.edu.tw/news/colloquium-20220927-from-atoms-to-quarks-and-gluons-the-birth-and-development-of-quantum-chromodynamics/</t>
        </is>
      </c>
      <c r="N1282" s="7" t="inlineStr">
        <is>
          <t>許慧君</t>
        </is>
      </c>
    </row>
    <row r="1283" ht="79" customHeight="1">
      <c r="A1283" s="7">
        <f>TRUE()</f>
        <v/>
      </c>
      <c r="B1283" s="7" t="inlineStr">
        <is>
          <t>其他</t>
        </is>
      </c>
      <c r="C1283" s="7" t="n"/>
      <c r="D1283" s="14" t="n">
        <v>44825</v>
      </c>
      <c r="E1283" s="7" t="inlineStr">
        <is>
          <t>111-1「PH7046現代宇宙學」教室異動公告</t>
        </is>
      </c>
      <c r="F1283" s="9" t="inlineStr">
        <is>
          <t>111學年度第一學期 課程異動
課號 Course Code課名 Course Name教師Instructor異動項目 change item
PH7046現代宇宙學 
Modern Cosmology井上優貴
Inoue, Yuki教室改為 教研大樓206室 
Classroom has been changed to Room 206, Teaching &amp; Research Building</t>
        </is>
      </c>
      <c r="G1283" s="7" t="n"/>
      <c r="H1283" s="7" t="n"/>
      <c r="I1283" s="7" t="n"/>
      <c r="J1283" s="7" t="n"/>
      <c r="K1283" s="7" t="n"/>
      <c r="L1283" s="7" t="n"/>
      <c r="M1283" s="7" t="inlineStr">
        <is>
          <t>https://www.phy.ncu.edu.tw/news/111-1%e3%80%8cph7046%e7%8f%be%e4%bb%a3%e5%ae%87%e5%ae%99%e5%ad%b8%e3%80%8d%e6%95%99%e5%ae%a4%e7%95%b0%e5%8b%95%e5%85%ac%e5%91%8a/</t>
        </is>
      </c>
      <c r="N1283" s="7" t="inlineStr">
        <is>
          <t>吳菁穗</t>
        </is>
      </c>
    </row>
    <row r="1284">
      <c r="A1284" s="7">
        <f>TRUE()</f>
        <v/>
      </c>
      <c r="B1284" s="7" t="inlineStr">
        <is>
          <t>研討會</t>
        </is>
      </c>
      <c r="C1284" s="7" t="n"/>
      <c r="D1284" s="14" t="n">
        <v>44825</v>
      </c>
      <c r="E1284" s="7" t="inlineStr">
        <is>
          <t>2022物理小年會活動照片</t>
        </is>
      </c>
      <c r="F1284" s="7" t="inlineStr">
        <is>
          <t>111年09月17日-2022物理小年會( 報到 . 實驗專題壁報發表 . 系友演講經驗分享 . 校內外得獎表揚 . 實驗口頭報告抽簽及發表 )</t>
        </is>
      </c>
      <c r="G1284" s="7" t="inlineStr">
        <is>
          <t>報到</t>
        </is>
      </c>
      <c r="H1284" s="7" t="inlineStr">
        <is>
          <t>https://photos.app.goo.gl/RrQr8zhfoVk6btrQ8</t>
        </is>
      </c>
      <c r="I1284" s="7" t="inlineStr">
        <is>
          <t>實驗專題壁報發表</t>
        </is>
      </c>
      <c r="J1284" s="7" t="inlineStr">
        <is>
          <t>https://photos.app.goo.gl/uKFvAaHghYm5XJyD8</t>
        </is>
      </c>
      <c r="K1284" s="7" t="inlineStr">
        <is>
          <t>系友演講經驗分享</t>
        </is>
      </c>
      <c r="L1284" s="7" t="inlineStr">
        <is>
          <t>https://photos.app.goo.gl/QQLHSnYouKWs9F2W9</t>
        </is>
      </c>
      <c r="M1284" s="7" t="inlineStr">
        <is>
          <t>https://www.phy.ncu.edu.tw/news/2022%e7%89%a9%e7%90%86%e5%b0%8f%e5%b9%b4%e6%9c%83%e6%b4%bb%e5%8b%95%e7%85%a7%e7%89%87-2/</t>
        </is>
      </c>
      <c r="N1284" s="7" t="inlineStr">
        <is>
          <t>許慧君</t>
        </is>
      </c>
    </row>
    <row r="1285" ht="222" customHeight="1">
      <c r="A1285" s="7">
        <f>TRUE()</f>
        <v/>
      </c>
      <c r="B1285" s="7" t="inlineStr">
        <is>
          <t>演講</t>
        </is>
      </c>
      <c r="C1285" s="7" t="n"/>
      <c r="D1285" s="14" t="n">
        <v>44824</v>
      </c>
      <c r="E1285" s="7" t="inlineStr">
        <is>
          <t>2022生涯發展小周末系列講座</t>
        </is>
      </c>
      <c r="F1285" s="9" t="inlineStr">
        <is>
          <t>【2022生涯發展小周末系列講座】共10場，實體講座，每周四晚上6-8點。
各場次詳情請見報名網址https://cis.ncu.edu.tw/ActivitySys/activitys/2380
場次講座名稱
11份工作多種視野
2大學生的投資理財智慧
3CPAS發掘個人優勢課程  (公開班)
4當我的同事/老闆是外國人
5是誰偷走我的能量?
6不再拖拉，從一個可行的好目標開始
7時間管理2.0 找回你迷路的專注力
8畢業前的基礎理財觀點
9理工研究生的必知心法
10國外博士班申請與就讀經驗
協助同學們自我探索、到自我澄清到自我實踐，選擇其適才適所的生涯發展。主題包含多元視野、規劃管理、終身學習與抗壓性，並累積產業新知與職場工作知識技能等。
知己(認識自己)知彼(瞭解外在環境)並建立信心。
※本活動亦適用安心就學支持計畫的學生。</t>
        </is>
      </c>
      <c r="G1285" s="7" t="inlineStr">
        <is>
          <t>https://cis.ncu.edu.tw/ActivitySys/activitys/2380</t>
        </is>
      </c>
      <c r="H1285" s="7" t="inlineStr">
        <is>
          <t>https://cis.ncu.edu.tw/ActivitySys/activitys/2380</t>
        </is>
      </c>
      <c r="I1285" s="7" t="n"/>
      <c r="J1285" s="7" t="n"/>
      <c r="K1285" s="7" t="n"/>
      <c r="L1285" s="7" t="n"/>
      <c r="M1285" s="7" t="inlineStr">
        <is>
          <t>https://www.phy.ncu.edu.tw/news/2022%e7%94%9f%e6%b6%af%e7%99%bc%e5%b1%95%e5%b0%8f%e5%91%a8%e6%9c%ab%e7%b3%bb%e5%88%97%e8%ac%9b%e5%ba%a7/</t>
        </is>
      </c>
      <c r="N1285" s="7" t="inlineStr">
        <is>
          <t>許慧君</t>
        </is>
      </c>
    </row>
    <row r="1286" ht="235" customHeight="1">
      <c r="A1286" s="7">
        <f>TRUE()</f>
        <v/>
      </c>
      <c r="B1286" s="7" t="inlineStr">
        <is>
          <t>其他</t>
        </is>
      </c>
      <c r="C1286" s="7" t="n"/>
      <c r="D1286" s="14" t="n">
        <v>44820</v>
      </c>
      <c r="E1286" s="7" t="inlineStr">
        <is>
          <t>111-1理學院英語會話課程開放報名（9/27正式上課）</t>
        </is>
      </c>
      <c r="F1286" s="9" t="inlineStr">
        <is>
          <t>理學院英語會話課程為小班制，上課內容以日常英語對話為主，提供用英語聊天的輕鬆環境，
本學期一樣有2位老師輪流教學，藉由不同的教學方式，搭配每週2小時的練習，培養英聽能力、調整發音並讓學生敢用英語對話。
時間：9/27(二)起，每週二晚上19:00-21:00
地點：科二館2樓203會議室
人數：限理學院大學部、研究所，共10人，先報名者優先錄取🔥
報名表： https://docs.google.com/forms/d/e/1FAIpQLScZzVj1m9GOH0NE4OD0TXUSBWFIakScUTN68gus2WPBkyBuSg/viewform?usp=sf_link
費用：完全免費。為維持課程品質，第一次上課時請繳交500元保證金。
備註：
參加本課程的學生須於課前、課後進行線上英文能力測驗(免費)，以作為本課程學習成效評估的依據。
每位同學得請假3次，3次以上缺席者，缺課1堂扣100元保證金、缺課2堂扣200元保證金、缺課3堂(含)以上則不歸還保證金；全勤者(含請假3次含以下者)則將於本學期最後一次上課時全額退還500元保證金。
若需要請假，請務必於每次上課前請假並說明原因，若與課業有關將不計入缺席。</t>
        </is>
      </c>
      <c r="G1286" s="7" t="inlineStr">
        <is>
          <t>https://docs.google.com/forms/d/e/1FAIpQLScZzVj1m9GOH0NE4OD0</t>
        </is>
      </c>
      <c r="H1286" s="7" t="inlineStr">
        <is>
          <t>https://docs.google.com/forms/d/e/1FAIpQLScZzVj1m9GOH0NE4OD0TXUSBWFIakScUTN68gus2WPBkyBuSg/viewform?usp=sf_link</t>
        </is>
      </c>
      <c r="I1286" s="7" t="n"/>
      <c r="J1286" s="7" t="n"/>
      <c r="K1286" s="7" t="n"/>
      <c r="L1286" s="7" t="n"/>
      <c r="M1286" s="7" t="inlineStr">
        <is>
          <t>https://www.phy.ncu.edu.tw/news/111-1%e7%90%86%e5%ad%b8%e9%99%a2%e8%8b%b1%e8%aa%9e%e6%9c%83%e8%a9%b1%e8%aa%b2%e7%a8%8b%e9%96%8b%e6%94%be%e5%a0%b1%e5%90%8d%ef%bc%889-27%e6%ad%a3%e5%bc%8f%e4%b8%8a%e8%aa%b2%ef%bc%89/</t>
        </is>
      </c>
      <c r="N1286" s="7" t="inlineStr">
        <is>
          <t>許慧君</t>
        </is>
      </c>
    </row>
    <row r="1287" ht="405" customHeight="1">
      <c r="A1287" s="7">
        <f>TRUE()</f>
        <v/>
      </c>
      <c r="B1287" s="7" t="inlineStr">
        <is>
          <t>其他</t>
        </is>
      </c>
      <c r="C1287" s="7" t="n"/>
      <c r="D1287" s="14" t="n">
        <v>44819</v>
      </c>
      <c r="E1287" s="7" t="inlineStr">
        <is>
          <t>112年度研發替代役制度校園宣導說明會</t>
        </is>
      </c>
      <c r="F1287" s="9" t="inlineStr">
        <is>
          <t>開放役男申請服研發替代役
研究所屆齡役男，照過來！～Join Us～
為提升尚未履行兵役義務之研究所以上學生，對研發替代役制度之認識，歡迎踴躍至「研發替代役資訊管理系統」（https://rdss.nca.gov.tw）報名參加112年度研發替代役制度校園宣導說明會，役男在瞭解個人權利義務之餘，還有機會把商品券帶回家！
※場次資訊:
1.臺灣科技大學:RB102會議廳_111/09/26(一)下午12:20~13:20
2.陽明交通大學(交大校區):資訊技術服務中心2樓_國際會議廳_111/09/29(四)下午14:00~15:00
3.成功大學(光復校區):國際會議廳_第一演講室_111/10/06(四)下午14:00~15:00
4.臺灣大學:行政大樓1F_第一會議室_111/10/07(五)下午14:00~15:00
5.中央大學:學務處會議室_中正圖書館舊圖2F_111/10/17(一)下午14:00~15:00
6.中興大學:圖書館7樓_國際會議廳_111/10/20(四)下午14:00~15:00
7.高雄科技大學(建工校區):行政大樓B1國際會議廳_111/10/25(二)下午14:00~15:00
8.屏東大學(民生校區):五育樓國際會議廳_111/11/04(五)上午11:00~12:00
※活動議程:
主席致詞（10分鐘）
研發替代役制度介紹（30分鐘）
Q＆A座談（20分鐘）
散會
※「112年度研發替代役制度校園宣導說明會」活動採線上報名，報名方式與相關訊息，於「研發替代役資訊管理系統」網站（https://rdss.nca.gov.tw）公告，詳細資訊可逕至網站之【最新消息】查詢。
※報名方式：由網站首頁【線上服務】-【線上活動報名】進入活動場次報名。
※請於實體說明會當天憑活動報名通知Email之報名序號辦理報到入場。
※系統線上報名問題，請洽服務電話：(02)8969-2099轉215轉206。
研發替代役專案辦公室 敬上
==================================
服務網站：https://rdss.nca.gov.tw
E-mail: rdss@mail.nca.gov.tw
TEL:(02)8969-2099
==================================...</t>
        </is>
      </c>
      <c r="G1287" s="7" t="inlineStr">
        <is>
          <t>https://rdss.nca.gov.tw）報名參加112</t>
        </is>
      </c>
      <c r="H1287" s="7" t="inlineStr">
        <is>
          <t>https://rdss.nca.gov.xn--tw%29112-5e4j78e9sh54a/</t>
        </is>
      </c>
      <c r="I1287" s="7" t="inlineStr">
        <is>
          <t>https://rdss.nca.gov.tw）公告，詳細資訊可逕至網站之【最新消息】查詢</t>
        </is>
      </c>
      <c r="J1287" s="7" t="inlineStr">
        <is>
          <t>https://rdss.nca.gov.xn--tw%29%2C-ty3cg8725cbifn9f7zai19gegn15dyzdms4ajw2c5ki5kcf47an50bfsbjkv68bgkt/</t>
        </is>
      </c>
      <c r="K1287" s="7" t="inlineStr">
        <is>
          <t>https://rdss.nca.gov.tw</t>
        </is>
      </c>
      <c r="L1287" s="7" t="inlineStr">
        <is>
          <t>https://rdss.nca.gov.tw/</t>
        </is>
      </c>
      <c r="M1287" s="7" t="inlineStr">
        <is>
          <t>https://www.phy.ncu.edu.tw/news/112%e5%b9%b4%e5%ba%a6%e7%a0%94%e7%99%bc%e6%9b%bf%e4%bb%a3%e5%bd%b9%e5%88%b6%e5%ba%a6%e6%a0%a1%e5%9c%92%e5%ae%a3%e5%b0%8e%e8%aa%aa%e6%98%8e%e6%9c%83/</t>
        </is>
      </c>
      <c r="N1287" s="7" t="inlineStr">
        <is>
          <t>許慧君</t>
        </is>
      </c>
    </row>
    <row r="1288" ht="40" customHeight="1">
      <c r="A1288" s="7">
        <f>TRUE()</f>
        <v/>
      </c>
      <c r="B1288" s="7" t="inlineStr">
        <is>
          <t>其他</t>
        </is>
      </c>
      <c r="C1288" s="7" t="n"/>
      <c r="D1288" s="14" t="n">
        <v>44819</v>
      </c>
      <c r="E1288" s="7" t="inlineStr">
        <is>
          <t>請[校外租屋]同學於111/9/25前填寫Google表單!</t>
        </is>
      </c>
      <c r="F1288" s="9" t="inlineStr">
        <is>
          <t>教育部為確保學生校外租屋安全，遇事故可立即獲得協助，每學年開學時須請校外租屋學生填寫『安全自評問卷表』，並由學校複檢後及彙報教育部。 
★Google表單網址：https://forms.gle/pD2tf5GqPhziY7gY8</t>
        </is>
      </c>
      <c r="G1288" s="7" t="inlineStr">
        <is>
          <t>https://forms.gle/pD2tf5GqPhziY7gY8</t>
        </is>
      </c>
      <c r="H1288" s="7" t="inlineStr">
        <is>
          <t>https://forms.gle/pD2tf5GqPhziY7gY8</t>
        </is>
      </c>
      <c r="I1288" s="7" t="n"/>
      <c r="J1288" s="7" t="n"/>
      <c r="K1288" s="7" t="n"/>
      <c r="L1288" s="7" t="n"/>
      <c r="M1288" s="7" t="inlineStr">
        <is>
          <t>https://www.phy.ncu.edu.tw/news/%e8%ab%8b%e6%a0%a1%e5%a4%96%e7%a7%9f%e5%b1%8b%e5%90%8c%e5%ad%b8%e6%96%bc111-9-25%e5%89%8d%e5%a1%ab%e5%af%abgoogle%e8%a1%a8%e5%96%ae/</t>
        </is>
      </c>
      <c r="N1288" s="7" t="inlineStr">
        <is>
          <t>許慧君</t>
        </is>
      </c>
    </row>
    <row r="1289" ht="66" customHeight="1">
      <c r="A1289" s="7">
        <f>TRUE()</f>
        <v/>
      </c>
      <c r="B1289" s="7" t="inlineStr">
        <is>
          <t>其他</t>
        </is>
      </c>
      <c r="C1289" s="7" t="n"/>
      <c r="D1289" s="14" t="n">
        <v>44819</v>
      </c>
      <c r="E1289" s="7" t="inlineStr">
        <is>
          <t>111大一家長親師座談會：10/22(六)</t>
        </is>
      </c>
      <c r="F1289" s="9" t="inlineStr">
        <is>
          <t>111大一親師座談會邀請函：下載
報名延至10/7(五)截止，報名網址：https://docs.google.com/forms/d/1TOtMEC7ni09rSEuJw3jaaJARlUTBUriWIT-BtSWSmwA/viewform?
最新消息請至學務處大一親師網https://love.adm.ncu.edu.tw/NCU_Parent/news.html查詢。</t>
        </is>
      </c>
      <c r="G1289" s="7" t="inlineStr">
        <is>
          <t>111大一親師座談會邀請函：</t>
        </is>
      </c>
      <c r="H1289" s="7" t="inlineStr">
        <is>
          <t>https://www.phy.ncu.edu.tw/wp-content/uploads/2022/09/111大一親師座談會邀請函.pdf</t>
        </is>
      </c>
      <c r="I1289" s="7" t="inlineStr">
        <is>
          <t>下載</t>
        </is>
      </c>
      <c r="J1289" s="7" t="inlineStr">
        <is>
          <t>https://www.phy.ncu.edu.tw/wp-content/uploads/2022/09/111大一親師座談會邀請函.pdf</t>
        </is>
      </c>
      <c r="K1289" s="7" t="inlineStr">
        <is>
          <t>https://docs.google.com/forms/d/1TOtMEC7ni09rSEuJw3jaaJARlUT</t>
        </is>
      </c>
      <c r="L1289" s="7" t="inlineStr">
        <is>
          <t>https://docs.google.com/forms/d/1TOtMEC7ni09rSEuJw3jaaJARlUTBUriWIT-BtSWSmwA/viewform?</t>
        </is>
      </c>
      <c r="M1289" s="7" t="inlineStr">
        <is>
          <t>https://www.phy.ncu.edu.tw/news/111%e5%a4%a7%e4%b8%80%e5%ae%b6%e9%95%b7%e8%a6%aa%e5%b8%ab%e5%ba%a7%e8%ab%87%e6%9c%83%ef%bc%9a10-22%e5%85%ad/</t>
        </is>
      </c>
      <c r="N1289" s="7" t="inlineStr">
        <is>
          <t>吳菁穗</t>
        </is>
      </c>
    </row>
    <row r="1290" ht="273" customHeight="1">
      <c r="A1290" s="7">
        <f>TRUE()</f>
        <v/>
      </c>
      <c r="B1290" s="7" t="inlineStr">
        <is>
          <t>其他</t>
        </is>
      </c>
      <c r="C1290" s="7" t="n"/>
      <c r="D1290" s="14" t="n">
        <v>44818</v>
      </c>
      <c r="E1290" s="7" t="inlineStr">
        <is>
          <t>111-1新ee-class教育訓練(線上課程)</t>
        </is>
      </c>
      <c r="F1290" s="9" t="inlineStr">
        <is>
          <t>報名網址-&gt;https://reurl.cc/Epyj1R
一、教育訓練時間:
(一)09/26(一) :下午2:00-3:30
(二)10/14(五):上午10:00-11:30
二、課程內容:教材進階功能、測驗、課程管理、成績管理等，期中考週實用技能教學
三、線上簽到退，上課前15分鐘可簽到
四、可自行準備教材，以利練習。
本課程使用Cisco Webex上課，如果用手機/平板上課，一定要先裝WebEx APP，電腦版請用GoogleChrome瀏覽器登入即可
五、線上授課，報名人數不限。
(一)會議鏈結:
https://ncu-edu.webex.com/ncu-edu/j.php?MTID=m53918239368b15178c4743ed7dbebaf7
(二)輸入姓名、email即可登入，不需要帳號密碼
六、諮詢窗口：
(一)課務組：胡先生、胡小姐，校內分機：57171、57169
(二)教學發展中心：施小姐，校內分機：57132
(三)課程問題：課務組各系所負責承辦人，校內分機：57166~57171
七、講師:ee-class(台灣數位學習科技)，鐘玉芳小姐。
八、本訓練課程提供教職員學習時數。
附檔下載連結：
1111新ee-class教育訓練海報.pdf</t>
        </is>
      </c>
      <c r="G1290" s="7" t="inlineStr">
        <is>
          <t>https://reurl.cc/Epyj1R</t>
        </is>
      </c>
      <c r="H1290" s="7" t="inlineStr">
        <is>
          <t>https://reurl.cc/Epyj1R</t>
        </is>
      </c>
      <c r="I1290" s="7" t="inlineStr">
        <is>
          <t>1111新ee-class教育訓練海報.pdf</t>
        </is>
      </c>
      <c r="J1290" s="7" t="inlineStr">
        <is>
          <t>https://cis.ncu.edu.tw/Media/api/download/3G_O0s_QrNPTi5tvnpSakm-Rhs_KucrD1MbGh56Lk3-VnZqVfpmWopF-zJWfg3mHzdmDh4eVnZF7lpWej36dnJeYf4eQi9Su0djI1bbSyYubfpuanJKAm52dknmH0NLOttnD1sq72Iajk4OVmp2Ryg</t>
        </is>
      </c>
      <c r="K1290" s="7" t="n"/>
      <c r="L1290" s="7" t="n"/>
      <c r="M1290" s="7" t="inlineStr">
        <is>
          <t>https://www.phy.ncu.edu.tw/news/111-1%e6%96%b0ee-class%e6%95%99%e8%82%b2%e8%a8%93%e7%b7%b4%e7%b7%9a%e4%b8%8a%e8%aa%b2%e7%a8%8b/</t>
        </is>
      </c>
      <c r="N1290" s="7" t="inlineStr">
        <is>
          <t>許慧君</t>
        </is>
      </c>
    </row>
    <row r="1291">
      <c r="A1291" s="7">
        <f>TRUE()</f>
        <v/>
      </c>
      <c r="B1291" s="7" t="inlineStr">
        <is>
          <t>招生</t>
        </is>
      </c>
      <c r="C1291" s="7" t="n"/>
      <c r="D1291" s="14" t="n">
        <v>44818</v>
      </c>
      <c r="E1291" s="7" t="inlineStr">
        <is>
          <t>112學年度碩士班考試入學招生簡章</t>
        </is>
      </c>
      <c r="F1291" s="7" t="inlineStr">
        <is>
          <t>https://admission.ncu.edu.tw/zh-TW/content/78/13</t>
        </is>
      </c>
      <c r="G1291" s="7" t="inlineStr">
        <is>
          <t>https://admission.ncu.edu.tw/zh-TW/content/78/13</t>
        </is>
      </c>
      <c r="H1291" s="7" t="inlineStr">
        <is>
          <t>https://admission.ncu.edu.tw/zh-TW/content/78/13</t>
        </is>
      </c>
      <c r="I1291" s="7" t="n"/>
      <c r="J1291" s="7" t="n"/>
      <c r="K1291" s="7" t="n"/>
      <c r="L1291" s="7" t="n"/>
      <c r="M1291" s="7" t="inlineStr">
        <is>
          <t>https://www.phy.ncu.edu.tw/news/112%e5%ad%b8%e5%b9%b4%e5%ba%a6%e7%a2%a9%e5%a3%ab%e7%8f%ad%e8%80%83%e8%a9%a6%e5%85%a5%e5%ad%b8%e6%8b%9b%e7%94%9f%e7%b0%a1%e7%ab%a0/</t>
        </is>
      </c>
      <c r="N1291" s="7" t="inlineStr">
        <is>
          <t>許慧君</t>
        </is>
      </c>
    </row>
    <row r="1292" ht="79" customHeight="1">
      <c r="A1292" s="7">
        <f>TRUE()</f>
        <v/>
      </c>
      <c r="B1292" s="7" t="inlineStr">
        <is>
          <t>其他</t>
        </is>
      </c>
      <c r="C1292" s="7" t="n"/>
      <c r="D1292" s="14" t="n">
        <v>44817</v>
      </c>
      <c r="E1292" s="7" t="inlineStr">
        <is>
          <t>健雄館施工公告09.13(二)~09.15(四) 四樓401.402實驗室</t>
        </is>
      </c>
      <c r="F1292" s="9" t="inlineStr">
        <is>
          <t>日期 : 111.09.13(二)~09.15(四)
地點 : 健雄館四樓401.402實驗室
內容 : 實驗室整修工程
施工期間略有噪音、粉塵及異味，造成不便敬請見諒！
為了您的安全，請盡量避免進入施工區域，以免發生危險！
如有相關事宜，請聯繫分機25305。</t>
        </is>
      </c>
      <c r="G1292" s="7" t="n"/>
      <c r="H1292" s="7" t="n"/>
      <c r="I1292" s="7" t="n"/>
      <c r="J1292" s="7" t="n"/>
      <c r="K1292" s="7" t="n"/>
      <c r="L1292" s="7" t="n"/>
      <c r="M1292" s="7" t="inlineStr">
        <is>
          <t>https://www.phy.ncu.edu.tw/news/%e5%81%a5%e9%9b%84%e9%a4%a8%e6%96%bd%e5%b7%a5%e5%85%ac%e5%91%8a09-13%e4%ba%8c09-15%e5%9b%9b-%e5%9b%9b%e6%a8%93401-402%e5%af%a6%e9%a9%97%e5%ae%a4/</t>
        </is>
      </c>
      <c r="N1292" s="7" t="inlineStr">
        <is>
          <t>許慧君</t>
        </is>
      </c>
    </row>
    <row r="1293" ht="409.6" customHeight="1">
      <c r="A1293" s="7">
        <f>TRUE()</f>
        <v/>
      </c>
      <c r="B1293" s="7" t="inlineStr">
        <is>
          <t>演講</t>
        </is>
      </c>
      <c r="C1293" s="7" t="n"/>
      <c r="D1293" s="14" t="n">
        <v>44817</v>
      </c>
      <c r="E1293" s="7" t="inlineStr">
        <is>
          <t>Colloquium111-1</t>
        </is>
      </c>
      <c r="F1293" s="9" t="inlineStr">
        <is>
          <t>演講日期(Schedule)演講人(Speaker)單位(Affiliation)演講題目(Title)
2022/9/13施雅芝諮商中心研究生心指南
2022/9/20陳威廷台灣大學凝態中心Novel functional materials exploration and characterisationutilizing high pressure techniques
2022/9/27林及仁陽明交通大學物理所從原子到夸克與膠子：量子色動力學的故事 From atoms to quarks and gluons: the birth and development of quantum chromodynamics
2022/10/4
2022/10/11魏金明中研院原分所Exploring diffusion dynamics of superionic materials by molecular dynamicssimulation using machine-learning interatomic potentials
2022/10/18黃筱鈞台灣大學分子與細胞生物學研究所Design principles of asymmetric cell division
2022/10/25黃冠榮中山大學材料與光電科學系Reveal the structural mechanism of soft matter systems subject to different thermodynamic conditions and non-equilibrium processes using a complementary combination of neutron scattering and computational simulations
2022/11/1陳明彰清華大學光電工程研究所Generation of isolated attosecond pulses driven by a post-compressed Yb laser
2022/11/8吳俊毅淡江大學物理系Generation and detection of genuine multipartite entanglement in boson sampling systems
2022/11/15李積琛陽明交通大學應用化學系Metal Oxides as Catalysts for Oxidative Steam Reforming of Ethanol
2022/11/22Keita Kamino中央研究院分子生物研究所Efficient information usage by cells – and cell biologists
2022/11/29鄭原忠台灣大學化學系Quantum Simulation of Open Quantum Systems on IBM-Q Superconducting Quantum Computers
2022/12/6張家欽台南大學綠色能源科技學系High capacity of Si/SiOx materials as anode and the effects of FEC as an electrolyte additive for lithium ion battery
2022/12/13周雄中山大學物理系Frustrated coupling and the doping effect on ferrimagnetic (Mn1-xTMx)3O4
2022/12/20彭仁傑Dept. of Physics Univ. of Illinois at Urbana-ChampaignExploring the Nucleon Sea with Lepton-Pair Production
2022/12/27莊程豪淡江大學物理系Nano-chemical mapping of cobalt nanoparticles on the graphene-related membranes
2023/1/3陳姿伶陽明交通大學光電工程學系The fun with optical resonators of macro- and micro- sizes on spectroscopic applications
2023/1/10彈性教學</t>
        </is>
      </c>
      <c r="G1293" s="7" t="inlineStr">
        <is>
          <t>研究生心指南</t>
        </is>
      </c>
      <c r="H1293" s="7" t="inlineStr">
        <is>
          <t>https://www.phy.ncu.edu.tw/news/colloquium-20220913-%e7%a0%94%e7%a9%b6%e7%94%9f%e5%bf%83%e6%8c%87%e5%8d%97/</t>
        </is>
      </c>
      <c r="I1293" s="7" t="inlineStr">
        <is>
          <t>Novel functional materials exploration and characterisationu</t>
        </is>
      </c>
      <c r="J1293" s="7" t="inlineStr">
        <is>
          <t>https://www.phy.ncu.edu.tw/news/colloquium-20220920-novel-functional-materials-exploration-and-characterisation/</t>
        </is>
      </c>
      <c r="K1293" s="7" t="inlineStr">
        <is>
          <t>從原子到夸克與膠子：量子色動力學的故事 From atoms to quarks and gluons: the bir</t>
        </is>
      </c>
      <c r="L1293" s="7" t="inlineStr">
        <is>
          <t>https://www.phy.ncu.edu.tw/news/colloquium-20220927-from-atoms-to-quarks-and-gluons-the-birth-and-development-of-quantum-chromodynamics/</t>
        </is>
      </c>
      <c r="M1293" s="7" t="inlineStr">
        <is>
          <t>https://www.phy.ncu.edu.tw/news/colloquium111-1/</t>
        </is>
      </c>
      <c r="N1293" s="7" t="inlineStr">
        <is>
          <t>許慧君</t>
        </is>
      </c>
    </row>
    <row r="1294">
      <c r="A1294" s="7">
        <f>TRUE()</f>
        <v/>
      </c>
      <c r="B1294" s="7" t="inlineStr">
        <is>
          <t>演講</t>
        </is>
      </c>
      <c r="C1294" s="7" t="n"/>
      <c r="D1294" s="14" t="n">
        <v>44817</v>
      </c>
      <c r="E1294" s="7" t="inlineStr">
        <is>
          <t>Colloquium 20220920 – Novel functional materials exploration and characterisation utilizing high pressure techniques</t>
        </is>
      </c>
      <c r="F1294" s="7" t="inlineStr">
        <is>
          <t>Colloquium_2022_09_20下載</t>
        </is>
      </c>
      <c r="G1294" s="7" t="inlineStr">
        <is>
          <t>Colloquium_2022_09_20</t>
        </is>
      </c>
      <c r="H1294" s="7" t="inlineStr">
        <is>
          <t>https://www.phy.ncu.edu.tw/wp-content/uploads/2022/09/Colloquium_2022_09_20.pdf</t>
        </is>
      </c>
      <c r="I1294" s="7" t="inlineStr">
        <is>
          <t>下載</t>
        </is>
      </c>
      <c r="J1294" s="7" t="inlineStr">
        <is>
          <t>https://www.phy.ncu.edu.tw/wp-content/uploads/2022/09/Colloquium_2022_09_20.pdf</t>
        </is>
      </c>
      <c r="K1294" s="7" t="n"/>
      <c r="L1294" s="7" t="n"/>
      <c r="M1294" s="7" t="inlineStr">
        <is>
          <t>https://www.phy.ncu.edu.tw/news/colloquium-20220920-novel-functional-materials-exploration-and-characterisation/</t>
        </is>
      </c>
      <c r="N1294" s="7" t="inlineStr">
        <is>
          <t>許慧君</t>
        </is>
      </c>
    </row>
    <row r="1295" ht="357" customHeight="1">
      <c r="A1295" s="7">
        <f>TRUE()</f>
        <v/>
      </c>
      <c r="B1295" s="7" t="inlineStr">
        <is>
          <t>其他</t>
        </is>
      </c>
      <c r="C1295" s="7" t="n"/>
      <c r="D1295" s="14" t="n">
        <v>44816</v>
      </c>
      <c r="E1295" s="7" t="inlineStr">
        <is>
          <t>111學年度第1學期【學分費】及【貸款差額】繳費單下載時間公告</t>
        </is>
      </c>
      <c r="F1295" s="9" t="inlineStr">
        <is>
          <t>一、繳費期間為：111年10月3日（一）至111年10月14日（五）
    繳費截止日：111年10月14日（四）
＊使用信用卡刷卡需3~4個工作天才能入帳（不含假日），超商繳交需5~7個工作天才能入帳（不含假日），請提早授權或繳納，以免逾期。學分費之逾期後續問題請洽課務組。
二、111.10. 3開放網路下載繳費單：
(1)學校首頁的Portal入口下載列印繳費單 (學生服務→生活助學服務→學費繳費單)
(2)第一銀行第e學雜費入口網：https://eschool.firstbank.com.tw(依畫面選項選擇學校名稱，依序輸入學號及身分證後6碼)
(3)學雜費管理系統：http://tuition.is.ncu.edu.tw/stdvoucher
三、繳費方式：
(1)臨櫃繳款：第一銀行國內分行
第一銀行於每週二、四、五上午10:00~12:00會配合到校服務 / 行政大樓一樓
(2)ATM轉帳繳費：轉入行庫代碼007（第一銀行）
(3)語音信用卡繳費：02-27608818
(4)網路信用卡繳費：https://www.27608818.com
https://eschool.firstbank.com.tw(依畫面選項選擇學校名稱，
依序輸入學號及身分證後6碼)
(5)超商繳款：須自付手續費
(6)台灣pay繳費(晶片金融卡)：須自付手續費10元
(7)銀聯卡：https://eschool.firstbank.com.tw，信用卡手續費由持卡人負擔。
＊請同學多利用自動化設備繳款，使用信用卡刷卡需3~4個工作天才能入帳（不含假日），超商繳交需5~7個工作天才能入帳（不含假日）請提早授權或繳納，以免逾期。
四、若對繳費單內容有任何疑問請洽出納組（分機57346）。
五、未繳交學分費者，依選課辦法第三條規定，依規定需繳交學分費者，請於期限內繳交完畢，否則視同未完成選課手續，所修習需繳交學分費之課程，均予自動退選。請注意，以免權益受損。
六、學分費收費對象：碩博士生（97學年度以後入學之博士生除外）、大學延畢生、修教育學分者、就學貸款不足額者。</t>
        </is>
      </c>
      <c r="G1295" s="7" t="inlineStr">
        <is>
          <t>https://www.27608818.com</t>
        </is>
      </c>
      <c r="H1295" s="7" t="inlineStr">
        <is>
          <t>https://www.27608818.com/</t>
        </is>
      </c>
      <c r="I1295" s="7" t="inlineStr">
        <is>
          <t>https://eschool.firstbank.com.tw</t>
        </is>
      </c>
      <c r="J1295" s="7" t="inlineStr">
        <is>
          <t>https://eschool.firstbank.com.tw/</t>
        </is>
      </c>
      <c r="K1295" s="7" t="n"/>
      <c r="L1295" s="7" t="n"/>
      <c r="M1295" s="7" t="inlineStr">
        <is>
          <t>https://www.phy.ncu.edu.tw/news/111%e5%ad%b8%e5%b9%b4%e5%ba%a6%e7%ac%ac1%e5%ad%b8%e6%9c%9f%e3%80%90%e5%ad%b8%e5%88%86%e8%b2%bb%e3%80%91%e5%8f%8a%e3%80%90%e8%b2%b8%e6%ac%be%e5%b7%ae%e9%a1%8d%e3%80%91%e7%b9%b3%e8%b2%bb%e5%96%ae/</t>
        </is>
      </c>
      <c r="N1295" s="7" t="inlineStr">
        <is>
          <t>許慧君</t>
        </is>
      </c>
    </row>
    <row r="1296">
      <c r="A1296" s="7">
        <f>TRUE()</f>
        <v/>
      </c>
      <c r="B1296" s="7" t="inlineStr">
        <is>
          <t>招生</t>
        </is>
      </c>
      <c r="C1296" s="7" t="n"/>
      <c r="D1296" s="14" t="n">
        <v>44812</v>
      </c>
      <c r="E1296" s="7" t="inlineStr">
        <is>
          <t>112學年度碩士班甄試入學招生簡章</t>
        </is>
      </c>
      <c r="F1296" s="7" t="inlineStr">
        <is>
          <t>https://admission.ncu.edu.tw/zh-TW/content/82/13</t>
        </is>
      </c>
      <c r="G1296" s="7" t="inlineStr">
        <is>
          <t>https://admission.ncu.edu.tw/zh-TW/content/82/13</t>
        </is>
      </c>
      <c r="H1296" s="7" t="inlineStr">
        <is>
          <t>https://admission.ncu.edu.tw/zh-TW/content/82/13</t>
        </is>
      </c>
      <c r="I1296" s="7" t="n"/>
      <c r="J1296" s="7" t="n"/>
      <c r="K1296" s="7" t="n"/>
      <c r="L1296" s="7" t="n"/>
      <c r="M1296" s="7" t="inlineStr">
        <is>
          <t>https://www.phy.ncu.edu.tw/news/112%e5%ad%b8%e5%b9%b4%e5%ba%a6%e7%a2%a9%e5%a3%ab%e7%8f%ad%e7%94%84%e8%a9%a6%e5%85%a5%e5%ad%b8%e6%8b%9b%e7%94%9f%e7%b0%a1%e7%ab%a0/</t>
        </is>
      </c>
      <c r="N1296" s="7" t="inlineStr">
        <is>
          <t>許慧君</t>
        </is>
      </c>
    </row>
    <row r="1297" ht="66" customHeight="1">
      <c r="A1297" s="7">
        <f>TRUE()</f>
        <v/>
      </c>
      <c r="B1297" s="7" t="inlineStr">
        <is>
          <t>其他</t>
        </is>
      </c>
      <c r="C1297" s="7" t="n"/>
      <c r="D1297" s="14" t="n">
        <v>44811</v>
      </c>
      <c r="E1297" s="7" t="inlineStr">
        <is>
          <t>111-1物理系研究生畢業離校手續Graduate Students’ Graduation Procedure of the Physics Department</t>
        </is>
      </c>
      <c r="F1297" s="9" t="inlineStr">
        <is>
          <t>物理系研究生畢業離校手續Graduate-Students’-Graduation-Procedure-of-the-Physics-Department下載
公告1111頒發學位證書注意事項Announcement by Office of Academic Affairs下載
物理系離校系所同意書Graduation-Form-of-the-Physics-Department-of-National-Central-University-下載</t>
        </is>
      </c>
      <c r="G1297" s="7" t="inlineStr">
        <is>
          <t>物理系研究生畢業離校手續Graduate-Students’-Graduation-Procedure-of-the-P</t>
        </is>
      </c>
      <c r="H1297" s="7" t="inlineStr">
        <is>
          <t>https://www.phy.ncu.edu.tw/wp-content/uploads/2022/09/物理系研究生畢業離校手續Graduate-Students’-Graduation-Procedure-of-the-Physics-Department.pdf</t>
        </is>
      </c>
      <c r="I1297" s="7" t="inlineStr">
        <is>
          <t>下載</t>
        </is>
      </c>
      <c r="J1297" s="7" t="inlineStr">
        <is>
          <t>https://www.phy.ncu.edu.tw/wp-content/uploads/2022/09/物理系研究生畢業離校手續Graduate-Students’-Graduation-Procedure-of-the-Physics-Department.pdf</t>
        </is>
      </c>
      <c r="K1297" s="7" t="inlineStr">
        <is>
          <t>公告1111頒發學位證書注意事項Announcement by Office of Academic Affairs</t>
        </is>
      </c>
      <c r="L1297" s="7" t="inlineStr">
        <is>
          <t>https://www.phy.ncu.edu.tw/wp-content/uploads/2022/11/公告1111頒發學位證書注意事項有寒休.pdf</t>
        </is>
      </c>
      <c r="M1297" s="7" t="inlineStr">
        <is>
          <t>https://www.phy.ncu.edu.tw/news/111-1%e7%89%a9%e7%90%86%e7%b3%bb%e7%a0%94%e7%a9%b6%e7%94%9f%e7%95%a2%e6%a5%ad%e9%9b%a2%e6%a0%a1%e6%89%8b%e7%ba%8cgraduate-students-graduation-procedure-of-the-physics-department/</t>
        </is>
      </c>
      <c r="N1297" s="7" t="inlineStr">
        <is>
          <t>許慧君</t>
        </is>
      </c>
    </row>
    <row r="1298">
      <c r="A1298" s="7">
        <f>TRUE()</f>
        <v/>
      </c>
      <c r="B1298" s="7" t="inlineStr">
        <is>
          <t>其他</t>
        </is>
      </c>
      <c r="C1298" s="7" t="n"/>
      <c r="D1298" s="14" t="n">
        <v>44811</v>
      </c>
      <c r="E1298" s="7" t="inlineStr">
        <is>
          <t>111-1學期在學證明與名次證明書申請說明</t>
        </is>
      </c>
      <c r="F1298" s="7" t="inlineStr">
        <is>
          <t>https://pdc.adm.ncu.edu.tw/postM/post/reg/1110907_1.pdf</t>
        </is>
      </c>
      <c r="G1298" s="7" t="inlineStr">
        <is>
          <t>https://pdc.adm.ncu.edu.tw/postM/post/reg/1110907_1.pdf</t>
        </is>
      </c>
      <c r="H1298" s="7" t="inlineStr">
        <is>
          <t>https://pdc.adm.ncu.edu.tw/postM/post/reg/1110907_1.pdf</t>
        </is>
      </c>
      <c r="I1298" s="7" t="n"/>
      <c r="J1298" s="7" t="n"/>
      <c r="K1298" s="7" t="n"/>
      <c r="L1298" s="7" t="n"/>
      <c r="M1298" s="7" t="inlineStr">
        <is>
          <t>https://www.phy.ncu.edu.tw/news/111-1%e5%ad%b8%e6%9c%9f%e5%9c%a8%e5%ad%b8%e8%ad%89%e6%98%8e%e8%88%87%e5%90%8d%e6%ac%a1%e8%ad%89%e6%98%8e%e6%9b%b8%e7%94%b3%e8%ab%8b%e8%aa%aa%e6%98%8e/</t>
        </is>
      </c>
      <c r="N1298" s="7" t="inlineStr">
        <is>
          <t>許慧君</t>
        </is>
      </c>
    </row>
    <row r="1299" ht="131" customHeight="1">
      <c r="A1299" s="7">
        <f>TRUE()</f>
        <v/>
      </c>
      <c r="B1299" s="7" t="inlineStr">
        <is>
          <t>演講</t>
        </is>
      </c>
      <c r="C1299" s="7" t="n"/>
      <c r="D1299" s="14" t="n">
        <v>44810</v>
      </c>
      <c r="E1299" s="7" t="inlineStr">
        <is>
          <t>Colloquium 20220913 – 研究生心指南</t>
        </is>
      </c>
      <c r="F1299" s="9" t="inlineStr">
        <is>
          <t>Colloquium
Department of Physics, NCU
研究生心指南
施雅芝 諮商心理師
國立中央大學諮商中心
Date 2022.09.13 (Tue)
Place S4-625
Time 14:00-16:00
物理系碩一、博一新生請務必出席!
歡迎所有研究生及大學生參加。</t>
        </is>
      </c>
      <c r="G1299" s="7" t="n"/>
      <c r="H1299" s="7" t="n"/>
      <c r="I1299" s="7" t="n"/>
      <c r="J1299" s="7" t="n"/>
      <c r="K1299" s="7" t="n"/>
      <c r="L1299" s="7" t="n"/>
      <c r="M1299" s="7" t="inlineStr">
        <is>
          <t>https://www.phy.ncu.edu.tw/news/colloquium-20220913-%e7%a0%94%e7%a9%b6%e7%94%9f%e5%bf%83%e6%8c%87%e5%8d%97/</t>
        </is>
      </c>
      <c r="N1299" s="7" t="inlineStr">
        <is>
          <t>許慧君</t>
        </is>
      </c>
    </row>
    <row r="1300" ht="131" customHeight="1">
      <c r="A1300" s="7">
        <f>TRUE()</f>
        <v/>
      </c>
      <c r="B1300" s="7" t="inlineStr">
        <is>
          <t>其他</t>
        </is>
      </c>
      <c r="C1300" s="7" t="n"/>
      <c r="D1300" s="14" t="n">
        <v>44809</v>
      </c>
      <c r="E1300" s="7" t="inlineStr">
        <is>
          <t>111-1專題類課程選課公告</t>
        </is>
      </c>
      <c r="F1300" s="9" t="inlineStr">
        <is>
          <t>專題類課程選課步驟：
1) 請以實驗室為單位，下載「專題類課程指導教授同意書」使用；或至系辦吳小姐處（Ｓ４－６３２）領取；
2) 請於欲修習的專題課後面填上學號姓名；相同指導教授者請統一填寫於同一張表內（大學部與碩博士生分開）；
3) 將同意書交由指導教授簽名；
4) 持同意書至系辦，憑單發放密碼卡！
領取密碼卡日期：自09/06（二）起
課程加選截止日期： 09/20（二）
111-1專題類課程指導教授同意書下載</t>
        </is>
      </c>
      <c r="G1300" s="7" t="inlineStr">
        <is>
          <t>111-1專題類課程指導教授同意書</t>
        </is>
      </c>
      <c r="H1300" s="7" t="inlineStr">
        <is>
          <t>https://www.phy.ncu.edu.tw/wp-content/uploads/2022/09/111-1專題類課程指導教授同意書.docx</t>
        </is>
      </c>
      <c r="I1300" s="7" t="inlineStr">
        <is>
          <t>下載</t>
        </is>
      </c>
      <c r="J1300" s="7" t="inlineStr">
        <is>
          <t>https://www.phy.ncu.edu.tw/wp-content/uploads/2022/09/111-1專題類課程指導教授同意書.docx</t>
        </is>
      </c>
      <c r="K1300" s="7" t="n"/>
      <c r="L1300" s="7" t="n"/>
      <c r="M1300" s="7" t="inlineStr">
        <is>
          <t>https://www.phy.ncu.edu.tw/news/111-1%e5%b0%88%e9%a1%8c%e9%a1%9e%e8%aa%b2%e7%a8%8b%e9%81%b8%e8%aa%b2%e5%85%ac%e5%91%8a/</t>
        </is>
      </c>
      <c r="N1300" s="7" t="inlineStr">
        <is>
          <t>吳菁穗</t>
        </is>
      </c>
    </row>
    <row r="1301" ht="157" customHeight="1">
      <c r="A1301" s="7">
        <f>TRUE()</f>
        <v/>
      </c>
      <c r="B1301" s="7" t="inlineStr">
        <is>
          <t>研討會</t>
        </is>
      </c>
      <c r="C1301" s="7" t="n"/>
      <c r="D1301" s="14" t="n">
        <v>44809</v>
      </c>
      <c r="E1301" s="7" t="inlineStr">
        <is>
          <t>2022中央大學物理系小年會</t>
        </is>
      </c>
      <c r="F1301" s="9" t="inlineStr">
        <is>
          <t>中央大學物理系將於 2022/09/17（六），於科學四館舉辦「物理小年會」活動，此為本系「實驗物理」以及「實驗專題」修課學生成果發表之平台。
誠摯邀請各位老師蒞臨，一同參與學生討論，並給予寶貴建議。
 時間：2022/09/17（六） 08:00 – 17:30
地點：國立中央大學物理學系科學四館（健雄館）６２５、７１７
觀展報名表單（用於統計參加人數及餐點）：
https://forms.gle/tKTE6c6Q5m67HrpBA
詳細議程請見本會網站：
HOME | 2022annualmeeting (2022ncuphyannualme.wixsite.com)
最後，由於新冠肺炎疫情，參與者需配戴口罩。本會於報到處設有檢疫台，體溫低於攝氏37.5度者始得進入，若有不便尚請見諒。
特別感謝台灣光罩董事長79級陳正翔系友，贊助2022小年會舉辦。</t>
        </is>
      </c>
      <c r="G1301" s="7" t="inlineStr">
        <is>
          <t>https://forms.gle/tKTE6c6Q5m67HrpBA</t>
        </is>
      </c>
      <c r="H1301" s="7" t="inlineStr">
        <is>
          <t>https://forms.gle/tKTE6c6Q5m67HrpBA</t>
        </is>
      </c>
      <c r="I1301" s="7" t="inlineStr">
        <is>
          <t>HOME | 2022annualmeeting (2022ncuphyannualme.wixsite.com)</t>
        </is>
      </c>
      <c r="J1301" s="7" t="inlineStr">
        <is>
          <t>https://2022ncuphyannualme.wixsite.com/2022annualmeeting</t>
        </is>
      </c>
      <c r="K1301" s="7" t="n"/>
      <c r="L1301" s="7" t="n"/>
      <c r="M1301" s="7" t="inlineStr">
        <is>
          <t>https://www.phy.ncu.edu.tw/news/2022%e4%b8%ad%e5%a4%ae%e5%a4%a7%e5%ad%b8%e7%89%a9%e7%90%86%e7%b3%bb%e5%b0%8f%e5%b9%b4%e6%9c%83/</t>
        </is>
      </c>
      <c r="N1301" s="7" t="inlineStr">
        <is>
          <t>許慧君</t>
        </is>
      </c>
    </row>
    <row r="1302" ht="196" customHeight="1">
      <c r="A1302" s="7">
        <f>TRUE()</f>
        <v/>
      </c>
      <c r="B1302" s="7" t="inlineStr">
        <is>
          <t>其他</t>
        </is>
      </c>
      <c r="C1302" s="7" t="n"/>
      <c r="D1302" s="14" t="n">
        <v>44809</v>
      </c>
      <c r="E1302" s="7" t="inlineStr">
        <is>
          <t>111學年度物理系碩博士班新生領取資料公告111.09.13(二)</t>
        </is>
      </c>
      <c r="F1302" s="9" t="inlineStr">
        <is>
          <t>9/11前已完成所有註冊程序者才能領取，9/11後才完成所有註冊程序者請等候Email通知領取。
1111研究所新生註冊通知..doc0802下載
學生可由本校首頁 Portal 入口進入→便捷窗口→服務櫃台(iNCU)→教務專區→學籍/註冊→[學籍登錄]中查詢個人註冊現況。
------------------------------------------------------------------------------------------------------------------------------------------------------------------
時間：111.09.13(二)13:30-14:00、演講課結束-16:30
地點：健雄館六樓630室
內容：
繳交 實驗室工作守則回條
請詳細閱讀內容後親筆簽名，依虛線剪下繳交回條部分。
實驗場所一般性環境安全衛生工作守則含回條下載
領取 學生證(門禁卡)
領取 新生注意事項、實驗記錄本書衣</t>
        </is>
      </c>
      <c r="G1302" s="7" t="inlineStr">
        <is>
          <t>1111研究所新生註冊通知..doc0802</t>
        </is>
      </c>
      <c r="H1302" s="7" t="inlineStr">
        <is>
          <t>https://www.phy.ncu.edu.tw/wp-content/uploads/2022/09/附件3-1111研究所新生註冊通知..doc0802.pdf</t>
        </is>
      </c>
      <c r="I1302" s="7" t="inlineStr">
        <is>
          <t>下載</t>
        </is>
      </c>
      <c r="J1302" s="7" t="inlineStr">
        <is>
          <t>https://www.phy.ncu.edu.tw/wp-content/uploads/2022/09/附件3-1111研究所新生註冊通知..doc0802.pdf</t>
        </is>
      </c>
      <c r="K1302" s="7" t="inlineStr">
        <is>
          <t>實驗場所一般性環境安全衛生工作守則含回條</t>
        </is>
      </c>
      <c r="L1302" s="7" t="inlineStr">
        <is>
          <t>https://www.phy.ncu.edu.tw/wp-content/uploads/2022/09/實驗場所一般性環境安全衛生工作守則含回條.docx</t>
        </is>
      </c>
      <c r="M1302" s="7" t="inlineStr">
        <is>
          <t>https://www.phy.ncu.edu.tw/news/111%e5%ad%b8%e5%b9%b4%e5%ba%a6%e7%89%a9%e7%90%86%e7%b3%bb%e7%a2%a9%e5%8d%9a%e5%a3%ab%e7%8f%ad%e6%96%b0%e7%94%9f%e9%a0%98%e5%8f%96%e8%b3%87%e6%96%99%e5%85%ac%e5%91%8a111-09-13%e4%ba%8c/</t>
        </is>
      </c>
      <c r="N1302" s="7" t="inlineStr">
        <is>
          <t>許慧君</t>
        </is>
      </c>
    </row>
    <row r="1303" ht="285" customHeight="1">
      <c r="A1303" s="7">
        <f>TRUE()</f>
        <v/>
      </c>
      <c r="B1303" s="7" t="inlineStr">
        <is>
          <t>其他</t>
        </is>
      </c>
      <c r="C1303" s="7" t="n"/>
      <c r="D1303" s="14" t="n">
        <v>44809</v>
      </c>
      <c r="E1303" s="7" t="inlineStr">
        <is>
          <t>111學年度大一院系時間：9/8(四)下午</t>
        </is>
      </c>
      <c r="F1303" s="9" t="inlineStr">
        <is>
          <t>日期： 111年09月08日（四）
活動地點：健雄館625室
活動內容及時間：https://youtu.be/VnS27FC5f5s
時間活動名稱地點
13:00－13:10開場S4-625
13:10－13:20選課教學S4-625
13:20－13:35系簡介&amp;修課方式 (陳江梅教授)S4-625
13:35－13:50課程說明：實驗課(C) (陳永富教授)S4-625
13:50－14:05課程說明：實驗課(B) (郭家銘教授)S4-625
14:05－14:20課程說明：實驗課(A) (伊林教授)S4-625
14:20－14:35課程說明：力學(B) (陳宣毅教授)S4-625
14:35－14:50課程說明：力學(A) (郭家銘教授)S4-625
14:50－15:10師生交流時間S4-625
15:10－15:20跑班規則S4-625
15:20－16:00跑班 (實驗班老師進一步說明課程)S4-621/623/625
16:00－16:05電腦室介紹S4-625
16:05－16:25系隊介紹S4-625
16:25－16:55系學會介紹S4-625
16:55－17:45自我介紹S4-625
17:45－17:55選幹部S4-625
17:55－18:05結場S4-625
18:05－吃晚餐&amp;桌遊S4-202/204</t>
        </is>
      </c>
      <c r="G1303" s="7" t="inlineStr">
        <is>
          <t>https://youtu.be/VnS27FC5f5s</t>
        </is>
      </c>
      <c r="H1303" s="7" t="inlineStr">
        <is>
          <t>https://youtu.be/VnS27FC5f5s</t>
        </is>
      </c>
      <c r="I1303" s="7" t="n"/>
      <c r="J1303" s="7" t="n"/>
      <c r="K1303" s="7" t="n"/>
      <c r="L1303" s="7" t="n"/>
      <c r="M1303" s="7" t="inlineStr">
        <is>
          <t>https://www.phy.ncu.edu.tw/news/111%e5%ad%b8%e5%b9%b4%e5%ba%a6%e5%a4%a7%e4%b8%80%e9%99%a2%e7%b3%bb%e6%99%82%e9%96%93%ef%bc%9a9-8%e5%9b%9b%e4%b8%8b%e5%8d%88/</t>
        </is>
      </c>
      <c r="N1303" s="7" t="inlineStr">
        <is>
          <t>許慧君</t>
        </is>
      </c>
    </row>
    <row r="1304" ht="209" customHeight="1">
      <c r="A1304" s="7">
        <f>TRUE()</f>
        <v/>
      </c>
      <c r="B1304" s="7" t="inlineStr">
        <is>
          <t>其他</t>
        </is>
      </c>
      <c r="C1304" s="7" t="n"/>
      <c r="D1304" s="14" t="n">
        <v>44805</v>
      </c>
      <c r="E1304" s="7" t="inlineStr">
        <is>
          <t>111-1諮商中心心靈成長活動</t>
        </is>
      </c>
      <c r="F1304" s="9" t="inlineStr">
        <is>
          <t>中大諮商輔導中心在每個學期裡，都會辦理一系列的「心靈成長活動」，包括「主題工作坊」、「心理測驗」、「電影欣賞」、「小團體」等等，來讓同學們能夠有機會透過這些形式的參與，讓你有機會更了解、也更貼近自己一些！
一、活動報名方式：開學111.09.12(一)8:30即開放線上報名，不用再親自到諮商輔導中心報名囉!
二、報名連結：心靈成長活動（工作坊、心理測驗、電影欣賞）：https://reurl.cc/qN0dNq小團體：https://reurl.cc/9pRE1Y
三、每場次均有保留名額給安心就學學生唷！
四、各活動全程參與者，可獲領學習認證時數：主題工作坊：「生活知能」2小時。心理測驗：「生活知能」2小時。電影欣賞：「人文藝術」2小時。團體：「生活知能」，視實際參與時數計算。(註：以上活動若遲到30分鐘將不計算認證時數)
五、因應新冠肺炎疫情，諮商中心將視情況，斟酌取消或轉為線上方式辦理心靈成長活動，如若取消或轉為線上進行，將寄email通知。
聯 絡 人 閔肖蔓 諮商心理師
電 話 (03)422-7151 #57264
電子郵 rosana@cc.ncu.edu.tw</t>
        </is>
      </c>
      <c r="G1304" s="7" t="inlineStr">
        <is>
          <t>https://reurl.cc/qN0dNq</t>
        </is>
      </c>
      <c r="H1304" s="7" t="inlineStr">
        <is>
          <t>https://l.facebook.com/l.php?u=https%3A%2F%2Freurl.cc%2FqN0dNq%3Ffbclid%3DIwAR0TDq2xBp3UG8vDG6JZCEuEKBAAJ91soB4EDrG2JTWWqDCyAHB47SMW5-U&amp;h=AT17WnZO0M5q3JgtRlnzfNgfd18BUgJmwhZUYq9wiWA0QtWIK-4kEqCqmstY7nglpM8yn2LaZMOmWW_FkHbr50F87e1gwLoyE8MIYMBXVaA9ZFCHAHv8IlWIry7dujsTUL5BR1M5f4_0ZDUsvA&amp;__tn__=-UK-R&amp;c[0]=AT2F74h1ewmmR9fIxAiVxoCDlnzgw9UFlhg4Td-hcOGdxUq6YqgxwdjDzRqyOGqipsDeOkWW3EZonOG3WEfCkl7lkko9YJGV4scZlAsU8l1ZTG1FUCkKbsgCVhuvtiBEC6Z49LAAFybECnWoigjtMvdyFupX81d5u2xJBe1sowMJyC4k7aoyH3wAmEq6KXG4-jnk46OmTWzdqg</t>
        </is>
      </c>
      <c r="I1304" s="7" t="inlineStr">
        <is>
          <t>https://reurl.cc/9pRE1Y</t>
        </is>
      </c>
      <c r="J1304" s="7" t="inlineStr">
        <is>
          <t>https://reurl.cc/9pRE1Y?fbclid=IwAR0kq3nnEKdlGbLoIfAs9MnWG8rExhyM3hJZh9FYQqDYPROCDNQNQei9hVY</t>
        </is>
      </c>
      <c r="K1304" s="7" t="n"/>
      <c r="L1304" s="7" t="n"/>
      <c r="M1304" s="7" t="inlineStr">
        <is>
          <t>https://www.phy.ncu.edu.tw/news/111-1%e8%ab%ae%e5%95%86%e4%b8%ad%e5%bf%83%e5%bf%83%e9%9d%88%e6%88%90%e9%95%b7%e6%b4%bb%e5%8b%95/</t>
        </is>
      </c>
      <c r="N1304" s="7" t="inlineStr">
        <is>
          <t>許慧君</t>
        </is>
      </c>
    </row>
    <row r="1305" ht="157" customHeight="1">
      <c r="A1305" s="7">
        <f>TRUE()</f>
        <v/>
      </c>
      <c r="B1305" s="7" t="inlineStr">
        <is>
          <t>其他</t>
        </is>
      </c>
      <c r="C1305" s="7" t="n"/>
      <c r="D1305" s="14" t="n">
        <v>44805</v>
      </c>
      <c r="E1305" s="7" t="inlineStr">
        <is>
          <t>9/19(一)清洗健雄館1-10樓窗台</t>
        </is>
      </c>
      <c r="F1305" s="9" t="inlineStr">
        <is>
          <t>9/19(一)委託清潔公司清洗1-10樓電梯旁窗台
請靠近窗台之房間使用者，當天請務必關上窗戶，以免汙水潑入室內，不便之處請見諒。
一樓104技佐辦公室
二樓206天文所
三樓306實驗物理實驗室
四樓406離子佈植實驗室
五樓506-1低溫物理實驗室
六樓624複雜液體研究室
七樓724研討室
八樓822.824
九樓914
十樓1012</t>
        </is>
      </c>
      <c r="G1305" s="7" t="n"/>
      <c r="H1305" s="7" t="n"/>
      <c r="I1305" s="7" t="n"/>
      <c r="J1305" s="7" t="n"/>
      <c r="K1305" s="7" t="n"/>
      <c r="L1305" s="7" t="n"/>
      <c r="M1305" s="7" t="inlineStr">
        <is>
          <t>https://www.phy.ncu.edu.tw/news/9-19%e4%b8%80%e6%b8%85%e6%b4%97%e5%81%a5%e9%9b%84%e9%a4%a81-10%e6%a8%93%e7%aa%97%e5%8f%b0/</t>
        </is>
      </c>
      <c r="N1305" s="7" t="inlineStr">
        <is>
          <t>許慧君</t>
        </is>
      </c>
    </row>
    <row r="1306">
      <c r="A1306" s="7">
        <f>TRUE()</f>
        <v/>
      </c>
      <c r="B1306" s="7" t="inlineStr">
        <is>
          <t>其他</t>
        </is>
      </c>
      <c r="C1306" s="7" t="n"/>
      <c r="D1306" s="14" t="n">
        <v>44802</v>
      </c>
      <c r="E1306" s="7" t="inlineStr">
        <is>
          <t>9/27(二)11:00國際處辦理理學院學生出國說明會</t>
        </is>
      </c>
      <c r="F1306" s="7" t="n"/>
      <c r="G1306" s="7" t="n"/>
      <c r="H1306" s="7" t="n"/>
      <c r="I1306" s="7" t="n"/>
      <c r="J1306" s="7" t="n"/>
      <c r="K1306" s="7" t="n"/>
      <c r="L1306" s="7" t="n"/>
      <c r="M1306" s="7" t="inlineStr">
        <is>
          <t>https://www.phy.ncu.edu.tw/news/9-27%e4%ba%8c1100%e5%9c%8b%e9%9a%9b%e8%99%95%e8%be%a6%e7%90%86%e7%90%86%e5%ad%b8%e9%99%a2%e5%ad%b8%e7%94%9f%e5%87%ba%e5%9c%8b%e8%aa%aa%e6%98%8e%e6%9c%83/</t>
        </is>
      </c>
      <c r="N1306" s="7" t="inlineStr">
        <is>
          <t>許慧君</t>
        </is>
      </c>
    </row>
    <row r="1307">
      <c r="A1307" s="7">
        <f>TRUE()</f>
        <v/>
      </c>
      <c r="B1307" s="7" t="inlineStr">
        <is>
          <t>其他</t>
        </is>
      </c>
      <c r="C1307" s="7" t="n"/>
      <c r="D1307" s="14" t="n">
        <v>44802</v>
      </c>
      <c r="E1307" s="7" t="inlineStr">
        <is>
          <t>9/4病媒防治作業</t>
        </is>
      </c>
      <c r="F1307" s="7" t="n"/>
      <c r="G1307" s="7" t="n"/>
      <c r="H1307" s="7" t="n"/>
      <c r="I1307" s="7" t="n"/>
      <c r="J1307" s="7" t="n"/>
      <c r="K1307" s="7" t="n"/>
      <c r="L1307" s="7" t="n"/>
      <c r="M1307" s="7" t="inlineStr">
        <is>
          <t>https://www.phy.ncu.edu.tw/news/9-4%e7%97%85%e5%aa%92%e9%98%b2%e6%b2%bb%e4%bd%9c%e6%a5%ad/</t>
        </is>
      </c>
      <c r="N1307" s="7" t="inlineStr">
        <is>
          <t>許慧君</t>
        </is>
      </c>
    </row>
    <row r="1308" ht="53" customHeight="1">
      <c r="A1308" s="7">
        <f>TRUE()</f>
        <v/>
      </c>
      <c r="B1308" s="7" t="inlineStr">
        <is>
          <t>其他</t>
        </is>
      </c>
      <c r="C1308" s="7" t="n"/>
      <c r="D1308" s="14" t="n">
        <v>44799</v>
      </c>
      <c r="E1308" s="7" t="inlineStr">
        <is>
          <t>「111年徵兵及齡男子出境應經核准」動畫短片</t>
        </is>
      </c>
      <c r="F1308" s="9" t="inlineStr">
        <is>
          <t>依「兵役法施行法」第48條及「役男出境處理辦法」規定，役齡男子尚未履行兵役義務者出境應經核准，爰內政部役政署製作旨揭動畫短片，講述役男(年齡介於19歲之年1月1日起至屆滿36歲之年12月31日間之男子)之出境應經核准及其出境申請程序說明。
https://www.youtube.com/watch?v=15XKE9uwrYw</t>
        </is>
      </c>
      <c r="G1308" s="7" t="n"/>
      <c r="H1308" s="7" t="n"/>
      <c r="I1308" s="7" t="n"/>
      <c r="J1308" s="7" t="n"/>
      <c r="K1308" s="7" t="n"/>
      <c r="L1308" s="7" t="n"/>
      <c r="M1308" s="7" t="inlineStr">
        <is>
          <t>https://www.phy.ncu.edu.tw/news/%e3%80%8c111%e5%b9%b4%e5%be%b5%e5%85%b5%e5%8f%8a%e9%bd%a1%e7%94%b7%e5%ad%90%e5%87%ba%e5%a2%83%e6%87%89%e7%b6%93%e6%a0%b8%e5%87%86%e3%80%8d%e5%8b%95%e7%95%ab%e7%9f%ad%e7%89%87/</t>
        </is>
      </c>
      <c r="N1308" s="7" t="inlineStr">
        <is>
          <t>許慧君</t>
        </is>
      </c>
    </row>
    <row r="1309" ht="118" customHeight="1">
      <c r="A1309" s="7">
        <f>TRUE()</f>
        <v/>
      </c>
      <c r="B1309" s="7" t="inlineStr">
        <is>
          <t>其他</t>
        </is>
      </c>
      <c r="C1309" s="7" t="n"/>
      <c r="D1309" s="14" t="n">
        <v>44798</v>
      </c>
      <c r="E1309" s="7" t="inlineStr">
        <is>
          <t>111學年度大三大四(含延修)導師登記</t>
        </is>
      </c>
      <c r="F1309" s="9" t="inlineStr">
        <is>
          <t>即日起至111/09/11(日)，請至下列網址登記導師：https://reurl.cc/MNynKn
專題指導老師即導師(限本系專任/專案教師，非兼任教師或專案研究員)；若專題指導老師非本系專任/專案教師、或未做專題者，請由下列二位老師中自行選定：吳明佳、林孟凱。
*導生分配方式：
1) 一、二年級學生原則上由「實驗物理」課程三位授課老師擔任導師，導生則以修課學生為主。
2) 三、四年級學生由專題指導老師擔任導師，未修專題者以及找外系作專題的學生則由本系表定工作委員大三、大四導師中學生自行選定 (110.10.12系務會議通過)。
3) 學生於修業期間，原則上一、二年級時同一位導師，三、四年級時同一位導師。</t>
        </is>
      </c>
      <c r="G1309" s="7" t="inlineStr">
        <is>
          <t>https://reurl.cc/MNynKn</t>
        </is>
      </c>
      <c r="H1309" s="7" t="inlineStr">
        <is>
          <t>https://reurl.cc/MNynKn</t>
        </is>
      </c>
      <c r="I1309" s="7" t="n"/>
      <c r="J1309" s="7" t="n"/>
      <c r="K1309" s="7" t="n"/>
      <c r="L1309" s="7" t="n"/>
      <c r="M1309" s="7" t="inlineStr">
        <is>
          <t>https://www.phy.ncu.edu.tw/news/111%e5%ad%b8%e5%b9%b4%e5%ba%a6%e5%a4%a7%e4%b8%89%e5%a4%a7%e5%9b%9b%e5%b0%8e%e5%b8%ab%e7%99%bb%e8%a8%98/</t>
        </is>
      </c>
      <c r="N1309" s="7" t="inlineStr">
        <is>
          <t>吳菁穗</t>
        </is>
      </c>
    </row>
    <row r="1310" ht="209" customHeight="1">
      <c r="A1310" s="7">
        <f>TRUE()</f>
        <v/>
      </c>
      <c r="B1310" s="7" t="inlineStr">
        <is>
          <t>其他</t>
        </is>
      </c>
      <c r="C1310" s="7" t="n"/>
      <c r="D1310" s="14" t="n">
        <v>44798</v>
      </c>
      <c r="E1310" s="7" t="inlineStr">
        <is>
          <t>「一對一課業輔導」制度說明與相關表單</t>
        </is>
      </c>
      <c r="F1310" s="9" t="inlineStr">
        <is>
          <t>一、為厚實專業基礎課程課業輔導，並配合學生學習需求，教務處推動免費一對一課業輔導制度，請多加利用。
二、申請輔導科目以當學期之必修、必選修為主，該科目前次修課紀錄應為不及格、停修，或前學期（年）休學核定在案者，方可申請。
三、課輔小老師將以兼任助理（工讀生）身分聘僱，請先詳閱制度說明，符合資格再行提出申請。
四、申請課輔繳交資料如下：
(一)一對一課輔申請表（請雙面列印）。
(二)至本校人事室網站下載「獎助生暨學生兼任助理學習與勞僱型態同意書」（請勾選學生兼任助理、指定代理人處由該科教師或系主任簽章。）；「員工個人資料保密同意書」（職稱請填寫工讀生）。
五、本業務即日起至111年9月25日受理報名，獲補助名單將於9月底前通知。
六、欲擔任課輔小老師者，務必參加職前培訓或線上課程，9/12、9/17辦理「如何讓人說出心裡話的輔導技巧」工作坊，歡迎至portal活動報名系統報名參加。
0.一對一課業輔導制度說明_1102起適用下載
1.一對一課輔-申請表_1102起適用下載</t>
        </is>
      </c>
      <c r="G1310" s="7" t="inlineStr">
        <is>
          <t>0.一對一課業輔導制度說明_1102起適用</t>
        </is>
      </c>
      <c r="H1310" s="7" t="inlineStr">
        <is>
          <t>https://www.phy.ncu.edu.tw/wp-content/uploads/2022/08/0.一對一課業輔導制度說明_1102起適用.pdf</t>
        </is>
      </c>
      <c r="I1310" s="7" t="inlineStr">
        <is>
          <t>下載</t>
        </is>
      </c>
      <c r="J1310" s="7" t="inlineStr">
        <is>
          <t>https://www.phy.ncu.edu.tw/wp-content/uploads/2022/08/0.一對一課業輔導制度說明_1102起適用.pdf</t>
        </is>
      </c>
      <c r="K1310" s="7" t="inlineStr">
        <is>
          <t>1.一對一課輔-申請表_1102起適用</t>
        </is>
      </c>
      <c r="L1310" s="7" t="inlineStr">
        <is>
          <t>https://www.phy.ncu.edu.tw/wp-content/uploads/2022/08/1.一對一課輔-申請表_1102起適用.pdf</t>
        </is>
      </c>
      <c r="M1310" s="7" t="inlineStr">
        <is>
          <t>https://www.phy.ncu.edu.tw/news/%e3%80%8c%e4%b8%80%e5%b0%8d%e4%b8%80%e8%aa%b2%e6%a5%ad%e8%bc%94%e5%b0%8e%e3%80%8d%e5%88%b6%e5%ba%a6%e8%aa%aa%e6%98%8e%e8%88%87%e7%9b%b8%e9%97%9c%e8%a1%a8%e5%96%ae/</t>
        </is>
      </c>
      <c r="N1310" s="7" t="inlineStr">
        <is>
          <t>許慧君</t>
        </is>
      </c>
    </row>
    <row r="1311" ht="261" customHeight="1">
      <c r="A1311" s="7">
        <f>TRUE()</f>
        <v/>
      </c>
      <c r="B1311" s="7" t="inlineStr">
        <is>
          <t>其他</t>
        </is>
      </c>
      <c r="C1311" s="7" t="n"/>
      <c r="D1311" s="14" t="n">
        <v>44797</v>
      </c>
      <c r="E1311" s="7" t="inlineStr">
        <is>
          <t>111大一新生(本國籍)學生請在8/29-9/1 指定時段完成UCAN測評與生涯發展指引線上課</t>
        </is>
      </c>
      <c r="F1311" s="9" t="inlineStr">
        <is>
          <t>本國籍大一新生與轉學生,請於 8/29-9/1 在指定時間與指定網址完成「UCAN 測評與生涯發展指引課程」。
本課程 2 小時全程線上授課,由專業業師帶領。內容分 3 部分並以整班進行為原則,各系時間線上上課時段與連結可參閱各班 UCAN 測評時間表。
//UCAN測評與生涯發展指引線上課程//
以下連結擇一參考即可，內有上課連結與上課時間，分&lt;院別&gt;上課，每位新生上2小時
大一新生知訊網https://ncufresh.ncu.edu.tw/docs/undergraduate 請點&lt;新生輔導&gt;
職涯發展中心官網公告網頁https://activity.careercenter.ncu.edu.tw/activity_info.php?OID=633
//抽獎事項//
完成線上簽到與UCAN職業興趣探索與UCAN共通職能測驗的學生，可參加抽獎
錄製電腦隨機抽籤，共抽出380人。
獎項&lt;路易莎咖啡50元&gt;折抵券一張，一人限領一張。並限路易莎中央大學店兌換，兌換期間：111/9/1~111/9/30
中獎公告：學務處職涯發展中心首頁最新公告與官方FB
領獎通知：請留意您在線上簽到中留下的EMAIL與手機是正確的，我們會以前述兩種管道通知您。
領獎方式：中獎者請至職涯發展中心(中正圖書館2樓)簽到領券
※主辦單位保有隨時修改及終止本活動之權利，如有任何變更內容或詳細注意事項將公布於本網頁，恕不另行通知。</t>
        </is>
      </c>
      <c r="G1311" s="7" t="n"/>
      <c r="H1311" s="7" t="n"/>
      <c r="I1311" s="7" t="n"/>
      <c r="J1311" s="7" t="n"/>
      <c r="K1311" s="7" t="n"/>
      <c r="L1311" s="7" t="n"/>
      <c r="M1311" s="7" t="inlineStr">
        <is>
          <t>https://www.phy.ncu.edu.tw/news/111%e5%a4%a7%e4%b8%80%e6%96%b0%e7%94%9f%e6%9c%ac%e5%9c%8b%e7%b1%8d%e5%ad%b8%e7%94%9f%e8%ab%8b%e5%9c%a88-29-9-1-%e6%8c%87%e5%ae%9a%e6%99%82%e6%ae%b5%e5%ae%8c%e6%88%90ucan%e6%b8%ac%e8%a9%95%e8%88%87/</t>
        </is>
      </c>
      <c r="N1311" s="7" t="inlineStr">
        <is>
          <t>吳菁穗</t>
        </is>
      </c>
    </row>
    <row r="1312" ht="53" customHeight="1">
      <c r="A1312" s="7">
        <f>TRUE()</f>
        <v/>
      </c>
      <c r="B1312" s="7" t="inlineStr">
        <is>
          <t>其他</t>
        </is>
      </c>
      <c r="C1312" s="7" t="n"/>
      <c r="D1312" s="14" t="n">
        <v>44797</v>
      </c>
      <c r="E1312" s="7" t="inlineStr">
        <is>
          <t>理學院111年度消防演練</t>
        </is>
      </c>
      <c r="F1312" s="9" t="inlineStr">
        <is>
          <t>一、111年10月25日(週二)上午十時至十二時實施消防演練。
二、演練集合地點：09:50健雄館(本館)大廳
三、演練對象：物理系研究生及新生。
四、演練課目：滅火器使用、消防水管噴水練習及緩降機演練。</t>
        </is>
      </c>
      <c r="G1312" s="7" t="n"/>
      <c r="H1312" s="7" t="n"/>
      <c r="I1312" s="7" t="n"/>
      <c r="J1312" s="7" t="n"/>
      <c r="K1312" s="7" t="n"/>
      <c r="L1312" s="7" t="n"/>
      <c r="M1312" s="7" t="inlineStr">
        <is>
          <t>https://www.phy.ncu.edu.tw/news/%e7%90%86%e5%ad%b8%e9%99%a2111%e5%b9%b4%e5%ba%a6%e6%b6%88%e9%98%b2%e6%bc%94%e7%b7%b4/</t>
        </is>
      </c>
      <c r="N1312" s="7" t="inlineStr">
        <is>
          <t>許慧君</t>
        </is>
      </c>
    </row>
    <row r="1313">
      <c r="A1313" s="7">
        <f>TRUE()</f>
        <v/>
      </c>
      <c r="B1313" s="7" t="inlineStr">
        <is>
          <t>招生</t>
        </is>
      </c>
      <c r="C1313" s="7" t="n"/>
      <c r="D1313" s="14" t="n">
        <v>44797</v>
      </c>
      <c r="E1313" s="7" t="inlineStr">
        <is>
          <t>111學年度第1學期逕修讀博士學位學生通過名單</t>
        </is>
      </c>
      <c r="F1313" s="7" t="inlineStr">
        <is>
          <t>學號:110222037、110222601</t>
        </is>
      </c>
      <c r="G1313" s="7" t="n"/>
      <c r="H1313" s="7" t="n"/>
      <c r="I1313" s="7" t="n"/>
      <c r="J1313" s="7" t="n"/>
      <c r="K1313" s="7" t="n"/>
      <c r="L1313" s="7" t="n"/>
      <c r="M1313" s="7" t="inlineStr">
        <is>
          <t>https://www.phy.ncu.edu.tw/news/111%e5%ad%b8%e5%b9%b4%e5%ba%a6%e7%ac%ac1%e5%ad%b8%e6%9c%9f%e9%80%95%e4%bf%ae%e8%ae%80%e5%8d%9a%e5%a3%ab%e5%ad%b8%e4%bd%8d%e5%ad%b8%e7%94%9f%e9%80%9a%e9%81%8e%e5%90%8d%e5%96%ae/</t>
        </is>
      </c>
      <c r="N1313" s="7" t="inlineStr">
        <is>
          <t>許慧君</t>
        </is>
      </c>
    </row>
    <row r="1314" ht="405" customHeight="1">
      <c r="A1314" s="7">
        <f>TRUE()</f>
        <v/>
      </c>
      <c r="B1314" s="7" t="inlineStr">
        <is>
          <t>其他</t>
        </is>
      </c>
      <c r="C1314" s="7" t="n"/>
      <c r="D1314" s="14" t="n">
        <v>44797</v>
      </c>
      <c r="E1314" s="7" t="inlineStr">
        <is>
          <t>敬邀參加台灣未來產業趨勢線上講座(學務處職涯發展中心主辦)</t>
        </is>
      </c>
      <c r="F1314" s="9" t="inlineStr">
        <is>
          <t>~產業知能提升--理工自然學群 與 人文社會學群產業趨勢分析~
一、課程特色：邀請臧聲遠老師提供最新且疫情影響下的產業面貌，邀請您從宏觀的角度了解產業用人需求，增加您在&lt;知彼&gt;上的知的優勢。
本講座開始前30分鐘為系所職涯導師說明會。非本學期職涯導師者，請於指定開課時間進入會議。
二、講師：臧聲遠 (Career就業情報 /資深顧問)
三、線上會議網址：Webex。請見第七點Webex使用注意事項
四、場次與學習內容：
   場次一、 理工自然學群產業趨勢分析  9/1 (四) 中午12-13
   會議連結：https://ncu-edu.webex.com/ncu-edu/j.php?MTID=mc4eea4faedf2709d8a5f1bb39e2d9fd4
   會議號：2511 854 7896
   密碼：tRh8v3jJJx2
   場次二、人文社會學群產業趨勢分析 9/1 (四) 下午15-16
   會議連結：https://ncu-edu.webex.com/ncu-edu/j.php?MTID=m9f1a13cbfc951bd2aae9376426a735ae
   會議號：2510 340 5943
   密碼：6MfbeKUqB97
五、Webex線上會議注意事項：
使用環境為Webex，配備需求：順暢的網路、視訊攝影機、耳機麥克風組、電腦或筆電、手機(平板)需安裝APP。
建議優先選擇筆電或桌機，方便進行打字留言與進行線上測驗。開啟Webex會議室流程如下：
(1) 筆電、桌機使用者：直接點選上課連結，透過網頁瀏覽器進入會議室。
(2) 手機、平板使用者：一定要先裝Webex app。安裝完成後再點選上課連結。
(3) 輸入您的資訊頁，姓名欄請輸入「系所_您的全名」與電子郵件地址。例如：資工系_某某某。
(4) Webex使用教學：https://drive.google.com/file/d/16FfDanulHXvu-FInT4kBe0LC1wUQR5qz/view?usp=sharing
(5) 當天請選擇在網路通暢、環境背景安靜、不易受干擾的場地。
主辦單位：職涯發展中心（#57241 劉書齊、#57280 吳樹華） 因應疫情如有異動，以本頁活動報名公告之事項為主。</t>
        </is>
      </c>
      <c r="G1314" s="7" t="inlineStr">
        <is>
          <t>https://ncu-edu.webex.com/ncu-edu/j.php?MTID=mc4eea4faedf270</t>
        </is>
      </c>
      <c r="H1314" s="7" t="inlineStr">
        <is>
          <t>https://ncu-edu.webex.com/ncu-edu/j.php?MTID=mc4eea4faedf2709d8a5f1bb39e2d9fd4</t>
        </is>
      </c>
      <c r="I1314" s="7" t="inlineStr">
        <is>
          <t>https://ncu-edu.webex.com/ncu-edu/j.php?MTID=m9f1a13cbfc951b</t>
        </is>
      </c>
      <c r="J1314" s="7" t="inlineStr">
        <is>
          <t>https://ncu-edu.webex.com/ncu-edu/j.php?MTID=m9f1a13cbfc951bd2aae9376426a735ae</t>
        </is>
      </c>
      <c r="K1314" s="7" t="inlineStr">
        <is>
          <t>https://drive.google.com/file/d/16FfDanulHXvu-FInT4kBe0LC1wU</t>
        </is>
      </c>
      <c r="L1314" s="7" t="inlineStr">
        <is>
          <t>https://drive.google.com/file/d/16FfDanulHXvu-FInT4kBe0LC1wUQR5qz/view?usp=sharing</t>
        </is>
      </c>
      <c r="M1314" s="7" t="inlineStr">
        <is>
          <t>https://www.phy.ncu.edu.tw/news/%e6%95%ac%e9%82%80%e5%8f%83%e5%8a%a0%e5%8f%b0%e7%81%a3%e6%9c%aa%e4%be%86%e7%94%a2%e6%a5%ad%e8%b6%a8%e5%8b%a2%e7%b7%9a%e4%b8%8a%e8%ac%9b%e5%ba%a7%e5%ad%b8%e5%8b%99%e8%99%95%e8%81%b7%e6%b6%af%e7%99%bc/</t>
        </is>
      </c>
      <c r="N1314" s="7" t="inlineStr">
        <is>
          <t>許慧君</t>
        </is>
      </c>
    </row>
    <row r="1315">
      <c r="A1315" s="7">
        <f>TRUE()</f>
        <v/>
      </c>
      <c r="B1315" s="7" t="inlineStr">
        <is>
          <t>其他</t>
        </is>
      </c>
      <c r="C1315" s="7" t="n"/>
      <c r="D1315" s="14" t="n">
        <v>44796</v>
      </c>
      <c r="E1315" s="7" t="inlineStr">
        <is>
          <t>本校「各類學籍與成績證明書申請辦法」修正後新規定自111年10月1日起正式實施</t>
        </is>
      </c>
      <c r="F1315" s="7" t="inlineStr">
        <is>
          <t>https://pdc.adm.ncu.edu.tw/postM/post/reg/1110823_1.pdf</t>
        </is>
      </c>
      <c r="G1315" s="7" t="inlineStr">
        <is>
          <t>https://pdc.adm.ncu.edu.tw/postM/post/reg/1110823_1.pdf</t>
        </is>
      </c>
      <c r="H1315" s="7" t="inlineStr">
        <is>
          <t>https://pdc.adm.ncu.edu.tw/postM/post/reg/1110823_1.pdf</t>
        </is>
      </c>
      <c r="I1315" s="7" t="n"/>
      <c r="J1315" s="7" t="n"/>
      <c r="K1315" s="7" t="n"/>
      <c r="L1315" s="7" t="n"/>
      <c r="M1315" s="7" t="inlineStr">
        <is>
          <t>https://www.phy.ncu.edu.tw/news/%e6%9c%ac%e6%a0%a1%e3%80%8c%e5%90%84%e9%a1%9e%e5%ad%b8%e7%b1%8d%e8%88%87%e6%88%90%e7%b8%be%e8%ad%89%e6%98%8e%e6%9b%b8%e7%94%b3%e8%ab%8b%e8%be%a6%e6%b3%95%e3%80%8d%e4%bf%ae%e6%ad%a3%e5%be%8c%e6%96%b0/</t>
        </is>
      </c>
      <c r="N1315" s="7" t="inlineStr">
        <is>
          <t>許慧君</t>
        </is>
      </c>
    </row>
    <row r="1316" ht="79" customHeight="1">
      <c r="A1316" s="7">
        <f>TRUE()</f>
        <v/>
      </c>
      <c r="B1316" s="7" t="inlineStr">
        <is>
          <t>其他</t>
        </is>
      </c>
      <c r="C1316" s="7" t="n"/>
      <c r="D1316" s="14" t="n">
        <v>44796</v>
      </c>
      <c r="E1316" s="7" t="inlineStr">
        <is>
          <t>物理系空間清潔公告111.08.27(六)</t>
        </is>
      </c>
      <c r="F1316" s="9" t="inlineStr">
        <is>
          <t>時間：111.08.27(六)
二樓：202教室、204教室、209教室
六樓：621研討室、623研討室、625演講室、626研討室、627交誼廳、627-1影印間
七樓：717學生活動空間、721讀書室、724研討室、728研討室
進行牆面.地板.天花板.桌椅.白板.窗簾擦拭..等清潔作業，其間略有噪音與消毒水味，不便之處請多諒解。教室與研討室一律暫停借用。</t>
        </is>
      </c>
      <c r="G1316" s="7" t="n"/>
      <c r="H1316" s="7" t="n"/>
      <c r="I1316" s="7" t="n"/>
      <c r="J1316" s="7" t="n"/>
      <c r="K1316" s="7" t="n"/>
      <c r="L1316" s="7" t="n"/>
      <c r="M1316" s="7" t="inlineStr">
        <is>
          <t>https://www.phy.ncu.edu.tw/news/%e7%89%a9%e7%90%86%e7%b3%bb%e7%a9%ba%e9%96%93%e6%b8%85%e6%bd%94%e5%85%ac%e5%91%8a111-08-27%e5%85%ad/</t>
        </is>
      </c>
      <c r="N1316" s="7" t="inlineStr">
        <is>
          <t>許慧君</t>
        </is>
      </c>
    </row>
    <row r="1317">
      <c r="A1317" s="7">
        <f>TRUE()</f>
        <v/>
      </c>
      <c r="B1317" s="7" t="inlineStr">
        <is>
          <t>獎學金</t>
        </is>
      </c>
      <c r="C1317" s="7" t="n"/>
      <c r="D1317" s="14" t="n">
        <v>44790</v>
      </c>
      <c r="E1317" s="7" t="inlineStr">
        <is>
          <t>111學年度第1學期各項獎學金</t>
        </is>
      </c>
      <c r="F1317" s="7" t="inlineStr">
        <is>
          <t>111學年度第1學期各項獎學金一覽表-1110817下載</t>
        </is>
      </c>
      <c r="G1317" s="7" t="inlineStr">
        <is>
          <t>111學年度第1學期各項獎學金一覽表-1110817</t>
        </is>
      </c>
      <c r="H1317" s="7" t="inlineStr">
        <is>
          <t>https://www.phy.ncu.edu.tw/wp-content/uploads/2022/08/111學年度第1學期各項獎學金一覽表-1110817.pdf</t>
        </is>
      </c>
      <c r="I1317" s="7" t="inlineStr">
        <is>
          <t>下載</t>
        </is>
      </c>
      <c r="J1317" s="7" t="inlineStr">
        <is>
          <t>https://www.phy.ncu.edu.tw/wp-content/uploads/2022/08/111學年度第1學期各項獎學金一覽表-1110817.pdf</t>
        </is>
      </c>
      <c r="K1317" s="7" t="n"/>
      <c r="L1317" s="7" t="n"/>
      <c r="M1317" s="7" t="inlineStr">
        <is>
          <t>https://www.phy.ncu.edu.tw/news/111%e5%ad%b8%e5%b9%b4%e5%ba%a6%e7%ac%ac1%e5%ad%b8%e6%9c%9f%e5%90%84%e9%a0%85%e7%8d%8e%e5%ad%b8%e9%87%91/</t>
        </is>
      </c>
      <c r="N1317" s="7" t="inlineStr">
        <is>
          <t>許慧君</t>
        </is>
      </c>
    </row>
    <row r="1318" ht="105" customHeight="1">
      <c r="A1318" s="7">
        <f>TRUE()</f>
        <v/>
      </c>
      <c r="B1318" s="7" t="inlineStr">
        <is>
          <t>獎學金</t>
        </is>
      </c>
      <c r="C1318" s="7" t="n"/>
      <c r="D1318" s="14" t="n">
        <v>44789</v>
      </c>
      <c r="E1318" s="7" t="inlineStr">
        <is>
          <t>「國立中央大學培育優秀博士生獎學金」即日起至111年09月05日(星期一)止接受申請</t>
        </is>
      </c>
      <c r="F1318" s="9" t="inlineStr">
        <is>
          <t>國立中央大學培育優秀博士生獎學金相關申請辦法請參閱附件二
有意申請者請備妥
申請表(附件三)、大學部及碩士班歷年成績單、博士班研究計畫書、推薦信二封、其他助審資料及存摺封面影本、學生資料名冊(附件五)
電子檔及紙本請於9/5(一)前送物理系辦許小姐申請 corona@ncu.edu.tw
附件2_國立中央大學培育優秀博士生獎學金辦法111AE00681下載
附件3-新申請申請表_中英文版下載
附件5_學生資料名冊_新申請及續申請下載</t>
        </is>
      </c>
      <c r="G1318" s="7" t="inlineStr">
        <is>
          <t>附件2_國立中央大學培育優秀博士生獎學金辦法111AE00681</t>
        </is>
      </c>
      <c r="H1318" s="7" t="inlineStr">
        <is>
          <t>https://www.phy.ncu.edu.tw/wp-content/uploads/2022/08/附件2_國立中央大學培育優秀博士生獎學金辦法111AE00681.pdf</t>
        </is>
      </c>
      <c r="I1318" s="7" t="inlineStr">
        <is>
          <t>下載</t>
        </is>
      </c>
      <c r="J1318" s="7" t="inlineStr">
        <is>
          <t>https://www.phy.ncu.edu.tw/wp-content/uploads/2022/08/附件2_國立中央大學培育優秀博士生獎學金辦法111AE00681.pdf</t>
        </is>
      </c>
      <c r="K1318" s="7" t="inlineStr">
        <is>
          <t>附件3-新申請申請表_中英文版</t>
        </is>
      </c>
      <c r="L1318" s="7" t="inlineStr">
        <is>
          <t>https://www.phy.ncu.edu.tw/wp-content/uploads/2022/08/附件3-新申請申請表_中英文版.odt</t>
        </is>
      </c>
      <c r="M1318" s="7" t="inlineStr">
        <is>
          <t>https://www.phy.ncu.edu.tw/news/%e3%80%8c%e5%9c%8b%e7%ab%8b%e4%b8%ad%e5%a4%ae%e5%a4%a7%e5%ad%b8%e5%9f%b9%e8%82%b2%e5%84%aa%e7%a7%80%e5%8d%9a%e5%a3%ab%e7%94%9f%e7%8d%8e%e5%ad%b8%e9%87%91%e3%80%8d%e5%8d%b3%e6%97%a5%e8%b5%b7%e8%87%b3-2/</t>
        </is>
      </c>
      <c r="N1318" s="7" t="inlineStr">
        <is>
          <t>許慧君</t>
        </is>
      </c>
    </row>
    <row r="1319" ht="105" customHeight="1">
      <c r="A1319" s="7">
        <f>TRUE()</f>
        <v/>
      </c>
      <c r="B1319" s="7" t="inlineStr">
        <is>
          <t>其他</t>
        </is>
      </c>
      <c r="C1319" s="7" t="n"/>
      <c r="D1319" s="14" t="n">
        <v>44783</v>
      </c>
      <c r="E1319" s="7" t="inlineStr">
        <is>
          <t>111-1課程助教聘僱程序</t>
        </is>
      </c>
      <c r="F1319" s="9" t="inlineStr">
        <is>
          <t>請於8/20前完成聘僱程序，以利9/1順利起聘!
111-1助教TA-2下載
助教報到程序Teaching-assistant-application-procedures下載
附件1-國立中央大學獎助生暨學生兼任助理學習與勞僱型態同意書下載
附件2-助教同意切結書TA-agreement-affidavit下載
(人事系統上傳用) ncu-pims-d-001國立中央大學員工個人資料保密同意書v1.2_1101222下載
國立中央大學教學助理管理要點下載</t>
        </is>
      </c>
      <c r="G1319" s="7" t="inlineStr">
        <is>
          <t>111-1助教TA-2</t>
        </is>
      </c>
      <c r="H1319" s="7" t="inlineStr">
        <is>
          <t>https://www.phy.ncu.edu.tw/wp-content/uploads/2022/09/111-1助教TA-2.pdf</t>
        </is>
      </c>
      <c r="I1319" s="7" t="inlineStr">
        <is>
          <t>下載</t>
        </is>
      </c>
      <c r="J1319" s="7" t="inlineStr">
        <is>
          <t>https://www.phy.ncu.edu.tw/wp-content/uploads/2022/09/111-1助教TA-2.pdf</t>
        </is>
      </c>
      <c r="K1319" s="7" t="inlineStr">
        <is>
          <t>助教報到程序Teaching-assistant-application-procedures</t>
        </is>
      </c>
      <c r="L1319" s="7" t="inlineStr">
        <is>
          <t>https://www.phy.ncu.edu.tw/wp-content/uploads/2022/08/助教報到程序Teaching-assistant-application-procedures.pdf</t>
        </is>
      </c>
      <c r="M1319" s="7" t="inlineStr">
        <is>
          <t>https://www.phy.ncu.edu.tw/news/111-1%e8%aa%b2%e7%a8%8b%e5%8a%a9%e6%95%99%e8%81%98%e5%83%b1%e7%a8%8b%e5%ba%8f/</t>
        </is>
      </c>
      <c r="N1319" s="7" t="inlineStr">
        <is>
          <t>許慧君</t>
        </is>
      </c>
    </row>
    <row r="1320">
      <c r="A1320" s="7">
        <f>TRUE()</f>
        <v/>
      </c>
      <c r="B1320" s="7" t="inlineStr">
        <is>
          <t>其他</t>
        </is>
      </c>
      <c r="C1320" s="7" t="n"/>
      <c r="D1320" s="14" t="n">
        <v>44782</v>
      </c>
      <c r="E1320" s="7" t="inlineStr">
        <is>
          <t>誠徵 美國的重力波量測人員For Worldwide Observation 4 (2023.03-)</t>
        </is>
      </c>
      <c r="F1320" s="7" t="n"/>
      <c r="G1320" s="7" t="n"/>
      <c r="H1320" s="7" t="n"/>
      <c r="I1320" s="7" t="n"/>
      <c r="J1320" s="7" t="n"/>
      <c r="K1320" s="7" t="n"/>
      <c r="L1320" s="7" t="n"/>
      <c r="M1320" s="7" t="inlineStr">
        <is>
          <t>https://www.phy.ncu.edu.tw/news/%e8%aa%a0%e5%be%b5-%e7%be%8e%e5%9c%8b%e7%9a%84%e9%87%8d%e5%8a%9b%e6%b3%a2%e9%87%8f%e6%b8%ac%e4%ba%ba%e5%93%a1for-worldwide-observation-4-2023-03/</t>
        </is>
      </c>
      <c r="N1320" s="7" t="inlineStr">
        <is>
          <t>許慧君</t>
        </is>
      </c>
    </row>
    <row r="1321" ht="27" customHeight="1">
      <c r="A1321" s="7">
        <f>TRUE()</f>
        <v/>
      </c>
      <c r="B1321" s="7" t="inlineStr">
        <is>
          <t>獎學金</t>
        </is>
      </c>
      <c r="C1321" s="7" t="n"/>
      <c r="D1321" s="14" t="n">
        <v>44777</v>
      </c>
      <c r="E1321" s="7" t="inlineStr">
        <is>
          <t>111學年度第1學期「國立中央大學優秀學生獎學金」(申請截止日9/16)</t>
        </is>
      </c>
      <c r="F1321" s="9" t="inlineStr">
        <is>
          <t>中文版-優秀學生獎學金辦法與檢附文件清單下載
英文版-優秀學生獎學金辦法與檢附文件清單下載</t>
        </is>
      </c>
      <c r="G1321" s="7" t="inlineStr">
        <is>
          <t>中文版-優秀學生獎學金辦法與檢附文件清單下載</t>
        </is>
      </c>
      <c r="H1321" s="7" t="inlineStr">
        <is>
          <t>https://www.phy.ncu.edu.tw/wp-content/uploads/2021/08/%E4%B8%AD%E6%96%87%E7%89%88-%E5%84%AA%E7%A7%80%E5%AD%B8%E7%94%9F%E7%8D%8E%E5%AD%B8%E9%87%91%E8%BE%A6%E6%B3%95%E8%88%87%E6%AA%A2%E9%99%84%E6%96%87%E4%BB%B6%E6%B8%85%E5%96%AE.pdf</t>
        </is>
      </c>
      <c r="I1321" s="7" t="inlineStr">
        <is>
          <t>英文版-優秀學生獎學金辦法與檢附文件清單下載</t>
        </is>
      </c>
      <c r="J1321" s="7" t="inlineStr">
        <is>
          <t>https://www.phy.ncu.edu.tw/wp-content/uploads/2021/08/%E8%8B%B1%E6%96%87%E7%89%88-%E5%84%AA%E7%A7%80%E5%AD%B8%E7%94%9F%E7%8D%8E%E5%AD%B8%E9%87%91%E8%BE%A6%E6%B3%95%E8%88%87%E6%AA%A2%E9%99%84%E6%96%87%E4%BB%B6%E6%B8%85%E5%96%AE.pdf</t>
        </is>
      </c>
      <c r="K1321" s="7" t="n"/>
      <c r="L1321" s="7" t="n"/>
      <c r="M1321" s="7" t="inlineStr">
        <is>
          <t>https://www.phy.ncu.edu.tw/news/111%e5%ad%b8%e5%b9%b4%e5%ba%a6%e7%ac%ac1%e5%ad%b8%e6%9c%9f%e3%80%8c%e5%9c%8b%e7%ab%8b%e4%b8%ad%e5%a4%ae%e5%a4%a7%e5%ad%b8%e5%84%aa%e7%a7%80%e5%ad%b8%e7%94%9f%e7%8d%8e%e5%ad%b8%e9%87%91%e3%80%8d/</t>
        </is>
      </c>
      <c r="N1321" s="7" t="inlineStr">
        <is>
          <t>許慧君</t>
        </is>
      </c>
    </row>
    <row r="1322" ht="222" customHeight="1">
      <c r="A1322" s="7">
        <f>TRUE()</f>
        <v/>
      </c>
      <c r="B1322" s="7" t="inlineStr">
        <is>
          <t>獎學金</t>
        </is>
      </c>
      <c r="C1322" s="7" t="n"/>
      <c r="D1322" s="14" t="n">
        <v>44777</v>
      </c>
      <c r="E1322" s="7" t="inlineStr">
        <is>
          <t>中技社111年度「科技獎學金」&amp; CTCI Scholarship for Oversea Graduate Students in Taiwan申請公告(申請截止日:8/31)</t>
        </is>
      </c>
      <c r="F1322" s="9" t="inlineStr">
        <is>
          <t>有意申請者請備妥相關申請文件
於8/31前備妥紙本申請書(電子檔請Email: corona@ncu.edu.tw )送物理系辦公室
申請資格與獎項：
 研究獎學金：
 15-30名，每名15萬元及獎狀乙紙，對象為國內指定大學理、工相關領域科系所博士班二年級(含)以上研究生。
 創意獎學金：
 15名(隊)，每名(隊)15萬元及獎狀乙紙，對象為國內教育部認可之大學校院，大學三年級(含)以上及碩士班學生 (以個人或組成團隊方式申請)。
 境外生研究獎學金：
 15-25名，每名15萬元及獎狀乙紙，對象為正式在台修讀碩、博士學位之指定大學理、工相關領域科系所境外優秀學生。
 境外生生活助學金：
 10-20名，每名10萬元，對象為正式在台修讀碩、博士學位之指定大學院校理、工相關領域科系所境外優秀學生，在經濟上確有困難並需資助者。
https://www.ctci.org.tw/8838/talent/ctci-scholarship/44167/44173/
https://www.ctci.org.tw/8831/8838/talent_en/ctci-scholarship_en/44198/44204/</t>
        </is>
      </c>
      <c r="G1322" s="7" t="inlineStr">
        <is>
          <t>https://www.ctci.org.tw/8838/talent/ctci-scholarship/44167/4</t>
        </is>
      </c>
      <c r="H1322" s="7" t="inlineStr">
        <is>
          <t>https://www.ctci.org.tw/8838/talent/ctci-scholarship/44167/44173/</t>
        </is>
      </c>
      <c r="I1322" s="7" t="inlineStr">
        <is>
          <t>https://www.ctci.org.tw/8831/8838/talent_en/ctci-scholarship</t>
        </is>
      </c>
      <c r="J1322" s="7" t="inlineStr">
        <is>
          <t>https://www.ctci.org.tw/8831/8838/talent_en/ctci-scholarship_en/44198/44204/</t>
        </is>
      </c>
      <c r="K1322" s="7" t="n"/>
      <c r="L1322" s="7" t="n"/>
      <c r="M1322" s="7" t="inlineStr">
        <is>
          <t>https://www.phy.ncu.edu.tw/news/%e4%b8%ad%e6%8a%80%e7%a4%be111%e5%b9%b4%e5%ba%a6%e3%80%8c%e7%a7%91%e6%8a%80%e7%8d%8e%e5%ad%b8%e9%87%91%e3%80%8d-ctci-scholarship-for-oversea-graduate-students-in-taiwan%e7%94%b3%e8%ab%8b%e5%85%ac/</t>
        </is>
      </c>
      <c r="N1322" s="7" t="inlineStr">
        <is>
          <t>許慧君</t>
        </is>
      </c>
    </row>
    <row r="1323" ht="79" customHeight="1">
      <c r="A1323" s="7">
        <f>TRUE()</f>
        <v/>
      </c>
      <c r="B1323" s="7" t="inlineStr">
        <is>
          <t>其他</t>
        </is>
      </c>
      <c r="C1323" s="7" t="n"/>
      <c r="D1323" s="14" t="n">
        <v>44775</v>
      </c>
      <c r="E1323" s="7" t="inlineStr">
        <is>
          <t>公共空間清潔公告 111.08.10(三)</t>
        </is>
      </c>
      <c r="F1323" s="9" t="inlineStr">
        <is>
          <t>健雄館
全館各樓層走道地板、地下室中庭地板及樓梯清洗。
全館走廊側邊扶手玻璃、一~二樓玻璃帷幕玻璃。
館舍四周排水溝清理。
各樓層走廊如有堆放物品，請盡量清空。
施作期間略有噪音，不便之處請多諒解。</t>
        </is>
      </c>
      <c r="G1323" s="7" t="n"/>
      <c r="H1323" s="7" t="n"/>
      <c r="I1323" s="7" t="n"/>
      <c r="J1323" s="7" t="n"/>
      <c r="K1323" s="7" t="n"/>
      <c r="L1323" s="7" t="n"/>
      <c r="M1323" s="7" t="inlineStr">
        <is>
          <t>https://www.phy.ncu.edu.tw/news/%e5%85%ac%e5%85%b1%e7%a9%ba%e9%96%93%e6%b8%85%e6%bd%94%e5%85%ac%e5%91%8a-111-08-10%e4%b8%89/</t>
        </is>
      </c>
      <c r="N1323" s="7" t="inlineStr">
        <is>
          <t>許慧君</t>
        </is>
      </c>
    </row>
    <row r="1324" ht="157" customHeight="1">
      <c r="A1324" s="7">
        <f>TRUE()</f>
        <v/>
      </c>
      <c r="B1324" s="7" t="inlineStr">
        <is>
          <t>其他</t>
        </is>
      </c>
      <c r="C1324" s="7" t="n"/>
      <c r="D1324" s="14" t="n">
        <v>44774</v>
      </c>
      <c r="E1324" s="7" t="inlineStr">
        <is>
          <t>111-1博士生資格考口試注意事項(Notice on the PhD. Qualifying Exam Oral Defense)</t>
        </is>
      </c>
      <c r="F1324" s="9" t="inlineStr">
        <is>
          <t>111-1博士生資格考口試注意事項Notice-on-the-PhD.-Qualifying-Exam-Oral-Defense下載
國立中央大學物理學系博士學位候選人之資格與資格考試辦法（111.01.12教務會議通過下載
物理系_博碩士論文指導教授暨學位考試委員提聘資格認定標準實施要點（Guidelines-for-Qualification-of-PhDMaster-Thesis-Advisor-and-Degree-Examination-Committee-Member）下載
111資格考物理系考試委員會建議口試委員名單Department-recommended-committee-member下載
物理系_博士班學生修課組別選擇表（Course-Requirements-Selection-Form-for-PhD-Students-of-the-Department-of-Physics-at-National-Central-University）下載
物理學系博士班學生資格考試申請書（Application-for-Ph.D.-Qualifying-Examination-of-Department-of-Physics）下載</t>
        </is>
      </c>
      <c r="G1324" s="7" t="inlineStr">
        <is>
          <t>111-1博士生資格考口試注意事項Notice-on-the-PhD.-Qualifying-Exam-Oral-Def</t>
        </is>
      </c>
      <c r="H1324" s="7" t="inlineStr">
        <is>
          <t>https://www.phy.ncu.edu.tw/wp-content/uploads/2022/08/111-1博士生資格考口試注意事項Notice-on-the-PhD.-Qualifying-Exam-Oral-Defense.pdf</t>
        </is>
      </c>
      <c r="I1324" s="7" t="inlineStr">
        <is>
          <t>下載</t>
        </is>
      </c>
      <c r="J1324" s="7" t="inlineStr">
        <is>
          <t>https://www.phy.ncu.edu.tw/wp-content/uploads/2022/08/111-1博士生資格考口試注意事項Notice-on-the-PhD.-Qualifying-Exam-Oral-Defense.pdf</t>
        </is>
      </c>
      <c r="K1324" s="7" t="inlineStr">
        <is>
          <t>國立中央大學物理學系博士學位候選人之資格與資格考試辦法（111.01.12教務會議通過</t>
        </is>
      </c>
      <c r="L1324" s="7" t="inlineStr">
        <is>
          <t>https://www.phy.ncu.edu.tw/wp-content/uploads/2022/08/國立中央大學物理學系博士學位候選人之資格與資格考試辦法（111.01.12教務會議通過.pdf</t>
        </is>
      </c>
      <c r="M1324" s="7" t="inlineStr">
        <is>
          <t>https://www.phy.ncu.edu.tw/news/111-1%e5%8d%9a%e5%a3%ab%e7%94%9f%e8%b3%87%e6%a0%bc%e8%80%83%e5%8f%a3%e8%a9%a6%e6%b3%a8%e6%84%8f%e4%ba%8b%e9%a0%85notice-on-the-phd-qualifying-exam-oral-defense/</t>
        </is>
      </c>
      <c r="N1324" s="7" t="inlineStr">
        <is>
          <t>許慧君</t>
        </is>
      </c>
    </row>
    <row r="1325" ht="53" customHeight="1">
      <c r="A1325" s="7">
        <f>TRUE()</f>
        <v/>
      </c>
      <c r="B1325" s="7" t="inlineStr">
        <is>
          <t>其他</t>
        </is>
      </c>
      <c r="C1325" s="7" t="n"/>
      <c r="D1325" s="14" t="n">
        <v>44774</v>
      </c>
      <c r="E1325" s="7" t="inlineStr">
        <is>
          <t>111-1物理系博碩士班學位口試注意事項Physics Department PHD&amp;MA Thesis Defense Notification</t>
        </is>
      </c>
      <c r="F1325" s="9" t="inlineStr">
        <is>
          <t>物理系博碩士班學位口試注意事項Physics-Department-PHDMA-Thesis-Defense-Notification-2下載
附件-學位考試申請系統-Degree-Exam-Online-application下載
視訊口試注意事項請參閱本校最近公告:COVID-19校園防疫措施</t>
        </is>
      </c>
      <c r="G1325" s="7" t="inlineStr">
        <is>
          <t>物理系博碩士班學位口試注意事項Physics-Department-PHDMA-Thesis-Defense-Notif</t>
        </is>
      </c>
      <c r="H1325" s="7" t="inlineStr">
        <is>
          <t>https://www.phy.ncu.edu.tw/wp-content/uploads/2022/12/物理系博碩士班學位口試注意事項Physics-Department-PHDMA-Thesis-Defense-Notification-2.pdf</t>
        </is>
      </c>
      <c r="I1325" s="7" t="inlineStr">
        <is>
          <t>下載</t>
        </is>
      </c>
      <c r="J1325" s="7" t="inlineStr">
        <is>
          <t>https://www.phy.ncu.edu.tw/wp-content/uploads/2022/12/物理系博碩士班學位口試注意事項Physics-Department-PHDMA-Thesis-Defense-Notification-2.pdf</t>
        </is>
      </c>
      <c r="K1325" s="7" t="inlineStr">
        <is>
          <t>附件-學位考試申請系統-Degree-Exam-Online-application</t>
        </is>
      </c>
      <c r="L1325" s="7" t="inlineStr">
        <is>
          <t>https://www.phy.ncu.edu.tw/wp-content/uploads/2022/12/附件-學位考試申請系統-Degree-Exam-Online-application.pdf</t>
        </is>
      </c>
      <c r="M1325" s="7" t="inlineStr">
        <is>
          <t>https://www.phy.ncu.edu.tw/news/111-1%e7%89%a9%ef%a7%a4%e7%b3%bb%e5%8d%9a%e7%a2%a9%e5%a3%ab%e7%8f%ad%e5%ad%b8%e4%bd%8d%e5%8f%a3%e8%a9%a6%e6%b3%a8%e6%84%8f%e4%ba%8b%e9%a0%85physics-department-phdma-thesis-defense-notification/</t>
        </is>
      </c>
      <c r="N1325" s="7" t="inlineStr">
        <is>
          <t>許慧君</t>
        </is>
      </c>
    </row>
    <row r="1326">
      <c r="A1326" s="7">
        <f>TRUE()</f>
        <v/>
      </c>
      <c r="B1326" s="7" t="inlineStr">
        <is>
          <t>其他</t>
        </is>
      </c>
      <c r="C1326" s="7" t="n"/>
      <c r="D1326" s="14" t="n">
        <v>44774</v>
      </c>
      <c r="E1326" s="7" t="inlineStr">
        <is>
          <t>物理系分機通訊錄1110810</t>
        </is>
      </c>
      <c r="F1326" s="7" t="inlineStr">
        <is>
          <t>物理系通訊錄-1下載</t>
        </is>
      </c>
      <c r="G1326" s="7" t="inlineStr">
        <is>
          <t>物理系通訊錄-1</t>
        </is>
      </c>
      <c r="H1326" s="7" t="inlineStr">
        <is>
          <t>https://www.phy.ncu.edu.tw/wp-content/uploads/2022/08/物理系通訊錄-1.pdf</t>
        </is>
      </c>
      <c r="I1326" s="7" t="inlineStr">
        <is>
          <t>下載</t>
        </is>
      </c>
      <c r="J1326" s="7" t="inlineStr">
        <is>
          <t>https://www.phy.ncu.edu.tw/wp-content/uploads/2022/08/物理系通訊錄-1.pdf</t>
        </is>
      </c>
      <c r="K1326" s="7" t="n"/>
      <c r="L1326" s="7" t="n"/>
      <c r="M1326" s="7" t="inlineStr">
        <is>
          <t>https://www.phy.ncu.edu.tw/news/%e7%89%a9%e7%90%86%e7%b3%bb%e5%88%86%e6%a9%9f%e9%80%9a%e8%a8%8a%e9%8c%841110801/</t>
        </is>
      </c>
      <c r="N1326" s="7" t="inlineStr">
        <is>
          <t>許慧君</t>
        </is>
      </c>
    </row>
    <row r="1327" ht="131" customHeight="1">
      <c r="A1327" s="7">
        <f>TRUE()</f>
        <v/>
      </c>
      <c r="B1327" s="7" t="inlineStr">
        <is>
          <t>獎學金</t>
        </is>
      </c>
      <c r="C1327" s="7" t="n"/>
      <c r="D1327" s="14" t="n">
        <v>44774</v>
      </c>
      <c r="E1327" s="7" t="inlineStr">
        <is>
          <t>111學年度物理系宏惠光電獎學金申請公告(延長申請截止日:9/20)</t>
        </is>
      </c>
      <c r="F1327" s="9" t="inlineStr">
        <is>
          <t>宏惠光電獎學金申請辦法1021107會議後修正下載
宏惠光電股份有限公司獎助學金申請表下載
*為獎助成績優秀且經濟有困境大學部(物理系/光電系)清寒學生(限中華民國國籍)，特設立本獎助學金。
*獎助學金每系以2名為限，每名每年6萬元，分兩學期發放，領有其他獎助學金者不得重覆領取。
*凡獲獎者，由該系指派同學進行每週3-5小時公共服務為原則。服務內容以擔任次一學期課程助教為優先。
有意申請者請備妥相關申請文件，於申請截止日前繳交已簽名紙本文件至物理系辦。
推薦信可由推薦人另行繳交至物理系辦 或 EMAIL: corona@ncu.edu.tw</t>
        </is>
      </c>
      <c r="G1327" s="7" t="inlineStr">
        <is>
          <t>宏惠光電獎學金申請辦法1021107會議後修正下載</t>
        </is>
      </c>
      <c r="H1327" s="7" t="inlineStr">
        <is>
          <t>https://www.phy.ncu.edu.tw/wp-content/uploads/2021/08/%E5%AE%8F%E6%83%A0%E5%85%89%E9%9B%BB%E7%8D%8E%E5%AD%B8%E9%87%91%E7%94%B3%E8%AB%8B%E8%BE%A6%E6%B3%951021107%E6%9C%83%E8%AD%B0%E5%BE%8C%E4%BF%AE%E6%AD%A3.pdf</t>
        </is>
      </c>
      <c r="I1327" s="7" t="inlineStr">
        <is>
          <t>宏惠光電股份有限公司獎助學金申請表下載</t>
        </is>
      </c>
      <c r="J1327" s="7" t="inlineStr">
        <is>
          <t>https://www.phy.ncu.edu.tw/wp-content/uploads/2021/08/%E5%AE%8F%E6%83%A0%E5%85%89%E9%9B%BB%E8%82%A1%E4%BB%BD%E6%9C%89%E9%99%90%E5%85%AC%E5%8F%B8%E7%8D%8E%E5%8A%A9%E5%AD%B8%E9%87%91%E7%94%B3%E8%AB%8B%E8%A1%A8.doc</t>
        </is>
      </c>
      <c r="K1327" s="7" t="n"/>
      <c r="L1327" s="7" t="n"/>
      <c r="M1327" s="7" t="inlineStr">
        <is>
          <t>https://www.phy.ncu.edu.tw/news/111%e5%ad%b8%e5%b9%b4%e5%ba%a6%e7%89%a9%e7%90%86%e7%b3%bb%e5%ae%8f%e6%83%a0%e5%85%89%e9%9b%bb%e7%8d%8e%e5%ad%b8%e9%87%91%e7%94%b3%e8%ab%8b%e5%85%ac%e5%91%8a%e7%94%b3%e8%ab%8b%e6%88%aa%e6%ad%a2/</t>
        </is>
      </c>
      <c r="N1327" s="7" t="inlineStr">
        <is>
          <t>許慧君</t>
        </is>
      </c>
    </row>
    <row r="1328" ht="157" customHeight="1">
      <c r="A1328" s="7">
        <f>TRUE()</f>
        <v/>
      </c>
      <c r="B1328" s="7" t="inlineStr">
        <is>
          <t>獎學金</t>
        </is>
      </c>
      <c r="C1328" s="7" t="n"/>
      <c r="D1328" s="14" t="n">
        <v>44774</v>
      </c>
      <c r="E1328" s="7" t="inlineStr">
        <is>
          <t>111學年度物理系王立文女士獎學金申請公告(延長申請截止日:9/20)</t>
        </is>
      </c>
      <c r="F1328" s="9" t="inlineStr">
        <is>
          <t>國立中央大學物理學系王立文女士獎學金辦法1091215系務會議通過下載
國立中央大學物理學系王立文女士獎學金申請表下載
*為鼓勵及協助本系在校同學，由劉全生前校長捐贈，設立本獎學金。
*本獎學金分為：
一、學士班獎學金：成績優異(前一學年學業總平均70 分以上，各科成績均及格)，以女性學生優先。每學年每名5 萬元整(分兩學期發放)，領有其他獎助學金者不得重覆領取。
二、博士班大陸生參與強場物理與超快技術實驗室獎學金：1 名，共15 萬元整，於進入實驗室後參與研究時每月領取1 萬元整。
*凡獲獎者，由系指派同學進行一學期 45 小時公共服務為原則，服務內容以擔任次一學期課程助教為優先。
有意申請者請備妥相關申請文件，於申請截止日前繳交已簽名紙本文件至物理系辦。
推薦信可由推薦人另行繳交至物理系辦 或 EMAIL: corona@ncu.edu.tw</t>
        </is>
      </c>
      <c r="G1328" s="7" t="inlineStr">
        <is>
          <t>國立中央大學物理學系王立文女士獎學金辦法1091215系務會議通過下載</t>
        </is>
      </c>
      <c r="H1328" s="7" t="inlineStr">
        <is>
          <t>https://www.phy.ncu.edu.tw/wp-content/uploads/2021/08/%E5%9C%8B%E7%AB%8B%E4%B8%AD%E5%A4%AE%E5%A4%A7%E5%AD%B8%E7%89%A9%E7%90%86%E5%AD%B8%E7%B3%BB%E7%8E%8B%E7%AB%8B%E6%96%87%E5%A5%B3%E5%A3%AB%E7%8D%8E%E5%AD%B8%E9%87%91%E8%BE%A6%E6%B3%951091215%E7%B3%BB%E5%8B%99%E6%9C%83%E8%AD%B0%E9%80%9A%E9%81%8E.pdf</t>
        </is>
      </c>
      <c r="I1328" s="7" t="inlineStr">
        <is>
          <t>國立中央大學物理學系王立文女士獎學金申請表下載</t>
        </is>
      </c>
      <c r="J1328" s="7" t="inlineStr">
        <is>
          <t>https://www.phy.ncu.edu.tw/wp-content/uploads/2021/08/%E5%9C%8B%E7%AB%8B%E4%B8%AD%E5%A4%AE%E5%A4%A7%E5%AD%B8%E7%89%A9%E7%90%86%E5%AD%B8%E7%B3%BB%E7%8E%8B%E7%AB%8B%E6%96%87%E5%A5%B3%E5%A3%AB%E7%8D%8E%E5%AD%B8%E9%87%91%E7%94%B3%E8%AB%8B%E8%A1%A8.doc</t>
        </is>
      </c>
      <c r="K1328" s="7" t="n"/>
      <c r="L1328" s="7" t="n"/>
      <c r="M1328" s="7" t="inlineStr">
        <is>
          <t>https://www.phy.ncu.edu.tw/news/111%e5%ad%b8%e5%b9%b4%e5%ba%a6%e7%89%a9%e7%90%86%e7%b3%bb%e7%8e%8b%e7%ab%8b%e6%96%87%e5%a5%b3%e5%a3%ab%e7%8d%8e%e5%ad%b8%e9%87%91%e7%94%b3%e8%ab%8b%e5%85%ac%e5%91%8a%e7%94%b3%e8%ab%8b%e6%88%aa/</t>
        </is>
      </c>
      <c r="N1328" s="7" t="inlineStr">
        <is>
          <t>許慧君</t>
        </is>
      </c>
    </row>
    <row r="1329" ht="405" customHeight="1">
      <c r="A1329" s="7">
        <f>TRUE()</f>
        <v/>
      </c>
      <c r="B1329" s="7" t="inlineStr">
        <is>
          <t>其他</t>
        </is>
      </c>
      <c r="C1329" s="7" t="n"/>
      <c r="D1329" s="14" t="n">
        <v>44774</v>
      </c>
      <c r="E1329" s="7" t="inlineStr">
        <is>
          <t>111-1物理系研究生申請學分抵免、免修Course Credit Exemption and Waiver</t>
        </is>
      </c>
      <c r="F1329" s="9"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物理學系碩博士班研究生修業辦法Regulation of Course Requirements for Master and PhD Programs 1050615
時間：8/1-9/16
----------------------------------------------------------------------------------------------------------------------------------------------------------------------------------------------------------
申請法規Regulations：
*國立中央大學學分抵免辦法(http://pdc.adm.ncu.edu.tw/rule/rule110/13-0-1.pdf)
   National Central University Course Credit Waiver Guidelines(http://pdc.adm.ncu.edu.tw/eng/rule/NCU_Doc13_0_ed.pdf)
*物理學系碩士班研究生學分抵免辦法Regulation of Credit Transfer – the Master Program
*物理學系博士班研究生學分抵免辦法Regulation of Credit Transfer – the Ph.D. Programs
----------------------------------------------------------------------------------------------------------------------------------------------------------------------------------------------------------
申請表Application Form：
抵免：國立中央大學學生學分抵免申請表Guidelines for Credits Exemption (抵免成功後，會在成績單上出現該課程，且學分數會加入本學籍）
如果是他校及本校非同系所畢業之研究所新生入學辦理抵免，須多填寫『國立中央大學學生學分抵免申請修讀研究所學分證明』。
免修：物理學系研究生課程免修申請表Application Form for the Waiver of the Courses （免修成功後，表該課程無需再修，但學分數未計入本學籍，亦不會出現在成績單上）
課程抵必修課(限博士生)-物理學系博士生選修外系課程抵PH開頭課程申請表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G1329" s="7" t="inlineStr">
        <is>
          <t xml:space="preserve">物理學系碩博士班研究生修業辦法Regulation of Course Requirements for Master </t>
        </is>
      </c>
      <c r="H1329" s="7" t="inlineStr">
        <is>
          <t>https://www.phy.ncu.edu.tw/wp-content/uploads/2021/01/%E5%9C%8B%EF%A7%B7%E4%B8%AD%E5%A4%AE%E5%A4%A7%E5%AD%B8%E7%89%A9%EF%A7%A4%E5%AD%B8%E7%B3%BB%E7%A2%A9%E3%80%81%E5%8D%9A%E5%A3%AB%E7%8F%AD%E7%A0%94%E7%A9%B6%E7%94%9F%E4%BF%AE%E6%A5%AD%E8%BE%A6%E6%B3%951050615%E6%95%99%E5%8B%99%E6%9C%83%E8%AD%B0%E9%80%9A%E9%81%8E.pdf</t>
        </is>
      </c>
      <c r="I1329" s="7" t="inlineStr">
        <is>
          <t>http://pdc.adm.ncu.edu.tw/rule/rule110/13-0-1.pdf</t>
        </is>
      </c>
      <c r="J1329" s="7" t="inlineStr">
        <is>
          <t>http://pdc.adm.ncu.edu.tw/rule/rule110/13-0-1.pdf</t>
        </is>
      </c>
      <c r="K1329" s="7" t="inlineStr">
        <is>
          <t>http://pdc.adm.ncu.edu.tw/eng/rule/NCU_Doc13_0_ed.pdf</t>
        </is>
      </c>
      <c r="L1329" s="7" t="inlineStr">
        <is>
          <t>http://pdc.adm.ncu.edu.tw/eng/rule/NCU_Doc13_0_ed.pdf</t>
        </is>
      </c>
      <c r="M1329" s="7" t="inlineStr">
        <is>
          <t>https://www.phy.ncu.edu.tw/news/111-1%e7%89%a9%e7%90%86%e7%b3%bb%e7%a0%94%e7%a9%b6%e7%94%9f%e7%94%b3%e8%ab%8b%e5%ad%b8%e5%88%86%e6%8a%b5%e5%85%8d%e3%80%81%e5%85%8d%e4%bf%aecourse-credit-exemption-and-waiver/</t>
        </is>
      </c>
      <c r="N1329" s="7" t="inlineStr">
        <is>
          <t>許慧君</t>
        </is>
      </c>
    </row>
    <row r="1330" ht="144" customHeight="1">
      <c r="A1330" s="7">
        <f>TRUE()</f>
        <v/>
      </c>
      <c r="B1330" s="7" t="inlineStr">
        <is>
          <t>獎學金</t>
        </is>
      </c>
      <c r="C1330" s="7" t="n"/>
      <c r="D1330" s="14" t="n">
        <v>44774</v>
      </c>
      <c r="E1330" s="7" t="inlineStr">
        <is>
          <t>111-1學期物理系聚碩科技獎學金申請公告(申請截止日:09/16)</t>
        </is>
      </c>
      <c r="F1330" s="9" t="inlineStr">
        <is>
          <t>國立中央大學物理學系聚碩科技獎學金辦法下載
國立中央大學物理學系聚碩科技獎學金申請表下載
補助2022.10–2022.03出國申請案(考量疫情因素，出國期間非屬本次期間者仍可提出申請)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
上述獎學金金額為補助最高值，實際獎學金補助金額會考量出國地點、研究交流內容、國際會議規模、其他相關補助..等因素而調整。
有意申請者請備妥相關申請文件，於申請截止日前繳交已簽名紙本文件至物理系辦。
推薦信可由推薦人另行繳交至物理系辦 或 EMAIL: corona@ncu.edu.tw</t>
        </is>
      </c>
      <c r="G1330" s="7" t="inlineStr">
        <is>
          <t>國立中央大學物理學系聚碩科技獎學金辦法下載</t>
        </is>
      </c>
      <c r="H1330" s="7" t="inlineStr">
        <is>
          <t>https://www.phy.ncu.edu.tw/wp-content/uploads/2021/01/%E5%9C%8B%E7%AB%8B%E4%B8%AD%E5%A4%AE%E5%A4%A7%E5%AD%B8%E7%89%A9%E7%90%86%E5%AD%B8%E7%B3%BB%E8%81%9A%E7%A2%A9%E7%A7%91%E6%8A%80%E7%8D%8E%E5%AD%B8%E9%87%91%E8%BE%A6%E6%B3%951051004%E7%B3%BB%E5%8B%99%E6%9C%83%E8%AD%B0.pdf</t>
        </is>
      </c>
      <c r="I1330" s="7" t="inlineStr">
        <is>
          <t>國立中央大學物理學系聚碩科技獎學金申請表下載</t>
        </is>
      </c>
      <c r="J1330" s="7" t="inlineStr">
        <is>
          <t>https://www.phy.ncu.edu.tw/wp-content/uploads/2021/01/%E5%9C%8B%E7%AB%8B%E4%B8%AD%E5%A4%AE%E5%A4%A7%E5%AD%B8%E7%89%A9%E7%90%86%E5%AD%B8%E7%B3%BB%E8%81%9A%E7%A2%A9%E7%A7%91%E6%8A%80%E7%8D%8E%E5%AD%B8%E9%87%91%E7%94%B3%E8%AB%8B%E8%A1%A8.doc</t>
        </is>
      </c>
      <c r="K1330" s="7" t="n"/>
      <c r="L1330" s="7" t="n"/>
      <c r="M1330" s="7" t="inlineStr">
        <is>
          <t>https://www.phy.ncu.edu.tw/news/111-1%e5%ad%b8%e6%9c%9f%e7%89%a9%e7%90%86%e7%b3%bb%e8%81%9a%e7%a2%a9%e7%a7%91%e6%8a%80%e7%8d%8e%e5%ad%b8%ef%a4%8a%e7%94%b3%e8%ab%8b%e5%85%ac%e5%91%8a%e7%94%b3%e8%ab%8b%e6%88%aa%e6%ad%a2%e6%97%a509-1/</t>
        </is>
      </c>
      <c r="N1330" s="7" t="inlineStr">
        <is>
          <t>許慧君</t>
        </is>
      </c>
    </row>
    <row r="1331" ht="209" customHeight="1">
      <c r="A1331" s="7">
        <f>TRUE()</f>
        <v/>
      </c>
      <c r="B1331" s="7" t="inlineStr">
        <is>
          <t>獎學金</t>
        </is>
      </c>
      <c r="C1331" s="7" t="n"/>
      <c r="D1331" s="14" t="n">
        <v>44774</v>
      </c>
      <c r="E1331" s="7" t="inlineStr">
        <is>
          <t>111-1學期物理系上詮光纖獎學金FOCI Scholarship申請公告(申請截止日:09/16)</t>
        </is>
      </c>
      <c r="F1331" s="9" t="inlineStr">
        <is>
          <t>國立中央大學物理學系上詮光纖獎學金辦法FOCI-Scholarship-Application-Procedure下載
國立中央大學物理學系上詮光纖獎學金申請表FOCI-scholarship-application-form-for-financial-assistance-for-students-studying-abroad下載
補助學生出國交流獎助（研修或實驗）：每年15 萬元整。獎助大學部、碩士生、 博士生各一名，每人5 萬元整。2022.10–2022.03出國申請案(考量疫情因素，出國期間非屬本次期間者仍可提出申請)
補助學生出席國際會議：每年5 萬元整。2022.10-2023.03出國申請案(考量疫情因素，出國期間非屬本次期間者仍可提出申請)
研究傑出獎助：每年5 萬元整。獲獎學生共五名，每人1 萬元整。研究論文發表期間:2021.08-2022.07
清寒優秀學生獎助：每年5 萬元整。成績優異(前一學年學業總平均70 分以上，各科成績均及格)者，獲獎學生一名。
上述獎學金金額為補助最高值，實際獎學金補助金額會考量出國地點、研究交流內容、國際會議規模、發表論文期刊層級、其他相關補助..等因素而調整。
有意申請者請備妥相關申請文件，於申請截止日前繳交已簽名紙本文件至物理系辦。
推薦信可由推薦人另行繳交至物理系辦 或 EMAIL: corona@ncu.edu.tw</t>
        </is>
      </c>
      <c r="G1331" s="7" t="inlineStr">
        <is>
          <t>國立中央大學物理學系上詮光纖獎學金辦法FOCI-Scholarship-Application-Procedure下載</t>
        </is>
      </c>
      <c r="H1331" s="7" t="inlineStr">
        <is>
          <t>https://www.phy.ncu.edu.tw/wp-content/uploads/2022/01/%E5%9C%8B%E7%AB%8B%E4%B8%AD%E5%A4%AE%E5%A4%A7%E5%AD%B8%E7%89%A9%E7%90%86%E5%AD%B8%E7%B3%BB%E4%B8%8A%E8%A9%AE%E5%85%89%E7%BA%96%E7%8D%8E%E5%AD%B8%E9%87%91%E8%BE%A6%E6%B3%95FOCI-Scholarship-Application-Procedure.pdf</t>
        </is>
      </c>
      <c r="I1331" s="7" t="inlineStr">
        <is>
          <t>國立中央大學物理學系上詮光纖獎學金申請表FOCI-scholarship-application-form-for-fi</t>
        </is>
      </c>
      <c r="J1331" s="7" t="inlineStr">
        <is>
          <t>https://www.phy.ncu.edu.tw/wp-content/uploads/2022/01/%E5%9C%8B%E7%AB%8B%E4%B8%AD%E5%A4%AE%E5%A4%A7%E5%AD%B8%E7%89%A9%E7%90%86%E5%AD%B8%E7%B3%BB%E4%B8%8A%E8%A9%AE%E5%85%89%E7%BA%96%E7%8D%8E%E5%AD%B8%E9%87%91%E7%94%B3%E8%AB%8B%E8%A1%A8FOCI-scholarship-application-form-for-financial-assistance-for-students-studying-abroad.doc</t>
        </is>
      </c>
      <c r="K1331" s="7" t="n"/>
      <c r="L1331" s="7" t="n"/>
      <c r="M1331" s="7" t="inlineStr">
        <is>
          <t>https://www.phy.ncu.edu.tw/news/111-1%e5%ad%b8%e6%9c%9f%e7%89%a9%e7%90%86%e7%b3%bb%e4%b8%8a%e8%a9%ae%e5%85%89%e7%ba%96%e7%8d%8e%e5%ad%b8%e9%87%91foci-scholarship%e7%94%b3%e8%ab%8b%e5%85%ac%e5%91%8a%e7%94%b3%e8%ab%8b%e6%88%aa/</t>
        </is>
      </c>
      <c r="N1331" s="7" t="inlineStr">
        <is>
          <t>許慧君</t>
        </is>
      </c>
    </row>
    <row r="1332">
      <c r="A1332" s="7">
        <f>TRUE()</f>
        <v/>
      </c>
      <c r="B1332" s="7" t="inlineStr">
        <is>
          <t>研討會</t>
        </is>
      </c>
      <c r="C1332" s="7" t="n"/>
      <c r="D1332" s="14" t="n">
        <v>44769</v>
      </c>
      <c r="E1332" s="7" t="inlineStr">
        <is>
          <t>2022光世代實驗技術預備學校</t>
        </is>
      </c>
      <c r="F1332" s="7" t="n"/>
      <c r="G1332" s="7" t="n"/>
      <c r="H1332" s="7" t="n"/>
      <c r="I1332" s="7" t="n"/>
      <c r="J1332" s="7" t="n"/>
      <c r="K1332" s="7" t="n"/>
      <c r="L1332" s="7" t="n"/>
      <c r="M1332" s="7" t="inlineStr">
        <is>
          <t>https://www.phy.ncu.edu.tw/news/2022%e5%85%89%e4%b8%96%e4%bb%a3%e5%af%a6%e9%a9%97%e6%8a%80%e8%a1%93%e9%a0%90%e5%82%99%e5%ad%b8%e6%a0%a1/</t>
        </is>
      </c>
      <c r="N1332" s="7" t="inlineStr">
        <is>
          <t>許慧君</t>
        </is>
      </c>
    </row>
    <row r="1333" ht="248" customHeight="1">
      <c r="A1333" s="7">
        <f>TRUE()</f>
        <v/>
      </c>
      <c r="B1333" s="7" t="inlineStr">
        <is>
          <t>其他</t>
        </is>
      </c>
      <c r="C1333" s="7" t="n"/>
      <c r="D1333" s="14" t="n">
        <v>44767</v>
      </c>
      <c r="E1333" s="7" t="inlineStr">
        <is>
          <t>111學年度第1學期課程教學助教志願調查1110725</t>
        </is>
      </c>
      <c r="F1333" s="9" t="inlineStr">
        <is>
          <t>物理系研究生欲申請擔任課程教學助教者，請於111年07月29日前填寫『課程教學助教志願表』(https://forms.gle/dTjRoapAr9UrLNHp9)。
Physics Department graduate students who wish to serve as teaching assistants (TA), please fill in the TA Application Form before July 29, 2022 . (https://forms.gle/dTjRoapAr9UrLNHp9)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提醒同學
志願填寫請務必註明清楚課程編號，僅填寫普通物理或普通物理實驗，因課程名稱相同的課號有很多門，系辦無法判斷您的志願，恕無法分配助教。
實驗類課程需到課協助，填寫志願時請務必避開自己欲修習研究所課程時段。課程資訊請參考選課系統https://cis.ncu.edu.tw/Course
111-1助教TA-3下載
國立中央大學教學助理管理要點
國立中央大學物理系研究生獎助學金辦法20210708系務會議通過
國立中央大學研究生獎助學金辦法-109年6月1日行政會議通過</t>
        </is>
      </c>
      <c r="G1333" s="7" t="inlineStr">
        <is>
          <t>https://forms.gle/dTjRoapAr9UrLNHp9</t>
        </is>
      </c>
      <c r="H1333" s="7" t="inlineStr">
        <is>
          <t>https://forms.gle/dTjRoapAr9UrLNHp9</t>
        </is>
      </c>
      <c r="I1333" s="7" t="inlineStr">
        <is>
          <t>https://forms.gle/dTjRoapAr9UrLNHp9</t>
        </is>
      </c>
      <c r="J1333" s="7" t="inlineStr">
        <is>
          <t>https://forms.gle/dTjRoapAr9UrLNHp9</t>
        </is>
      </c>
      <c r="K1333" s="7" t="inlineStr">
        <is>
          <t>https://cis.ncu.edu.tw/Course</t>
        </is>
      </c>
      <c r="L1333" s="7" t="inlineStr">
        <is>
          <t>https://cis.ncu.edu.tw/Course/main/news/announce</t>
        </is>
      </c>
      <c r="M1333" s="7" t="inlineStr">
        <is>
          <t>https://www.phy.ncu.edu.tw/news/111%e5%ad%b8%e5%b9%b4%e5%ba%a6%e7%ac%ac1%e5%ad%b8%e6%9c%9f%e8%aa%b2%e7%a8%8b%e6%95%99%e5%ad%b8%e5%8a%a9%e6%95%99%e5%bf%97%e9%a1%98%e8%aa%bf%e6%9f%a51110725/</t>
        </is>
      </c>
      <c r="N1333" s="7" t="inlineStr">
        <is>
          <t>許慧君</t>
        </is>
      </c>
    </row>
    <row r="1334" ht="53" customHeight="1">
      <c r="A1334" s="7">
        <f>TRUE()</f>
        <v/>
      </c>
      <c r="B1334" s="7" t="inlineStr">
        <is>
          <t>其他</t>
        </is>
      </c>
      <c r="C1334" s="7" t="n"/>
      <c r="D1334" s="14" t="n">
        <v>44763</v>
      </c>
      <c r="E1334" s="7" t="inlineStr">
        <is>
          <t>7/22~7/25停止DNS及網路連線以外的服務</t>
        </is>
      </c>
      <c r="F1334" s="9" t="inlineStr">
        <is>
          <t>7/23（六）及7/24（日）本校高壓電檢驗維護停電
本系網管室將會在7/22(五) 17:00停止DNS及網路連線以外的服務、7/23(六) 6:00暫停DNS服務
並於7/25(一) 13:00前陸續恢復所有服務，造成不便敬請見諒。</t>
        </is>
      </c>
      <c r="G1334" s="7" t="n"/>
      <c r="H1334" s="7" t="n"/>
      <c r="I1334" s="7" t="n"/>
      <c r="J1334" s="7" t="n"/>
      <c r="K1334" s="7" t="n"/>
      <c r="L1334" s="7" t="n"/>
      <c r="M1334" s="7" t="inlineStr">
        <is>
          <t>https://www.phy.ncu.edu.tw/news/7-227-25%e5%81%9c%e6%ad%a2dns%e5%8f%8a%e7%b6%b2%e8%b7%af%e9%80%a3%e7%b7%9a%e4%bb%a5%e5%a4%96%e7%9a%84%e6%9c%8d%e5%8b%99/</t>
        </is>
      </c>
      <c r="N1334" s="7" t="inlineStr">
        <is>
          <t>許慧君</t>
        </is>
      </c>
    </row>
    <row r="1335">
      <c r="A1335" s="7">
        <f>TRUE()</f>
        <v/>
      </c>
      <c r="B1335" s="7" t="inlineStr">
        <is>
          <t>其他</t>
        </is>
      </c>
      <c r="C1335" s="7" t="n"/>
      <c r="D1335" s="14" t="n">
        <v>44761</v>
      </c>
      <c r="E1335" s="7" t="inlineStr">
        <is>
          <t>本校於111年7月25日(星期一)13:30-14:00配合萬安45號演習</t>
        </is>
      </c>
      <c r="F1335" s="7" t="inlineStr">
        <is>
          <t>為配合萬安演習，聞演習警報鳴響，校園內人、車全部參加演習，前後門鐵門關閉、禁止車輛及人員進出。在校內之行人應就近前往鄰近大樓尋求避難；行駛之車輛應立即停放路旁並熄火，整個校園實施淨空狀態。</t>
        </is>
      </c>
      <c r="G1335" s="7" t="n"/>
      <c r="H1335" s="7" t="n"/>
      <c r="I1335" s="7" t="n"/>
      <c r="J1335" s="7" t="n"/>
      <c r="K1335" s="7" t="n"/>
      <c r="L1335" s="7" t="n"/>
      <c r="M1335" s="7" t="inlineStr">
        <is>
          <t>https://www.phy.ncu.edu.tw/news/%e6%9c%ac%e6%a0%a1%e6%96%bc111%e5%b9%b47%e6%9c%8825%e6%97%a5%e6%98%9f%e6%9c%9f%e4%b8%801330-1400%e9%85%8d%e5%90%88%e8%90%ac%e5%ae%8945%e8%99%9f%e6%bc%94%e7%bf%92/</t>
        </is>
      </c>
      <c r="N1335" s="7" t="inlineStr">
        <is>
          <t>許慧君</t>
        </is>
      </c>
    </row>
    <row r="1336">
      <c r="A1336" s="7">
        <f>TRUE()</f>
        <v/>
      </c>
      <c r="B1336" s="7" t="inlineStr">
        <is>
          <t>其他</t>
        </is>
      </c>
      <c r="C1336" s="7" t="n"/>
      <c r="D1336" s="14" t="n">
        <v>44760</v>
      </c>
      <c r="E1336" s="7" t="inlineStr">
        <is>
          <t>111年學生領取郵件Q&amp;A</t>
        </is>
      </c>
      <c r="F1336" s="7" t="inlineStr">
        <is>
          <t>111年學生領取郵件QA下載</t>
        </is>
      </c>
      <c r="G1336" s="7" t="inlineStr">
        <is>
          <t>111年學生領取郵件QA</t>
        </is>
      </c>
      <c r="H1336" s="7" t="inlineStr">
        <is>
          <t>https://www.phy.ncu.edu.tw/wp-content/uploads/2022/07/111年學生領取郵件QA.pdf</t>
        </is>
      </c>
      <c r="I1336" s="7" t="inlineStr">
        <is>
          <t>下載</t>
        </is>
      </c>
      <c r="J1336" s="7" t="inlineStr">
        <is>
          <t>https://www.phy.ncu.edu.tw/wp-content/uploads/2022/07/111年學生領取郵件QA.pdf</t>
        </is>
      </c>
      <c r="K1336" s="7" t="n"/>
      <c r="L1336" s="7" t="n"/>
      <c r="M1336" s="7" t="inlineStr">
        <is>
          <t>https://www.phy.ncu.edu.tw/news/111%e5%b9%b4%e5%ad%b8%e7%94%9f%e9%a0%98%e5%8f%96%e9%83%b5%e4%bb%b6qa/</t>
        </is>
      </c>
      <c r="N1336" s="7" t="inlineStr">
        <is>
          <t>許慧君</t>
        </is>
      </c>
    </row>
    <row r="1337" ht="248" customHeight="1">
      <c r="A1337" s="7">
        <f>TRUE()</f>
        <v/>
      </c>
      <c r="B1337" s="7" t="inlineStr">
        <is>
          <t>其他</t>
        </is>
      </c>
      <c r="C1337" s="7" t="n"/>
      <c r="D1337" s="14" t="n">
        <v>44757</v>
      </c>
      <c r="E1337" s="7" t="inlineStr">
        <is>
          <t>111學年度第1學期課程教學助教志願調查1110715</t>
        </is>
      </c>
      <c r="F1337" s="9" t="inlineStr">
        <is>
          <t>物理系研究生欲申請擔任課程教學助教者，請於111年07月22日前填寫『課程教學助教志願表』(https://forms.gle/dTjRoapAr9UrLNHp9)。
Physics Department graduate students who wish to serve as teaching assistants (TA), please fill in the TA Application Form before July 22, 2022 . (https://forms.gle/dTjRoapAr9UrLNHp9)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提醒同學
志願填寫請務必註明清楚課程編號，僅填寫普通物理或普通物理實驗，因課程名稱相同的課號有很多門，系辦無法判斷您的志願，恕無法分配助教。
實驗類課程需到課協助，填寫志願時請務必避開自己欲修習研究所課程時段。課程資訊請參考選課系統https://cis.ncu.edu.tw/Course
111-1助教TA-2下載
國立中央大學教學助理管理要點
國立中央大學物理系研究生獎助學金辦法20210708系務會議通過
國立中央大學研究生獎助學金辦法-109年6月1日行政會議通過</t>
        </is>
      </c>
      <c r="G1337" s="7" t="inlineStr">
        <is>
          <t>https://forms.gle/dTjRoapAr9UrLNHp9</t>
        </is>
      </c>
      <c r="H1337" s="7" t="inlineStr">
        <is>
          <t>https://forms.gle/dTjRoapAr9UrLNHp9</t>
        </is>
      </c>
      <c r="I1337" s="7" t="inlineStr">
        <is>
          <t>https://forms.gle/dTjRoapAr9UrLNHp9</t>
        </is>
      </c>
      <c r="J1337" s="7" t="inlineStr">
        <is>
          <t>https://forms.gle/dTjRoapAr9UrLNHp9</t>
        </is>
      </c>
      <c r="K1337" s="7" t="inlineStr">
        <is>
          <t>https://cis.ncu.edu.tw/Course</t>
        </is>
      </c>
      <c r="L1337" s="7" t="inlineStr">
        <is>
          <t>https://cis.ncu.edu.tw/Course/main/news/announce</t>
        </is>
      </c>
      <c r="M1337" s="7" t="inlineStr">
        <is>
          <t>https://www.phy.ncu.edu.tw/news/111%e5%ad%b8%e5%b9%b4%e5%ba%a6%e7%ac%ac1%e5%ad%b8%e6%9c%9f%e8%aa%b2%e7%a8%8b%e6%95%99%e5%ad%b8%e5%8a%a9%e6%95%99%e5%bf%97%e9%a1%98%e8%aa%bf%e6%9f%a51110715/</t>
        </is>
      </c>
      <c r="N1337" s="7" t="inlineStr">
        <is>
          <t>許慧君</t>
        </is>
      </c>
    </row>
    <row r="1338">
      <c r="A1338" s="7">
        <f>TRUE()</f>
        <v/>
      </c>
      <c r="B1338" s="7" t="inlineStr">
        <is>
          <t>其他</t>
        </is>
      </c>
      <c r="C1338" s="7" t="n"/>
      <c r="D1338" s="14" t="n">
        <v>44756</v>
      </c>
      <c r="E1338" s="7" t="inlineStr">
        <is>
          <t>公告111學年度碩博士新生宿舍抽籤時程及注意事項</t>
        </is>
      </c>
      <c r="F1338" s="7" t="inlineStr">
        <is>
          <t>https://www.ncu.edu.tw/tw/events/show.php?num=16786&amp;page=</t>
        </is>
      </c>
      <c r="G1338" s="7" t="inlineStr">
        <is>
          <t>https://www.ncu.edu.tw/tw/events/show.php?num=16786&amp;page=</t>
        </is>
      </c>
      <c r="H1338" s="7" t="inlineStr">
        <is>
          <t>https://www.ncu.edu.tw/tw/events/show.php?num=16786&amp;page=</t>
        </is>
      </c>
      <c r="I1338" s="7" t="n"/>
      <c r="J1338" s="7" t="n"/>
      <c r="K1338" s="7" t="n"/>
      <c r="L1338" s="7" t="n"/>
      <c r="M1338" s="7" t="inlineStr">
        <is>
          <t>https://www.phy.ncu.edu.tw/news/%e5%85%ac%e5%91%8a111%e5%ad%b8%e5%b9%b4%e5%ba%a6%e7%a2%a9%e5%8d%9a%e5%a3%ab%e6%96%b0%e7%94%9f%e5%ae%bf%e8%88%8d%e6%8a%bd%e7%b1%a4%e6%99%82%e7%a8%8b%e5%8f%8a%e6%b3%a8%e6%84%8f%e4%ba%8b%e9%a0%85/</t>
        </is>
      </c>
      <c r="N1338" s="7" t="inlineStr">
        <is>
          <t>許慧君</t>
        </is>
      </c>
    </row>
    <row r="1339" ht="66" customHeight="1">
      <c r="A1339" s="7">
        <f>TRUE()</f>
        <v/>
      </c>
      <c r="B1339" s="7" t="inlineStr">
        <is>
          <t>其他</t>
        </is>
      </c>
      <c r="C1339" s="7" t="n"/>
      <c r="D1339" s="14" t="n">
        <v>44755</v>
      </c>
      <c r="E1339" s="7" t="inlineStr">
        <is>
          <t>健雄館S4-721-3施工公告</t>
        </is>
      </c>
      <c r="F1339" s="9" t="inlineStr">
        <is>
          <t>時間:7/14(四)08:00~17:00(視施工狀況可能提早或延後結束)
地點: S4-721-3伺服器機房
內容: 伺服器機房電力工程
施工期間略有噪音、震動。
造成不便敬請見諒。</t>
        </is>
      </c>
      <c r="G1339" s="7" t="n"/>
      <c r="H1339" s="7" t="n"/>
      <c r="I1339" s="7" t="n"/>
      <c r="J1339" s="7" t="n"/>
      <c r="K1339" s="7" t="n"/>
      <c r="L1339" s="7" t="n"/>
      <c r="M1339" s="7" t="inlineStr">
        <is>
          <t>https://www.phy.ncu.edu.tw/news/%e5%81%a5%e9%9b%84%e9%a4%a8s4-721-3%e6%96%bd%e5%b7%a5%e5%85%ac%e5%91%8a-3/</t>
        </is>
      </c>
      <c r="N1339" s="7" t="inlineStr">
        <is>
          <t>許慧君</t>
        </is>
      </c>
    </row>
    <row r="1340">
      <c r="A1340" s="7">
        <f>TRUE()</f>
        <v/>
      </c>
      <c r="B1340" s="7" t="inlineStr">
        <is>
          <t>其他</t>
        </is>
      </c>
      <c r="C1340" s="7" t="n"/>
      <c r="D1340" s="14" t="n">
        <v>44750</v>
      </c>
      <c r="E1340" s="7" t="inlineStr">
        <is>
          <t>恭賀本系國鼎講座 陳騮教授 榮獲中央研究院第33屆院士</t>
        </is>
      </c>
      <c r="F1340" s="7" t="inlineStr">
        <is>
          <t>https://www.sinica.edu.tw/ch/news/7238</t>
        </is>
      </c>
      <c r="G1340" s="7" t="inlineStr">
        <is>
          <t>https://www.sinica.edu.tw/ch/news/7238</t>
        </is>
      </c>
      <c r="H1340" s="7" t="inlineStr">
        <is>
          <t>https://www.sinica.edu.tw/ch/news/7238</t>
        </is>
      </c>
      <c r="I1340" s="7" t="n"/>
      <c r="J1340" s="7" t="n"/>
      <c r="K1340" s="7" t="n"/>
      <c r="L1340" s="7" t="n"/>
      <c r="M1340" s="7" t="inlineStr">
        <is>
          <t>https://www.phy.ncu.edu.tw/news/%e6%81%ad%e8%b3%80%e6%9c%ac%e7%b3%bb%e5%9c%8b%e9%bc%8e%e8%ac%9b%e5%ba%a7-%e9%99%b3%e9%a8%ae%e6%95%99%e6%8e%88-%e6%a6%ae%e7%8d%b2%e4%b8%ad%e5%a4%ae%e7%a0%94%e7%a9%b6%e9%99%a2%e7%ac%ac33%e5%b1%86/</t>
        </is>
      </c>
      <c r="N1340" s="7" t="inlineStr">
        <is>
          <t>許慧君</t>
        </is>
      </c>
    </row>
    <row r="1341" ht="261" customHeight="1">
      <c r="A1341" s="7">
        <f>TRUE()</f>
        <v/>
      </c>
      <c r="B1341" s="7" t="inlineStr">
        <is>
          <t>獎學金</t>
        </is>
      </c>
      <c r="C1341" s="7" t="n"/>
      <c r="D1341" s="14" t="n">
        <v>44748</v>
      </c>
      <c r="E1341" s="7" t="inlineStr">
        <is>
          <t>2022台灣物理學會各獎項即日起受理申請至8月31日止</t>
        </is>
      </c>
      <c r="F1341" s="9" t="inlineStr">
        <is>
          <t>『獎勵對象~研究生與大學生』
1.研究生優良論文獎 獎勵辦法：https://www.ps-taiwan.org/tw/modules/pages/postgraduate
申請書表：https://www.ps-taiwan.org/tw/modules/filelist/main/flist/5 
2.大專生優良論文獎獎勵辦法：https://www.ps-taiwan.org/tw/modules/pages/collegestudent
申請書表：https://www.ps-taiwan.org/tw/modules/filelist/main/flist/5
『獎勵對象~國內公私立大學院校或學術研究機構有專任職務者』
1.中技社物理學術獎獎勵辦法：https://www.ps-taiwan.org/tw/modules/pages/ctci
申請書表：https://www.ps-taiwan.org/tw/modules/filelist/main/flist/5
2.傑出年輕物理學者獎獎勵辦法：https://www.ps-taiwan.org/tw/modules/pages/outstandingyouth
申請書表：https://www.ps-taiwan.org/tw/modules/filelist/main/flist/5
敬請參閱線上申請流程:https://www.ps-taiwan.org/tw/modules/news/article.php......
(中技社物理學術獎以及傑出年輕物理學者獎，請忽略系統上『邀請老師上傳推薦信』按鈕，學會已請工程師在短期內修正，敬請多多包涵)
由於學位論文亦屬正式出版品，提醒您在指導學生撰寫學位論文時，務必謹守學術倫理規範，要求學生在引用任何（包括自己與他人）已發表期刊論文的文字或圖表時，均應審慎註明出處，或是確認期刊的版權轉移條約中允許合理範圍的使用；以避免日後衍生學術倫理相關的爭議。物理學會針對上述各項優良論文獎之遴選，也將持續關注並期盼申請會員皆能落實此學術倫理規範為宜。</t>
        </is>
      </c>
      <c r="G1341" s="7" t="inlineStr">
        <is>
          <t>https://www.ps-taiwan.org/tw/modules/pages/postgraduate</t>
        </is>
      </c>
      <c r="H1341" s="7" t="inlineStr">
        <is>
          <t>https://www.ps-taiwan.org/tw/modules/pages/postgraduate?fbclid=IwAR3edva_eYseqhly3Y2Ht6et3J39_U2cWdN_ArcaMquGeFUcaDzyXsW8szg</t>
        </is>
      </c>
      <c r="I1341" s="7" t="inlineStr">
        <is>
          <t>https://www.ps-taiwan.org/tw/modules/filelist/main/flist/5</t>
        </is>
      </c>
      <c r="J1341" s="7" t="inlineStr">
        <is>
          <t>https://www.ps-taiwan.org/tw/modules/filelist/main/flist/5?fbclid=IwAR0knwoKW4PM4VGWQQ14i4c2k38kANprSSEZLiDBWzpGQSWH4jeF66P2x4k</t>
        </is>
      </c>
      <c r="K1341" s="7" t="inlineStr">
        <is>
          <t>https://www.ps-taiwan.org/tw/modules/pages/collegestudent</t>
        </is>
      </c>
      <c r="L1341" s="7" t="inlineStr">
        <is>
          <t>https://www.ps-taiwan.org/tw/modules/pages/collegestudent?fbclid=IwAR1N_U-B3WkZ9dKPts5i-8ZmswKid4f-ldtrZAmIjh3pZ5sLOk3YuuFOXe4</t>
        </is>
      </c>
      <c r="M1341" s="7" t="inlineStr">
        <is>
          <t>https://www.phy.ncu.edu.tw/news/2022%e5%8f%b0%e7%81%a3%e7%89%a9%e7%90%86%e5%ad%b8%e6%9c%83%e5%90%84%e7%8d%8e%e9%a0%85%e5%8d%b3%e6%97%a5%e8%b5%b7%e5%8f%97%e7%90%86%e7%94%b3%e8%ab%8b%e8%87%b38%e6%9c%8831%e6%97%a5%e6%ad%a2/</t>
        </is>
      </c>
      <c r="N1341" s="7" t="inlineStr">
        <is>
          <t>許慧君</t>
        </is>
      </c>
    </row>
    <row r="1342">
      <c r="A1342" s="7">
        <f>TRUE()</f>
        <v/>
      </c>
      <c r="B1342" s="7" t="inlineStr">
        <is>
          <t>其他</t>
        </is>
      </c>
      <c r="C1342" s="7" t="n"/>
      <c r="D1342" s="14" t="n">
        <v>44748</v>
      </c>
      <c r="E1342" s="7" t="inlineStr">
        <is>
          <t>111學年度研究所新生宿舍抽籤時程及注意事項</t>
        </is>
      </c>
      <c r="F1342" s="7" t="inlineStr">
        <is>
          <t>公告111學年度碩博士新生宿舍抽籤時程及注意事項下載</t>
        </is>
      </c>
      <c r="G1342" s="7" t="inlineStr">
        <is>
          <t>公告111學年度碩博士新生宿舍抽籤時程及注意事項</t>
        </is>
      </c>
      <c r="H1342" s="7" t="inlineStr">
        <is>
          <t>https://www.phy.ncu.edu.tw/wp-content/uploads/2022/07/公告111學年度碩博士新生宿舍抽籤時程及注意事項.pdf</t>
        </is>
      </c>
      <c r="I1342" s="7" t="inlineStr">
        <is>
          <t>下載</t>
        </is>
      </c>
      <c r="J1342" s="7" t="inlineStr">
        <is>
          <t>https://www.phy.ncu.edu.tw/wp-content/uploads/2022/07/公告111學年度碩博士新生宿舍抽籤時程及注意事項.pdf</t>
        </is>
      </c>
      <c r="K1342" s="7" t="n"/>
      <c r="L1342" s="7" t="n"/>
      <c r="M1342" s="7" t="inlineStr">
        <is>
          <t>https://www.phy.ncu.edu.tw/news/111%e5%ad%b8%e5%b9%b4%e5%ba%a6%e7%a0%94%e7%a9%b6%e6%89%80%e6%96%b0%e7%94%9f%e5%ae%bf%e8%88%8d%e6%8a%bd%e7%b1%a4%e6%99%82%e7%a8%8b%e5%8f%8a%e6%b3%a8%e6%84%8f%e4%ba%8b%e9%a0%85/</t>
        </is>
      </c>
      <c r="N1342" s="7" t="inlineStr">
        <is>
          <t>許慧君</t>
        </is>
      </c>
    </row>
    <row r="1343">
      <c r="A1343" s="7">
        <f>TRUE()</f>
        <v/>
      </c>
      <c r="B1343" s="7" t="inlineStr">
        <is>
          <t>其他</t>
        </is>
      </c>
      <c r="C1343" s="7" t="n"/>
      <c r="D1343" s="14" t="n">
        <v>44748</v>
      </c>
      <c r="E1343" s="7" t="inlineStr">
        <is>
          <t>111學年度第1學期學雜費繳費單下載時間公告</t>
        </is>
      </c>
      <c r="F1343" s="7" t="inlineStr">
        <is>
          <t>https://www.oga.ncu.edu.tw/a14bd963/news/aa57b4c0/detail/36670d80-8466-4980-a2cf-e2a1265d6fc6</t>
        </is>
      </c>
      <c r="G1343" s="7" t="inlineStr">
        <is>
          <t>https://www.oga.ncu.edu.tw/a14bd963/news/aa57b4c0/detail/366</t>
        </is>
      </c>
      <c r="H1343" s="7" t="inlineStr">
        <is>
          <t>https://www.oga.ncu.edu.tw/a14bd963/news/aa57b4c0/detail/36670d80-8466-4980-a2cf-e2a1265d6fc6</t>
        </is>
      </c>
      <c r="I1343" s="7" t="n"/>
      <c r="J1343" s="7" t="n"/>
      <c r="K1343" s="7" t="n"/>
      <c r="L1343" s="7" t="n"/>
      <c r="M1343" s="7" t="inlineStr">
        <is>
          <t>https://www.phy.ncu.edu.tw/news/111%e5%ad%b8%e5%b9%b4%e5%ba%a6%e7%ac%ac1%e5%ad%b8%e6%9c%9f%e5%ad%b8%e9%9b%9c%e8%b2%bb%e7%b9%b3%e8%b2%bb%e5%96%ae%e4%b8%8b%e8%bc%89%e6%99%82%e9%96%93%e5%85%ac%e5%91%8a/</t>
        </is>
      </c>
      <c r="N1343" s="7" t="inlineStr">
        <is>
          <t>許慧君</t>
        </is>
      </c>
    </row>
    <row r="1344" ht="248" customHeight="1">
      <c r="A1344" s="7">
        <f>TRUE()</f>
        <v/>
      </c>
      <c r="B1344" s="7" t="inlineStr">
        <is>
          <t>其他</t>
        </is>
      </c>
      <c r="C1344" s="7" t="n"/>
      <c r="D1344" s="14" t="n">
        <v>44748</v>
      </c>
      <c r="E1344" s="7" t="inlineStr">
        <is>
          <t>111學年度第1學期課程教學助教志願調查1110706</t>
        </is>
      </c>
      <c r="F1344" s="9" t="inlineStr">
        <is>
          <t>物理系研究生欲申請擔任課程教學助教者，請於111年07月12日前填寫『課程教學助教志願表』(https://forms.gle/dTjRoapAr9UrLNHp9)。
Physics Department graduate students who wish to serve as teaching assistants (TA), please fill in the TA Application Form before July 12, 2022 . (https://forms.gle/dTjRoapAr9UrLNHp9)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提醒同學
志願填寫請務必註明清楚課程編號，僅填寫普通物理或普通物理實驗，因課程名稱相同的課號有很多門，系辦無法判斷您的志願，恕無法分配助教。
實驗類課程需到課協助，填寫志願時請務必避開自己欲修習研究所課程時段。課程資訊請參考選課系統https://cis.ncu.edu.tw/Course
111-1助教TA下載
國立中央大學教學助理管理要點
國立中央大學物理系研究生獎助學金辦法20210708系務會議通過
國立中央大學研究生獎助學金辦法-109年6月1日行政會議通過</t>
        </is>
      </c>
      <c r="G1344" s="7" t="inlineStr">
        <is>
          <t>https://forms.gle/dTjRoapAr9UrLNHp9</t>
        </is>
      </c>
      <c r="H1344" s="7" t="inlineStr">
        <is>
          <t>https://forms.gle/dTjRoapAr9UrLNHp9</t>
        </is>
      </c>
      <c r="I1344" s="7" t="inlineStr">
        <is>
          <t>https://forms.gle/dTjRoapAr9UrLNHp9</t>
        </is>
      </c>
      <c r="J1344" s="7" t="inlineStr">
        <is>
          <t>https://forms.gle/dTjRoapAr9UrLNHp9</t>
        </is>
      </c>
      <c r="K1344" s="7" t="inlineStr">
        <is>
          <t>https://cis.ncu.edu.tw/Course</t>
        </is>
      </c>
      <c r="L1344" s="7" t="inlineStr">
        <is>
          <t>https://cis.ncu.edu.tw/Course/main/news/announce</t>
        </is>
      </c>
      <c r="M1344" s="7" t="inlineStr">
        <is>
          <t>https://www.phy.ncu.edu.tw/news/111%e5%ad%b8%e5%b9%b4%e5%ba%a6%e7%ac%ac1%e5%ad%b8%e6%9c%9f%e8%aa%b2%e7%a8%8b%e6%95%99%e5%ad%b8%e5%8a%a9%e6%95%99%e5%bf%97%e9%a1%98%e8%aa%bf%e6%9f%a51110706/</t>
        </is>
      </c>
      <c r="N1344" s="7" t="inlineStr">
        <is>
          <t>許慧君</t>
        </is>
      </c>
    </row>
    <row r="1345" ht="309" customHeight="1">
      <c r="A1345" s="7">
        <f>TRUE()</f>
        <v/>
      </c>
      <c r="B1345" s="7" t="inlineStr">
        <is>
          <t>研討會</t>
        </is>
      </c>
      <c r="C1345" s="7" t="n"/>
      <c r="D1345" s="14" t="n">
        <v>44748</v>
      </c>
      <c r="E1345" s="7" t="inlineStr">
        <is>
          <t>【免費】與UTT教授一同探索量子世界！法國特魯瓦工程技術大學(UTT) 線上課程學習計畫-額滿為止，快快報名！</t>
        </is>
      </c>
      <c r="F1345" s="9" t="inlineStr">
        <is>
          <t>免費線上課程，歡迎有興趣的同學踴躍報名參加!
https://www.oia.ncu.edu.tw/index.php/tw/news-tw/news-division-of-global-education-and-mobility-tw/3184-utt-0706-0905.html
"Dear students,
University of Technology of Troyes (https://www.utt.fr) offers the possibility of attending an online course at no cost : Introduction to Quantum Information and associated technologies.
This course is suitable to undergraduate and graduate STEM students with basics of mathematics, physics and computer science. You will find a full description attached. ECTS credits could be transferred upon agreement by your home institution. The course will be delivered by Pr Christophe Couteau starting in September 2022.
Pr Christophe Couteau (https://recherche.utt.fr/research-directory/christophe-couteau) is a physicist who works on quantum technologies using nanotechnology and nanoscience approaches. More particularly, he works on quantum photonics to use light photons as quantum information medium for future applications in communication and quantum calculations. He is UTT's Director of our Light, nanomaterials, nanotechnologies laboratory (L2n) where he conducts his own research. L2n is a joint research unit between UTT and CNRS.
If you want to enroll, please follow the application link below. The application deadline is set for 26th August 2022 at midnight French time. There is a limited number of spots available so it is advisable to apply as soon as possible. Only the succesful applicants will receive a confirmation email at the beginning of September 2022.
Application
Good luck!"</t>
        </is>
      </c>
      <c r="G1345" s="7" t="inlineStr">
        <is>
          <t>https://www.oia.ncu.edu.tw/index.php/tw/news-tw/news-divisio</t>
        </is>
      </c>
      <c r="H1345" s="7" t="inlineStr">
        <is>
          <t>https://www.oia.ncu.edu.tw/index.php/tw/news-tw/news-division-of-global-education-and-mobility-tw/3184-utt-0706-0905.html</t>
        </is>
      </c>
      <c r="I1345" s="7" t="inlineStr">
        <is>
          <t>University of Technology of Troyes</t>
        </is>
      </c>
      <c r="J1345" s="7" t="inlineStr">
        <is>
          <t>https://www.utt.fr/study-at-utt</t>
        </is>
      </c>
      <c r="K1345" s="7" t="inlineStr">
        <is>
          <t>https://www.utt.fr</t>
        </is>
      </c>
      <c r="L1345" s="7" t="inlineStr">
        <is>
          <t>https://www.utt.fr</t>
        </is>
      </c>
      <c r="M1345" s="7" t="inlineStr">
        <is>
          <t>https://www.phy.ncu.edu.tw/news/utts-online-quantum-information-course/</t>
        </is>
      </c>
      <c r="N1345" s="7" t="inlineStr">
        <is>
          <t>許慧君</t>
        </is>
      </c>
    </row>
    <row r="1346" ht="40" customHeight="1">
      <c r="A1346" s="7">
        <f>TRUE()</f>
        <v/>
      </c>
      <c r="B1346" s="7" t="inlineStr">
        <is>
          <t>其他</t>
        </is>
      </c>
      <c r="C1346" s="7" t="n"/>
      <c r="D1346" s="14" t="n">
        <v>44742</v>
      </c>
      <c r="E1346" s="7" t="inlineStr">
        <is>
          <t>恭喜物理系大學部周禹璇同學榮獲科技部110年度大專學生研究計畫研究創作獎</t>
        </is>
      </c>
      <c r="F1346" s="9" t="inlineStr">
        <is>
          <t>獲獎年度計畫編號學生姓名就讀學校年級計畫名稱指導教授
110110-2813-C-008 -020 -M周禹璇國立中央大學物理學系3The search of Higgs boson decaying into a Z boson and one photon at CMS for LHC Run-3郭家銘</t>
        </is>
      </c>
      <c r="G1346" s="7" t="inlineStr">
        <is>
          <t>獲獎年度</t>
        </is>
      </c>
      <c r="H1346" s="7" t="inlineStr">
        <is>
          <t>javascript:__doPostBack('wUctlAwardQueryPage$grdResult','Sort$AWARD_YEAR')</t>
        </is>
      </c>
      <c r="I1346" s="7" t="inlineStr">
        <is>
          <t>計畫編號</t>
        </is>
      </c>
      <c r="J1346" s="7" t="inlineStr">
        <is>
          <t>javascript:__doPostBack('wUctlAwardQueryPage$grdResult','Sort$AWARD_PLAN_CODE')</t>
        </is>
      </c>
      <c r="K1346" s="7" t="inlineStr">
        <is>
          <t>學生姓名</t>
        </is>
      </c>
      <c r="L1346" s="7" t="inlineStr">
        <is>
          <t>javascript:__doPostBack('wUctlAwardQueryPage$grdResult','Sort$AWARD_USER_NAME')</t>
        </is>
      </c>
      <c r="M1346" s="7" t="inlineStr">
        <is>
          <t>https://www.phy.ncu.edu.tw/news/%e6%81%ad%e5%96%9c%e7%89%a9%e7%90%86%e7%b3%bb%e5%a4%a7%e5%ad%b8%e9%83%a8%e5%91%a8%e7%a6%b9%e7%92%87%e5%90%8c%e5%ad%b8%e6%a6%ae%e7%8d%b2%e7%a7%91%e6%8a%80%e9%83%a8110%e5%b9%b4%e5%ba%a6%e5%a4%a7/</t>
        </is>
      </c>
      <c r="N1346" s="7" t="inlineStr">
        <is>
          <t>許慧君</t>
        </is>
      </c>
    </row>
    <row r="1347" ht="27" customHeight="1">
      <c r="A1347" s="7">
        <f>TRUE()</f>
        <v/>
      </c>
      <c r="B1347" s="7" t="inlineStr">
        <is>
          <t>其他</t>
        </is>
      </c>
      <c r="C1347" s="7" t="n"/>
      <c r="D1347" s="14" t="n">
        <v>44741</v>
      </c>
      <c r="E1347" s="7" t="inlineStr">
        <is>
          <t>110學年度 推行導師工作「優良單位」 、 「傑出導師」 及 「優良導師」當選名單</t>
        </is>
      </c>
      <c r="F1347" s="9" t="inlineStr">
        <is>
          <t>【優良導師】物理學系 郭家銘教授
推行導師工作優良單位傑出導師及優良導師當選名單下載</t>
        </is>
      </c>
      <c r="G1347" s="7" t="inlineStr">
        <is>
          <t>推行導師工作優良單位傑出導師及優良導師當選名單</t>
        </is>
      </c>
      <c r="H1347" s="7" t="inlineStr">
        <is>
          <t>https://www.phy.ncu.edu.tw/wp-content/uploads/2022/06/推行導師工作優良單位傑出導師及優良導師當選名單.pdf</t>
        </is>
      </c>
      <c r="I1347" s="7" t="inlineStr">
        <is>
          <t>下載</t>
        </is>
      </c>
      <c r="J1347" s="7" t="inlineStr">
        <is>
          <t>https://www.phy.ncu.edu.tw/wp-content/uploads/2022/06/推行導師工作優良單位傑出導師及優良導師當選名單.pdf</t>
        </is>
      </c>
      <c r="K1347" s="7" t="n"/>
      <c r="L1347" s="7" t="n"/>
      <c r="M1347" s="7" t="inlineStr">
        <is>
          <t>https://www.phy.ncu.edu.tw/news/110%e5%ad%b8%e5%b9%b4%e5%ba%a6-%e6%8e%a8%e8%a1%8c%e5%b0%8e%e5%b8%ab%e5%b7%a5%e4%bd%9c%e3%80%8c%e5%84%aa%e8%89%af%e5%96%ae%e4%bd%8d%e3%80%8d-%e3%80%81-%e3%80%8c%e5%82%91%e5%87%ba%e5%b0%8e%e5%b8%ab/</t>
        </is>
      </c>
      <c r="N1347" s="7" t="inlineStr">
        <is>
          <t>許慧君</t>
        </is>
      </c>
    </row>
    <row r="1348" ht="170" customHeight="1">
      <c r="A1348" s="7">
        <f>TRUE()</f>
        <v/>
      </c>
      <c r="B1348" s="7" t="inlineStr">
        <is>
          <t>其他</t>
        </is>
      </c>
      <c r="C1348" s="7" t="n"/>
      <c r="D1348" s="14" t="n">
        <v>44741</v>
      </c>
      <c r="E1348" s="7" t="inlineStr">
        <is>
          <t>【標線劃設作業公告】環校道路AC路面改善工程，預計111年7月1日上午7時起進行道路標誌標線劃設作業，該日道路兩旁請勿停放車輛。</t>
        </is>
      </c>
      <c r="F1348" s="9" t="inlineStr">
        <is>
          <t>標線劃設作業公告 
                                           111.06.28
環校道路AC路面改善工程，預計111年7月1日上午7時起進行道路標誌標線劃設作業，該日道路兩旁請勿停放車輛。
本次劃設作業倘遇雨天無法施作，則順延至晴天施作。
施工期間造成不便及困擾，尚祈見諒!!
施工廠商︰欣鴻營造有限公司 
負責人︰邱欽融    電話：(03)3880857、0933-944537
監造單位：和建工程顧問股份有限公司
承辦人：張俊偉    電話：(03)3022782、0928-811427
承辦單位:總務處營繕組
承辦人：張秀金  校內分機：57329
                         總務處營繕組  敬啟</t>
        </is>
      </c>
      <c r="G1348" s="7" t="n"/>
      <c r="H1348" s="7" t="n"/>
      <c r="I1348" s="7" t="n"/>
      <c r="J1348" s="7" t="n"/>
      <c r="K1348" s="7" t="n"/>
      <c r="L1348" s="7" t="n"/>
      <c r="M1348" s="7" t="inlineStr">
        <is>
          <t>https://www.phy.ncu.edu.tw/news/%e3%80%90%e6%a8%99%e7%b7%9a%e5%8a%83%e8%a8%ad%e4%bd%9c%e6%a5%ad%e5%85%ac%e5%91%8a%e3%80%91%e7%92%b0%e6%a0%a1%e9%81%93%e8%b7%afac%e8%b7%af%e9%9d%a2%e6%94%b9%e5%96%84%e5%b7%a5%e7%a8%8b%ef%bc%8c%e9%a0%90/</t>
        </is>
      </c>
      <c r="N1348" s="7" t="inlineStr">
        <is>
          <t>許慧君</t>
        </is>
      </c>
    </row>
    <row r="1349" ht="357" customHeight="1">
      <c r="A1349" s="7">
        <f>TRUE()</f>
        <v/>
      </c>
      <c r="B1349" s="7" t="inlineStr">
        <is>
          <t>其他</t>
        </is>
      </c>
      <c r="C1349" s="7" t="n"/>
      <c r="D1349" s="14" t="n">
        <v>44740</v>
      </c>
      <c r="E1349" s="7" t="inlineStr">
        <is>
          <t>清洗校區總水塔停水公告</t>
        </is>
      </c>
      <c r="F1349" s="9" t="inlineStr">
        <is>
          <t>事由：為維護用水安全將進行供水系統水塔清洗工程，定於111年07月30、31日、08月06日清洗水塔，敬請用戶儲水備用。
第1號水塔停水時間：111年07月30日(六) 09：00至19：00
地下水停水範圍：女1、2、3、4、14舍(含郵局、地下室賣場)、男3、5、6、7(含七餐)、11(含敦煌書局、好視康眼鏡、美髮部、洗衣部)、13舍、國際學生宿舍、志道樓、工程一館(含品保中心)、電機一、二、三館、科一館、總圖書館、中正圖書館、游藝館、據德樓、大講堂、文一、二、三館、行政大樓、前門警衛室、學生自主學習中心。
第3號水塔停水時間：111年07月31日(日) 09：00至19：00
自來水停水範圍：全校自來水停水(含中大新村一、二、三區)
第4號水塔停水時間：111年08月06日(六) 09：00至19：00
地下水停水範圍：男9AB(含九餐、全家)、12舍、車庫、資源回收場、中大會館、國鼎圖書館、男研舍(含校園咖啡)、管理二館(含一樓餐廳)、志希館(含鬆餅屋)、科二、三、四、五館、理學院教學館、鴻經館、綜教館、客家學院、國鼎光電大樓、依仁堂(含週圍場地)、中大國民運動中心、羽球館、室內游泳池、大型力學實驗室、風洞實驗室、機械館、機電實驗室、鑄造廠、環工/化工館、太遙中心、研究中心二期、雷達站、大氣環境實驗室、工五館A、B(含增建)、C棟、松苑餐廳、產學營運中心、單一、二、四舍、後門警衛室，教學研究綜合大樓。
一、各大樓原則皆備有蓄水池，停水後仍有蓄水池水源可供使用。
二、倘遇雨天或特殊原因發生致無法工作時，可能取消施工，惟待下次清洗日期決定後，再行公告。
三、不便之處敬祈見諒，提早清洗完畢後將提早供水，如遇有特殊困難亦可能延緩恢復供水。
四、為施作安全，1.3.4號水塔電源及緊急發電機將一併關閉。
施工廠商：五福環境整美有限公司
                                                                                                                                聯絡電話：莊小姐0927-882918
營繕組電話：03-4227151#57320
      總務處 啟</t>
        </is>
      </c>
      <c r="G1349" s="7" t="n"/>
      <c r="H1349" s="7" t="n"/>
      <c r="I1349" s="7" t="n"/>
      <c r="J1349" s="7" t="n"/>
      <c r="K1349" s="7" t="n"/>
      <c r="L1349" s="7" t="n"/>
      <c r="M1349" s="7" t="inlineStr">
        <is>
          <t>https://www.phy.ncu.edu.tw/news/%e6%b8%85%e6%b4%97%e6%a0%a1%e5%8d%80%e7%b8%bd%e6%b0%b4%e5%a1%94%e5%81%9c%e6%b0%b4%e5%85%ac%e5%91%8a-2/</t>
        </is>
      </c>
      <c r="N1349" s="7" t="inlineStr">
        <is>
          <t>許慧君</t>
        </is>
      </c>
    </row>
    <row r="1350" ht="79" customHeight="1">
      <c r="A1350" s="7">
        <f>TRUE()</f>
        <v/>
      </c>
      <c r="B1350" s="7" t="inlineStr">
        <is>
          <t>其他</t>
        </is>
      </c>
      <c r="C1350" s="7" t="n"/>
      <c r="D1350" s="14" t="n">
        <v>44739</v>
      </c>
      <c r="E1350" s="7" t="inlineStr">
        <is>
          <t>健雄館施工公告 日期 : 6/30(四)~7/1(五) 9:00-18:00</t>
        </is>
      </c>
      <c r="F1350" s="9" t="inlineStr">
        <is>
          <t>健雄館施工公告
日期 : 6/30(四)~7/1(五) 9:00-18:00
地點 : 健雄館後方
內容 : 401室施工吊車吊掛
後門將有大型機具進入，圍牆外請勿停車。
請勿進入施工區域，以免發生危險！</t>
        </is>
      </c>
      <c r="G1350" s="7" t="n"/>
      <c r="H1350" s="7" t="n"/>
      <c r="I1350" s="7" t="n"/>
      <c r="J1350" s="7" t="n"/>
      <c r="K1350" s="7" t="n"/>
      <c r="L1350" s="7" t="n"/>
      <c r="M1350" s="7" t="inlineStr">
        <is>
          <t>https://www.phy.ncu.edu.tw/news/%e5%81%a5%e9%9b%84%e9%a4%a8%e6%96%bd%e5%b7%a5%e5%85%ac%e5%91%8a-%e6%97%a5%e6%9c%9f-6-29%e4%b8%89-900-1800/</t>
        </is>
      </c>
      <c r="N1350" s="7" t="inlineStr">
        <is>
          <t>許慧君</t>
        </is>
      </c>
    </row>
    <row r="1351" ht="248" customHeight="1">
      <c r="A1351" s="7">
        <f>TRUE()</f>
        <v/>
      </c>
      <c r="B1351" s="7" t="inlineStr">
        <is>
          <t>其他</t>
        </is>
      </c>
      <c r="C1351" s="7" t="n"/>
      <c r="D1351" s="14" t="n">
        <v>44739</v>
      </c>
      <c r="E1351" s="7" t="inlineStr">
        <is>
          <t>111學年度第1學期課程教學助教志願調查1110627</t>
        </is>
      </c>
      <c r="F1351" s="9" t="inlineStr">
        <is>
          <t>物理系研究生欲申請擔任課程教學助教者，請於111年07月03日前填寫『課程教學助教志願表』(https://forms.gle/dTjRoapAr9UrLNHp9)。
Physics Department graduate students who wish to serve as teaching assistants (TA), please fill in the TA Application Form before July 03, 2022 . (https://forms.gle/dTjRoapAr9UrLNHp9)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提醒同學
志願填寫請務必註明清楚課程編號，僅填寫普通物理或普通物理實驗，因課程名稱相同的課號有很多門，系辦無法判斷您的志願，恕無法分配助教。
實驗類課程需到課協助，填寫志願時請務必避開自己欲修習研究所課程時段。課程資訊請參考選課系統https://cis.ncu.edu.tw/Course
111-1助教TA-2下載
國立中央大學教學助理管理要點
國立中央大學物理系研究生獎助學金辦法20210708系務會議通過
國立中央大學研究生獎助學金辦法-109年6月1日行政會議通過</t>
        </is>
      </c>
      <c r="G1351" s="7" t="inlineStr">
        <is>
          <t>https://forms.gle/dTjRoapAr9UrLNHp9</t>
        </is>
      </c>
      <c r="H1351" s="7" t="inlineStr">
        <is>
          <t>https://forms.gle/dTjRoapAr9UrLNHp9</t>
        </is>
      </c>
      <c r="I1351" s="7" t="inlineStr">
        <is>
          <t>https://forms.gle/dTjRoapAr9UrLNHp9</t>
        </is>
      </c>
      <c r="J1351" s="7" t="inlineStr">
        <is>
          <t>https://forms.gle/dTjRoapAr9UrLNHp9</t>
        </is>
      </c>
      <c r="K1351" s="7" t="inlineStr">
        <is>
          <t>https://cis.ncu.edu.tw/Course</t>
        </is>
      </c>
      <c r="L1351" s="7" t="inlineStr">
        <is>
          <t>https://cis.ncu.edu.tw/Course/main/news/announce</t>
        </is>
      </c>
      <c r="M1351" s="7" t="inlineStr">
        <is>
          <t>https://www.phy.ncu.edu.tw/news/111%e5%ad%b8%e5%b9%b4%e5%ba%a6%e7%ac%ac1%e5%ad%b8%e6%9c%9f%e8%aa%b2%e7%a8%8b%e6%95%99%e5%ad%b8%e5%8a%a9%e6%95%99%e5%bf%97%e9%a1%98%e8%aa%bf%e6%9f%a51110627/</t>
        </is>
      </c>
      <c r="N1351" s="7" t="inlineStr">
        <is>
          <t>許慧君</t>
        </is>
      </c>
    </row>
    <row r="1352" ht="53" customHeight="1">
      <c r="A1352" s="7">
        <f>TRUE()</f>
        <v/>
      </c>
      <c r="B1352" s="7" t="inlineStr">
        <is>
          <t>獎學金</t>
        </is>
      </c>
      <c r="C1352" s="7" t="n"/>
      <c r="D1352" s="14" t="n">
        <v>44738</v>
      </c>
      <c r="E1352" s="7" t="inlineStr">
        <is>
          <t>2022吳健雄獎學金</t>
        </is>
      </c>
      <c r="F1352" s="9" t="inlineStr">
        <is>
          <t>『2022吳健雄獎學金』即日起開放申請至2022年8月31日止!!
學會已開放官網進行線上申請，【申請流程】請參閱吳健雄獎學金申請辦法https://www.ps-taiwan.org/tw/modules/pages/chienshiungwu
申請表格下載https://www.ps-taiwan.org/tw/modules/filelist/main/flist/5</t>
        </is>
      </c>
      <c r="G1352" s="7" t="inlineStr">
        <is>
          <t>https://www.ps-taiwan.org/tw/modules/pages/chienshiungwu</t>
        </is>
      </c>
      <c r="H1352" s="7" t="inlineStr">
        <is>
          <t>https://l.facebook.com/l.php?u=https%3A%2F%2Fwww.ps-taiwan.org%2Ftw%2Fmodules%2Fpages%2Fchienshiungwu%3Ffbclid%3DIwAR3aWjO1nJVk9KYL7Q7uGLhaFel-u8DxCvtM75UFn7Gn4jhAm1yQCgJXHAU&amp;h=AT3SAmbwTvGN-nuuFtRqhbP9Kz-JOOvKdfwicTuFRv2P2FUAjsONhD06kzJerls3xAqKH3iSBuehECULpX4lH8kcRneqSnDyuifKPeU1L7I7_R6ccEffBaFieITwXUaGx0I5FI0tACQxL_RpJQ&amp;__tn__=-UK-y-R&amp;c[0]=AT2isqTALVDlxTa6VC9fM1Gv72pUC_sdNk6kr9RGTJHZOh8bVzmfXufLfS_7DfuPQkAU1X4vNvopkPx7isPRMPHlPrwBB1gV4euXrFU0Tf6pEOdcOvOQvr1dICl2FJrlYtNj71_yTIRvMMEKaLxG4u2OXDc9SaUODIEK_ETI5ublV6-EY1CmIZHupR_fu2GiQmgkmT0A0NoylEmKsZ9FiiPZK1k4m4DM</t>
        </is>
      </c>
      <c r="I1352" s="7" t="inlineStr">
        <is>
          <t>https://www.ps-taiwan.org/tw/modules/filelist/main/flist/5</t>
        </is>
      </c>
      <c r="J1352" s="7" t="inlineStr">
        <is>
          <t>https://www.ps-taiwan.org/tw/modules/filelist/main/flist/5?fbclid=IwAR2sv6xspSQL-32mM7G2GmtNNZPrkmRKR2dWl2uAxsfNtFZrV7PjGkuq3nI</t>
        </is>
      </c>
      <c r="K1352" s="7" t="n"/>
      <c r="L1352" s="7" t="n"/>
      <c r="M1352" s="7" t="inlineStr">
        <is>
          <t>https://www.phy.ncu.edu.tw/news/2022%e5%90%b3%e5%81%a5%e9%9b%84%e7%8d%8e%e5%ad%b8%e9%87%91/</t>
        </is>
      </c>
      <c r="N1352" s="7" t="inlineStr">
        <is>
          <t>許慧君</t>
        </is>
      </c>
    </row>
    <row r="1353" ht="53" customHeight="1">
      <c r="A1353" s="7">
        <f>TRUE()</f>
        <v/>
      </c>
      <c r="B1353" s="7" t="inlineStr">
        <is>
          <t>其他</t>
        </is>
      </c>
      <c r="C1353" s="7" t="n"/>
      <c r="D1353" s="14" t="n">
        <v>44738</v>
      </c>
      <c r="E1353" s="7" t="inlineStr">
        <is>
          <t>環校道路AC路面改善工程施工區域及正門封閉時間延後至6月27日（星期一）下午5時</t>
        </is>
      </c>
      <c r="F1353" s="9" t="inlineStr">
        <is>
          <t>環校道路AC路面改善工程，游藝館前至正門(含廣場全面區域)之瀝青混凝土道路鋪築作業，因雨有延後施工，爰該施工區域及正門封閉時間延後至6月27日(星期一)下午5時(17:00之後開放)，封閉時段入校請由後門/北村側門進出。
造成不便，敬請見諒!</t>
        </is>
      </c>
      <c r="G1353" s="7" t="n"/>
      <c r="H1353" s="7" t="n"/>
      <c r="I1353" s="7" t="n"/>
      <c r="J1353" s="7" t="n"/>
      <c r="K1353" s="7" t="n"/>
      <c r="L1353" s="7" t="n"/>
      <c r="M1353" s="7" t="inlineStr">
        <is>
          <t>https://www.phy.ncu.edu.tw/news/%e7%92%b0%e6%a0%a1%e9%81%93%e8%b7%afac%e8%b7%af%e9%9d%a2%e6%94%b9%e5%96%84%e5%b7%a5%e7%a8%8b%e6%96%bd%e5%b7%a5%e5%8d%80%e5%9f%9f%e5%8f%8a%e6%ad%a3%e9%96%80%e5%b0%81%e9%96%89%e6%99%82%e9%96%93%e5%bb%b6/</t>
        </is>
      </c>
      <c r="N1353" s="7" t="inlineStr">
        <is>
          <t>許慧君</t>
        </is>
      </c>
    </row>
    <row r="1354">
      <c r="A1354" s="7">
        <f>TRUE()</f>
        <v/>
      </c>
      <c r="B1354" s="7" t="inlineStr">
        <is>
          <t>其他</t>
        </is>
      </c>
      <c r="C1354" s="7" t="n"/>
      <c r="D1354" s="14" t="n">
        <v>44736</v>
      </c>
      <c r="E1354" s="7" t="inlineStr">
        <is>
          <t>資通安全政策與目標宣導及資安稽核注意事項，敬請大家配合</t>
        </is>
      </c>
      <c r="F1354" s="7" t="inlineStr">
        <is>
          <t>https://www.cc.ncu.edu.tw/announcements/732</t>
        </is>
      </c>
      <c r="G1354" s="7" t="inlineStr">
        <is>
          <t>https://www.cc.ncu.edu.tw/announcements/732</t>
        </is>
      </c>
      <c r="H1354" s="7" t="inlineStr">
        <is>
          <t>https://www.cc.ncu.edu.tw/announcements/732</t>
        </is>
      </c>
      <c r="I1354" s="7" t="n"/>
      <c r="J1354" s="7" t="n"/>
      <c r="K1354" s="7" t="n"/>
      <c r="L1354" s="7" t="n"/>
      <c r="M1354" s="7" t="inlineStr">
        <is>
          <t>https://www.phy.ncu.edu.tw/news/%e8%b3%87%e9%80%9a%e5%ae%89%e5%85%a8%e6%94%bf%e7%ad%96%e8%88%87%e7%9b%ae%e6%a8%99%e5%ae%a3%e5%b0%8e%e5%8f%8a%e8%b3%87%e5%ae%89%e7%a8%bd%e6%a0%b8%e6%b3%a8%e6%84%8f%e4%ba%8b%e9%a0%85%ef%bc%8c%e6%95%ac/</t>
        </is>
      </c>
      <c r="N1354" s="7" t="inlineStr">
        <is>
          <t>許慧君</t>
        </is>
      </c>
    </row>
    <row r="1355" ht="144" customHeight="1">
      <c r="A1355" s="7">
        <f>TRUE()</f>
        <v/>
      </c>
      <c r="B1355" s="7" t="inlineStr">
        <is>
          <t>其他</t>
        </is>
      </c>
      <c r="C1355" s="7" t="n"/>
      <c r="D1355" s="14" t="n">
        <v>44735</v>
      </c>
      <c r="E1355" s="7" t="inlineStr">
        <is>
          <t>中央大學停電公告(再次提醒)</t>
        </is>
      </c>
      <c r="F1355" s="9" t="inlineStr">
        <is>
          <t>事由：本校民國111年校區高壓電力系統檢驗維護停電公告。
說明：本公告停電時間業經110年08月16日第 736 次行政會議通過。
停電區域、範圍、時間：如附件
注意事項：避免高壓突波影響，屆時請將貴重儀器電源拔掉插頭，如有其他電力工程同時施作請事先通知營繕組，以防止感電情事。
※不便之處敬祈見諒，檢驗維護完畢後將提早復電。
施工廠商：挺鋒電檢技術股份有限公司
聯絡電話：03-4670099
營繕組電話：03-4227151#57320
      總務處 啟
111年高壓檢驗維護停電公告再次提醒下載</t>
        </is>
      </c>
      <c r="G1355" s="7" t="inlineStr">
        <is>
          <t>111年高壓檢驗維護停電公告再次提醒</t>
        </is>
      </c>
      <c r="H1355" s="7" t="inlineStr">
        <is>
          <t>https://www.phy.ncu.edu.tw/wp-content/uploads/2022/06/111年高壓檢驗維護停電公告再次提醒.pdf</t>
        </is>
      </c>
      <c r="I1355" s="7" t="inlineStr">
        <is>
          <t>下載</t>
        </is>
      </c>
      <c r="J1355" s="7" t="inlineStr">
        <is>
          <t>https://www.phy.ncu.edu.tw/wp-content/uploads/2022/06/111年高壓檢驗維護停電公告再次提醒.pdf</t>
        </is>
      </c>
      <c r="K1355" s="7" t="n"/>
      <c r="L1355" s="7" t="n"/>
      <c r="M1355" s="7" t="inlineStr">
        <is>
          <t>https://www.phy.ncu.edu.tw/news/%e4%b8%ad%e5%a4%ae%e5%a4%a7%e5%ad%b8%e5%81%9c%e9%9b%bb%e5%85%ac%e5%91%8a%e5%86%8d%e6%ac%a1%e6%8f%90%e9%86%92/</t>
        </is>
      </c>
      <c r="N1355" s="7" t="inlineStr">
        <is>
          <t>許慧君</t>
        </is>
      </c>
    </row>
    <row r="1356" ht="393" customHeight="1">
      <c r="A1356" s="7">
        <f>TRUE()</f>
        <v/>
      </c>
      <c r="B1356" s="7" t="inlineStr">
        <is>
          <t>計畫</t>
        </is>
      </c>
      <c r="C1356" s="7" t="n"/>
      <c r="D1356" s="14" t="n">
        <v>44732</v>
      </c>
      <c r="E1356" s="7" t="inlineStr">
        <is>
          <t>111學年度第一學期教學創新計畫開始受理申請</t>
        </is>
      </c>
      <c r="F1356" s="9" t="inlineStr">
        <is>
          <t>一、計畫申請說明：
(一)申請資格：
１、 個人型計畫: 本校專任(案)教師均可提出申請，每位教師以一案為限，計畫主持人在計畫執行期間，需以規劃之教學方法，開設一門以上納入本校選課系統之實體課程，或經審查通過之微課程。
２、 課群型計畫: 三位以上本校老師共同提出申請，其中至少兩位專任(案)教師，一位可為兼任教師，並由此三位以上教師共同擔任計畫主持人，且課群教師在計畫執行期間，均需以規劃之教學方法，各開設一門以上納入本校選課系統之實體課程，或經審查通過之微課程。
二、教學創新方式
(一) 個人型計畫
１、教學策略創新(非科技工具性之一般性課程創新)
２、 教學科技創新(以科技輔助運用為主之課程創新)
(二) 課群型計畫
１、 「學習議題共備課程群組」
２、 「教學方法共學課程群組」
３、 「理論實務整合式課程群組」
三、 計畫期程：
(一) 學期型計畫: 111年9月1日至111年12月31日止
(二) 學年型計畫: 111年9月1日至112年7月31日止
四、計畫參考網頁
(一)網頁公告:https://teachncu.ncu.edu.tw/announcements/announcement
(二)計畫成果參考https://teachncu.ncu.edu.tw/achievement/achievement/1101
五、經費編列要點：
(一)經費編列項目及使用原則 請參照本校「高教深耕計畫辦公室」、及主計室等網站所列相關法規之規定。相關網頁連結: http://140.115.197.9/rule.asp?RSC_No=5
六、 繳交方式：
(一)申請者請於7月15日(五)前，將紙本計畫送院系主管核章後，擲送教務處教學發展中心，另將電子檔案寄送lee57928@g.ncu.edu.tw信箱
(二)郵件主旨請標寫：計畫名稱-計畫單位或計畫主持人
連結：https://teachncu.ncu.edu.tw/announcements/announcement</t>
        </is>
      </c>
      <c r="G1356" s="7" t="inlineStr">
        <is>
          <t>https://teachncu.ncu.edu.tw/announcements/announcement</t>
        </is>
      </c>
      <c r="H1356" s="7" t="inlineStr">
        <is>
          <t>https://teachncu.ncu.edu.tw/announcements/announcement</t>
        </is>
      </c>
      <c r="I1356" s="7" t="n"/>
      <c r="J1356" s="7" t="n"/>
      <c r="K1356" s="7" t="n"/>
      <c r="L1356" s="7" t="n"/>
      <c r="M1356" s="7" t="inlineStr">
        <is>
          <t>https://www.phy.ncu.edu.tw/news/111%e5%ad%b8%e5%b9%b4%e5%ba%a6%e7%ac%ac%e4%b8%80%e5%ad%b8%e6%9c%9f%e6%95%99%e5%ad%b8%e5%89%b5%e6%96%b0%e8%a8%88%e7%95%ab%e9%96%8b%e5%a7%8b%e5%8f%97%e7%90%86%e7%94%b3%e8%ab%8b/</t>
        </is>
      </c>
      <c r="N1356" s="7" t="inlineStr">
        <is>
          <t>許慧君</t>
        </is>
      </c>
    </row>
    <row r="1357">
      <c r="A1357" s="7">
        <f>TRUE()</f>
        <v/>
      </c>
      <c r="B1357" s="7" t="inlineStr">
        <is>
          <t>其他</t>
        </is>
      </c>
      <c r="C1357" s="7" t="n"/>
      <c r="D1357" s="14" t="n">
        <v>44729</v>
      </c>
      <c r="E1357" s="7" t="inlineStr">
        <is>
          <t>1102學期研究生畢業離校彈性措施   Flexible Measures for NCU Postgraduates' School-leaving Procedures in the 2nd Semester of the 110th Academic Year (Spring Semester 2022)</t>
        </is>
      </c>
      <c r="F1357" s="7" t="inlineStr">
        <is>
          <t>http://pdc.adm.ncu.edu.tw/postM/post/reg/1110617_1.pdf</t>
        </is>
      </c>
      <c r="G1357" s="7" t="inlineStr">
        <is>
          <t>http://pdc.adm.ncu.edu.tw/postM/post/reg/1110617_1.pdf</t>
        </is>
      </c>
      <c r="H1357" s="7" t="inlineStr">
        <is>
          <t>http://pdc.adm.ncu.edu.tw/postM/post/reg/1110617_1.pdf</t>
        </is>
      </c>
      <c r="I1357" s="7" t="n"/>
      <c r="J1357" s="7" t="n"/>
      <c r="K1357" s="7" t="n"/>
      <c r="L1357" s="7" t="n"/>
      <c r="M1357" s="7" t="inlineStr">
        <is>
          <t>https://www.phy.ncu.edu.tw/news/1102%e5%ad%b8%e6%9c%9f%e7%a0%94%e7%a9%b6%e7%94%9f%e7%95%a2%e6%a5%ad%e9%9b%a2%e6%a0%a1%e5%bd%88%e6%80%a7%e6%8e%aa%e6%96%bd-flexible-measures-for-ncu-postgraduates-school-leaving-procedures-in-the-2/</t>
        </is>
      </c>
      <c r="N1357" s="7" t="inlineStr">
        <is>
          <t>許慧君</t>
        </is>
      </c>
    </row>
    <row r="1358" ht="170" customHeight="1">
      <c r="A1358" s="7">
        <f>TRUE()</f>
        <v/>
      </c>
      <c r="B1358" s="7" t="inlineStr">
        <is>
          <t>其他</t>
        </is>
      </c>
      <c r="C1358" s="7" t="n"/>
      <c r="D1358" s="14" t="n">
        <v>44729</v>
      </c>
      <c r="E1358" s="7" t="inlineStr">
        <is>
          <t>國立中央大學COVID-19防疫通報須知202209</t>
        </is>
      </c>
      <c r="F1358" s="9" t="inlineStr">
        <is>
          <t>https://2019-ncov.in.ncu.edu.tw/assets/pdf/20220915_covid.pdf
即日起COVID-19確診個案、疑似個案、居家隔離個案通報及教職員工生入境通報由PORTAL登入填報
國立中央大學COVID-19確診個案主動通報系統Confirmed case reporting system
https://cis.ncu.edu.tw/iNCU/messageNotice/surveyManagement/402/edit?action=edit
國立中央大學COVID-19疑似個案(居家快篩陽性)通報系統Suspected case reporting system
https://cis.ncu.edu.tw/iNCU/messageNotice/surveyManagement/400/edit?action=edit
國立中央大學COVID-19「居家隔離」個案主動通報系統Home isolation reporting system
https://cis.ncu.edu.tw/iNCU/messageNotice/surveyManagement/401/edit?action=edit
國立中央大學-教職員工及學生『出入境通報問卷系統』National Central University- the notification questionnaires system of departure and entry for the faculties, staffs, and students
https://cis.ncu.edu.tw/iNCU/messageNotice/surveyManagement/403/edit?action=edit</t>
        </is>
      </c>
      <c r="G1358" s="7" t="inlineStr">
        <is>
          <t>https://2019-ncov.in.ncu.edu.tw/assets/pdf/20220915_covid.pd</t>
        </is>
      </c>
      <c r="H1358" s="7" t="inlineStr">
        <is>
          <t>https://2019-ncov.in.ncu.edu.tw/assets/pdf/20220915_covid.pdf</t>
        </is>
      </c>
      <c r="I1358" s="7" t="inlineStr">
        <is>
          <t>https://cis.ncu.edu.tw/iNCU/messageNotice/surveyManagement/4</t>
        </is>
      </c>
      <c r="J1358" s="7" t="inlineStr">
        <is>
          <t>https://cis.ncu.edu.tw/iNCU/messageNotice/surveyManagement/402/edit?action=edit</t>
        </is>
      </c>
      <c r="K1358" s="7" t="inlineStr">
        <is>
          <t>https://cis.ncu.edu.tw/iNCU/messageNotice/surveyManagement/4</t>
        </is>
      </c>
      <c r="L1358" s="7" t="inlineStr">
        <is>
          <t>https://cis.ncu.edu.tw/iNCU/messageNotice/surveyManagement/400/edit?action=edit</t>
        </is>
      </c>
      <c r="M1358" s="7" t="inlineStr">
        <is>
          <t>https://www.phy.ncu.edu.tw/news/%e3%80%90%e9%87%8d%e8%a6%81%e5%85%ac%e5%91%8a%e3%80%91%e5%8d%b3%e6%97%a5%e8%b5%b7covid-19%e7%a2%ba%e8%a8%ba%e5%80%8b%e6%a1%88%e3%80%81%e7%96%91%e4%bc%bc%e5%80%8b%e6%a1%88%e3%80%81%e5%b1%85%e5%ae%b6/</t>
        </is>
      </c>
      <c r="N1358" s="7" t="inlineStr">
        <is>
          <t>許慧君</t>
        </is>
      </c>
    </row>
    <row r="1359">
      <c r="A1359" s="7">
        <f>TRUE()</f>
        <v/>
      </c>
      <c r="B1359" s="7" t="inlineStr">
        <is>
          <t>其他</t>
        </is>
      </c>
      <c r="C1359" s="7" t="n"/>
      <c r="D1359" s="14" t="n">
        <v>44726</v>
      </c>
      <c r="E1359" s="7" t="inlineStr">
        <is>
          <t>國立中央大學 111 學年度第 1 學期註冊通知</t>
        </is>
      </c>
      <c r="F1359" s="7" t="inlineStr">
        <is>
          <t>https://www.ncu.edu.tw/tw/events/show.php?num=16701&amp;page=2</t>
        </is>
      </c>
      <c r="G1359" s="7" t="inlineStr">
        <is>
          <t>https://www.ncu.edu.tw/tw/events/show.php?num=16701&amp;page=2</t>
        </is>
      </c>
      <c r="H1359" s="7" t="inlineStr">
        <is>
          <t>https://www.ncu.edu.tw/tw/events/show.php?num=16701&amp;page=2</t>
        </is>
      </c>
      <c r="I1359" s="7" t="n"/>
      <c r="J1359" s="7" t="n"/>
      <c r="K1359" s="7" t="n"/>
      <c r="L1359" s="7" t="n"/>
      <c r="M1359" s="7" t="inlineStr">
        <is>
          <t>https://www.phy.ncu.edu.tw/news/%e5%9c%8b%e7%ab%8b%e4%b8%ad%e5%a4%ae%e5%a4%a7%e5%ad%b8111%e5%ad%b8%e5%b9%b4%e5%ba%a6%e7%ac%ac1%e5%ad%b8%e6%9c%9f%e8%88%8a%e7%94%9f%e8%a8%bb%e5%86%8a%e9%80%9a%e7%9f%a5/</t>
        </is>
      </c>
      <c r="N1359" s="7" t="inlineStr">
        <is>
          <t>許慧君</t>
        </is>
      </c>
    </row>
    <row r="1360" ht="66" customHeight="1">
      <c r="A1360" s="7">
        <f>TRUE()</f>
        <v/>
      </c>
      <c r="B1360" s="7" t="inlineStr">
        <is>
          <t>其他</t>
        </is>
      </c>
      <c r="C1360" s="7" t="n"/>
      <c r="D1360" s="14" t="n">
        <v>44726</v>
      </c>
      <c r="E1360" s="7" t="inlineStr">
        <is>
          <t>【公告】冒名惡意電子郵件</t>
        </is>
      </c>
      <c r="F1360" s="9" t="inlineStr">
        <is>
          <t>近日有部分教職員師生收到偽造行政單位(環安中心、衛保組同仁....等)署名的電子郵件。 
信件有附檔，如: xx.xls、xx.zip。 
惡意寄件者來源不定，有 .jp、.br等。 
敬請不要點開附件，以免遭受惡意程式感染。
如有任何問題，敬請通知電算中心 戴元任(分機: 57504) 或 莊宜諺(分機: 57543) 謝謝。</t>
        </is>
      </c>
      <c r="G1360" s="7" t="n"/>
      <c r="H1360" s="7" t="n"/>
      <c r="I1360" s="7" t="n"/>
      <c r="J1360" s="7" t="n"/>
      <c r="K1360" s="7" t="n"/>
      <c r="L1360" s="7" t="n"/>
      <c r="M1360" s="7" t="inlineStr">
        <is>
          <t>https://www.phy.ncu.edu.tw/news/%e3%80%90%e5%85%ac%e5%91%8a%e3%80%91%e5%86%92%e5%90%8d%e6%83%a1%e6%84%8f%e9%9b%bb%e5%ad%90%e9%83%b5%e4%bb%b6/</t>
        </is>
      </c>
      <c r="N1360" s="7" t="inlineStr">
        <is>
          <t>許慧君</t>
        </is>
      </c>
    </row>
    <row r="1361" ht="79" customHeight="1">
      <c r="A1361" s="7">
        <f>TRUE()</f>
        <v/>
      </c>
      <c r="B1361" s="7" t="inlineStr">
        <is>
          <t>其他</t>
        </is>
      </c>
      <c r="C1361" s="7" t="n"/>
      <c r="D1361" s="14" t="n">
        <v>44725</v>
      </c>
      <c r="E1361" s="7" t="inlineStr">
        <is>
          <t>健雄館S4-721-3施工公告</t>
        </is>
      </c>
      <c r="F1361" s="9" t="inlineStr">
        <is>
          <t>時間:06/14(二)10:00~17:00
(視施工狀況可能提早或延後結束)
地點: S4-721-3伺服器機房
內容: 伺服器機房電力工程
施工期間略有噪音、震動。
造成不便敬請見諒。</t>
        </is>
      </c>
      <c r="G1361" s="7" t="n"/>
      <c r="H1361" s="7" t="n"/>
      <c r="I1361" s="7" t="n"/>
      <c r="J1361" s="7" t="n"/>
      <c r="K1361" s="7" t="n"/>
      <c r="L1361" s="7" t="n"/>
      <c r="M1361" s="7" t="inlineStr">
        <is>
          <t>https://www.phy.ncu.edu.tw/news/%e5%81%a5%e9%9b%84%e9%a4%a8s4-721-3%e6%96%bd%e5%b7%a5%e5%85%ac%e5%91%8a-2/</t>
        </is>
      </c>
      <c r="N1361" s="7" t="inlineStr">
        <is>
          <t>許慧君</t>
        </is>
      </c>
    </row>
    <row r="1362" ht="79" customHeight="1">
      <c r="A1362" s="7">
        <f>TRUE()</f>
        <v/>
      </c>
      <c r="B1362" s="7" t="inlineStr">
        <is>
          <t>其他</t>
        </is>
      </c>
      <c r="C1362" s="7" t="n"/>
      <c r="D1362" s="14" t="n">
        <v>44725</v>
      </c>
      <c r="E1362" s="7" t="inlineStr">
        <is>
          <t>健雄館四樓401實驗室施工公告</t>
        </is>
      </c>
      <c r="F1362" s="9" t="inlineStr">
        <is>
          <t>日期 : 111.06.13(一)-111.06.30(四)
地點 : 健雄館四樓401實驗室
內容 : 實驗室整修工程
施工期間略有噪音、粉塵及異味，造成不便敬請見諒！
為了您的安全，請盡量避免進入施工區域，以免發生危險！
如有相關事宜，請聯繫陳老師(分機65375)。</t>
        </is>
      </c>
      <c r="G1362" s="7" t="n"/>
      <c r="H1362" s="7" t="n"/>
      <c r="I1362" s="7" t="n"/>
      <c r="J1362" s="7" t="n"/>
      <c r="K1362" s="7" t="n"/>
      <c r="L1362" s="7" t="n"/>
      <c r="M1362" s="7" t="inlineStr">
        <is>
          <t>https://www.phy.ncu.edu.tw/news/%e5%81%a5%e9%9b%84%e9%a4%a8%e5%9b%9b%e6%a8%93401%e5%af%a6%e9%a9%97%e5%ae%a4%e6%96%bd%e5%b7%a5%e5%85%ac%e5%91%8a/</t>
        </is>
      </c>
      <c r="N1362" s="7" t="inlineStr">
        <is>
          <t>許慧君</t>
        </is>
      </c>
    </row>
    <row r="1363" ht="183" customHeight="1">
      <c r="A1363" s="7">
        <f>TRUE()</f>
        <v/>
      </c>
      <c r="B1363" s="7" t="inlineStr">
        <is>
          <t>其他</t>
        </is>
      </c>
      <c r="C1363" s="7" t="n"/>
      <c r="D1363" s="14" t="n">
        <v>44725</v>
      </c>
      <c r="E1363" s="7" t="inlineStr">
        <is>
          <t>111學年度第1學期課程教學助教志願調查1110613</t>
        </is>
      </c>
      <c r="F1363" s="9" t="inlineStr">
        <is>
          <t>物理系研究生欲申請擔任課程教學助教者，請於111年06月21日前填寫『課程教學助教志願表』(https://forms.gle/dTjRoapAr9UrLNHp9)。
Physics Department graduate students who wish to serve as teaching assistants (TA), please fill in the TA Application Form before June 21, 2022 . (https://forms.gle/dTjRoapAr9UrLNHp9)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111-1助教TA-1下載
國立中央大學教學助理管理要點
國立中央大學物理系研究生獎助學金辦法20210708系務會議通過
國立中央大學研究生獎助學金辦法-109年6月1日行政會議通過</t>
        </is>
      </c>
      <c r="G1363" s="7" t="inlineStr">
        <is>
          <t>https://forms.gle/dTjRoapAr9UrLNHp9</t>
        </is>
      </c>
      <c r="H1363" s="7" t="inlineStr">
        <is>
          <t>https://forms.gle/dTjRoapAr9UrLNHp9</t>
        </is>
      </c>
      <c r="I1363" s="7" t="inlineStr">
        <is>
          <t>https://forms.gle/dTjRoapAr9UrLNHp9</t>
        </is>
      </c>
      <c r="J1363" s="7" t="inlineStr">
        <is>
          <t>https://forms.gle/dTjRoapAr9UrLNHp9</t>
        </is>
      </c>
      <c r="K1363" s="7" t="inlineStr">
        <is>
          <t>111-1助教TA-1</t>
        </is>
      </c>
      <c r="L1363" s="7" t="inlineStr">
        <is>
          <t>https://www.phy.ncu.edu.tw/wp-content/uploads/2022/06/111-1助教TA-1.pdf</t>
        </is>
      </c>
      <c r="M1363" s="7" t="inlineStr">
        <is>
          <t>https://www.phy.ncu.edu.tw/news/111%e5%ad%b8%e5%b9%b4%e5%ba%a6%e7%ac%ac1%e5%ad%b8%e6%9c%9f%e8%aa%b2%e7%a8%8b%e6%95%99%e5%ad%b8%e5%8a%a9%e6%95%99%e5%bf%97%e9%a1%98%e8%aa%bf%e6%9f%a51110613/</t>
        </is>
      </c>
      <c r="N1363" s="7" t="inlineStr">
        <is>
          <t>許慧君</t>
        </is>
      </c>
    </row>
    <row r="1364" ht="405" customHeight="1">
      <c r="A1364" s="7">
        <f>TRUE()</f>
        <v/>
      </c>
      <c r="B1364" s="7" t="inlineStr">
        <is>
          <t>演講</t>
        </is>
      </c>
      <c r="C1364" s="7" t="n"/>
      <c r="D1364" s="14" t="n">
        <v>44720</v>
      </c>
      <c r="E1364" s="7" t="inlineStr">
        <is>
          <t>Colloquium 20220614 – Proximity-Effect-Induced Superconductivity in Monolayer Ni-Pb Binary Alloy and Ni Nanoislands</t>
        </is>
      </c>
      <c r="F1364" s="9" t="inlineStr">
        <is>
          <t>Colloquium
Department of Physics, NCU
Proximity-Effect-Induced Superconductivity in Monolayer Ni-Pb Binary Alloy and Ni Nanoislands
Prof. Pin-Jui Hsu (徐斌睿)
Department of Physics, National Tsing Hua University
Center of Quantum Technology, National Tsing Hua University
Date 2022.06.14 (Tue)    
Place online
Time 14:00-16:00
如要加入這場視訊會議，請按一下這個連結：https://meet.google.com/ssw-ynyv-irb
你也可以透過電話加入通話，只要撥打 +1 631-898-6647，輸入 PIN 碼即可：376 249 657#
Abstract :
Proximity effect facilitates the penetration of Cooper pairs that permits superconductivity in normal metal with reduced dimensionality, offering a promising approach to develop novel quantum phenomena and emergent phases of matters in hybrid magnetic/superconducting nanostructures. Here, we have investigated proximity-induced superconductivity in monolayer Ni-Pb binary alloy and Ni nanoislands grown on Pb(111) by scanning tunneling microscopy/ spectroscopy (STM/STS) combined with theoretical calculations. Through elemental Pb superconducting substrate, tunneling conductance spectra have resolved an induced anisotropic superconductivity with a gap size Δ about 1.0 meV in the Ni-Pb surface alloy, which is about 0.3 meV smaller than the Pb(111). On the contrary, Ni nanoislands with Kagome lattice display a superconductivity gap with a slightly larger size of the Pb(111) substrate. From spatially monotonic decrease of Δ across the interface between Ni-Pb surface alloy and Pb(111), the short decay length ξL about 3.5 nm has been extracted. According to the Usadel fittings and the BdG model, the momentum dependent electron-phonon interaction offers an explanation for the proximity-induced anisotropic superconductivity in the Ni-Pb surface alloy. As for Kagome-structured Ni nanoislands, asymmetric edge scattering of surface electrons on Pb(111) has been revealed and further theoretical insights on the details of strong suppression of backscattering at the saw-tooth type of edges as well as enhanced superconducting gap are currently in progress.</t>
        </is>
      </c>
      <c r="G1364" s="7" t="inlineStr">
        <is>
          <t>https://meet.google.com/ssw-ynyv-irb</t>
        </is>
      </c>
      <c r="H1364" s="7" t="inlineStr">
        <is>
          <t>https://meet.google.com/ssw-ynyv-irb</t>
        </is>
      </c>
      <c r="I1364" s="7" t="n"/>
      <c r="J1364" s="7" t="n"/>
      <c r="K1364" s="7" t="n"/>
      <c r="L1364" s="7" t="n"/>
      <c r="M1364" s="7" t="inlineStr">
        <is>
          <t>https://www.phy.ncu.edu.tw/news/colloquium-20220614-proximity-effect-induced-superconductivity-in-monolayer-ni-pb-binary-alloy-and-ni-nanoislands/</t>
        </is>
      </c>
      <c r="N1364" s="7" t="inlineStr">
        <is>
          <t>許慧君</t>
        </is>
      </c>
    </row>
    <row r="1365" ht="66" customHeight="1">
      <c r="A1365" s="7">
        <f>TRUE()</f>
        <v/>
      </c>
      <c r="B1365" s="7" t="inlineStr">
        <is>
          <t>其他</t>
        </is>
      </c>
      <c r="C1365" s="7" t="n"/>
      <c r="D1365" s="14" t="n">
        <v>44720</v>
      </c>
      <c r="E1365" s="7" t="inlineStr">
        <is>
          <t>【110-2大學部畢業生辦理離校注意事項】</t>
        </is>
      </c>
      <c r="F1365" s="9" t="inlineStr">
        <is>
          <t>請參閱圖片說明。
完成系友認證後，請通知系辦公室作查核：
至下列網址進入【系友認證】填寫個人資料：物理系首頁 https://www.phy.ncu.edu.tw/ –系友專區–系友登入
*畢業證書領取時間：111/07/29中午12點止。</t>
        </is>
      </c>
      <c r="G1365" s="7" t="inlineStr">
        <is>
          <t>https://www.phy.ncu.edu.tw/</t>
        </is>
      </c>
      <c r="H1365" s="7" t="inlineStr">
        <is>
          <t>https://www.phy.ncu.edu.tw/?fbclid=IwAR0tm_j4zr4fYBGJplKvVJdEbBk5F7xrO0_QemqHHp87uTWEwiVfb066XFw</t>
        </is>
      </c>
      <c r="I1365" s="7" t="n"/>
      <c r="J1365" s="7" t="n"/>
      <c r="K1365" s="7" t="n"/>
      <c r="L1365" s="7" t="n"/>
      <c r="M1365" s="7" t="inlineStr">
        <is>
          <t>https://www.phy.ncu.edu.tw/news/%e3%80%90110-2%e5%a4%a7%e5%ad%b8%e9%83%a8%e7%95%a2%e6%a5%ad%e7%94%9f%e8%be%a6%e7%90%86%e9%9b%a2%e6%a0%a1%e6%b3%a8%e6%84%8f%e4%ba%8b%e9%a0%85%e3%80%91/</t>
        </is>
      </c>
      <c r="N1365" s="7" t="inlineStr">
        <is>
          <t>吳菁穗</t>
        </is>
      </c>
    </row>
    <row r="1366">
      <c r="A1366" s="7">
        <f>TRUE()</f>
        <v/>
      </c>
      <c r="B1366" s="7" t="inlineStr">
        <is>
          <t>其他</t>
        </is>
      </c>
      <c r="C1366" s="7" t="n"/>
      <c r="D1366" s="14" t="n">
        <v>44718</v>
      </c>
      <c r="E1366" s="7" t="inlineStr">
        <is>
          <t>111年06月11日-110學年度畢業照及畢業典禮(陸續更新中...)</t>
        </is>
      </c>
      <c r="F1366" s="7" t="inlineStr">
        <is>
          <t>https://photos.google.com/share/AF1QipOQphhaCe-IzjGRMJ_GwseUUjpWkAo-bfslu08MS09mfsgVXTlJiHB-3yeFzjMj-w?key=WEtDRjZvQ2lVM2k0ZVpQUnV5WExKXzhyUHpkYlVR</t>
        </is>
      </c>
      <c r="G1366" s="7" t="inlineStr">
        <is>
          <t>https://photos.google.com/share/AF1QipOQphhaCe-IzjGRMJ_GwseU</t>
        </is>
      </c>
      <c r="H1366" s="7" t="inlineStr">
        <is>
          <t>https://photos.google.com/share/AF1QipOQphhaCe-IzjGRMJ_GwseUUjpWkAo-bfslu08MS09mfsgVXTlJiHB-3yeFzjMj-w?key=WEtDRjZvQ2lVM2k0ZVpQUnV5WExKXzhyUHpkYlVR</t>
        </is>
      </c>
      <c r="I1366" s="7" t="n"/>
      <c r="J1366" s="7" t="n"/>
      <c r="K1366" s="7" t="n"/>
      <c r="L1366" s="7" t="n"/>
      <c r="M1366" s="7" t="inlineStr">
        <is>
          <t>https://www.phy.ncu.edu.tw/news/111%e5%b9%b406%e6%9c%8811%e6%97%a5-110%e5%ad%b8%e5%b9%b4%e5%ba%a6%e7%95%a2%e6%a5%ad%e7%85%a7%e5%8f%8a%e7%95%a2%e6%a5%ad%e5%85%b8%e7%a6%ae/</t>
        </is>
      </c>
      <c r="N1366" s="7" t="inlineStr">
        <is>
          <t>許慧君</t>
        </is>
      </c>
    </row>
    <row r="1367" ht="235" customHeight="1">
      <c r="A1367" s="7">
        <f>TRUE()</f>
        <v/>
      </c>
      <c r="B1367" s="7" t="inlineStr">
        <is>
          <t>其他</t>
        </is>
      </c>
      <c r="C1367" s="7" t="n"/>
      <c r="D1367" s="14" t="n">
        <v>44718</v>
      </c>
      <c r="E1367" s="7" t="inlineStr">
        <is>
          <t>物理系【撥穗流程暨撥穗報名】</t>
        </is>
      </c>
      <c r="F1367" s="9" t="inlineStr">
        <is>
          <t>※自主防疫及自主健康管理期間，請勿參加
時間：6/11(六) 13:00~15:30
地點：健雄館７１７
流程:
13:00~13:30 報到
13:30~15:20 撥穗儀式
15:20~15:30 大合照
如有意願參與撥穗的同學(畢業生)請務必填寫以下表單，以調查當天人數（只需填寫一次即可）。
https://forms.gle/6u3KsNSoPUqvtURU8
如人數過多，報到處將改至６２５，並於前一天在社團一併公告。
有填寫表單的同學會在前一日於信箱收到風險評估單（TOCC），請於當天簽到前填寫完畢。
表單截止至6/9(四) 22:00
預祝
前途似錦，大展宏圖
物理系系學會
物理系辦</t>
        </is>
      </c>
      <c r="G1367" s="7" t="inlineStr">
        <is>
          <t>https://forms.gle/6u3KsNSoPUqvtURU8</t>
        </is>
      </c>
      <c r="H1367" s="7" t="inlineStr">
        <is>
          <t>https://forms.gle/6u3KsNSoPUqvtURU8</t>
        </is>
      </c>
      <c r="I1367" s="7" t="n"/>
      <c r="J1367" s="7" t="n"/>
      <c r="K1367" s="7" t="n"/>
      <c r="L1367" s="7" t="n"/>
      <c r="M1367" s="7" t="inlineStr">
        <is>
          <t>https://www.phy.ncu.edu.tw/news/%e7%89%a9%e7%90%86%e7%b3%bb%e3%80%90%e6%92%a5%e7%a9%97%e6%b5%81%e7%a8%8b%e6%9a%a8%e6%92%a5%e7%a9%97%e5%a0%b1%e5%90%8d%e3%80%91/</t>
        </is>
      </c>
      <c r="N1367" s="7" t="inlineStr">
        <is>
          <t>劉怡貞</t>
        </is>
      </c>
    </row>
    <row r="1368" ht="144" customHeight="1">
      <c r="A1368" s="7">
        <f>TRUE()</f>
        <v/>
      </c>
      <c r="B1368" s="7" t="inlineStr">
        <is>
          <t>其他</t>
        </is>
      </c>
      <c r="C1368" s="7" t="n"/>
      <c r="D1368" s="14" t="n">
        <v>44718</v>
      </c>
      <c r="E1368" s="7" t="inlineStr">
        <is>
          <t>物理系辦公室整修工程(業務承辦人辦公室變更)</t>
        </is>
      </c>
      <c r="F1368" s="9" t="inlineStr">
        <is>
          <t>630 系辦公室
器材借用、郵件包裹簽收領用、影印傳真
(如無人在，請找下列承辦人處理)
630 許慧君Hui-Chun Hsu
研究生相關、門禁、庶務、獎學金
627-3 楊智朱Chih-Chu Yang
科技部計畫、財產、系友相關
632 吳菁穗Ching-suei Wu
大學部相關、課程、系經費
634 劉怡貞Yi-Chen Liu
教師相關、公文、系會議</t>
        </is>
      </c>
      <c r="G1368" s="7" t="n"/>
      <c r="H1368" s="7" t="n"/>
      <c r="I1368" s="7" t="n"/>
      <c r="J1368" s="7" t="n"/>
      <c r="K1368" s="7" t="n"/>
      <c r="L1368" s="7" t="n"/>
      <c r="M1368" s="7" t="inlineStr">
        <is>
          <t>https://www.phy.ncu.edu.tw/news/%e7%89%a9%e7%90%86%e7%b3%bb%e8%be%a6%e5%85%ac%e5%ae%a4%e6%95%b4%e4%bf%ae%e5%b7%a5%e7%a8%8b%e6%a5%ad%e5%8b%99%e6%89%bf%e8%be%a6%e4%ba%ba%e8%be%a6%e5%85%ac%e5%ae%a4%e8%ae%8a%e6%9b%b4-2/</t>
        </is>
      </c>
      <c r="N1368" s="7" t="inlineStr">
        <is>
          <t>許慧君</t>
        </is>
      </c>
    </row>
    <row r="1369" ht="345" customHeight="1">
      <c r="A1369" s="7">
        <f>TRUE()</f>
        <v/>
      </c>
      <c r="B1369" s="7" t="inlineStr">
        <is>
          <t>演講</t>
        </is>
      </c>
      <c r="C1369" s="7" t="n"/>
      <c r="D1369" s="14" t="n">
        <v>44714</v>
      </c>
      <c r="E1369" s="7" t="inlineStr">
        <is>
          <t>Colloquium 20220607 - Hybrid Classical-Quantum Architectures for Quantum Machine Learning</t>
        </is>
      </c>
      <c r="F1369" s="9" t="inlineStr">
        <is>
          <t>Colloquium
Department of Physics, NCU
Hybrid Classical-Quantum Architectures for Quantum Machine Learning
Prof. Ying-Jer Kao (高英哲)
Department of physics, NTU
Date 2022.06.07 (Tue)
Place S4-625
Time 14:00-16:00
本演講於S4-625實體舉辦，無法到場同學可透過線上參加。
如要加入這場視訊會議，請按一下這個連結：https://meet.google.com/ssw-ynyv-irb
你也可以透過電話加入通話，只要撥打 +1 631-898-6647，然後輸入以下 PIN 碼即可：376 249 657#
Abstract :
In this talk, I will introduce a hybrid model combining a quantum-inspired tensor network (TN) and a variational quantum circuit (VQC) to perform supervised and reinforcement learning tasks. This architecture allows for the classical and quantum parts of the model to be trained simultaneously, providing an end-to-end training framework. We show that compared to the principal component analysis, a tensor network based on the matrix product state with low bond dimensions performs better as a feature extractor for the input data of the variational quantum circuit in the binary and ternary classification of MNIST and Fashion-MNIST datasets. We also use this architecture to perform quantum reinforcement learning on the MiniGrid environment with 147-dimensional inputs.The hybrid TN-VQC architecture provides a natural way to perform efficient compression of the input dimension, enabling further quantum machine learning applications on noisy intermediate-scale quantum devices. The architecture is highly adaptable and the classical-quantum boundary can be adjusted according to the availability of the quantum resource by exploiting the correspondence between tensor networks and quantum circuits.</t>
        </is>
      </c>
      <c r="G1369" s="7" t="n"/>
      <c r="H1369" s="7" t="n"/>
      <c r="I1369" s="7" t="n"/>
      <c r="J1369" s="7" t="n"/>
      <c r="K1369" s="7" t="n"/>
      <c r="L1369" s="7" t="n"/>
      <c r="M1369" s="7" t="inlineStr">
        <is>
          <t>https://www.phy.ncu.edu.tw/news/colloquium-20220607-hybrid-classical-quantum-architectures-for-quantum-machine-learning/</t>
        </is>
      </c>
      <c r="N1369" s="7" t="inlineStr">
        <is>
          <t>許慧君</t>
        </is>
      </c>
    </row>
    <row r="1370">
      <c r="A1370" s="7">
        <f>TRUE()</f>
        <v/>
      </c>
      <c r="B1370" s="7" t="inlineStr">
        <is>
          <t>其他</t>
        </is>
      </c>
      <c r="C1370" s="7" t="n"/>
      <c r="D1370" s="14" t="n">
        <v>44713</v>
      </c>
      <c r="E1370" s="7" t="inlineStr">
        <is>
          <t>物理系分機通訊錄1110601</t>
        </is>
      </c>
      <c r="F1370" s="7" t="inlineStr">
        <is>
          <t>物理系通訊錄下載</t>
        </is>
      </c>
      <c r="G1370" s="7" t="inlineStr">
        <is>
          <t>物理系通訊錄</t>
        </is>
      </c>
      <c r="H1370" s="7" t="inlineStr">
        <is>
          <t>https://www.phy.ncu.edu.tw/wp-content/uploads/2022/06/物理系通訊錄.pdf</t>
        </is>
      </c>
      <c r="I1370" s="7" t="inlineStr">
        <is>
          <t>下載</t>
        </is>
      </c>
      <c r="J1370" s="7" t="inlineStr">
        <is>
          <t>https://www.phy.ncu.edu.tw/wp-content/uploads/2022/06/物理系通訊錄.pdf</t>
        </is>
      </c>
      <c r="K1370" s="7" t="n"/>
      <c r="L1370" s="7" t="n"/>
      <c r="M1370" s="7" t="inlineStr">
        <is>
          <t>https://www.phy.ncu.edu.tw/news/%e7%89%a9%e7%90%86%e7%b3%bb%e5%88%86%e6%a9%9f%e9%80%9a%e8%a8%8a%e9%8c%841110601/</t>
        </is>
      </c>
      <c r="N1370" s="7" t="inlineStr">
        <is>
          <t>許慧君</t>
        </is>
      </c>
    </row>
    <row r="1371" ht="183" customHeight="1">
      <c r="A1371" s="7">
        <f>TRUE()</f>
        <v/>
      </c>
      <c r="B1371" s="7" t="inlineStr">
        <is>
          <t>其他</t>
        </is>
      </c>
      <c r="C1371" s="7" t="n"/>
      <c r="D1371" s="14" t="n">
        <v>44713</v>
      </c>
      <c r="E1371" s="7" t="inlineStr">
        <is>
          <t>111學年度第1學期課程教學助教志願調查</t>
        </is>
      </c>
      <c r="F1371" s="9" t="inlineStr">
        <is>
          <t>物理系研究生欲申請擔任課程教學助教者，請於111年06月08日前填寫『課程教學助教志願表』(https://forms.gle/dTjRoapAr9UrLNHp9)。
Physics Department graduate students who wish to serve as teaching assistants (TA), please fill in the TA Application Form before June 08, 2022 . (https://forms.gle/dTjRoapAr9UrLNHp9)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111-1助教TA下載
國立中央大學教學助理管理要點下載
國立中央大學物理系研究生獎助學金辦法20210708系務會議通過-1下載
國立中央大學研究生獎助學金辦法-109年6月1日行政會議通過-1下載</t>
        </is>
      </c>
      <c r="G1371" s="7" t="inlineStr">
        <is>
          <t>https://forms.gle/dTjRoapAr9UrLNHp9</t>
        </is>
      </c>
      <c r="H1371" s="7" t="inlineStr">
        <is>
          <t>https://forms.gle/dTjRoapAr9UrLNHp9</t>
        </is>
      </c>
      <c r="I1371" s="7" t="inlineStr">
        <is>
          <t>https://forms.gle/dTjRoapAr9UrLNHp9</t>
        </is>
      </c>
      <c r="J1371" s="7" t="inlineStr">
        <is>
          <t>https://forms.gle/dTjRoapAr9UrLNHp9</t>
        </is>
      </c>
      <c r="K1371" s="7" t="inlineStr">
        <is>
          <t>111-1助教TA</t>
        </is>
      </c>
      <c r="L1371" s="7" t="inlineStr">
        <is>
          <t>https://www.phy.ncu.edu.tw/wp-content/uploads/2022/06/111-1助教TA.pdf</t>
        </is>
      </c>
      <c r="M1371" s="7" t="inlineStr">
        <is>
          <t>https://www.phy.ncu.edu.tw/news/111%e5%ad%b8%e5%b9%b4%e5%ba%a6%e7%ac%ac1%e5%ad%b8%e6%9c%9f%e8%aa%b2%e7%a8%8b%e6%95%99%e5%ad%b8%e5%8a%a9%e6%95%99%e5%bf%97%e9%a1%98%e8%aa%bf%e6%9f%a5/</t>
        </is>
      </c>
      <c r="N1371" s="7" t="inlineStr">
        <is>
          <t>許慧君</t>
        </is>
      </c>
    </row>
    <row r="1372" ht="92" customHeight="1">
      <c r="A1372" s="7">
        <f>TRUE()</f>
        <v/>
      </c>
      <c r="B1372" s="7" t="inlineStr">
        <is>
          <t>演講</t>
        </is>
      </c>
      <c r="C1372" s="7" t="n"/>
      <c r="D1372" s="14" t="n">
        <v>44712</v>
      </c>
      <c r="E1372" s="7" t="inlineStr">
        <is>
          <t>Welcome to Complex System and Biophysics Seminar 20220602</t>
        </is>
      </c>
      <c r="F1372" s="9" t="inlineStr">
        <is>
          <t>Welcome to Complex System and Biophysics Seminar 20220602
Topic: Receptor activation: couplings, transition and dynamics
Speaker: Yan-Ru Chen
Date: 2022.06.02(Thu)
Time: 12:00pm
Due to the epidemic, so we will use google meet.
Link: https://meet.google.com/anv-mspp-azu</t>
        </is>
      </c>
      <c r="G1372" s="7" t="n"/>
      <c r="H1372" s="7" t="n"/>
      <c r="I1372" s="7" t="n"/>
      <c r="J1372" s="7" t="n"/>
      <c r="K1372" s="7" t="n"/>
      <c r="L1372" s="7" t="n"/>
      <c r="M1372" s="7" t="inlineStr">
        <is>
          <t>https://www.phy.ncu.edu.tw/news/welcome-to-complex-system-and-biophysics-seminar-20220602/</t>
        </is>
      </c>
      <c r="N1372" s="7" t="inlineStr">
        <is>
          <t>許慧君</t>
        </is>
      </c>
    </row>
    <row r="1373">
      <c r="A1373" s="7">
        <f>TRUE()</f>
        <v/>
      </c>
      <c r="B1373" s="7" t="inlineStr">
        <is>
          <t>其他</t>
        </is>
      </c>
      <c r="C1373" s="7" t="n"/>
      <c r="D1373" s="14" t="n">
        <v>44712</v>
      </c>
      <c r="E1373" s="7" t="inlineStr">
        <is>
          <t>註冊組因應疫情之業務彈性措施 【學位考試、文件申請、休退學、成績繳交、畢業離校】 Registrar Division’s Announcements</t>
        </is>
      </c>
      <c r="F1373" s="7" t="inlineStr">
        <is>
          <t>http://pdc.adm.ncu.edu.tw/postM/post/reg/1110620_1.pdf</t>
        </is>
      </c>
      <c r="G1373" s="7" t="inlineStr">
        <is>
          <t>http://pdc.adm.ncu.edu.tw/postM/post/reg/1110620_1.pdf</t>
        </is>
      </c>
      <c r="H1373" s="7" t="inlineStr">
        <is>
          <t>http://pdc.adm.ncu.edu.tw/postM/post/reg/1110620_1.pdf</t>
        </is>
      </c>
      <c r="I1373" s="7" t="n"/>
      <c r="J1373" s="7" t="n"/>
      <c r="K1373" s="7" t="n"/>
      <c r="L1373" s="7" t="n"/>
      <c r="M1373" s="7" t="inlineStr">
        <is>
          <t>https://www.phy.ncu.edu.tw/news/%e8%a8%bb%e5%86%8a%e7%b5%84%e5%9b%a0%e6%87%89%e7%96%ab%e6%83%85%e4%b9%8b%e6%a5%ad%e5%8b%99%e5%bd%88%e6%80%a7%e6%8e%aa%e6%96%bd-%e3%80%90%e5%ad%b8%e4%bd%8d%e8%80%83%e8%a9%a6%e3%80%81%e6%96%87%e4%bb%b6/</t>
        </is>
      </c>
      <c r="N1373" s="7" t="inlineStr">
        <is>
          <t>許慧君</t>
        </is>
      </c>
    </row>
    <row r="1374" ht="222" customHeight="1">
      <c r="A1374" s="7">
        <f>TRUE()</f>
        <v/>
      </c>
      <c r="B1374" s="7" t="inlineStr">
        <is>
          <t>演講</t>
        </is>
      </c>
      <c r="C1374" s="7" t="n"/>
      <c r="D1374" s="14" t="n">
        <v>44706</v>
      </c>
      <c r="E1374" s="7" t="inlineStr">
        <is>
          <t>Colloquium 20220531 - Direct Searches of Light Dark Matter</t>
        </is>
      </c>
      <c r="F1374" s="9" t="inlineStr">
        <is>
          <t>Colloquium
Department of Physics, NCU
Direct Searches of Light Dark Matter
Prof. Cheng-Pang Liu (劉承邦)
Department of Physics, National Dong Hwa University
Date 2022.05.31 (Tue)
Place https://meet.google.com/ssw-ynyv-irb
Time 14:00-16:00
你也可以透過電話加入通話，只要撥打 +1 631-898-6647，然後輸入以下 PIN 碼即可：376 249 657#
Abstract :
Advances in low-energy-threshold detectors greatly expand our capability of probing particle dark matter with mass below the GeV scale, for example, the generic light WIMPs (weakly-interacting massive particles), dark photons, and axion-like particles (ALPs). In this talk, I will briefly overview the current and future experimental efforts in this relatively new venue of dark matter searches, and discuss the relevant theory inputs that are necessary in interpreting the experimental measurements.</t>
        </is>
      </c>
      <c r="G1374" s="7" t="n"/>
      <c r="H1374" s="7" t="n"/>
      <c r="I1374" s="7" t="n"/>
      <c r="J1374" s="7" t="n"/>
      <c r="K1374" s="7" t="n"/>
      <c r="L1374" s="7" t="n"/>
      <c r="M1374" s="7" t="inlineStr">
        <is>
          <t>https://www.phy.ncu.edu.tw/news/colloquium-20220531-direct-searches-of-light-dark-matter/</t>
        </is>
      </c>
      <c r="N1374" s="7" t="inlineStr">
        <is>
          <t>許慧君</t>
        </is>
      </c>
    </row>
    <row r="1375" ht="79" customHeight="1">
      <c r="A1375" s="7">
        <f>TRUE()</f>
        <v/>
      </c>
      <c r="B1375" s="7" t="inlineStr">
        <is>
          <t>其他</t>
        </is>
      </c>
      <c r="C1375" s="7" t="n"/>
      <c r="D1375" s="14" t="n">
        <v>44706</v>
      </c>
      <c r="E1375" s="7" t="inlineStr">
        <is>
          <t>健雄館S4-721-3施工公告</t>
        </is>
      </c>
      <c r="F1375" s="9" t="inlineStr">
        <is>
          <t>時間:05/31(二)8:00~17:00
(視施工狀況可能提早或延後結束)
地點: S4-721-3伺服器機房
內容: 伺服器機房電力工程
施工期間略有噪音、震動。
造成不便敬請見諒。</t>
        </is>
      </c>
      <c r="G1375" s="7" t="n"/>
      <c r="H1375" s="7" t="n"/>
      <c r="I1375" s="7" t="n"/>
      <c r="J1375" s="7" t="n"/>
      <c r="K1375" s="7" t="n"/>
      <c r="L1375" s="7" t="n"/>
      <c r="M1375" s="7" t="inlineStr">
        <is>
          <t>https://www.phy.ncu.edu.tw/news/%e5%81%a5%e9%9b%84%e9%a4%a8s4-721-3%e6%96%bd%e5%b7%a5%e5%85%ac%e5%91%8a/</t>
        </is>
      </c>
      <c r="N1375" s="7" t="inlineStr">
        <is>
          <t>許慧君</t>
        </is>
      </c>
    </row>
    <row r="1376" ht="27" customHeight="1">
      <c r="A1376" s="7">
        <f>TRUE()</f>
        <v/>
      </c>
      <c r="B1376" s="7" t="inlineStr">
        <is>
          <t>其他</t>
        </is>
      </c>
      <c r="C1376" s="7" t="n"/>
      <c r="D1376" s="14" t="n">
        <v>44706</v>
      </c>
      <c r="E1376" s="7" t="inlineStr">
        <is>
          <t>111(一)課務日程表及選課相關資訊</t>
        </is>
      </c>
      <c r="F1376" s="9" t="inlineStr">
        <is>
          <t>111(一)課務相關日程表
111(一)選課相關資訊</t>
        </is>
      </c>
      <c r="G1376" s="7" t="inlineStr">
        <is>
          <t>111(一)課務相關日程表</t>
        </is>
      </c>
      <c r="H1376" s="7" t="inlineStr">
        <is>
          <t>http://pdc.adm.ncu.edu.tw/Course/course/COUR_S.pdf</t>
        </is>
      </c>
      <c r="I1376" s="7" t="inlineStr">
        <is>
          <t>111(一)選課相關資訊</t>
        </is>
      </c>
      <c r="J1376" s="7" t="inlineStr">
        <is>
          <t>http://in.ncu.edu.tw/ncu57170/post/crs_info.pdf</t>
        </is>
      </c>
      <c r="K1376" s="7" t="n"/>
      <c r="L1376" s="7" t="n"/>
      <c r="M1376" s="7" t="inlineStr">
        <is>
          <t>https://www.phy.ncu.edu.tw/news/111%e4%b8%80%e8%aa%b2%e5%8b%99%e6%97%a5%e7%a8%8b%e8%a1%a8%e5%8f%8a%e9%81%b8%e8%aa%b2%e7%9b%b8%e9%97%9c%e8%b3%87%e8%a8%8a/</t>
        </is>
      </c>
      <c r="N1376" s="7" t="inlineStr">
        <is>
          <t>許慧君</t>
        </is>
      </c>
    </row>
    <row r="1377" ht="79" customHeight="1">
      <c r="A1377" s="7">
        <f>TRUE()</f>
        <v/>
      </c>
      <c r="B1377" s="7" t="inlineStr">
        <is>
          <t>演講</t>
        </is>
      </c>
      <c r="C1377" s="7" t="n"/>
      <c r="D1377" s="14" t="n">
        <v>44705</v>
      </c>
      <c r="E1377" s="7" t="inlineStr">
        <is>
          <t>Welcome to Complex System and Biophysics Seminar 20220526</t>
        </is>
      </c>
      <c r="F1377" s="9" t="inlineStr">
        <is>
          <t>Topic: Topological defects in nematic systems
Speaker: Yun-Xuan Zhang
Date: 2022.05.26(Thu)
Time: 12:00pm
Due to the epidemic, so we will use google meet.
Link: https://meet.google.com/ygy-enae-ezn</t>
        </is>
      </c>
      <c r="G1377" s="7" t="n"/>
      <c r="H1377" s="7" t="n"/>
      <c r="I1377" s="7" t="n"/>
      <c r="J1377" s="7" t="n"/>
      <c r="K1377" s="7" t="n"/>
      <c r="L1377" s="7" t="n"/>
      <c r="M1377" s="7" t="inlineStr">
        <is>
          <t>https://www.phy.ncu.edu.tw/news/welcome-to-complex-system-and-biophysics-seminar-20220526/</t>
        </is>
      </c>
      <c r="N1377" s="7" t="inlineStr">
        <is>
          <t>許慧君</t>
        </is>
      </c>
    </row>
    <row r="1378" ht="92" customHeight="1">
      <c r="A1378" s="7">
        <f>TRUE()</f>
        <v/>
      </c>
      <c r="B1378" s="7" t="inlineStr">
        <is>
          <t>其他</t>
        </is>
      </c>
      <c r="C1378" s="7" t="n"/>
      <c r="D1378" s="14" t="n">
        <v>44704</v>
      </c>
      <c r="E1378" s="7" t="inlineStr">
        <is>
          <t>S4-627交誼廳暫停開放5/24(二)11:00-12:30</t>
        </is>
      </c>
      <c r="F1378" s="9" t="inlineStr">
        <is>
          <t>S4-627交誼廳暫停開放
5/24(二)11:00-12:30
辦理高教深耕計畫訪視會議
欲使用微波爐、咖啡機、電鍋、飲水機、冰箱者
請避開此時段進入交誼廳
造成不便請見諒
謝謝</t>
        </is>
      </c>
      <c r="G1378" s="7" t="n"/>
      <c r="H1378" s="7" t="n"/>
      <c r="I1378" s="7" t="n"/>
      <c r="J1378" s="7" t="n"/>
      <c r="K1378" s="7" t="n"/>
      <c r="L1378" s="7" t="n"/>
      <c r="M1378" s="7" t="inlineStr">
        <is>
          <t>https://www.phy.ncu.edu.tw/news/s4-627%e4%ba%a4%e8%aa%bc%e5%bb%b3%e6%9a%ab%e5%81%9c%e9%96%8b%e6%94%be5-24%e4%ba%8c1100-1230/</t>
        </is>
      </c>
      <c r="N1378" s="7" t="inlineStr">
        <is>
          <t>許慧君</t>
        </is>
      </c>
    </row>
    <row r="1379" ht="157" customHeight="1">
      <c r="A1379" s="7">
        <f>TRUE()</f>
        <v/>
      </c>
      <c r="B1379" s="7" t="inlineStr">
        <is>
          <t>其他</t>
        </is>
      </c>
      <c r="C1379" s="7" t="n"/>
      <c r="D1379" s="14" t="n">
        <v>44700</v>
      </c>
      <c r="E1379" s="7" t="inlineStr">
        <is>
          <t>國立中央大學 110學年度全校畢業典禮</t>
        </is>
      </c>
      <c r="F1379" s="9" t="inlineStr">
        <is>
          <t>http://club.adm.ncu.edu.tw:8080/graduate/
今年校畢典，理學院畢業生團拍資訊如下：
時間：6/11(六)早上09:20-09:25 (5分鐘)。
地點：大禮堂門外。
備註：請於09:05前，著裝學位袍，至大禮堂與依仁堂間的環校道路上，依序整隊等待開拍(各院集合及拍照順序詳如附件)。
由於疫情關係，學務處安排大禮堂座位採梅花座，理院僅被分配42個座位(詳附件)。院辦沒有針對座位作特殊安排，同學先到先坐，坐滿為止。全體人員全程配戴口罩、禁止飲食。
畢業典禮採全程實況轉播，課外活動組網頁畢典專區http://club.adm.ncu.edu.tw:8080/graduate/ 有轉播連結，歡迎畢業生、家長及親友線上觀看，亦可前往大禮堂之戶外轉播區觀禮。</t>
        </is>
      </c>
      <c r="G1379" s="7" t="inlineStr">
        <is>
          <t>http://club.adm.ncu.edu.tw:8080/graduate/</t>
        </is>
      </c>
      <c r="H1379" s="7" t="inlineStr">
        <is>
          <t>http://club.adm.ncu.edu.tw:8080/graduate/</t>
        </is>
      </c>
      <c r="I1379" s="7" t="n"/>
      <c r="J1379" s="7" t="n"/>
      <c r="K1379" s="7" t="n"/>
      <c r="L1379" s="7" t="n"/>
      <c r="M1379" s="7" t="inlineStr">
        <is>
          <t>https://www.phy.ncu.edu.tw/news/%e5%9c%8b%e7%ab%8b%e4%b8%ad%e5%a4%ae%e5%a4%a7%e5%ad%b8-110%e5%ad%b8%e5%b9%b4%e5%ba%a6%e5%85%a8%e6%a0%a1%e7%95%a2%e6%a5%ad%e5%85%b8%e7%a6%ae/</t>
        </is>
      </c>
      <c r="N1379" s="7" t="inlineStr">
        <is>
          <t>劉怡貞</t>
        </is>
      </c>
    </row>
    <row r="1380" ht="183" customHeight="1">
      <c r="A1380" s="7">
        <f>TRUE()</f>
        <v/>
      </c>
      <c r="B1380" s="7" t="inlineStr">
        <is>
          <t>招生</t>
        </is>
      </c>
      <c r="C1380" s="7" t="n"/>
      <c r="D1380" s="14" t="n">
        <v>44700</v>
      </c>
      <c r="E1380" s="7" t="inlineStr">
        <is>
          <t>111年〔五年取得學、碩士學位〕獲推薦名單</t>
        </is>
      </c>
      <c r="F1380" s="9" t="inlineStr">
        <is>
          <t>111年〔五年取得學、碩士學位〕獲推薦名單(依學號排序)：
107202008、108202001、108202003、108202017、108202018、108202501
108202512、108202513、108202515、108202517、108202518、108202519
108202520、108202524、108202525、108202527、108202530、108202531
注意事項：獲推薦之學生
一、仍須報名下學年度本系碩士班甄試，報名時需檢附指導教授之推薦書、專題研究報告與未來研究計畫等資料，
報告格式要求：
(一)報告不得少於6頁。
(二)版面設定：A4紙，即長29.7公分，寬21公分。
(三)格式：中文打字規格為每行繕打（行間不另留間距），英文打字規格為Single Space。
(四)字體：以中英文撰寫均可。英文使用Times New Roman Font，中文使用標楷體，字體大小以12號為主。
二、如未能於大四取得學士學位即喪失資格。</t>
        </is>
      </c>
      <c r="G1380" s="7" t="n"/>
      <c r="H1380" s="7" t="n"/>
      <c r="I1380" s="7" t="n"/>
      <c r="J1380" s="7" t="n"/>
      <c r="K1380" s="7" t="n"/>
      <c r="L1380" s="7" t="n"/>
      <c r="M1380" s="7" t="inlineStr">
        <is>
          <t>https://www.phy.ncu.edu.tw/news/111%e5%b9%b4%e3%80%94%e4%ba%94%e5%b9%b4%e5%8f%96%e5%be%97%e5%ad%b8%e3%80%81%e7%a2%a9%e5%a3%ab%e5%ad%b8%e4%bd%8d%e3%80%95%e7%8d%b2%e6%8e%a8%e8%96%a6%e5%90%8d%e5%96%ae/</t>
        </is>
      </c>
      <c r="N1380" s="7" t="inlineStr">
        <is>
          <t>許慧君</t>
        </is>
      </c>
    </row>
    <row r="1381" ht="53" customHeight="1">
      <c r="A1381" s="7">
        <f>TRUE()</f>
        <v/>
      </c>
      <c r="B1381" s="7" t="inlineStr">
        <is>
          <t>其他</t>
        </is>
      </c>
      <c r="C1381" s="7" t="n"/>
      <c r="D1381" s="14" t="n">
        <v>44700</v>
      </c>
      <c r="E1381" s="7" t="inlineStr">
        <is>
          <t>S4-717活動空間家具外借</t>
        </is>
      </c>
      <c r="F1381" s="9" t="inlineStr">
        <is>
          <t>時間:5/19(四)10-17點
椅子30張外借本館一樓秘書室記者會
此空間仍可進入使用
造成不便敬請見諒~</t>
        </is>
      </c>
      <c r="G1381" s="7" t="n"/>
      <c r="H1381" s="7" t="n"/>
      <c r="I1381" s="7" t="n"/>
      <c r="J1381" s="7" t="n"/>
      <c r="K1381" s="7" t="n"/>
      <c r="L1381" s="7" t="n"/>
      <c r="M1381" s="7" t="inlineStr">
        <is>
          <t>https://www.phy.ncu.edu.tw/news/s4-717%e6%b4%bb%e5%8b%95%e7%a9%ba%e9%96%93%e5%ae%b6%e5%85%b7%e5%a4%96%e5%80%9f/</t>
        </is>
      </c>
      <c r="N1381" s="7" t="inlineStr">
        <is>
          <t>許慧君</t>
        </is>
      </c>
    </row>
    <row r="1382">
      <c r="A1382" s="7">
        <f>TRUE()</f>
        <v/>
      </c>
      <c r="B1382" s="7" t="inlineStr">
        <is>
          <t>其他</t>
        </is>
      </c>
      <c r="C1382" s="7" t="n"/>
      <c r="D1382" s="14" t="n">
        <v>44699</v>
      </c>
      <c r="E1382" s="7" t="inlineStr">
        <is>
          <t>05/17至學期結束 本校實行全面遠距教學</t>
        </is>
      </c>
      <c r="F1382" s="7" t="inlineStr">
        <is>
          <t>http://pdc.adm.ncu.edu.tw/postM/post/course/1110517_1.pdf</t>
        </is>
      </c>
      <c r="G1382" s="7" t="inlineStr">
        <is>
          <t>http://pdc.adm.ncu.edu.tw/postM/post/course/1110517_1.pdf</t>
        </is>
      </c>
      <c r="H1382" s="7" t="inlineStr">
        <is>
          <t>http://pdc.adm.ncu.edu.tw/postM/post/course/1110517_1.pdf</t>
        </is>
      </c>
      <c r="I1382" s="7" t="n"/>
      <c r="J1382" s="7" t="n"/>
      <c r="K1382" s="7" t="n"/>
      <c r="L1382" s="7" t="n"/>
      <c r="M1382" s="7" t="inlineStr">
        <is>
          <t>https://www.phy.ncu.edu.tw/news/05-17%e8%87%b3%e5%ad%b8%e6%9c%9f%e7%b5%90%e6%9d%9f-%e6%9c%ac%e6%a0%a1%e5%af%a6%e8%a1%8c%e5%85%a8%e9%9d%a2%e9%81%a0%e8%b7%9d%e6%95%99%e5%ad%b8/</t>
        </is>
      </c>
      <c r="N1382" s="7" t="inlineStr">
        <is>
          <t>許慧君</t>
        </is>
      </c>
    </row>
    <row r="1383" ht="79" customHeight="1">
      <c r="A1383" s="7">
        <f>TRUE()</f>
        <v/>
      </c>
      <c r="B1383" s="7" t="inlineStr">
        <is>
          <t>演講</t>
        </is>
      </c>
      <c r="C1383" s="7" t="n"/>
      <c r="D1383" s="14" t="n">
        <v>44699</v>
      </c>
      <c r="E1383" s="7" t="inlineStr">
        <is>
          <t>Welcome to Complex System and Biophysics Seminar 20220519</t>
        </is>
      </c>
      <c r="F1383" s="9" t="inlineStr">
        <is>
          <t>Topic: Kinetic process of crystallization in three dimensional systems
Speaker: Yi-Cheng Zhao
Date: 2022.05.19(Thu)
Time: 12:00pm
Due to the epidemic, so we will use google meet.
Link: https://meet.google.com/anv-tufd-eru</t>
        </is>
      </c>
      <c r="G1383" s="7" t="n"/>
      <c r="H1383" s="7" t="n"/>
      <c r="I1383" s="7" t="n"/>
      <c r="J1383" s="7" t="n"/>
      <c r="K1383" s="7" t="n"/>
      <c r="L1383" s="7" t="n"/>
      <c r="M1383" s="7" t="inlineStr">
        <is>
          <t>https://www.phy.ncu.edu.tw/news/welcome-to-complex-system-and-biophysics-seminar-20220519/</t>
        </is>
      </c>
      <c r="N1383" s="7" t="inlineStr">
        <is>
          <t>許慧君</t>
        </is>
      </c>
    </row>
    <row r="1384" ht="170" customHeight="1">
      <c r="A1384" s="7">
        <f>TRUE()</f>
        <v/>
      </c>
      <c r="B1384" s="7" t="inlineStr">
        <is>
          <t>其他</t>
        </is>
      </c>
      <c r="C1384" s="7" t="n"/>
      <c r="D1384" s="14" t="n">
        <v>44699</v>
      </c>
      <c r="E1384" s="7" t="inlineStr">
        <is>
          <t>COVID-19校園防疫公告1110517</t>
        </is>
      </c>
      <c r="F1384" s="9" t="inlineStr">
        <is>
          <t>v2_校園防疫措施1110517-下載
)教職員工生如確診或被匡列居家隔離，請務必線上通報校方：
確診個案主動通報（PCR 採檢陽性）：https://forms.gle/pgaP9eWA6VkT1Vw2A
疑似個案主動通報（居家快篩陽性）：https://forms.gle/VyLG2XJ3dN5eAY1W8
居家隔離個案主動通報：https://forms.gle/KUCK8tKAy9YQ1pa48
課程、活動足跡重疊的高風險師生請填報並至衛保組領用快篩 1 劑(高風險為未戴口罩 15 分鐘):
https://forms.gle/ynVpC1HjqopvUib27
上班日緊急事件聯絡電話：03-2804814；非上班日緊急事件聯絡電話：03-2805666
課程與研究相關
為保障師生健康，本校自 05/17(二)至本學期末，實行全面遠距教學，如有特殊需要必須採實體上課課程，請向系辦報備。為確保學生受教權益，請所有實體上課課程均能提供視訊上課機制、成績評量等銜接機制，若有需教務處協助的地方，可向教務處申請。</t>
        </is>
      </c>
      <c r="G1384" s="7" t="inlineStr">
        <is>
          <t>v2_校園防疫措施1110517-</t>
        </is>
      </c>
      <c r="H1384" s="7" t="inlineStr">
        <is>
          <t>https://www.phy.ncu.edu.tw/wp-content/uploads/2022/05/v2_校園防疫措施1110517-.pdf</t>
        </is>
      </c>
      <c r="I1384" s="7" t="inlineStr">
        <is>
          <t>下載</t>
        </is>
      </c>
      <c r="J1384" s="7" t="inlineStr">
        <is>
          <t>https://www.phy.ncu.edu.tw/wp-content/uploads/2022/05/v2_校園防疫措施1110517-.pdf</t>
        </is>
      </c>
      <c r="K1384" s="7" t="n"/>
      <c r="L1384" s="7" t="n"/>
      <c r="M1384" s="7" t="inlineStr">
        <is>
          <t>https://www.phy.ncu.edu.tw/news/covid-19%e6%a0%a1%e5%9c%92%e9%98%b2%e7%96%ab%e5%85%ac%e5%91%8a1110517/</t>
        </is>
      </c>
      <c r="N1384" s="7" t="inlineStr">
        <is>
          <t>許慧君</t>
        </is>
      </c>
    </row>
    <row r="1385" ht="345" customHeight="1">
      <c r="A1385" s="7">
        <f>TRUE()</f>
        <v/>
      </c>
      <c r="B1385" s="7" t="inlineStr">
        <is>
          <t>演講</t>
        </is>
      </c>
      <c r="C1385" s="7" t="n"/>
      <c r="D1385" s="14" t="n">
        <v>44698</v>
      </c>
      <c r="E1385" s="7" t="inlineStr">
        <is>
          <t>Colloquium 20220524 - Frequency-correlated quantum key distribution with decoy-state method</t>
        </is>
      </c>
      <c r="F1385" s="9" t="inlineStr">
        <is>
          <t>Colloquium
Department of Physics, NCU
Frequency-correlated quantum key distribution with decoy-state method
Prof. Pin-Ju, Tsai (蔡秉儒)
Dept. of Physics, NCU
Date 2022.05.24 (Tue)    
Place S4-625
Time 14:00-16:00
本演講於S4-625實體舉辦，無法到場同學可透過線上參加。
如要加入這場視訊會議，請按一下這個連結：https://meet.google.com/ssw-ynyv-irb
你也可以透過電話加入通話，只要撥打 +1 631-898-6647，然後輸入以下 PIN 碼即可：376 249 657#
Abstract :
In this talk, a novel and robust quantum key distribution protocol, called the decoy-state frequency-correlated QKD (DS-FCQKD), will be proposed. This protocol considers utilizing the frequency correlation of spontaneous parametric down-conversion (SPDC) photon-pairs to encode the information, its highly entangled nature has the potential to implement large-alphabet encoding and further increase the secure key rate (SKR). To ensure the protocol's security, we consider installing a decoy-state channel for security checks. Our analysis shows even though Eve executes the intercept/resend (IR) attack with the optimal conditions, the decoy-state method will force Eve to send an error signal into the system which induces a considerable quantum-bit-error rate (QBER).  By measuring the QBER, the attack from Eve will be detected by Alice and Bob, further maintaining the security. Since the frequency encoding of DS-FCQKD, effectively avoids the polarization mode dispersion (PMD) and phase fluctuation in optical fiber, moreover, not need interferometers. This simple setup can significantly reduce the complexity of the experimental system and has the huge potential to be implemented with realistic devices.</t>
        </is>
      </c>
      <c r="G1385" s="7" t="inlineStr">
        <is>
          <t>https://meet.google.com/ssw-ynyv-irb</t>
        </is>
      </c>
      <c r="H1385" s="7" t="inlineStr">
        <is>
          <t>https://meet.google.com/ssw-ynyv-irb</t>
        </is>
      </c>
      <c r="I1385" s="7" t="n"/>
      <c r="J1385" s="7" t="n"/>
      <c r="K1385" s="7" t="n"/>
      <c r="L1385" s="7" t="n"/>
      <c r="M1385" s="7" t="inlineStr">
        <is>
          <t>https://www.phy.ncu.edu.tw/news/colloquium-20220524-frequency-correlated-quantum-key-distribution-with-decoy-state-method/</t>
        </is>
      </c>
      <c r="N1385" s="7" t="inlineStr">
        <is>
          <t>許慧君</t>
        </is>
      </c>
    </row>
    <row r="1386">
      <c r="A1386" s="7">
        <f>TRUE()</f>
        <v/>
      </c>
      <c r="B1386" s="7" t="inlineStr">
        <is>
          <t>其他</t>
        </is>
      </c>
      <c r="C1386" s="7" t="n"/>
      <c r="D1386" s="14" t="n">
        <v>44698</v>
      </c>
      <c r="E1386" s="7" t="inlineStr">
        <is>
          <t>失物招領(111.05.17)</t>
        </is>
      </c>
      <c r="F1386" s="7" t="inlineStr">
        <is>
          <t>有遺失下列物品者，請儘速至物理系辦(S4-629)認領! 未領取物品將於111.05.31清除。</t>
        </is>
      </c>
      <c r="G1386" s="7" t="n"/>
      <c r="H1386" s="7" t="n"/>
      <c r="I1386" s="7" t="n"/>
      <c r="J1386" s="7" t="n"/>
      <c r="K1386" s="7" t="n"/>
      <c r="L1386" s="7" t="n"/>
      <c r="M1386" s="7" t="inlineStr">
        <is>
          <t>https://www.phy.ncu.edu.tw/news/%e5%a4%b1%e7%89%a9%e6%8b%9b%e9%a0%98111-05-17/</t>
        </is>
      </c>
      <c r="N1386" s="7" t="inlineStr">
        <is>
          <t>許慧君</t>
        </is>
      </c>
    </row>
    <row r="1387" ht="170" customHeight="1">
      <c r="A1387" s="7">
        <f>TRUE()</f>
        <v/>
      </c>
      <c r="B1387" s="7" t="inlineStr">
        <is>
          <t>其他</t>
        </is>
      </c>
      <c r="C1387" s="7" t="n"/>
      <c r="D1387" s="14" t="n">
        <v>44698</v>
      </c>
      <c r="E1387" s="7" t="inlineStr">
        <is>
          <t>論文繳交講習—學位論文審核快速通關</t>
        </is>
      </c>
      <c r="F1387" s="9" t="inlineStr">
        <is>
          <t>為讓畢業生可以快速通過審核，圖書館特別開設3場博碩論文繳交講習會，課程資訊如下，此三場為線上課程，歡迎各系所相關作業人員與畢業生至以下網址報名：https://rapid.lib.ncu.edu.tw/course/index.php
5/24(二) 14:00-15:00  [中文]博碩論文繳交講習
5/26(四) 14:00-15:00  [英文]How to upload/submit your thesis to NCU library
6/ 8 (三) 14:00-15:00  [中文]博碩論文繳交講習
若無法前來參加講習的同學，
圖書館亦提供「論文上傳」線上資源參考，請多多利用：
論文上傳小幫手Quick Help[中/英]
https://rapid.lib.ncu.edu.tw/libweek/guide/04-2.html
畢業專區[中/英]
https://rapid.lib.ncu.edu.tw/libweek/graduation/index.html
‧博碩論文上傳相關問題，可聯繫分機57407，王小姐 email：ncu57407@ncu.edu.tw</t>
        </is>
      </c>
      <c r="G1387" s="7" t="inlineStr">
        <is>
          <t>https://rapid.lib.ncu.edu.tw/course/index.php</t>
        </is>
      </c>
      <c r="H1387" s="7" t="inlineStr">
        <is>
          <t>https://rapid.lib.ncu.edu.tw/course/index.php</t>
        </is>
      </c>
      <c r="I1387" s="7" t="inlineStr">
        <is>
          <t>https://rapid.lib.ncu.edu.tw/libweek/guide/04-2.html</t>
        </is>
      </c>
      <c r="J1387" s="7" t="inlineStr">
        <is>
          <t>https://rapid.lib.ncu.edu.tw/libweek/guide/04-2.html</t>
        </is>
      </c>
      <c r="K1387" s="7" t="inlineStr">
        <is>
          <t>https://rapid.lib.ncu.edu.tw/libweek/graduation/index.html</t>
        </is>
      </c>
      <c r="L1387" s="7" t="inlineStr">
        <is>
          <t>https://rapid.lib.ncu.edu.tw/libweek/graduation/index.html</t>
        </is>
      </c>
      <c r="M1387" s="7" t="inlineStr">
        <is>
          <t>https://www.phy.ncu.edu.tw/news/%e8%ab%96%e6%96%87%e7%b9%b3%e4%ba%a4%e8%ac%9b%e7%bf%92-%e5%ad%b8%e4%bd%8d%e8%ab%96%e6%96%87%e5%af%a9%e6%a0%b8%e5%bf%ab%e9%80%9f%e9%80%9a%e9%97%9c/</t>
        </is>
      </c>
      <c r="N1387" s="7" t="inlineStr">
        <is>
          <t>許慧君</t>
        </is>
      </c>
    </row>
    <row r="1388" ht="196" customHeight="1">
      <c r="A1388" s="7">
        <f>TRUE()</f>
        <v/>
      </c>
      <c r="B1388" s="7" t="inlineStr">
        <is>
          <t>招生</t>
        </is>
      </c>
      <c r="C1388" s="7" t="inlineStr">
        <is>
          <t>高中生</t>
        </is>
      </c>
      <c r="D1388" s="14" t="n">
        <v>44698</v>
      </c>
      <c r="E1388" s="7" t="inlineStr">
        <is>
          <t>111學年度大學個人申請入學第二階段指定項目甄試【報到時間暨應試順序表】</t>
        </is>
      </c>
      <c r="F1388" s="9" t="inlineStr">
        <is>
          <t>111學年度大學個人申請入學第二階段指定項目甄試【報到時間表】如附件：
111個人申請指定項目甄試報到時間暨應試順序表下載
甄試時間以111/05/26（四）當天實際的時間為主，請於規定報到時間內報到。
注意事項：
「新型冠狀病毒TOCC評估表」填寫網址：https://forms.gle/39PVmMeN7v2eDguWA 。請考生作為代表，務必於05月25日7:00~20:00間填寫完畢，未填報或拒填者不得進入館舍。
因應嚴重特殊傳染性肺炎(COVID-19)疫情、降低群聚風險，陪考者以一名為限；並請考生及陪考人員全程配戴口罩(考生查驗身分時除外)。
請先於健雄館一樓確認是否已線上填寫TOCC評估表、量測體溫、再上七樓報到。
為顧及全體考生之權益及公平性，甄試時間公告後不得要求更改。
當日家長汽車以車牌辨識入校，離校時免繳停車費，請走人工車道並出示「指定項目甄試通知函」即可離校。
05月26日安排四場課程說明會(09:00、11:00、13:50、15:50)，歡迎考生及家長參加。
本系將依據教育部及招聯會指示施行因應疫情應變機制，考試措施若有調整，將公告於本系網站，敬請多加留意。</t>
        </is>
      </c>
      <c r="G1388" s="7" t="inlineStr">
        <is>
          <t>111個人申請指定項目甄試報到時間暨應試順序表</t>
        </is>
      </c>
      <c r="H1388" s="7" t="inlineStr">
        <is>
          <t>https://www.phy.ncu.edu.tw/wp-content/uploads/2022/05/111個人申請指定項目甄試報到時間暨應試順序表.pdf</t>
        </is>
      </c>
      <c r="I1388" s="7" t="inlineStr">
        <is>
          <t>下載</t>
        </is>
      </c>
      <c r="J1388" s="7" t="inlineStr">
        <is>
          <t>https://www.phy.ncu.edu.tw/wp-content/uploads/2022/05/111個人申請指定項目甄試報到時間暨應試順序表.pdf</t>
        </is>
      </c>
      <c r="K1388" s="7" t="inlineStr">
        <is>
          <t>https://forms.gle/39PVmMeN7v2eDguWA</t>
        </is>
      </c>
      <c r="L1388" s="7" t="inlineStr">
        <is>
          <t>https://forms.gle/39PVmMeN7v2eDguWA</t>
        </is>
      </c>
      <c r="M1388" s="7" t="inlineStr">
        <is>
          <t>https://www.phy.ncu.edu.tw/news/111%e5%ad%b8%e5%b9%b4%e5%ba%a6%e5%a4%a7%e5%ad%b8%e5%80%8b%e4%ba%ba%e7%94%b3%e8%ab%8b%e5%85%a5%e5%ad%b8%e7%ac%ac%e4%ba%8c%e9%9a%8e%e6%ae%b5%e6%8c%87%e5%ae%9a%e9%a0%85%e7%9b%ae%e7%94%84%e8%a9%a6-2/</t>
        </is>
      </c>
      <c r="N1388" s="7" t="inlineStr">
        <is>
          <t>吳菁穗</t>
        </is>
      </c>
    </row>
    <row r="1389" ht="170" customHeight="1">
      <c r="A1389" s="7">
        <f>TRUE()</f>
        <v/>
      </c>
      <c r="B1389" s="7" t="inlineStr">
        <is>
          <t>其他</t>
        </is>
      </c>
      <c r="C1389" s="7" t="n"/>
      <c r="D1389" s="14" t="n">
        <v>44698</v>
      </c>
      <c r="E1389" s="7" t="inlineStr">
        <is>
          <t>COVID-19校園防疫公告1110516</t>
        </is>
      </c>
      <c r="F1389" s="9" t="inlineStr">
        <is>
          <t>v1_校園防疫措施1110516-下載
教職員工生如確診或被匡列居家隔離，請務必線上通報校方：
確診個案主動通報（PCR 採檢陽性）：https://forms.gle/pgaP9eWA6VkT1Vw2A
疑似個案主動通報（居家快篩陽性）：https://forms.gle/VyLG2XJ3dN5eAY1W8
居家隔離個案主動通報：https://forms.gle/KUCK8tKAy9YQ1pa48
課程、活動足跡重疊的高風險師生請填報並至衛保組領用快篩 1 劑(高風險為未戴口罩 15 分鐘):https://forms.gle/ynVpC1HjqopvUib27
上班日緊急事件聯絡電話：03-2804814；非上班日緊急事件聯絡電話：03-2805666
為避免同學及老師遠距與實體課程之間轉換造成困擾與不便，本校自 05/16(一)至 05/28(六)實行全面遠距教學演練，如有特殊需要必須採實體上課課程，請向系辦報備。為確保學生受教權益，請所有實體上課課程均能提供視訊上課機制、成績評量等銜接機制，若有需教務處協助的地方，可向教務處申請。因應疫情變化，以上措施兩周後會隨指揮中心發布消息滾動式修正。</t>
        </is>
      </c>
      <c r="G1389" s="7" t="inlineStr">
        <is>
          <t>v1_校園防疫措施1110516-</t>
        </is>
      </c>
      <c r="H1389" s="7" t="inlineStr">
        <is>
          <t>https://www.phy.ncu.edu.tw/wp-content/uploads/2022/05/v1_校園防疫措施1110516-.pdf</t>
        </is>
      </c>
      <c r="I1389" s="7" t="inlineStr">
        <is>
          <t>下載</t>
        </is>
      </c>
      <c r="J1389" s="7" t="inlineStr">
        <is>
          <t>https://www.phy.ncu.edu.tw/wp-content/uploads/2022/05/v1_校園防疫措施1110516-.pdf</t>
        </is>
      </c>
      <c r="K1389" s="7" t="n"/>
      <c r="L1389" s="7" t="n"/>
      <c r="M1389" s="7" t="inlineStr">
        <is>
          <t>https://www.phy.ncu.edu.tw/news/covid-19%e6%a0%a1%e5%9c%92%e9%98%b2%e7%96%ab%e5%85%ac%e5%91%8a1110516/</t>
        </is>
      </c>
      <c r="N1389" s="7" t="inlineStr">
        <is>
          <t>許慧君</t>
        </is>
      </c>
    </row>
    <row r="1390">
      <c r="A1390" s="7">
        <f>TRUE()</f>
        <v/>
      </c>
      <c r="B1390" s="7" t="inlineStr">
        <is>
          <t>其他</t>
        </is>
      </c>
      <c r="C1390" s="7" t="n"/>
      <c r="D1390" s="14" t="n">
        <v>44697</v>
      </c>
      <c r="E1390" s="7" t="inlineStr">
        <is>
          <t>【停車資訊】配合瀝青鋪築作業 聽松台至中大湖段 道路封閉車輛停車指引資訊(111/5/16更新)</t>
        </is>
      </c>
      <c r="F1390" s="7" t="inlineStr">
        <is>
          <t>https://www.oga.ncu.edu.tw/34fba40c/news/efa61177/detail/259ed733-9c4b-44d8-82a0-1684cb056edd</t>
        </is>
      </c>
      <c r="G1390" s="7" t="inlineStr">
        <is>
          <t>https://www.oga.ncu.edu.tw/34fba40c/news/efa61177/detail/259</t>
        </is>
      </c>
      <c r="H1390" s="7" t="inlineStr">
        <is>
          <t>https://www.oga.ncu.edu.tw/34fba40c/news/efa61177/detail/259ed733-9c4b-44d8-82a0-1684cb056edd</t>
        </is>
      </c>
      <c r="I1390" s="7" t="n"/>
      <c r="J1390" s="7" t="n"/>
      <c r="K1390" s="7" t="n"/>
      <c r="L1390" s="7" t="n"/>
      <c r="M1390" s="7" t="inlineStr">
        <is>
          <t>https://www.phy.ncu.edu.tw/news/%e3%80%90%e5%81%9c%e8%bb%8a%e8%b3%87%e8%a8%8a%e3%80%91%e9%85%8d%e5%90%88%e7%80%9d%e9%9d%92%e9%8b%aa%e7%af%89%e4%bd%9c%e6%a5%ad-%e8%81%bd%e6%9d%be%e5%8f%b0%e8%87%b3%e4%b8%ad%e5%a4%a7%e6%b9%96%e6%ae%b5/</t>
        </is>
      </c>
      <c r="N1390" s="7" t="inlineStr">
        <is>
          <t>許慧君</t>
        </is>
      </c>
    </row>
    <row r="1391" ht="40" customHeight="1">
      <c r="A1391" s="7">
        <f>TRUE()</f>
        <v/>
      </c>
      <c r="B1391" s="7" t="inlineStr">
        <is>
          <t>其他</t>
        </is>
      </c>
      <c r="C1391" s="7" t="n"/>
      <c r="D1391" s="14" t="n">
        <v>44694</v>
      </c>
      <c r="E1391" s="7" t="inlineStr">
        <is>
          <t>05/16~05/28 本校實行全面遠距教學演練兩週</t>
        </is>
      </c>
      <c r="F1391" s="9" t="inlineStr">
        <is>
          <t>課程訊息依授課老師公布為準。
https://ncueeclass.ncu.edu.tw/
http://pdc.adm.ncu.edu.tw/postM/post/course/1110513_1.pdf</t>
        </is>
      </c>
      <c r="G1391" s="7" t="inlineStr">
        <is>
          <t>https://ncueeclass.ncu.edu.tw/</t>
        </is>
      </c>
      <c r="H1391" s="7" t="inlineStr">
        <is>
          <t>https://ncueeclass.ncu.edu.tw/</t>
        </is>
      </c>
      <c r="I1391" s="7" t="inlineStr">
        <is>
          <t>http://pdc.adm.ncu.edu.tw/postM/post/course/1110513_1.pdf</t>
        </is>
      </c>
      <c r="J1391" s="7" t="inlineStr">
        <is>
          <t>http://pdc.adm.ncu.edu.tw/postM/post/course/1110513_1.pdf</t>
        </is>
      </c>
      <c r="K1391" s="7" t="n"/>
      <c r="L1391" s="7" t="n"/>
      <c r="M1391" s="7" t="inlineStr">
        <is>
          <t>https://www.phy.ncu.edu.tw/news/05-1605-28-%e6%9c%ac%e6%a0%a1%e5%af%a6%e8%a1%8c%e5%85%a8%e9%9d%a2%e9%81%a0%e8%b7%9d%e6%95%99%e5%ad%b8%e6%bc%94%e7%b7%b4%e5%85%a9%e9%80%b1/</t>
        </is>
      </c>
      <c r="N1391" s="7" t="inlineStr">
        <is>
          <t>許慧君</t>
        </is>
      </c>
    </row>
    <row r="1392" ht="144" customHeight="1">
      <c r="A1392" s="7">
        <f>TRUE()</f>
        <v/>
      </c>
      <c r="B1392" s="7" t="inlineStr">
        <is>
          <t>招生</t>
        </is>
      </c>
      <c r="C1392" s="7" t="n"/>
      <c r="D1392" s="14" t="n">
        <v>44694</v>
      </c>
      <c r="E1392" s="7" t="inlineStr">
        <is>
          <t>111學年度博士班考試入學榜單</t>
        </is>
      </c>
      <c r="F1392" s="9" t="inlineStr">
        <is>
          <t>https://admission.ncu.edu.tw/files/system/files/57141/111%E5%8D%9A%E8%80%83/111%E5%8D%9A%E5%A3%AB%E7%8F%AD%E8%80%83%E8%A9%A6%E6%A6%9C%E5%96%AE.pdf
正取生:成績單及錄取通知書於5/13以掛號郵寄至通訊地址。
備取生:成績單於5/13以掛號郵寄至通訊地址。
備取生通知(報到)方式： 正取生報到後，如有缺額將依序通知備取生，主要以電話通知(連絡電話若有錯誤（如空號）致無法聯繫考生，考生應自行負責)，若電話連絡不到則改以電子郵件或網頁公告之方式辦理。本校來電顯示號碼為代表號0972137000，考生如有疑問可撥打電話至本系所詢問，另網路報名系統可查詢目前
備取情形，備取生請隨時留意本系相關公告，若逾遞補期限不得以未接獲通知為由要求補救措施。</t>
        </is>
      </c>
      <c r="G1392" s="7" t="inlineStr">
        <is>
          <t>https://admission.ncu.edu.tw/files/system/files/57141/111%E5</t>
        </is>
      </c>
      <c r="H1392" s="7" t="inlineStr">
        <is>
          <t>https://admission.ncu.edu.tw/files/system/files/57141/111%E5%8D%9A%E8%80%83/111%E5%8D%9A%E5%A3%AB%E7%8F%AD%E8%80%83%E8%A9%A6%E6%A6%9C%E5%96%AE.pdf</t>
        </is>
      </c>
      <c r="I1392" s="7" t="n"/>
      <c r="J1392" s="7" t="n"/>
      <c r="K1392" s="7" t="n"/>
      <c r="L1392" s="7" t="n"/>
      <c r="M1392" s="7" t="inlineStr">
        <is>
          <t>https://www.phy.ncu.edu.tw/news/111%e5%ad%b8%e5%b9%b4%e5%ba%a6%e5%8d%9a%e5%a3%ab%e7%8f%ad%e8%80%83%e8%a9%a6%e5%85%a5%e5%ad%b8%e6%a6%9c%e5%96%ae/</t>
        </is>
      </c>
      <c r="N1392" s="7" t="inlineStr">
        <is>
          <t>許慧君</t>
        </is>
      </c>
    </row>
    <row r="1393">
      <c r="A1393" s="7">
        <f>TRUE()</f>
        <v/>
      </c>
      <c r="B1393" s="7" t="inlineStr">
        <is>
          <t>其他</t>
        </is>
      </c>
      <c r="C1393" s="7" t="n"/>
      <c r="D1393" s="14" t="n">
        <v>44694</v>
      </c>
      <c r="E1393" s="7" t="inlineStr">
        <is>
          <t>環校道路AC路面改善工程第四階段封閉期程-111年5月17日起</t>
        </is>
      </c>
      <c r="F1393" s="7" t="inlineStr">
        <is>
          <t>https://www.oga.ncu.edu.tw/f3ec03a8/news/ee02930e/detail/e61c9cbe-190e-4d81-8846-b4ab74900ed8</t>
        </is>
      </c>
      <c r="G1393" s="7" t="inlineStr">
        <is>
          <t>https://www.oga.ncu.edu.tw/f3ec03a8/news/ee02930e/detail/e61</t>
        </is>
      </c>
      <c r="H1393" s="7" t="inlineStr">
        <is>
          <t>https://www.oga.ncu.edu.tw/f3ec03a8/news/ee02930e/detail/e61c9cbe-190e-4d81-8846-b4ab74900ed8</t>
        </is>
      </c>
      <c r="I1393" s="7" t="n"/>
      <c r="J1393" s="7" t="n"/>
      <c r="K1393" s="7" t="n"/>
      <c r="L1393" s="7" t="n"/>
      <c r="M1393" s="7" t="inlineStr">
        <is>
          <t>https://www.phy.ncu.edu.tw/news/%e7%92%b0%e6%a0%a1%e9%81%93%e8%b7%afac%e8%b7%af%e9%9d%a2%e6%94%b9%e5%96%84%e5%b7%a5%e7%a8%8b%e7%ac%ac%e5%9b%9b%e9%9a%8e%e6%ae%b5%e5%b0%81%e9%96%89%e6%9c%9f%e7%a8%8b-111%e5%b9%b45%e6%9c%8817%e6%97%a5/</t>
        </is>
      </c>
      <c r="N1393" s="7" t="inlineStr">
        <is>
          <t>許慧君</t>
        </is>
      </c>
    </row>
    <row r="1394" ht="285" customHeight="1">
      <c r="A1394" s="7">
        <f>TRUE()</f>
        <v/>
      </c>
      <c r="B1394" s="7" t="inlineStr">
        <is>
          <t>其他</t>
        </is>
      </c>
      <c r="C1394" s="7" t="n"/>
      <c r="D1394" s="14" t="n">
        <v>44694</v>
      </c>
      <c r="E1394" s="7" t="inlineStr">
        <is>
          <t>COVID-19校園防疫公告1110512</t>
        </is>
      </c>
      <c r="F1394" s="9" t="inlineStr">
        <is>
          <t>v1_校園防疫措施1110512-下載
教職員工生如確診或被匡列居家隔離，請務必線上通報校方：
確診個案主動通報（PCR 採檢陽性）：https://forms.gle/pgaP9eWA6VkT1Vw2A
疑似個案主動通報（居家快篩陽性）：https://forms.gle/VyLG2XJ3dN5eAY1W8
居家隔離個案主動通報：https://forms.gle/KUCK8tKAy9YQ1pa48
課程、活動足跡重疊的高風險師生請填報並至衛保組領用快篩 1 劑(高風險為未戴口罩 15 分鐘):https://forms.gle/ynVpC1HjqopvUib27
上班日緊急事件聯絡電話：03-2804814；非上班日緊急事件聯絡電話：03-2805666
若授課班級有學生為「確診個案」或「密切接觸者」：建議授課教師採取線上課程或是至少混合實體與線上課程（同步或非同步）讓確診和居隔學生維持受教權；基於防疫需要或學生請求（如確診或居隔學生請求）老師即可施行線上視訊課程，不需等學校或系所之正式通知
1.學生請假系統已新增「特殊假（防疫假）」之假別。
2.學生有防疫需要「疫苗接種」、「居家隔離」、「居家檢疫」或為「確診個案」等其他新冠肺炎
疫情因素無法到課者，可至學生請假系統提出。
3.申請此假別時，必須檢具相關文件並上傳至請假系統以茲證明。
4.因接種疫苗（含接種後發生不良反應）請假天數以三天為原則（含接種當天），必要時得延
長。
5.「特殊假（防疫假）」不納入個人出缺席紀錄。
6.提醒同學，請假前務必事先告知授課教師。</t>
        </is>
      </c>
      <c r="G1394" s="7" t="inlineStr">
        <is>
          <t>v1_校園防疫措施1110512-</t>
        </is>
      </c>
      <c r="H1394" s="7" t="inlineStr">
        <is>
          <t>https://www.phy.ncu.edu.tw/wp-content/uploads/2022/05/v1_校園防疫措施1110512-.pdf</t>
        </is>
      </c>
      <c r="I1394" s="7" t="inlineStr">
        <is>
          <t>下載</t>
        </is>
      </c>
      <c r="J1394" s="7" t="inlineStr">
        <is>
          <t>https://www.phy.ncu.edu.tw/wp-content/uploads/2022/05/v1_校園防疫措施1110512-.pdf</t>
        </is>
      </c>
      <c r="K1394" s="7" t="n"/>
      <c r="L1394" s="7" t="n"/>
      <c r="M1394" s="7" t="inlineStr">
        <is>
          <t>https://www.phy.ncu.edu.tw/news/covid-19%e6%a0%a1%e5%9c%92%e9%98%b2%e7%96%ab%e5%85%ac%e5%91%8a1110512/</t>
        </is>
      </c>
      <c r="N1394" s="7" t="inlineStr">
        <is>
          <t>許慧君</t>
        </is>
      </c>
    </row>
    <row r="1395">
      <c r="A1395" s="7">
        <f>TRUE()</f>
        <v/>
      </c>
      <c r="B1395" s="7" t="inlineStr">
        <is>
          <t>研討會</t>
        </is>
      </c>
      <c r="C1395" s="7" t="n"/>
      <c r="D1395" s="14" t="n">
        <v>44693</v>
      </c>
      <c r="E1395" s="7" t="inlineStr">
        <is>
          <t>Pure發布會-開啟學術原宇宙 – 認識自身的現狀與探索可能的未來</t>
        </is>
      </c>
      <c r="F1395" s="7" t="inlineStr">
        <is>
          <t>https://www.elsevier.com/zh-tw/events/Knowing-your-research-positioning-and-exploring-its-possible-futures</t>
        </is>
      </c>
      <c r="G1395" s="7" t="inlineStr">
        <is>
          <t>https://www.elsevier.com/zh-tw/events/Knowing-your-research-</t>
        </is>
      </c>
      <c r="H1395" s="7" t="inlineStr">
        <is>
          <t>https://www.elsevier.com/zh-tw/events/Knowing-your-research-positioning-and-exploring-its-possible-futures</t>
        </is>
      </c>
      <c r="I1395" s="7" t="n"/>
      <c r="J1395" s="7" t="n"/>
      <c r="K1395" s="7" t="n"/>
      <c r="L1395" s="7" t="n"/>
      <c r="M1395" s="7" t="inlineStr">
        <is>
          <t>https://www.phy.ncu.edu.tw/news/pure%e7%99%bc%e5%b8%83%e6%9c%83-%e9%96%8b%e5%95%9f%e5%ad%b8%e8%a1%93%e5%8e%9f%e5%ae%87%e5%ae%99-%e8%aa%8d%e8%ad%98%e8%87%aa%e8%ba%ab%e7%9a%84%e7%8f%be%e7%8b%80%e8%88%87%e6%8e%a2%e7%b4%a2/</t>
        </is>
      </c>
      <c r="N1395" s="7" t="inlineStr">
        <is>
          <t>許慧君</t>
        </is>
      </c>
    </row>
    <row r="1396" ht="118" customHeight="1">
      <c r="A1396" s="7">
        <f>TRUE()</f>
        <v/>
      </c>
      <c r="B1396" s="7" t="inlineStr">
        <is>
          <t>其他</t>
        </is>
      </c>
      <c r="C1396" s="7" t="n"/>
      <c r="D1396" s="14" t="n">
        <v>44693</v>
      </c>
      <c r="E1396" s="7" t="inlineStr">
        <is>
          <t>『重要公告』校園防疫相關事宜</t>
        </is>
      </c>
      <c r="F1396" s="9" t="inlineStr">
        <is>
          <t>疫調與清消持續進行，每日持續公告確診個案，有潛在擴散風險的足跡會公佈，課程足跡至『中大防疫專區-最新消息-學生』查詢。
課程、活動高風險個案請填報並至衛保組領1劑快篩：https://forms.gle/ynVpC1HjqopvUib27
校園防疫通報事宜可至『中大首頁-防疫專區』查詢
• 確診個案主動通報（PCR採檢陽性）：https://forms.gle/pgaP9eWA6VkT1Vw2A
• 疑似個案主動通報（居家快篩陽性）：https://forms.gle/VyLG2XJ3dN5eAY1W8
• 居家隔離個案主動通報：https://forms.gle/KUCK8tKAy9YQ1pa48
防疫專責小組 敬上</t>
        </is>
      </c>
      <c r="G1396" s="7" t="n"/>
      <c r="H1396" s="7" t="n"/>
      <c r="I1396" s="7" t="n"/>
      <c r="J1396" s="7" t="n"/>
      <c r="K1396" s="7" t="n"/>
      <c r="L1396" s="7" t="n"/>
      <c r="M1396" s="7" t="inlineStr">
        <is>
          <t>https://www.phy.ncu.edu.tw/news/%e3%80%8e%e9%87%8d%e8%a6%81%e5%85%ac%e5%91%8a%e3%80%8f%e6%a0%a1%e5%9c%92%e9%98%b2%e7%96%ab%e7%9b%b8%e9%97%9c%e4%ba%8b%e5%ae%9c/</t>
        </is>
      </c>
      <c r="N1396" s="7" t="inlineStr">
        <is>
          <t>許慧君</t>
        </is>
      </c>
    </row>
    <row r="1397">
      <c r="A1397" s="7">
        <f>TRUE()</f>
        <v/>
      </c>
      <c r="B1397" s="7" t="inlineStr">
        <is>
          <t>其他</t>
        </is>
      </c>
      <c r="C1397" s="7" t="n"/>
      <c r="D1397" s="14" t="n">
        <v>44692</v>
      </c>
      <c r="E1397" s="7" t="inlineStr">
        <is>
          <t>課務相關防疫措施1110509</t>
        </is>
      </c>
      <c r="F1397" s="7" t="inlineStr">
        <is>
          <t>http://pdc.adm.ncu.edu.tw/postM/post/course/1110509_1.pdf</t>
        </is>
      </c>
      <c r="G1397" s="7" t="inlineStr">
        <is>
          <t>http://pdc.adm.ncu.edu.tw/postM/post/course/1110509_1.pdf</t>
        </is>
      </c>
      <c r="H1397" s="7" t="inlineStr">
        <is>
          <t>http://pdc.adm.ncu.edu.tw/postM/post/course/1110509_1.pdf</t>
        </is>
      </c>
      <c r="I1397" s="7" t="n"/>
      <c r="J1397" s="7" t="n"/>
      <c r="K1397" s="7" t="n"/>
      <c r="L1397" s="7" t="n"/>
      <c r="M1397" s="7" t="inlineStr">
        <is>
          <t>https://www.phy.ncu.edu.tw/news/%e8%aa%b2%e5%8b%99%e7%9b%b8%e9%97%9c%e9%98%b2%e7%96%ab%e6%8e%aa%e6%96%bd1110509/</t>
        </is>
      </c>
      <c r="N1397" s="7" t="inlineStr">
        <is>
          <t>許慧君</t>
        </is>
      </c>
    </row>
    <row r="1398">
      <c r="A1398" s="7">
        <f>TRUE()</f>
        <v/>
      </c>
      <c r="B1398" s="7" t="inlineStr">
        <is>
          <t>其他</t>
        </is>
      </c>
      <c r="C1398" s="7" t="n"/>
      <c r="D1398" s="14" t="n">
        <v>44692</v>
      </c>
      <c r="E1398" s="7" t="inlineStr">
        <is>
          <t>111學年度校曆</t>
        </is>
      </c>
      <c r="F1398" s="7" t="inlineStr">
        <is>
          <t>https://pdc.adm.ncu.edu.tw/calendar.asp</t>
        </is>
      </c>
      <c r="G1398" s="7" t="inlineStr">
        <is>
          <t>https://pdc.adm.ncu.edu.tw/calendar.asp</t>
        </is>
      </c>
      <c r="H1398" s="7" t="inlineStr">
        <is>
          <t>https://pdc.adm.ncu.edu.tw/calendar.asp</t>
        </is>
      </c>
      <c r="I1398" s="7" t="n"/>
      <c r="J1398" s="7" t="n"/>
      <c r="K1398" s="7" t="n"/>
      <c r="L1398" s="7" t="n"/>
      <c r="M1398" s="7" t="inlineStr">
        <is>
          <t>https://www.phy.ncu.edu.tw/news/111%e5%ad%b8%e5%b9%b4%e5%ba%a6%e6%a0%a1%e6%9b%86/</t>
        </is>
      </c>
      <c r="N1398" s="7" t="inlineStr">
        <is>
          <t>許慧君</t>
        </is>
      </c>
    </row>
    <row r="1399" ht="369" customHeight="1">
      <c r="A1399" s="7">
        <f>TRUE()</f>
        <v/>
      </c>
      <c r="B1399" s="7" t="inlineStr">
        <is>
          <t>演講</t>
        </is>
      </c>
      <c r="C1399" s="7" t="n"/>
      <c r="D1399" s="14" t="n">
        <v>44692</v>
      </c>
      <c r="E1399" s="7" t="inlineStr">
        <is>
          <t>Colloquium 20220517 - Machine-Learning enhanced Quantum State Tomography</t>
        </is>
      </c>
      <c r="F1399" s="9" t="inlineStr">
        <is>
          <t>Colloquium
Department of Physics, NCU
Machine-Learning enhanced Quantum State Tomography
Prof. Ray-Kuang Lee (李瑞光)
Institute of Photonics Technologies (IPT), NTHU
Date 2022.05.17 (Tue)    
Place S4-625 
Time 14:00-16:00
本演講於S4-625實體舉辦，無法到場同學可透過線上參加。
如要加入這場視訊會議，請按一下這個連結：https://meet.google.com/ssw-ynyv-irb
你也可以透過電話加入通話，只要撥打 +1 631-898-6647，然後輸入以下 PIN 碼即可：376 249 657#
Abstract :
By implementing machine learning architecture with a convolutional neural network, we illustrate a fast, robust, and precise quantum state tomography for continuous variables, through the experimentally measured data generated from squeezed vacuum states [1].  With the help of machine learning-enhanced quantum state tomography, we also experimentally reconstructed the Wigner’s quantum phase current for the first time [2]. Applications of squeezed states for the implementations of optical cat stats and fault-tolerant quantum computing will also be introduced.  At the same time, as a collaborator for LIGO-Virgo-KAGRA gravitational wave network and Einstein Telescope, I will introduce our plan to inject this squeezed vacuum field into the advanced gravitational wave detectors [3].
[1] Hsien-Yi Hsieh, et al., "Extract the Degradation Information in Squeezed States with Machine Learning," Phys. Rev. Lett. 128,  073604 (2022).
[2] Yi-Ru Chen, et al., "Experimental Reconstruction of Wigner Distribution Currents in Quantum Phase Space," [arXiv: 2111.08285].
[3] Yuhang Zhao, et al., "Frequency-dependent squeezed vacuum source for broadband quantum noise reduction in advanced gravitational-wave detectors," Phys. Rev. Lett. 124, 171101 (2020);   Editors' Suggestion; Featured in Physics</t>
        </is>
      </c>
      <c r="G1399" s="7" t="inlineStr">
        <is>
          <t>https://meet.google.com/ssw-ynyv-irb</t>
        </is>
      </c>
      <c r="H1399" s="7" t="inlineStr">
        <is>
          <t>https://meet.google.com/ssw-ynyv-irb?fbclid=IwAR2qQVTbgPSlPzD2KJprjH-2paG291k8iHKqsC3lXrl97rJZqQUvkvdUAgg</t>
        </is>
      </c>
      <c r="I1399" s="7" t="n"/>
      <c r="J1399" s="7" t="n"/>
      <c r="K1399" s="7" t="n"/>
      <c r="L1399" s="7" t="n"/>
      <c r="M1399" s="7" t="inlineStr">
        <is>
          <t>https://www.phy.ncu.edu.tw/news/colloquium-20220517-machine-learning-enhanced-quantum-state-tomography/</t>
        </is>
      </c>
      <c r="N1399" s="7" t="inlineStr">
        <is>
          <t>許慧君</t>
        </is>
      </c>
    </row>
    <row r="1400" ht="144" customHeight="1">
      <c r="A1400" s="7">
        <f>TRUE()</f>
        <v/>
      </c>
      <c r="B1400" s="7" t="inlineStr">
        <is>
          <t>其他</t>
        </is>
      </c>
      <c r="C1400" s="7" t="n"/>
      <c r="D1400" s="14" t="n">
        <v>44692</v>
      </c>
      <c r="E1400" s="7" t="inlineStr">
        <is>
          <t>物理系辦公室整修工程(業務承辦人辦公室變更)</t>
        </is>
      </c>
      <c r="F1400" s="9" t="inlineStr">
        <is>
          <t>629 系辦公室
器材借用、郵件包裹簽收領用、影印傳真
(如無人在，請找下列承辦人處理)
629-1 許慧君Hui-Chun Hsu
研究生相關、庶務、獎學金
627-3 楊智朱Chih-Chu Yang
科技部計畫、財產、系友相關
632 吳菁穗Ching-suei Wu
大學部相關、課程、系經費
634 劉怡貞Yi-Chen Liu
教師相關、公文、系會議</t>
        </is>
      </c>
      <c r="G1400" s="7" t="n"/>
      <c r="H1400" s="7" t="n"/>
      <c r="I1400" s="7" t="n"/>
      <c r="J1400" s="7" t="n"/>
      <c r="K1400" s="7" t="n"/>
      <c r="L1400" s="7" t="n"/>
      <c r="M1400" s="7" t="inlineStr">
        <is>
          <t>https://www.phy.ncu.edu.tw/news/%e7%89%a9%e7%90%86%e7%b3%bb%e8%be%a6%e5%85%ac%e5%ae%a4%e6%95%b4%e4%bf%ae%e5%b7%a5%e7%a8%8b%e6%a5%ad%e5%8b%99%e6%89%bf%e8%be%a6%e4%ba%ba%e8%be%a6%e5%85%ac%e5%ae%a4%e8%ae%8a%e6%9b%b4/</t>
        </is>
      </c>
      <c r="N1400" s="7" t="inlineStr">
        <is>
          <t>許慧君</t>
        </is>
      </c>
    </row>
    <row r="1401" ht="66" customHeight="1">
      <c r="A1401" s="7">
        <f>TRUE()</f>
        <v/>
      </c>
      <c r="B1401" s="7" t="inlineStr">
        <is>
          <t>演講</t>
        </is>
      </c>
      <c r="C1401" s="7" t="n"/>
      <c r="D1401" s="14" t="n">
        <v>44691</v>
      </c>
      <c r="E1401" s="7" t="inlineStr">
        <is>
          <t>Welcome to Complex System and Biophysics Seminar 20220512</t>
        </is>
      </c>
      <c r="F1401" s="9" t="inlineStr">
        <is>
          <t>Welcome to Complex System and Biophysics Seminar 20220512
Topic: Optimization of active heat engine Speaker: Jia-Rou Liou
Date: 2022.05.12(Thu)
Time: 12:00pm
Place: S4-625</t>
        </is>
      </c>
      <c r="G1401" s="7" t="n"/>
      <c r="H1401" s="7" t="n"/>
      <c r="I1401" s="7" t="n"/>
      <c r="J1401" s="7" t="n"/>
      <c r="K1401" s="7" t="n"/>
      <c r="L1401" s="7" t="n"/>
      <c r="M1401" s="7" t="inlineStr">
        <is>
          <t>https://www.phy.ncu.edu.tw/news/welcome-to-complex-system-and-biophysics-seminar-20220512/</t>
        </is>
      </c>
      <c r="N1401" s="7" t="inlineStr">
        <is>
          <t>許慧君</t>
        </is>
      </c>
    </row>
    <row r="1402" ht="66" customHeight="1">
      <c r="A1402" s="7">
        <f>TRUE()</f>
        <v/>
      </c>
      <c r="B1402" s="7" t="inlineStr">
        <is>
          <t>研討會</t>
        </is>
      </c>
      <c r="C1402" s="7" t="n"/>
      <c r="D1402" s="14" t="n">
        <v>44690</v>
      </c>
      <c r="E1402" s="7" t="inlineStr">
        <is>
          <t>2022中央大學物理小年會報名</t>
        </is>
      </c>
      <c r="F1402" s="9" t="inlineStr">
        <is>
          <t>網站網址：https://2022ncuphyannualme.wixsite.com/2022annualmeeting
參展表單（參展）： https://forms.gle/bEgkZXj4eZAfTeZz6（實驗班及專題生用）
系內報名表單（觀展）：https://forms.gle/kYpMQXaa6dZiS5MM8 （統計參加人數、餐點）
活動參與報名時間至 5/13 (五) 24:00截止，繳交海報時間至5/23 (一) 24:00截止</t>
        </is>
      </c>
      <c r="G1402" s="7" t="inlineStr">
        <is>
          <t>https://2022ncuphyannualme.wixsite.com/2022annualmeeting</t>
        </is>
      </c>
      <c r="H1402" s="7" t="inlineStr">
        <is>
          <t>https://2022ncuphyannualme.wixsite.com/2022annualmeeting</t>
        </is>
      </c>
      <c r="I1402" s="7" t="inlineStr">
        <is>
          <t>https://forms.gle/bEgkZXj4eZAfTeZz6</t>
        </is>
      </c>
      <c r="J1402" s="7" t="inlineStr">
        <is>
          <t>https://forms.gle/bEgkZXj4eZAfTeZz6</t>
        </is>
      </c>
      <c r="K1402" s="7" t="inlineStr">
        <is>
          <t>https://forms.gle/kYpMQXaa6dZiS5MM8</t>
        </is>
      </c>
      <c r="L1402" s="7" t="inlineStr">
        <is>
          <t>https://forms.gle/kYpMQXaa6dZiS5MM8</t>
        </is>
      </c>
      <c r="M1402" s="7" t="inlineStr">
        <is>
          <t>https://www.phy.ncu.edu.tw/news/2022%e4%b8%ad%e5%a4%ae%e5%a4%a7%e5%ad%b8%e7%89%a9%e7%90%86%e5%b0%8f%e5%b9%b4%e6%9c%83%e5%a0%b1%e5%90%8d/</t>
        </is>
      </c>
      <c r="N1402" s="7" t="inlineStr">
        <is>
          <t>許慧君</t>
        </is>
      </c>
    </row>
    <row r="1403">
      <c r="A1403" s="7">
        <f>TRUE()</f>
        <v/>
      </c>
      <c r="B1403" s="7" t="inlineStr">
        <is>
          <t>其他</t>
        </is>
      </c>
      <c r="C1403" s="7" t="n"/>
      <c r="D1403" s="14" t="n">
        <v>44690</v>
      </c>
      <c r="E1403" s="7" t="inlineStr">
        <is>
          <t>COVID-19校園防疫公告1110509</t>
        </is>
      </c>
      <c r="F1403" s="7" t="inlineStr">
        <is>
          <t>v1_校園防疫措施1110509-下載</t>
        </is>
      </c>
      <c r="G1403" s="7" t="inlineStr">
        <is>
          <t>v1_校園防疫措施1110509-</t>
        </is>
      </c>
      <c r="H1403" s="7" t="inlineStr">
        <is>
          <t>https://www.phy.ncu.edu.tw/wp-content/uploads/2022/05/v1_校園防疫措施1110509-.pdf</t>
        </is>
      </c>
      <c r="I1403" s="7" t="inlineStr">
        <is>
          <t>下載</t>
        </is>
      </c>
      <c r="J1403" s="7" t="inlineStr">
        <is>
          <t>https://www.phy.ncu.edu.tw/wp-content/uploads/2022/05/v1_校園防疫措施1110509-.pdf</t>
        </is>
      </c>
      <c r="K1403" s="7" t="n"/>
      <c r="L1403" s="7" t="n"/>
      <c r="M1403" s="7" t="inlineStr">
        <is>
          <t>https://www.phy.ncu.edu.tw/news/covid-19%e6%a0%a1%e5%9c%92%e9%98%b2%e7%96%ab%e5%85%ac%e5%91%8a1110509/</t>
        </is>
      </c>
      <c r="N1403" s="7" t="inlineStr">
        <is>
          <t>許慧君</t>
        </is>
      </c>
    </row>
    <row r="1404" ht="183" customHeight="1">
      <c r="A1404" s="7">
        <f>TRUE()</f>
        <v/>
      </c>
      <c r="B1404" s="7" t="inlineStr">
        <is>
          <t>演講</t>
        </is>
      </c>
      <c r="C1404" s="7" t="n"/>
      <c r="D1404" s="14" t="n">
        <v>44685</v>
      </c>
      <c r="E1404" s="7" t="inlineStr">
        <is>
          <t>「善用數位科技讓自主學習變得好神」</t>
        </is>
      </c>
      <c r="F1404" s="9" t="inlineStr">
        <is>
          <t>&lt;師生共學自主學習系列活動&gt;
時間:111年5月4日(三)14:00-16:00
講題:「善用數位科技讓自主學習變得好神」
講師:台灣科技大學黃國禎講座教授
視訊連結: https://meet.google.com/mnh-agqi-nee
報名網址: https://forms.gle/a5PdwnWmGWyPrfwS8
本場講座議題
1. 如何善用科技工具強化學習優勢
2. 對於非科技科系學生如何突破工具瓶頸
3. 數位科技輔助自主學習的成功案例
4. 如何透過數位科技成功運作自主學習團隊
~邀請您迎向數位科技的新世代，用學習數位展開數位的優勢學習~
主辦單位:教務處教學發展中心/中大談心坊教職員社
連結：https://meet.google.com/mnh-agqi-nee</t>
        </is>
      </c>
      <c r="G1404" s="7" t="inlineStr">
        <is>
          <t>https://meet.google.com/mnh-agqi-nee</t>
        </is>
      </c>
      <c r="H1404" s="7" t="inlineStr">
        <is>
          <t>https://meet.google.com/mnh-agqi-nee</t>
        </is>
      </c>
      <c r="I1404" s="7" t="n"/>
      <c r="J1404" s="7" t="n"/>
      <c r="K1404" s="7" t="n"/>
      <c r="L1404" s="7" t="n"/>
      <c r="M1404" s="7" t="inlineStr">
        <is>
          <t>https://www.phy.ncu.edu.tw/news/%e3%80%8c%e5%96%84%e7%94%a8%e6%95%b8%e4%bd%8d%e7%a7%91%e6%8a%80%e8%ae%93%e8%87%aa%e4%b8%bb%e5%ad%b8%e7%bf%92%e8%ae%8a%e5%be%97%e5%a5%bd%e7%a5%9e%e3%80%8d/</t>
        </is>
      </c>
      <c r="N1404" s="7" t="inlineStr">
        <is>
          <t>許慧君</t>
        </is>
      </c>
    </row>
    <row r="1405" ht="79" customHeight="1">
      <c r="A1405" s="7">
        <f>TRUE()</f>
        <v/>
      </c>
      <c r="B1405" s="7" t="inlineStr">
        <is>
          <t>演講</t>
        </is>
      </c>
      <c r="C1405" s="7" t="n"/>
      <c r="D1405" s="14" t="n">
        <v>44685</v>
      </c>
      <c r="E1405" s="7" t="inlineStr">
        <is>
          <t>Welcome to Complex System and Biophysics Seminar 20220505</t>
        </is>
      </c>
      <c r="F1405" s="9" t="inlineStr">
        <is>
          <t>Welcome to Complex System and Biophysics Seminar 20220505
Topic: Active matters
Speaker: Po-Heng, Chen
Date: 2022.05.05(Thu)
Time: 12:00pm
Place: S4-625</t>
        </is>
      </c>
      <c r="G1405" s="7" t="n"/>
      <c r="H1405" s="7" t="n"/>
      <c r="I1405" s="7" t="n"/>
      <c r="J1405" s="7" t="n"/>
      <c r="K1405" s="7" t="n"/>
      <c r="L1405" s="7" t="n"/>
      <c r="M1405" s="7" t="inlineStr">
        <is>
          <t>https://www.phy.ncu.edu.tw/news/welcome-to-complex-system-and-biophysics-seminar-20220505/</t>
        </is>
      </c>
      <c r="N1405" s="7" t="inlineStr">
        <is>
          <t>許慧君</t>
        </is>
      </c>
    </row>
    <row r="1406">
      <c r="A1406" s="7">
        <f>TRUE()</f>
        <v/>
      </c>
      <c r="B1406" s="7" t="inlineStr">
        <is>
          <t>其他</t>
        </is>
      </c>
      <c r="C1406" s="7" t="n"/>
      <c r="D1406" s="14" t="n">
        <v>44685</v>
      </c>
      <c r="E1406" s="7" t="inlineStr">
        <is>
          <t>中大高能實驗組CMS研究成果</t>
        </is>
      </c>
      <c r="F1406" s="7" t="inlineStr">
        <is>
          <t>https://cms.cern/news/possible-new-decay-mode-higgs-boson?fbclid=IwAR1oa-ccPNvEDd4kHxBB2ijnua3-uVYwm0OQjHZOnVpLjHA9GpUI4DJ1jnc</t>
        </is>
      </c>
      <c r="G1406" s="7" t="inlineStr">
        <is>
          <t>https://cms.cern/news/possible-new-decay-mode-higgs-boson?fb</t>
        </is>
      </c>
      <c r="H1406" s="7" t="inlineStr">
        <is>
          <t>https://cms.cern/news/possible-new-decay-mode-higgs-boson?fbclid=IwAR1oa-ccPNvEDd4kHxBB2ijnua3-uVYwm0OQjHZOnVpLjHA9GpUI4DJ1jnc</t>
        </is>
      </c>
      <c r="I1406" s="7" t="n"/>
      <c r="J1406" s="7" t="n"/>
      <c r="K1406" s="7" t="n"/>
      <c r="L1406" s="7" t="n"/>
      <c r="M1406" s="7" t="inlineStr">
        <is>
          <t>https://www.phy.ncu.edu.tw/news/%e4%b8%ad%e5%a4%a7%e9%ab%98%e8%83%bd%e5%af%a6%e9%a9%97%e7%b5%84cms%e7%a0%94%e7%a9%b6%e6%88%90%e6%9e%9c/</t>
        </is>
      </c>
      <c r="N1406" s="7" t="inlineStr">
        <is>
          <t>許慧君</t>
        </is>
      </c>
    </row>
    <row r="1407" ht="345" customHeight="1">
      <c r="A1407" s="7">
        <f>TRUE()</f>
        <v/>
      </c>
      <c r="B1407" s="7" t="inlineStr">
        <is>
          <t>演講</t>
        </is>
      </c>
      <c r="C1407" s="7" t="n"/>
      <c r="D1407" s="14" t="n">
        <v>44684</v>
      </c>
      <c r="E1407" s="7" t="inlineStr">
        <is>
          <t>Colloquium 20220510 - Ferrofluid drop in DC/AC magnetic field</t>
        </is>
      </c>
      <c r="F1407" s="9" t="inlineStr">
        <is>
          <t>Colloquium
Department of Physics, NCU
Ferrofluid drop in DC/AC magnetic field
Prof. Hong-Yu Chu (曲宏宇)
物理系94級系友
Department of Physics, National Chung Cheng University
Date 2022.05.10 (Tue)    
Place S4-625
Time 14:00-16:00
Abstract :
We report that the responses of the ferrofluid drop in the time-constant and time-varying magnetic field. Ferrofluid material not only exhibits the fluid property like surface tension and element transport but also can be manipulated by the magnetic field. A model is proposed that regards the bulk magnetization of the ferrofluid drop in the magnetic field as a magnetic dipole. The magnetic length coefficient denoting the ratio of the magnetic length of the dipole and the length of the major axis of the deformed drop is found scaling relation and is consistent with experimental results. The prolate-shaped traveling ferrofluid drops are demonstrated to measure the gradient of the magnetic field in space. We also report the stretch–shrink–rotation motion of a ferrofluid drop in a time-varying magnetic field along the x direction. The drop performs stretch and shrink motion at low magnetic field due to the balance of magnetic force and surface tension as observed in many investigations, but it exhibits rotating motion at high magnetic field. We find that the size of elongated drop shows transitions at Rayleigh frequency of drop and at the frequency with maximum growth rate. The phase diagram of growth rate to the frequency and the strength of applied magnetic field reveals the threshold for drop to rotate. It is suspected that the induced transverse magnetization for the magnetic torque is associated with the phase lag between the time-varying magnetic field and the deformation of drop which leads to the rotation of drop.</t>
        </is>
      </c>
      <c r="G1407" s="7" t="n"/>
      <c r="H1407" s="7" t="n"/>
      <c r="I1407" s="7" t="n"/>
      <c r="J1407" s="7" t="n"/>
      <c r="K1407" s="7" t="n"/>
      <c r="L1407" s="7" t="n"/>
      <c r="M1407" s="7" t="inlineStr">
        <is>
          <t>https://www.phy.ncu.edu.tw/news/colloquium-20220510-ferrofluid-drop-in-dc-ac-magnetic-field/</t>
        </is>
      </c>
      <c r="N1407" s="7" t="inlineStr">
        <is>
          <t>許慧君</t>
        </is>
      </c>
    </row>
    <row r="1408" ht="157" customHeight="1">
      <c r="A1408" s="7">
        <f>TRUE()</f>
        <v/>
      </c>
      <c r="B1408" s="7" t="inlineStr">
        <is>
          <t>其他</t>
        </is>
      </c>
      <c r="C1408" s="7" t="n"/>
      <c r="D1408" s="14" t="n">
        <v>44684</v>
      </c>
      <c r="E1408" s="7" t="inlineStr">
        <is>
          <t>111教育目標與核心能力問卷</t>
        </is>
      </c>
      <c r="F1408" s="9" t="inlineStr">
        <is>
          <t>本系為提升教師教學品質、改善學生學習成效，並使課程規劃更多元化及更符合社會需求，定期於每年5月進行教育目標與核心能力問卷施測。本問卷旨在透過同學們的學習經驗，檢討本系教育品質。同時藉由問卷以了解系上所學是否能為您所用，以幫助本系調整課程規劃及課程內容。
    本問卷資料僅供評鑑與課程規劃之整體分析使用，絕對保密，請安心填答，謝謝!
    本問卷資料收集完成後，將會隨機抽出數十位填答者，可獲得本系精美紀念品，電子郵件請務必填寫正確，以利聯繫領獎!
本系教育目標與核心能力 https://reurl.cc/MZe6R3
施測對象: 大學部、碩士班、博士班、畢業系友
請於5/31(二) 前至下列網址填寫問卷
https://forms.gle/6tsrWzHDZrS4PqVj7
                                                                                                        國立中央大學 物理學系</t>
        </is>
      </c>
      <c r="G1408" s="7" t="inlineStr">
        <is>
          <t>https://reurl.cc/MZe6R3</t>
        </is>
      </c>
      <c r="H1408" s="7" t="inlineStr">
        <is>
          <t>https://reurl.cc/MZe6R3</t>
        </is>
      </c>
      <c r="I1408" s="7" t="inlineStr">
        <is>
          <t>https://forms.gle/6tsrWzHDZrS4PqVj7</t>
        </is>
      </c>
      <c r="J1408" s="7" t="inlineStr">
        <is>
          <t>https://forms.gle/6tsrWzHDZrS4PqVj7</t>
        </is>
      </c>
      <c r="K1408" s="7" t="n"/>
      <c r="L1408" s="7" t="n"/>
      <c r="M1408" s="7" t="inlineStr">
        <is>
          <t>https://www.phy.ncu.edu.tw/news/111%e6%95%99%e8%82%b2%e7%9b%ae%e6%a8%99%e8%88%87%e6%a0%b8%e5%bf%83%e8%83%bd%e5%8a%9b%e5%95%8f%e5%8d%b7/</t>
        </is>
      </c>
      <c r="N1408" s="7" t="inlineStr">
        <is>
          <t>許慧君</t>
        </is>
      </c>
    </row>
    <row r="1409">
      <c r="A1409" s="7">
        <f>TRUE()</f>
        <v/>
      </c>
      <c r="B1409" s="7" t="inlineStr">
        <is>
          <t>其他</t>
        </is>
      </c>
      <c r="C1409" s="7" t="n"/>
      <c r="D1409" s="14" t="n">
        <v>44683</v>
      </c>
      <c r="E1409" s="7" t="inlineStr">
        <is>
          <t>註冊組因應疫情之業務彈性措施</t>
        </is>
      </c>
      <c r="F1409" s="7" t="inlineStr">
        <is>
          <t>http://pdc.adm.ncu.edu.tw/postM/post/reg/1100524_1.pdf</t>
        </is>
      </c>
      <c r="G1409" s="7" t="inlineStr">
        <is>
          <t>http://pdc.adm.ncu.edu.tw/postM/post/reg/1100524_1.pdf</t>
        </is>
      </c>
      <c r="H1409" s="7" t="inlineStr">
        <is>
          <t>http://pdc.adm.ncu.edu.tw/postM/post/reg/1100524_1.pdf</t>
        </is>
      </c>
      <c r="I1409" s="7" t="n"/>
      <c r="J1409" s="7" t="n"/>
      <c r="K1409" s="7" t="n"/>
      <c r="L1409" s="7" t="n"/>
      <c r="M1409" s="7" t="inlineStr">
        <is>
          <t>https://www.phy.ncu.edu.tw/news/%e8%a8%bb%e5%86%8a%e7%b5%84%e5%9b%a0%e6%87%89%e7%96%ab%e6%83%85%e4%b9%8b%e6%a5%ad%e5%8b%99%e5%bd%88%e6%80%a7%e6%8e%aa%e6%96%bd-2/</t>
        </is>
      </c>
      <c r="N1409" s="7" t="inlineStr">
        <is>
          <t>許慧君</t>
        </is>
      </c>
    </row>
    <row r="1410" ht="209" customHeight="1">
      <c r="A1410" s="7">
        <f>TRUE()</f>
        <v/>
      </c>
      <c r="B1410" s="7" t="inlineStr">
        <is>
          <t>其他</t>
        </is>
      </c>
      <c r="C1410" s="7" t="n"/>
      <c r="D1410" s="14" t="n">
        <v>44681</v>
      </c>
      <c r="E1410" s="7" t="inlineStr">
        <is>
          <t>COVID-19校園防疫公告1110501</t>
        </is>
      </c>
      <c r="F1410" s="9" t="inlineStr">
        <is>
          <t>v2_校園防疫措施1110501-下載
教職員工生如確診或被匡列居家隔離、自主健康管理，請務必通報校方（上班時間-衛生保健組03-2804814；非上班時間-校安中心 03-2805666）。
暫停實體課程列表公告於本校防疫專區及新EEclass系統，依據「教育部大專校院暫停實體課程實施流程圖」，暫停實體課程1~3天者，請老師依課程性質安排替代課程措施，請同學自行向有關課程教師請假，並配合授課教師的替代課程，若無進一步通知，則於3天後解除暫停實體課程，即可恢復實體課程。https://ncueeclass.ncu.edu.tw/
若教師為「確診個案」或「密切接觸者」，於暫停實體課程期間，若身體狀況仍可進行線上教學，敬請教師規劃線上教學方案並於新eeclass系統公告給授課班級；如教師因身體狀況無法進行線上教學者，可於事後補課或採取替代措施。未盡事宜可依據本校教師請假補課調課代課規定辦理。http://pdc.adm.ncu.edu.tw/Course/rule/rule_D6.pdf
進入本校室內運動場地，須全程配戴口罩(游泳池及 SPA 水療區除下水外，皆須配戴口罩)。
學生請假系統已新增「特殊假（防疫假）」之假別。學生有防疫需要「疫苗接種」、「居家隔離」、「居家檢疫」或為「確診個案」等其他新冠肺炎疫情因素無法到課者，可至學生請假系統提出。</t>
        </is>
      </c>
      <c r="G1410" s="7" t="inlineStr">
        <is>
          <t>v2_校園防疫措施1110501-</t>
        </is>
      </c>
      <c r="H1410" s="7" t="inlineStr">
        <is>
          <t>https://www.phy.ncu.edu.tw/wp-content/uploads/2022/04/v2_校園防疫措施1110501-.pdf</t>
        </is>
      </c>
      <c r="I1410" s="7" t="inlineStr">
        <is>
          <t>下載</t>
        </is>
      </c>
      <c r="J1410" s="7" t="inlineStr">
        <is>
          <t>https://www.phy.ncu.edu.tw/wp-content/uploads/2022/04/v2_校園防疫措施1110501-.pdf</t>
        </is>
      </c>
      <c r="K1410" s="7" t="inlineStr">
        <is>
          <t>https://ncueeclass.ncu.edu.tw/</t>
        </is>
      </c>
      <c r="L1410" s="7" t="inlineStr">
        <is>
          <t>https://ncueeclass.ncu.edu.tw/</t>
        </is>
      </c>
      <c r="M1410" s="7" t="inlineStr">
        <is>
          <t>https://www.phy.ncu.edu.tw/news/covid-19%e6%a0%a1%e5%9c%92%e9%98%b2%e7%96%ab%e5%85%ac%e5%91%8a1110501/</t>
        </is>
      </c>
      <c r="N1410" s="7" t="inlineStr">
        <is>
          <t>許慧君</t>
        </is>
      </c>
    </row>
    <row r="1411" ht="66" customHeight="1">
      <c r="A1411" s="7">
        <f>TRUE()</f>
        <v/>
      </c>
      <c r="B1411" s="7" t="inlineStr">
        <is>
          <t>其他</t>
        </is>
      </c>
      <c r="C1411" s="7" t="n"/>
      <c r="D1411" s="14" t="n">
        <v>44680</v>
      </c>
      <c r="E1411" s="7" t="inlineStr">
        <is>
          <t>健雄館施工公告1110505</t>
        </is>
      </c>
      <c r="F1411" s="9" t="inlineStr">
        <is>
          <t>日期 : 111.05.05(四)
地點 : 健雄館後方
內容 : 地線接地工程
後門將有大型機具進入，圍牆外請勿停車。
請勿進入施工區域，以免發生危險！</t>
        </is>
      </c>
      <c r="G1411" s="7" t="n"/>
      <c r="H1411" s="7" t="n"/>
      <c r="I1411" s="7" t="n"/>
      <c r="J1411" s="7" t="n"/>
      <c r="K1411" s="7" t="n"/>
      <c r="L1411" s="7" t="n"/>
      <c r="M1411" s="7" t="inlineStr">
        <is>
          <t>https://www.phy.ncu.edu.tw/news/%e5%81%a5%e9%9b%84%e9%a4%a8%e6%96%bd%e5%b7%a5%e5%85%ac%e5%91%8a-4/</t>
        </is>
      </c>
      <c r="N1411" s="7" t="inlineStr">
        <is>
          <t>許慧君</t>
        </is>
      </c>
    </row>
    <row r="1412">
      <c r="A1412" s="7">
        <f>TRUE()</f>
        <v/>
      </c>
      <c r="B1412" s="7" t="inlineStr">
        <is>
          <t>其他</t>
        </is>
      </c>
      <c r="C1412" s="7" t="n"/>
      <c r="D1412" s="14" t="n">
        <v>44680</v>
      </c>
      <c r="E1412" s="7" t="inlineStr">
        <is>
          <t>自111年4月26日起居家隔離天數為3+4天，其中自主防疫之4天，考量校園為高度密集場所，教職員工生以不到校為原則</t>
        </is>
      </c>
      <c r="F1412" s="7" t="n"/>
      <c r="G1412" s="7" t="n"/>
      <c r="H1412" s="7" t="n"/>
      <c r="I1412" s="7" t="n"/>
      <c r="J1412" s="7" t="n"/>
      <c r="K1412" s="7" t="n"/>
      <c r="L1412" s="7" t="n"/>
      <c r="M1412" s="7" t="inlineStr">
        <is>
          <t>https://www.phy.ncu.edu.tw/news/%e8%87%aa111%e5%b9%b44%e6%9c%8826%e6%97%a5%e8%b5%b7%e5%b1%85%e5%ae%b6%e9%9a%94%e9%9b%a2%e5%a4%a9%e6%95%b8%e7%82%ba34%e5%a4%a9%ef%bc%8c%e5%85%b6%e4%b8%ad%e8%87%aa%e4%b8%bb%e9%98%b2%e7%96%ab%e4%b9%8b4/</t>
        </is>
      </c>
      <c r="N1412" s="7" t="inlineStr">
        <is>
          <t>劉怡貞</t>
        </is>
      </c>
    </row>
    <row r="1413">
      <c r="A1413" s="7">
        <f>TRUE()</f>
        <v/>
      </c>
      <c r="B1413" s="7" t="inlineStr">
        <is>
          <t>其他</t>
        </is>
      </c>
      <c r="C1413" s="7" t="n"/>
      <c r="D1413" s="14" t="n">
        <v>44680</v>
      </c>
      <c r="E1413" s="7" t="inlineStr">
        <is>
          <t>因應疫情相關停課重要公告，請參閱eeclass系統公告。</t>
        </is>
      </c>
      <c r="F1413" s="7" t="inlineStr">
        <is>
          <t>https://ncueeclass.ncu.edu.tw/</t>
        </is>
      </c>
      <c r="G1413" s="7" t="inlineStr">
        <is>
          <t>https://ncueeclass.ncu.edu.tw/</t>
        </is>
      </c>
      <c r="H1413" s="7" t="inlineStr">
        <is>
          <t>https://ncueeclass.ncu.edu.tw/</t>
        </is>
      </c>
      <c r="I1413" s="7" t="n"/>
      <c r="J1413" s="7" t="n"/>
      <c r="K1413" s="7" t="n"/>
      <c r="L1413" s="7" t="n"/>
      <c r="M1413" s="7" t="inlineStr">
        <is>
          <t>https://www.phy.ncu.edu.tw/news/%e5%9b%a0%e6%87%89%e7%96%ab%e6%83%85%e7%9b%b8%e9%97%9c%e5%81%9c%e8%aa%b2%e9%87%8d%e8%a6%81%e5%85%ac%e5%91%8a%ef%bc%8c%e8%ab%8b%e5%8f%83%e9%96%b1eeclass%e7%b3%bb%e7%b5%b1%e5%85%ac%e5%91%8a%e3%80%82/</t>
        </is>
      </c>
      <c r="N1413" s="7" t="inlineStr">
        <is>
          <t>許慧君</t>
        </is>
      </c>
    </row>
    <row r="1414" ht="170" customHeight="1">
      <c r="A1414" s="7">
        <f>TRUE()</f>
        <v/>
      </c>
      <c r="B1414" s="7" t="inlineStr">
        <is>
          <t>研討會</t>
        </is>
      </c>
      <c r="C1414" s="7" t="n"/>
      <c r="D1414" s="14" t="n">
        <v>44679</v>
      </c>
      <c r="E1414" s="7" t="inlineStr">
        <is>
          <t>【重要】2022中央大學物理小年會注意事項</t>
        </is>
      </c>
      <c r="F1414" s="9" t="inlineStr">
        <is>
          <t>公告對象—本系教師、同學
1. 所有參與人員須遵守疫情指揮中心之衛生規範，如進入本活動場所需配戴口罩並於入口處量測體溫等。
*若屆時疫情轉趨嚴峻，須再度限制活動人數，則恢復以本系學生優先參加之原則。
2. 考慮疫情逐漸升溫，我們將於近期決定是否延期。如確定延期，活動日期與詳細辦法會再另案公告及函知。
3. 關於報名活動截止時間，活動參與報名時間至 5/13 (五) 24:00截止，而繳交海報時間至5/23 (一) 24:00截止。
若有任何問題，請來信或來電詢問。若有更新訊息，請以本次活動網站公告為主。
2022物理小年會網站：HOME | 2022annualmeeting (2022ncuphyannualme.wixsite.com)
2022中央物理小年會承辦人 施凱文 敬上
2022中央物理小年會籌備團隊
Dept. of Phys, National Central University</t>
        </is>
      </c>
      <c r="G1414" s="7" t="inlineStr">
        <is>
          <t>HOME | 2022annualmeeting (2022ncuphyannualme.wixsite.com)</t>
        </is>
      </c>
      <c r="H1414" s="7" t="inlineStr">
        <is>
          <t>https://2022ncuphyannualme.wixsite.com/2022annualmeeting</t>
        </is>
      </c>
      <c r="I1414" s="7" t="n"/>
      <c r="J1414" s="7" t="n"/>
      <c r="K1414" s="7" t="n"/>
      <c r="L1414" s="7" t="n"/>
      <c r="M1414" s="7" t="inlineStr">
        <is>
          <t>https://www.phy.ncu.edu.tw/news/%e3%80%90%e9%87%8d%e8%a6%81%e3%80%912022%e4%b8%ad%e5%a4%ae%e5%a4%a7%e5%ad%b8%e7%89%a9%e7%90%86%e5%b0%8f%e5%b9%b4%e6%9c%83%e6%b3%a8%e6%84%8f%e4%ba%8b%e9%a0%85/</t>
        </is>
      </c>
      <c r="N1414" s="7" t="inlineStr">
        <is>
          <t>許慧君</t>
        </is>
      </c>
    </row>
    <row r="1415" ht="66" customHeight="1">
      <c r="A1415" s="7">
        <f>TRUE()</f>
        <v/>
      </c>
      <c r="B1415" s="7" t="inlineStr">
        <is>
          <t>演講</t>
        </is>
      </c>
      <c r="C1415" s="7" t="n"/>
      <c r="D1415" s="14" t="n">
        <v>44678</v>
      </c>
      <c r="E1415" s="7" t="inlineStr">
        <is>
          <t>Welcome to Complex System and Biophysics Seminar 20220428</t>
        </is>
      </c>
      <c r="F1415" s="9" t="inlineStr">
        <is>
          <t>Topic: Surpassing thermodynamic bound of heat engine
Speaker: John Albay
Date: 2022.04.28(Thu)
Time: 12:00pm
Place: S4-625</t>
        </is>
      </c>
      <c r="G1415" s="7" t="n"/>
      <c r="H1415" s="7" t="n"/>
      <c r="I1415" s="7" t="n"/>
      <c r="J1415" s="7" t="n"/>
      <c r="K1415" s="7" t="n"/>
      <c r="L1415" s="7" t="n"/>
      <c r="M1415" s="7" t="inlineStr">
        <is>
          <t>https://www.phy.ncu.edu.tw/news/welcome-to-complex-system-and-biophysics-seminar-20220428/</t>
        </is>
      </c>
      <c r="N1415" s="7" t="inlineStr">
        <is>
          <t>許慧君</t>
        </is>
      </c>
    </row>
    <row r="1416" ht="66" customHeight="1">
      <c r="A1416" s="7">
        <f>TRUE()</f>
        <v/>
      </c>
      <c r="B1416" s="7" t="inlineStr">
        <is>
          <t>其他</t>
        </is>
      </c>
      <c r="C1416" s="7" t="n"/>
      <c r="D1416" s="14" t="n">
        <v>44677</v>
      </c>
      <c r="E1416" s="7" t="inlineStr">
        <is>
          <t>物理系教室消毒公告</t>
        </is>
      </c>
      <c r="F1416" s="9" t="inlineStr">
        <is>
          <t>物理系教室消毒公告
時間：04/27（三）07：20-07：50
地點：S4-202教室、S4-304實驗室
消毒期間教室禁止進入
謝謝合作！</t>
        </is>
      </c>
      <c r="G1416" s="7" t="n"/>
      <c r="H1416" s="7" t="n"/>
      <c r="I1416" s="7" t="n"/>
      <c r="J1416" s="7" t="n"/>
      <c r="K1416" s="7" t="n"/>
      <c r="L1416" s="7" t="n"/>
      <c r="M1416" s="7" t="inlineStr">
        <is>
          <t>https://www.phy.ncu.edu.tw/news/%e7%89%a9%e7%90%86%e7%b3%bb%e6%95%99%e5%ae%a4%e6%b6%88%e6%af%92%e5%85%ac%e5%91%8a/</t>
        </is>
      </c>
      <c r="N1416" s="7" t="inlineStr">
        <is>
          <t>許慧君</t>
        </is>
      </c>
    </row>
    <row r="1417">
      <c r="A1417" s="7">
        <f>TRUE()</f>
        <v/>
      </c>
      <c r="B1417" s="7" t="inlineStr">
        <is>
          <t>其他</t>
        </is>
      </c>
      <c r="C1417" s="7" t="n"/>
      <c r="D1417" s="14" t="n">
        <v>44677</v>
      </c>
      <c r="E1417" s="7" t="inlineStr">
        <is>
          <t>重要公告 以下課程有COVID-19確診者足跡重疊，通知暫停實體課程1至3天通知(111-04-26)</t>
        </is>
      </c>
      <c r="F1417" s="7" t="inlineStr">
        <is>
          <t>https://2019-ncov.in.ncu.edu.tw/assets/pdf/1110426noticeC.pdf</t>
        </is>
      </c>
      <c r="G1417" s="7" t="inlineStr">
        <is>
          <t>https://2019-ncov.in.ncu.edu.tw/assets/pdf/1110426noticeC.pd</t>
        </is>
      </c>
      <c r="H1417" s="7" t="inlineStr">
        <is>
          <t>https://2019-ncov.in.ncu.edu.tw/assets/pdf/1110426noticeC.pdf</t>
        </is>
      </c>
      <c r="I1417" s="7" t="n"/>
      <c r="J1417" s="7" t="n"/>
      <c r="K1417" s="7" t="n"/>
      <c r="L1417" s="7" t="n"/>
      <c r="M1417" s="7" t="inlineStr">
        <is>
          <t>https://www.phy.ncu.edu.tw/news/%e9%87%8d%e8%a6%81%e5%85%ac%e5%91%8a-%e4%bb%a5%e4%b8%8b%e8%aa%b2%e7%a8%8b%e6%9c%89covid-19%e7%a2%ba%e8%a8%ba%e8%80%85%e8%b6%b3%e8%b7%a1%e9%87%8d%e7%96%8a%ef%bc%8c%e9%80%9a%e7%9f%a5%e6%9a%ab%e5%81%9c/</t>
        </is>
      </c>
      <c r="N1417" s="7" t="inlineStr">
        <is>
          <t>許慧君</t>
        </is>
      </c>
    </row>
    <row r="1418" ht="381" customHeight="1">
      <c r="A1418" s="7">
        <f>TRUE()</f>
        <v/>
      </c>
      <c r="B1418" s="7" t="inlineStr">
        <is>
          <t>演講</t>
        </is>
      </c>
      <c r="C1418" s="7" t="n"/>
      <c r="D1418" s="14" t="n">
        <v>44677</v>
      </c>
      <c r="E1418" s="7" t="inlineStr">
        <is>
          <t>Colloquium 20220503 - Examples in Nanoparticles Facilitated cancer Theragnostic Strategy: The non-invasive advantages of spectroscopy in nanobiotechnology</t>
        </is>
      </c>
      <c r="F1418" s="9" t="inlineStr">
        <is>
          <t>Colloquium
Department of Physics, NCU
Examples in Nanoparticles Facilitated cancer Theragnostic Strategy: The non-invasive advantages of spectroscopy in nanobiotechnology
Prof. Chia-Liang Cheng (鄭嘉良)
Department of Physics, National Dong Hwa University
Date 2022.05.03 (Tue)
Place S4-625
Time 14:00-16:00
Abstract :
Spectroscopic techniques, such as Infrared, Raman and their extended applications are old and mature tools which allow non-contact and non-invasive investigation of molecular states in either solid or soft matters. The advancement in technology further pushes the possibility of using the molecular states for imaging; interaction and reaction can be visualized in vivo. In this talk, some examples of using spectroscopic methods in this respect will be discussed.
Raman spectroscopy is employed to address the question: what is the molecular signature that represents the “life stage” of a developing embryo? Among the complex Raman spectra of a developing mice embryo, the quality of the embryo which leads to successful development of the embryo can be quantified. In more general sense, the Raman signature of life can be generated.
Biocompatible nanomaterials open huge possibilities for drug conjugation and delivery. Combining the non-invasive nature of spectroscopic methods, image-guided drug delivery systems for preclinical applications can be realized. Various examples that has been realized in the cellular models. However conventional 2D cell culture model does not represent 3D structural of tissues and tumors, the 2D cellular models offer poor access to the efficiency of drug delivery. To address this, a 3D multicellular tumor spheroid (MCTS) of Human alveolar basal epithelial cell (A549) cellular model was developed to demonstrate the possibility of using nanodiamond (ND) for more efficient drug delivery and to evaluate the efficacy of ND-Drug complexes in cancer therapy.</t>
        </is>
      </c>
      <c r="G1418" s="7" t="n"/>
      <c r="H1418" s="7" t="n"/>
      <c r="I1418" s="7" t="n"/>
      <c r="J1418" s="7" t="n"/>
      <c r="K1418" s="7" t="n"/>
      <c r="L1418" s="7" t="n"/>
      <c r="M1418" s="7" t="inlineStr">
        <is>
          <t>https://www.phy.ncu.edu.tw/news/colloquium-20220503-examples-in-nanoparticles-facilitated-cancer-theragnostic-strategy-the-non-invasive-advantages-of-spectroscopy-in-nanobiotechnology/</t>
        </is>
      </c>
      <c r="N1418" s="7" t="inlineStr">
        <is>
          <t>許慧君</t>
        </is>
      </c>
    </row>
    <row r="1419" ht="27" customHeight="1">
      <c r="A1419" s="7">
        <f>TRUE()</f>
        <v/>
      </c>
      <c r="B1419" s="7" t="inlineStr">
        <is>
          <t>招生</t>
        </is>
      </c>
      <c r="C1419" s="7" t="n"/>
      <c r="D1419" s="14" t="n">
        <v>44676</v>
      </c>
      <c r="E1419" s="7" t="inlineStr">
        <is>
          <t>111學年度博士班考試入學可參加複試名單</t>
        </is>
      </c>
      <c r="F1419" s="9" t="inlineStr">
        <is>
          <t>111博班考試入學口試通知（物理）下載
口試通知紙本及初試成績單於4/26以限時掛號郵寄至通訊地址</t>
        </is>
      </c>
      <c r="G1419" s="7" t="inlineStr">
        <is>
          <t>111博班考試入學口試通知（物理）</t>
        </is>
      </c>
      <c r="H1419" s="7" t="inlineStr">
        <is>
          <t>https://www.phy.ncu.edu.tw/wp-content/uploads/2022/04/111博班考試入學口試通知（物理）.pdf</t>
        </is>
      </c>
      <c r="I1419" s="7" t="inlineStr">
        <is>
          <t>下載</t>
        </is>
      </c>
      <c r="J1419" s="7" t="inlineStr">
        <is>
          <t>https://www.phy.ncu.edu.tw/wp-content/uploads/2022/04/111博班考試入學口試通知（物理）.pdf</t>
        </is>
      </c>
      <c r="K1419" s="7" t="n"/>
      <c r="L1419" s="7" t="n"/>
      <c r="M1419" s="7" t="inlineStr">
        <is>
          <t>https://www.phy.ncu.edu.tw/news/111%e5%ad%b8%e5%b9%b4%e5%ba%a6%e5%8d%9a%e5%a3%ab%e7%8f%ad%e8%80%83%e8%a9%a6%e5%85%a5%e5%ad%b8%e5%8f%af%e5%8f%83%e5%8a%a0%e8%a4%87%e8%a9%a6%e5%90%8d%e5%96%ae/</t>
        </is>
      </c>
      <c r="N1419" s="7" t="inlineStr">
        <is>
          <t>許慧君</t>
        </is>
      </c>
    </row>
    <row r="1420" ht="357" customHeight="1">
      <c r="A1420" s="7">
        <f>TRUE()</f>
        <v/>
      </c>
      <c r="B1420" s="7" t="inlineStr">
        <is>
          <t>演講</t>
        </is>
      </c>
      <c r="C1420" s="7" t="n"/>
      <c r="D1420" s="14" t="n">
        <v>44674</v>
      </c>
      <c r="E1420" s="7" t="inlineStr">
        <is>
          <t>Colloquium 20220426 - Specific Peptide-Bond Dissociation of Some Peptide Model Molecules</t>
        </is>
      </c>
      <c r="F1420" s="9" t="inlineStr">
        <is>
          <t>Colloquium
Department of Physics, NCU
Specific Peptide-Bond Dissociation of Some Peptide Model Molecules
Prof. Chen-Lin Liu (劉振霖)
National Synchrotron Radiation Research Center
Date 2022.04.26 (Tue)
Place S4-625
Time 14:00-16:00
Abstract :
The core-excited peptide model, N-methylformamide, and its isotopically substituted molecules were used to resolve the channel of specific dissociation by using soft X-ray from synchrotron radiation. The branching ratio of the products varying with excitation energy are observed from experiments. High branching ratios of some products were specifically following exciting the molecule at some specific energies, which could be defined as specific dissociation. The variation of the branching ratios with photon energy of each product from three isotopically substituted molecules were measured. From the branching ratios of the products with varied ratios of mass to charge, the variation of the branching ratio with photon energy of each dissociation channel was resolved. It was revealed that the peptide bond was efficiently broken after resonant core excitation to the first π* orbital, but the obvious specific reaction mechanism that is dominant involves only the dissociation channel with breaking the peptide bond and eliminating two hydrogen atoms to form CNH2+; the accompanying branching ratio increased as much as 80 %. On exciting a 1s electron from carbon or oxygen coupled with some vibrational excitation, breaking a C=O bond is also slightly enhanced as an element specific dissociation. Furthermore, the isotope substituted molecules were used to calculate the branching ratio at each excitation energy for each dissociation channel even though they look the same products. It turns out that the specific dissociation channels were observed at specific excitation energies especially exciting the nitrogen core electrons.</t>
        </is>
      </c>
      <c r="G1420" s="7" t="n"/>
      <c r="H1420" s="7" t="n"/>
      <c r="I1420" s="7" t="n"/>
      <c r="J1420" s="7" t="n"/>
      <c r="K1420" s="7" t="n"/>
      <c r="L1420" s="7" t="n"/>
      <c r="M1420" s="7" t="inlineStr">
        <is>
          <t>https://www.phy.ncu.edu.tw/news/colloquium-20220426-specific-peptide-bond-dissociation-of-some-peptide-model-molecules/</t>
        </is>
      </c>
      <c r="N1420" s="7" t="inlineStr">
        <is>
          <t>許慧君</t>
        </is>
      </c>
    </row>
    <row r="1421" ht="345" customHeight="1">
      <c r="A1421" s="7">
        <f>TRUE()</f>
        <v/>
      </c>
      <c r="B1421" s="7" t="inlineStr">
        <is>
          <t>招生</t>
        </is>
      </c>
      <c r="C1421" s="7" t="inlineStr">
        <is>
          <t>高中生</t>
        </is>
      </c>
      <c r="D1421" s="14" t="n">
        <v>44673</v>
      </c>
      <c r="E1421" s="7" t="inlineStr">
        <is>
          <t>111學年度大學個人申請入學第二階段指定項目甄試通知</t>
        </is>
      </c>
      <c r="F1421" s="9" t="inlineStr">
        <is>
          <t>111學年度大學個人申請入學第二階段指定項目甄試通知函內容如下，敬請查閱。
111個人申請-指定項目甄試函下載
通知函正本於111年4月22日以限時掛號寄出，敬請注意收件，謝謝！
一、隨函檢附本校防疫公開信及指定項目甄試報名通知單。
111申請入學-指定項目甄試防疫措施公開信下載
111申請入學-第二階段甄試「報名通知單」下載
二、報到日期、時間及地點：
日期：111年05月26日（星期四）
 時間：本系將於5月19日16：00前公佈面試順序表於本系網頁，公告後即不得要求更改，不再另行寄發紙本通知單，請各位考生務必上網確認報到及面試順序。
地點：健雄館（原科學四館）七樓717室
三、考生應攜帶物品（報到繳驗文件）：
本通知函、身分證明文件（附有照片之學生證、身分證正本或健保卡）
四、注意事項：
 1. 請依所屬之指定報到時間親自辦理報到。如預期會因故遲到者請事先告知，若於當天面試全部結束前完成報到，將安排於最後一位考生之後遞補面試，不得異議。
2. 面試方式及流程：請參閱本系考生須知（可至本系網站-高中生專區-個人申請資訊查詢）。各試場面試完畢後，請等待工作人員引領至下一個試場。為控管時間流程，每個試場面試結束前1分鐘，工作人員將敲門3聲以作提醒，面試時間到時敲門1聲後隨即開門。自報到時間起至完成面試流程約需一小時。
3. 請所有考生及陪考人員（限一人）於05月25日7:00至05月25日20:00，完成線上填寫「新型冠狀病毒TOCC評估表」（防疫聲明書），網址：https://forms.gle/39PVmMeN7v2eDguWA 
4. 05月26日安排四場課程說明會(09:00、11:00、13:50、15:50)，歡迎考生及家長參加。
五、聯絡方式：
電話：(03) 422-7151轉分機65300
傳真：(03) 425-1175</t>
        </is>
      </c>
      <c r="G1421" s="7" t="inlineStr">
        <is>
          <t>111個人申請-指定項目甄試函</t>
        </is>
      </c>
      <c r="H1421" s="7" t="inlineStr">
        <is>
          <t>https://www.phy.ncu.edu.tw/wp-content/uploads/2022/05/111個人申請-指定項目甄試函.pdf</t>
        </is>
      </c>
      <c r="I1421" s="7" t="inlineStr">
        <is>
          <t>下載</t>
        </is>
      </c>
      <c r="J1421" s="7" t="inlineStr">
        <is>
          <t>https://www.phy.ncu.edu.tw/wp-content/uploads/2022/05/111個人申請-指定項目甄試函.pdf</t>
        </is>
      </c>
      <c r="K1421" s="7" t="inlineStr">
        <is>
          <t>111申請入學-指定項目甄試防疫措施公開信</t>
        </is>
      </c>
      <c r="L1421" s="7" t="inlineStr">
        <is>
          <t>https://www.phy.ncu.edu.tw/wp-content/uploads/2022/04/111指定項目甄試防疫措施公開信.pdf</t>
        </is>
      </c>
      <c r="M1421" s="7" t="inlineStr">
        <is>
          <t>https://www.phy.ncu.edu.tw/news/111%e5%ad%b8%e5%b9%b4%e5%ba%a6%e5%a4%a7%e5%ad%b8%e5%80%8b%e4%ba%ba%e7%94%b3%e8%ab%8b%e5%85%a5%e5%ad%b8%e7%ac%ac%e4%ba%8c%e9%9a%8e%e6%ae%b5%e6%8c%87%e5%ae%9a%e9%a0%85%e7%9b%ae%e7%94%84%e8%a9%a6/</t>
        </is>
      </c>
      <c r="N1421" s="7" t="inlineStr">
        <is>
          <t>吳菁穗</t>
        </is>
      </c>
    </row>
    <row r="1422" ht="40" customHeight="1">
      <c r="A1422" s="7">
        <f>TRUE()</f>
        <v/>
      </c>
      <c r="B1422" s="7" t="inlineStr">
        <is>
          <t>其他</t>
        </is>
      </c>
      <c r="C1422" s="7" t="n"/>
      <c r="D1422" s="14" t="n">
        <v>44672</v>
      </c>
      <c r="E1422" s="7" t="inlineStr">
        <is>
          <t>物理系空間清潔公告111.04.22(五)</t>
        </is>
      </c>
      <c r="F1422" s="9" t="inlineStr">
        <is>
          <t>S4-627-3、630、632、634
進行牆面.地板.天花板.桌椅.白板.窗簾擦拭..等清潔作業，其間略有噪音與消毒水味，不便之處請多諒解。</t>
        </is>
      </c>
      <c r="G1422" s="7" t="n"/>
      <c r="H1422" s="7" t="n"/>
      <c r="I1422" s="7" t="n"/>
      <c r="J1422" s="7" t="n"/>
      <c r="K1422" s="7" t="n"/>
      <c r="L1422" s="7" t="n"/>
      <c r="M1422" s="7" t="inlineStr">
        <is>
          <t>https://www.phy.ncu.edu.tw/news/%e7%89%a9%e7%90%86%e7%b3%bb%e7%a9%ba%e9%96%93%e6%b8%85%e6%bd%94%e5%85%ac%e5%91%8a111-04-22%e4%ba%94/</t>
        </is>
      </c>
      <c r="N1422" s="7" t="inlineStr">
        <is>
          <t>許慧君</t>
        </is>
      </c>
    </row>
    <row r="1423" ht="53" customHeight="1">
      <c r="A1423" s="7">
        <f>TRUE()</f>
        <v/>
      </c>
      <c r="B1423" s="7" t="inlineStr">
        <is>
          <t>演講</t>
        </is>
      </c>
      <c r="C1423" s="7" t="n"/>
      <c r="D1423" s="14" t="n">
        <v>44671</v>
      </c>
      <c r="E1423" s="7" t="inlineStr">
        <is>
          <t>Complex system seminar 20220421</t>
        </is>
      </c>
      <c r="F1423" s="9" t="inlineStr">
        <is>
          <t>Title: Spectral energy and enstrophy fluxes in two-dimensional turbulence
Speaker: Wei-Shuo Lo
Place :S4-625
Time: 2022.04.21 12:00-13:00</t>
        </is>
      </c>
      <c r="G1423" s="7" t="n"/>
      <c r="H1423" s="7" t="n"/>
      <c r="I1423" s="7" t="n"/>
      <c r="J1423" s="7" t="n"/>
      <c r="K1423" s="7" t="n"/>
      <c r="L1423" s="7" t="n"/>
      <c r="M1423" s="7" t="inlineStr">
        <is>
          <t>https://www.phy.ncu.edu.tw/news/complex-system-seminar-20220421/</t>
        </is>
      </c>
      <c r="N1423" s="7" t="inlineStr">
        <is>
          <t>許慧君</t>
        </is>
      </c>
    </row>
    <row r="1424" ht="170" customHeight="1">
      <c r="A1424" s="7">
        <f>TRUE()</f>
        <v/>
      </c>
      <c r="B1424" s="7" t="inlineStr">
        <is>
          <t>其他</t>
        </is>
      </c>
      <c r="C1424" s="7" t="n"/>
      <c r="D1424" s="14" t="n">
        <v>44671</v>
      </c>
      <c r="E1424" s="7" t="inlineStr">
        <is>
          <t>111年4月26日(二)起教務處將陸續搬遷至教研大樓，公告各組服務時間及辦公位置。</t>
        </is>
      </c>
      <c r="F1424" s="9" t="inlineStr">
        <is>
          <t>一、註冊組及課務組4/29(五)暫停服務一天，須辦理相關業務者，請提前(4/28)或延後(5/2)辦理。
二、各組開始在教研大樓服務的日期及辦公位置如下：
(一)招生組，4/26(二)起：教研大樓四樓。
(二)教務長室及教發中心，4/29(五)起：教研大樓四樓。
(三)註冊組及課務組，5/2(一)起：教研大樓三樓。
三、各組未搬遷至教研大樓前，仍維持在行政大樓受理各項業務。
四、全處分機號碼維持不變，惟話機遷移，各組暫停通話時間如下：
(一)招生組，4/26 (二)上午9時至11時。
(二)教務長室及教發中心，4/28(四)下午3時至5時。
(三)註冊組及課務組，4/29(五)下午3時至5時。
五、4/26(二)起投幣機暫停服務，復機時間將另行公告，欲申請各項學籍成績證明文件者，請持已儲值悠遊卡至註冊組臨櫃辦理。</t>
        </is>
      </c>
      <c r="G1424" s="7" t="n"/>
      <c r="H1424" s="7" t="n"/>
      <c r="I1424" s="7" t="n"/>
      <c r="J1424" s="7" t="n"/>
      <c r="K1424" s="7" t="n"/>
      <c r="L1424" s="7" t="n"/>
      <c r="M1424" s="7" t="inlineStr">
        <is>
          <t>https://www.phy.ncu.edu.tw/news/111%e5%b9%b44%e6%9c%8826%e6%97%a5%e4%ba%8c%e8%b5%b7%e6%95%99%e5%8b%99%e8%99%95%e5%b0%87%e9%99%b8%e7%ba%8c%e6%90%ac%e9%81%b7%e8%87%b3%e6%95%99%e7%a0%94%e5%a4%a7%e6%a8%93%ef%bc%8c%e5%85%ac%e5%91%8a/</t>
        </is>
      </c>
      <c r="N1424" s="7" t="inlineStr">
        <is>
          <t>許慧君</t>
        </is>
      </c>
    </row>
    <row r="1425">
      <c r="A1425" s="7">
        <f>TRUE()</f>
        <v/>
      </c>
      <c r="B1425" s="7" t="inlineStr">
        <is>
          <t>其他</t>
        </is>
      </c>
      <c r="C1425" s="7" t="n"/>
      <c r="D1425" s="14" t="n">
        <v>44671</v>
      </c>
      <c r="E1425" s="7" t="inlineStr">
        <is>
          <t>COVID-19校園防疫公告1110420</t>
        </is>
      </c>
      <c r="F1425" s="7" t="inlineStr">
        <is>
          <t>v1_校園防疫措施1110420-下載</t>
        </is>
      </c>
      <c r="G1425" s="7" t="inlineStr">
        <is>
          <t>v1_校園防疫措施1110420-</t>
        </is>
      </c>
      <c r="H1425" s="7" t="inlineStr">
        <is>
          <t>https://www.phy.ncu.edu.tw/wp-content/uploads/2022/04/v1_校園防疫措施1110420-.pdf</t>
        </is>
      </c>
      <c r="I1425" s="7" t="inlineStr">
        <is>
          <t>下載</t>
        </is>
      </c>
      <c r="J1425" s="7" t="inlineStr">
        <is>
          <t>https://www.phy.ncu.edu.tw/wp-content/uploads/2022/04/v1_校園防疫措施1110420-.pdf</t>
        </is>
      </c>
      <c r="K1425" s="7" t="n"/>
      <c r="L1425" s="7" t="n"/>
      <c r="M1425" s="7" t="inlineStr">
        <is>
          <t>https://www.phy.ncu.edu.tw/news/covid-19%e6%a0%a1%e5%9c%92%e9%98%b2%e7%96%ab%e5%85%ac%e5%91%8a1110420/</t>
        </is>
      </c>
      <c r="N1425" s="7" t="inlineStr">
        <is>
          <t>許慧君</t>
        </is>
      </c>
    </row>
    <row r="1426" ht="209" customHeight="1">
      <c r="A1426" s="7">
        <f>TRUE()</f>
        <v/>
      </c>
      <c r="B1426" s="7" t="inlineStr">
        <is>
          <t>其他</t>
        </is>
      </c>
      <c r="C1426" s="7" t="n"/>
      <c r="D1426" s="14" t="n">
        <v>44670</v>
      </c>
      <c r="E1426" s="7" t="inlineStr">
        <is>
          <t>恭喜本系78級系友陳正翔先生榮獲中大第19屆傑出校友!</t>
        </is>
      </c>
      <c r="F1426" s="9" t="inlineStr">
        <is>
          <t>中大第19屆傑出校友遴選會議，於民國111年4月15日(五)下午舉行。
參選校友皆為中大俊彥之才，以才華出眾，奉獻社會，榮我校譽，誠為學子楷模，而深獲師長肯定與提名推薦。
本屆傑出校友當選人共計五位。依年齡序名如下：
詹耀裕(學士72級、碩士77級) 土木工程學系
吳春成(學士72級) 中國文學系
古秀華(碩士91級) 人力資源研究所
劉燦文(學士78級) 電機工程學系
陳正翔(學士78級) 物理學系
恭喜五位俊彥當選！
2022年〈傑出校友頒獎典禮〉，謹安排於民國111年5月20日（星期五）下午14時30分〈中大107年週年校慶典禮〉舉行。
歡迎歷屆畢業校友返校蒞臨盛典，暢遊優美校園中，分享喜悅重溫美好時光。
活動諮詢：秘書室校友服務中心 駱季青
電 話：(03)4227151ext.57042
電 郵：eluo@ncu.edu.tw</t>
        </is>
      </c>
      <c r="G1426" s="7" t="n"/>
      <c r="H1426" s="7" t="n"/>
      <c r="I1426" s="7" t="n"/>
      <c r="J1426" s="7" t="n"/>
      <c r="K1426" s="7" t="n"/>
      <c r="L1426" s="7" t="n"/>
      <c r="M1426" s="7" t="inlineStr">
        <is>
          <t>https://www.phy.ncu.edu.tw/news/%e6%81%ad%e5%96%9c%e6%9c%ac%e7%b3%bb78%e7%b4%9a%e7%b3%bb%e5%8f%8b%e9%99%b3%e6%ad%a3%e7%bf%94%e5%85%88%e7%94%9f%e6%a6%ae%e7%8d%b2%e4%b8%ad%e5%a4%a7%e7%ac%ac19%e5%b1%86%e5%82%91%e5%87%ba%e6%a0%a1/</t>
        </is>
      </c>
      <c r="N1426" s="7" t="inlineStr">
        <is>
          <t>許慧君</t>
        </is>
      </c>
    </row>
    <row r="1427" ht="183" customHeight="1">
      <c r="A1427" s="7">
        <f>TRUE()</f>
        <v/>
      </c>
      <c r="B1427" s="7" t="inlineStr">
        <is>
          <t>其他</t>
        </is>
      </c>
      <c r="C1427" s="7" t="n"/>
      <c r="D1427" s="14" t="n">
        <v>44670</v>
      </c>
      <c r="E1427" s="7" t="inlineStr">
        <is>
          <t>物理系辦徵求勞雇型工讀生</t>
        </is>
      </c>
      <c r="F1427" s="9" t="inlineStr">
        <is>
          <t>工作內容：協助相關行政作業,空間整理,體溫量測
應徵資格：願意掃地、拖地，熟電腦文書作業，略具英文溝通能力，細心，有耐心。
工作津貼：173元/小時
聘僱期間：5/2-6/17
下列時間需可以值班至少8小時
週一 1400-1600
週二 0800-1000
週三 1400-1600
週四 1300-1600
週五 0800-1600
意者請回信corona@ncu.edu.tw
請提供姓名、系級、學號、手機、EMAIL、工讀經驗(如有)
檢附正面清晰照片一張
主旨請寫『物理系辦工讀生』</t>
        </is>
      </c>
      <c r="G1427" s="7" t="n"/>
      <c r="H1427" s="7" t="n"/>
      <c r="I1427" s="7" t="n"/>
      <c r="J1427" s="7" t="n"/>
      <c r="K1427" s="7" t="n"/>
      <c r="L1427" s="7" t="n"/>
      <c r="M1427" s="7" t="inlineStr">
        <is>
          <t>https://www.phy.ncu.edu.tw/news/%e7%89%a9%e7%90%86%e7%b3%bb%e8%be%a6%e5%be%b5%e6%b1%82%e5%8b%9e%e9%9b%87%e5%9e%8b%e5%b7%a5%e8%ae%80%e7%94%9f/</t>
        </is>
      </c>
      <c r="N1427" s="7" t="inlineStr">
        <is>
          <t>許慧君</t>
        </is>
      </c>
    </row>
    <row r="1428">
      <c r="A1428" s="7">
        <f>TRUE()</f>
        <v/>
      </c>
      <c r="B1428" s="7" t="inlineStr">
        <is>
          <t>其他</t>
        </is>
      </c>
      <c r="C1428" s="7" t="n"/>
      <c r="D1428" s="14" t="n">
        <v>44670</v>
      </c>
      <c r="E1428" s="7" t="inlineStr">
        <is>
          <t>全校環境消毒公告</t>
        </is>
      </c>
      <c r="F1428" s="7" t="n"/>
      <c r="G1428" s="7" t="n"/>
      <c r="H1428" s="7" t="n"/>
      <c r="I1428" s="7" t="n"/>
      <c r="J1428" s="7" t="n"/>
      <c r="K1428" s="7" t="n"/>
      <c r="L1428" s="7" t="n"/>
      <c r="M1428" s="7" t="inlineStr">
        <is>
          <t>https://www.phy.ncu.edu.tw/news/%e5%85%a8%e6%a0%a1%e7%92%b0%e5%a2%83%e6%b6%88%e6%af%92%e5%85%ac%e5%91%8a/</t>
        </is>
      </c>
      <c r="N1428" s="7" t="inlineStr">
        <is>
          <t>許慧君</t>
        </is>
      </c>
    </row>
    <row r="1429">
      <c r="A1429" s="7">
        <f>TRUE()</f>
        <v/>
      </c>
      <c r="B1429" s="7" t="inlineStr">
        <is>
          <t>其他</t>
        </is>
      </c>
      <c r="C1429" s="7" t="n"/>
      <c r="D1429" s="14" t="n">
        <v>44666</v>
      </c>
      <c r="E1429" s="7" t="inlineStr">
        <is>
          <t>【停車資訊】配合本校環校道路AC重鋪 第三階段道路封閉 車輛停車指引資訊(111/4/14更新)</t>
        </is>
      </c>
      <c r="F1429" s="7" t="n"/>
      <c r="G1429" s="7" t="n"/>
      <c r="H1429" s="7" t="n"/>
      <c r="I1429" s="7" t="n"/>
      <c r="J1429" s="7" t="n"/>
      <c r="K1429" s="7" t="n"/>
      <c r="L1429" s="7" t="n"/>
      <c r="M1429" s="7" t="inlineStr">
        <is>
          <t>https://www.phy.ncu.edu.tw/news/%e3%80%90%e5%81%9c%e8%bb%8a%e8%b3%87%e8%a8%8a%e3%80%91%e9%85%8d%e5%90%88%e6%9c%ac%e6%a0%a1%e7%92%b0%e6%a0%a1%e9%81%93%e8%b7%afac%e9%87%8d%e9%8b%aa-%e7%ac%ac%e4%b8%89%e9%9a%8e%e6%ae%b5%e9%81%93-2/</t>
        </is>
      </c>
      <c r="N1429" s="7" t="inlineStr">
        <is>
          <t>許慧君</t>
        </is>
      </c>
    </row>
    <row r="1430" ht="170" customHeight="1">
      <c r="A1430" s="7">
        <f>TRUE()</f>
        <v/>
      </c>
      <c r="B1430" s="7" t="inlineStr">
        <is>
          <t>其他</t>
        </is>
      </c>
      <c r="C1430" s="7" t="n"/>
      <c r="D1430" s="14" t="n">
        <v>44665</v>
      </c>
      <c r="E1430" s="7" t="inlineStr">
        <is>
          <t>4/29(五)清洗健雄館1-10樓窗台</t>
        </is>
      </c>
      <c r="F1430" s="9" t="inlineStr">
        <is>
          <t>4/29(五)委託清潔公司清洗1-10樓電梯旁窗台
各樓層電梯前座位區暫停開放。
請靠近窗台之房間使用者，當天請務必關上窗戶，以免汙水潑入室內，不便之處請見諒。
一樓104技佐辦公室
二樓206天文所
三樓306實驗物理實驗室
四樓406離子佈植實驗室
五樓506-1低溫物理實驗室
六樓624複雜液體研究室
七樓724研討室
八樓822.824
九樓914
十樓1012</t>
        </is>
      </c>
      <c r="G1430" s="7" t="n"/>
      <c r="H1430" s="7" t="n"/>
      <c r="I1430" s="7" t="n"/>
      <c r="J1430" s="7" t="n"/>
      <c r="K1430" s="7" t="n"/>
      <c r="L1430" s="7" t="n"/>
      <c r="M1430" s="7" t="inlineStr">
        <is>
          <t>https://www.phy.ncu.edu.tw/news/4-29%e4%ba%94%e6%b8%85%e6%b4%97%e5%81%a5%e9%9b%84%e9%a4%a81-10%e6%a8%93%e7%aa%97%e5%8f%b0/</t>
        </is>
      </c>
      <c r="N1430" s="7" t="inlineStr">
        <is>
          <t>許慧君</t>
        </is>
      </c>
    </row>
    <row r="1431" ht="222" customHeight="1">
      <c r="A1431" s="7">
        <f>TRUE()</f>
        <v/>
      </c>
      <c r="B1431" s="7" t="inlineStr">
        <is>
          <t>其他</t>
        </is>
      </c>
      <c r="C1431" s="7" t="n"/>
      <c r="D1431" s="14" t="n">
        <v>44665</v>
      </c>
      <c r="E1431" s="7" t="inlineStr">
        <is>
          <t>環校道路AC路面改善工程第三階段封閉道路期程-111年4月19日(含)起至111年5月8日止(預估期程)</t>
        </is>
      </c>
      <c r="F1431" s="9" t="inlineStr">
        <is>
          <t>施工公告       111.04.13
本工程第一、二階段(正門入口右起至中大湖段)業已完成階段性工項(因下雨因素及考量耐久性，面層尚未鋪設)，爰111年4月18日起僅開放車輛通行，人員及腳踏車請行走工區外之步道，請依交維設施指示位置小心通行過路。
第三階段自111年4月19日(含)起至111年5月8日止(預估期程)封閉施工區域約略位置為：教研大樓前~創新育城中心~荷花池前(工程整體道路封閉路段請詳附圖，後門將配合封閉僅限單一舍、單二舍住戶及育成中心同仁車輛進出，其他同仁車輛請由前門進出。
工程倘受天候因素及隱蔽物影響，封閉結束時間及相關工序調整，將視狀況做滾動式調整，不另通知。
為維護人身安全，請勿任意跨越工區。施工期間造成不便及困擾，尚祈見諒!!
施工廠商︰欣鴻營造有限公司  
負責人︰邱欽融    電話：(03)3880857、0933-944537
監造單位：和建工程顧問股份有限公司
承辦人：張俊偉    電話：(03)3022782、0928-811427
承辦單位:總務處營繕組
承辦人：張秀金  校內分機：57329
                        總務處營繕組  敬啟</t>
        </is>
      </c>
      <c r="G1431" s="7" t="n"/>
      <c r="H1431" s="7" t="n"/>
      <c r="I1431" s="7" t="n"/>
      <c r="J1431" s="7" t="n"/>
      <c r="K1431" s="7" t="n"/>
      <c r="L1431" s="7" t="n"/>
      <c r="M1431" s="7" t="inlineStr">
        <is>
          <t>https://www.phy.ncu.edu.tw/news/%e7%92%b0%e6%a0%a1%e9%81%93%e8%b7%afac%e8%b7%af%e9%9d%a2%e6%94%b9%e5%96%84%e5%b7%a5%e7%a8%8b%e7%ac%ac%e4%b8%89%e9%9a%8e%e6%ae%b5%e5%b0%81%e9%96%89%e9%81%93%e8%b7%af%e6%9c%9f%e7%a8%8b-111%e5%b9%b44/</t>
        </is>
      </c>
      <c r="N1431" s="7" t="inlineStr">
        <is>
          <t>許慧君</t>
        </is>
      </c>
    </row>
    <row r="1432" ht="345" customHeight="1">
      <c r="A1432" s="7">
        <f>TRUE()</f>
        <v/>
      </c>
      <c r="B1432" s="7" t="inlineStr">
        <is>
          <t>演講</t>
        </is>
      </c>
      <c r="C1432" s="7" t="n"/>
      <c r="D1432" s="14" t="n">
        <v>44665</v>
      </c>
      <c r="E1432" s="7" t="inlineStr">
        <is>
          <t>Colloquium 20220419 – All-inorganic perovskite quantum dot light-emitting memories</t>
        </is>
      </c>
      <c r="F1432" s="9" t="inlineStr">
        <is>
          <t>Colloquium
Department of Physics, NCU
All-inorganic perovskite quantum dot light-emitting memories
Prof. Ya-Ju Lee (李亞儒)
Institute of Electro-Optical Engineering, NTNU
Date 2022.04.19 (Tue)
Place S4-625
Time 14:00-16:00
Abstract :
To date, all-inorganic metal halide perovskite materials, usually expressed as the chemical formula of ABX3, where A and B are metal cations with different sizes and X being a halide anion, have been intensively investigated due to their unique photophysical characteristics and high stability in the ambient environment. They can be easily processed by solution methods and be implemented in low-cost, mass-production of optoelectronic devices for high-scalable applications. Furthermore, all-inorganic perovskite halides have low activation energies for the migration of halide-ion vacancies under an applied bias, which enables the drifts of charged cations and anions per the poling direction and is believed to be the cause of several intriguing phenomena observed in the perovskite optoelectronic devices. In this talk, we will introduce our recent work in which a novel all-inorganic perovskite CsPbBr3 light-emitting memory (LEM) is demonstrated by monolithically integrating a perovskite light-emitting electrochemical cell (LEC) with a perovskite nonvolatile resistive random-access memory (RRAM). A physical picture, outlining the movements of each ion in the perovskite LEM and their reduction and oxidation processes under different bias scenarios by carefully investigating its intriguing electronic and optical characteristics, will also be discussed. We believe this work could also serve as a new paradigm for generating more advanced all-inorganic perovskite optoelectronics and new applications through the synergy of electronics and photonics</t>
        </is>
      </c>
      <c r="G1432" s="7" t="n"/>
      <c r="H1432" s="7" t="n"/>
      <c r="I1432" s="7" t="n"/>
      <c r="J1432" s="7" t="n"/>
      <c r="K1432" s="7" t="n"/>
      <c r="L1432" s="7" t="n"/>
      <c r="M1432" s="7" t="inlineStr">
        <is>
          <t>https://www.phy.ncu.edu.tw/news/colloquium-20220419-all-inorganic-perovskite-quantum-dot-light-emitting-memories/</t>
        </is>
      </c>
      <c r="N1432" s="7" t="inlineStr">
        <is>
          <t>許慧君</t>
        </is>
      </c>
    </row>
    <row r="1433" ht="53" customHeight="1">
      <c r="A1433" s="7">
        <f>TRUE()</f>
        <v/>
      </c>
      <c r="B1433" s="7" t="inlineStr">
        <is>
          <t>其他</t>
        </is>
      </c>
      <c r="C1433" s="7" t="n"/>
      <c r="D1433" s="14" t="n">
        <v>44663</v>
      </c>
      <c r="E1433" s="7" t="inlineStr">
        <is>
          <t>二手家具、書本、文具領用公告(4/21前)</t>
        </is>
      </c>
      <c r="F1433" s="9" t="inlineStr">
        <is>
          <t>系上現有沙發、辦公桌、椅子、鐵櫃、二手書&amp;文具一批
可供領用
有意領用者請和系辦聯繫
謝謝</t>
        </is>
      </c>
      <c r="G1433" s="7" t="n"/>
      <c r="H1433" s="7" t="n"/>
      <c r="I1433" s="7" t="n"/>
      <c r="J1433" s="7" t="n"/>
      <c r="K1433" s="7" t="n"/>
      <c r="L1433" s="7" t="n"/>
      <c r="M1433" s="7" t="inlineStr">
        <is>
          <t>https://www.phy.ncu.edu.tw/news/%e4%ba%8c%e6%89%8b%e5%ae%b6%e5%85%b7%e3%80%81%e6%9b%b8%e6%9c%ac%e3%80%81%e6%96%87%e5%85%b7%e9%a0%98%e7%94%a8%e5%85%ac%e5%91%8a/</t>
        </is>
      </c>
      <c r="N1433" s="7" t="inlineStr">
        <is>
          <t>許慧君</t>
        </is>
      </c>
    </row>
    <row r="1434" ht="333" customHeight="1">
      <c r="A1434" s="7">
        <f>TRUE()</f>
        <v/>
      </c>
      <c r="B1434" s="7" t="inlineStr">
        <is>
          <t>演講</t>
        </is>
      </c>
      <c r="C1434" s="7" t="n"/>
      <c r="D1434" s="14" t="n">
        <v>44662</v>
      </c>
      <c r="E1434" s="7" t="inlineStr">
        <is>
          <t>110學年度第二學期「師生共學自主學習系列活動」</t>
        </is>
      </c>
      <c r="F1434" s="9" t="inlineStr">
        <is>
          <t>&lt;活動目標&gt;
1.招募有意願探索自主學習教與學心法的師生社群
2.建立社群互動網絡與共學機制
3.建置中大自主學習的方法學和導覽手冊
4.開設自主學習微課程或通識課程
5.逐步推動各院系建置自主課程必修或選修課程
&lt;活動內容&gt;
【第一場次】
時間:111年4月19日(二)10:00-12:00
地點:教研大樓地下室TR001教室
講題:「成長其實可以簡單自在」
講師:物理系伊林老師
報名網址: https://forms.gle/tkz5FircmPrw18138
【第二場次】
時間:111年5月4日(三)14:00-16:00
地點:遊藝館一樓國際會議廳
講題:「善用數位科技讓自主學習變得好神」
講師:台灣科技大學黃國禎講座教授
報名網址: https://forms.gle/a5PdwnWmGWyPrfwS8
【第三場次】
時間:111年5月31日(三)10:30-12:30
地點:教研大樓地下室TR002教室
講題:「中大跨域自主學習師生論壇」
對象:中大創新教師 &amp; 中大跨域社群學生
報名網址: https://forms.gle/iZVcqrJSsNVPZqYq6
連結：https://forms.gle/iZVcqrJSsNVPZqYq6</t>
        </is>
      </c>
      <c r="G1434" s="7" t="inlineStr">
        <is>
          <t>https://forms.gle/iZVcqrJSsNVPZqYq6</t>
        </is>
      </c>
      <c r="H1434" s="7" t="inlineStr">
        <is>
          <t>https://forms.gle/iZVcqrJSsNVPZqYq6</t>
        </is>
      </c>
      <c r="I1434" s="7" t="n"/>
      <c r="J1434" s="7" t="n"/>
      <c r="K1434" s="7" t="n"/>
      <c r="L1434" s="7" t="n"/>
      <c r="M1434" s="7" t="inlineStr">
        <is>
          <t>https://www.phy.ncu.edu.tw/news/110%e5%ad%b8%e5%b9%b4%e5%ba%a6%e7%ac%ac%e4%ba%8c%e5%ad%b8%e6%9c%9f%e3%80%8c%e5%b8%ab%e7%94%9f%e5%85%b1%e5%ad%b8%e8%87%aa%e4%b8%bb%e5%ad%b8%e7%bf%92%e7%b3%bb%e5%88%97%e6%b4%bb%e5%8b%95%e3%80%8d/</t>
        </is>
      </c>
      <c r="N1434" s="7" t="inlineStr">
        <is>
          <t>許慧君</t>
        </is>
      </c>
    </row>
    <row r="1435">
      <c r="A1435" s="7">
        <f>TRUE()</f>
        <v/>
      </c>
      <c r="B1435" s="7" t="inlineStr">
        <is>
          <t>演講</t>
        </is>
      </c>
      <c r="C1435" s="7" t="n"/>
      <c r="D1435" s="14" t="n">
        <v>44658</v>
      </c>
      <c r="E1435" s="7" t="inlineStr">
        <is>
          <t>4/26(二)理學院量子電腦教育課程</t>
        </is>
      </c>
      <c r="F1435" s="7" t="n"/>
      <c r="G1435" s="7" t="n"/>
      <c r="H1435" s="7" t="n"/>
      <c r="I1435" s="7" t="n"/>
      <c r="J1435" s="7" t="n"/>
      <c r="K1435" s="7" t="n"/>
      <c r="L1435" s="7" t="n"/>
      <c r="M1435" s="7" t="inlineStr">
        <is>
          <t>https://www.phy.ncu.edu.tw/news/4-26%e4%ba%8c%e7%90%86%e5%ad%b8%e9%99%a2%e9%87%8f%e5%ad%90%e9%9b%bb%e8%85%a6%e6%95%99%e8%82%b2%e8%aa%b2%e7%a8%8b/</t>
        </is>
      </c>
      <c r="N1435" s="7" t="inlineStr">
        <is>
          <t>許慧君</t>
        </is>
      </c>
    </row>
    <row r="1436" ht="79" customHeight="1">
      <c r="A1436" s="7">
        <f>TRUE()</f>
        <v/>
      </c>
      <c r="B1436" s="7" t="inlineStr">
        <is>
          <t>其他</t>
        </is>
      </c>
      <c r="C1436" s="7" t="n"/>
      <c r="D1436" s="14" t="n">
        <v>44658</v>
      </c>
      <c r="E1436" s="7" t="inlineStr">
        <is>
          <t>COVID-19校園防疫公告1110406</t>
        </is>
      </c>
      <c r="F1436" s="9" t="inlineStr">
        <is>
          <t>v1_校園防疫措施1110406-下載
教職員工生如確診或被匡列居家隔離、自主健康管理，請務必通報校方（上班時間-衛生保健組03-2804814；非上班時間-校安中心 03-2805666）。
實體授課採固定座位、固定成員方式進行，並落實實聯制 ；如無法採固定座位時，請任課老師拍照留存，以便後續疫調。師生應全程佩戴口罩且落實手部消毒，上課期間禁止飲食。</t>
        </is>
      </c>
      <c r="G1436" s="7" t="inlineStr">
        <is>
          <t>v1_校園防疫措施1110406-</t>
        </is>
      </c>
      <c r="H1436" s="7" t="inlineStr">
        <is>
          <t>https://www.phy.ncu.edu.tw/wp-content/uploads/2022/04/v1_校園防疫措施1110406-.pdf</t>
        </is>
      </c>
      <c r="I1436" s="7" t="inlineStr">
        <is>
          <t>下載</t>
        </is>
      </c>
      <c r="J1436" s="7" t="inlineStr">
        <is>
          <t>https://www.phy.ncu.edu.tw/wp-content/uploads/2022/04/v1_校園防疫措施1110406-.pdf</t>
        </is>
      </c>
      <c r="K1436" s="7" t="n"/>
      <c r="L1436" s="7" t="n"/>
      <c r="M1436" s="7" t="inlineStr">
        <is>
          <t>https://www.phy.ncu.edu.tw/news/covid-19%e6%a0%a1%e5%9c%92%e9%98%b2%e7%96%ab%e5%85%ac%e5%91%8a1110406/</t>
        </is>
      </c>
      <c r="N1436" s="7" t="inlineStr">
        <is>
          <t>許慧君</t>
        </is>
      </c>
    </row>
    <row r="1437" ht="53" customHeight="1">
      <c r="A1437" s="7">
        <f>TRUE()</f>
        <v/>
      </c>
      <c r="B1437" s="7" t="inlineStr">
        <is>
          <t>其他</t>
        </is>
      </c>
      <c r="C1437" s="7" t="n"/>
      <c r="D1437" s="14" t="n">
        <v>44657</v>
      </c>
      <c r="E1437" s="7" t="inlineStr">
        <is>
          <t>本週六(4/9)大一家長親師座談會取消辦理</t>
        </is>
      </c>
      <c r="F1437" s="9" t="inlineStr">
        <is>
          <t>目前由於新冠肺炎(COVID-19)疫情持續升溫，為降低群聚感染風險，
本系原定4/9(六)舉辦之大一家長親師座談會取消辦理，
歡迎家長利用電話、電子郵件等形式與導師聯繫。
造成不便之處，敬請見諒。</t>
        </is>
      </c>
      <c r="G1437" s="7" t="n"/>
      <c r="H1437" s="7" t="n"/>
      <c r="I1437" s="7" t="n"/>
      <c r="J1437" s="7" t="n"/>
      <c r="K1437" s="7" t="n"/>
      <c r="L1437" s="7" t="n"/>
      <c r="M1437" s="7" t="inlineStr">
        <is>
          <t>https://www.phy.ncu.edu.tw/news/%e6%9c%ac%e9%80%b1%e5%85%ad4-9%e5%a4%a7%e4%b8%80%e5%ae%b6%e9%95%b7%e8%a6%aa%e5%b8%ab%e5%ba%a7%e8%ab%87%e6%9c%83%e5%8f%96%e6%b6%88%e8%be%a6%e7%90%86/</t>
        </is>
      </c>
      <c r="N1437" s="7" t="inlineStr">
        <is>
          <t>吳菁穗</t>
        </is>
      </c>
    </row>
    <row r="1438" ht="248" customHeight="1">
      <c r="A1438" s="7">
        <f>TRUE()</f>
        <v/>
      </c>
      <c r="B1438" s="7" t="inlineStr">
        <is>
          <t>演講</t>
        </is>
      </c>
      <c r="C1438" s="7" t="n"/>
      <c r="D1438" s="14" t="n">
        <v>44657</v>
      </c>
      <c r="E1438" s="7" t="inlineStr">
        <is>
          <t>Colloquium 20220412 - Results of worldwide gravitational wave observation 3 and progress of Taiwanese gravitational physics research facility for future R&amp;D</t>
        </is>
      </c>
      <c r="F1438" s="9" t="inlineStr">
        <is>
          <t>Colloquium
Department of Physics, NCU
Results of worldwide gravitational wave observation 3 and progress of Taiwanese gravitational physics research facility for future R&amp;D
Prof. Yuki Inoue (井上優貴)
Dept. of Physics, NCU
Date 2022.04.12 (Tue)    
Place S4-625
Time 14:00-16:00
Abstract :
The observations of gravitational wave provide us the new approach of the fundamental physics. Our group have studied the gravitational wave physics in LIGO and KAGRA. We have played a role for calibration studies in worldwide observation 3. We will start the next observing run from 2022 Dec. Recently, we are also focusing on the development of new gravitational wave technologies. To establish these technologies, the construction of the Academia Sinica Gravitational physics research facility (ASGRAF) was started from last year based on NCU-AS-NTHU collaboration. In this facility, we will operate the interferometer system with cryogenic technology. In this talk, we will discuss the result of observation 3 and progress of R&amp;D with new facility.</t>
        </is>
      </c>
      <c r="G1438" s="7" t="n"/>
      <c r="H1438" s="7" t="n"/>
      <c r="I1438" s="7" t="n"/>
      <c r="J1438" s="7" t="n"/>
      <c r="K1438" s="7" t="n"/>
      <c r="L1438" s="7" t="n"/>
      <c r="M1438" s="7" t="inlineStr">
        <is>
          <t>https://www.phy.ncu.edu.tw/news/colloquium-20220412-results-of-worldwide-gravitational-wave-observation-3-and-progress-of-taiwanese-gravitational-physics-research-facility-for-future-rd/</t>
        </is>
      </c>
      <c r="N1438" s="7" t="inlineStr">
        <is>
          <t>許慧君</t>
        </is>
      </c>
    </row>
    <row r="1439" ht="235" customHeight="1">
      <c r="A1439" s="7">
        <f>TRUE()</f>
        <v/>
      </c>
      <c r="B1439" s="7" t="inlineStr">
        <is>
          <t>其他</t>
        </is>
      </c>
      <c r="C1439" s="7" t="n"/>
      <c r="D1439" s="14" t="n">
        <v>44652</v>
      </c>
      <c r="E1439" s="7" t="inlineStr">
        <is>
          <t>【線上說明會】國際處110學年度第2學期線上出國說明會</t>
        </is>
      </c>
      <c r="F1439" s="9" t="inlineStr">
        <is>
          <t>為提升本校學生國際移動力，1102學期受新冠肺炎疫情影響，說明會參加人數受限，因此為了嘉惠更多未能到場之同學特設立此活動以利學生利用線上觀看說明會或分享會影片方式提升國際移動力。
▲ 欲加入「提升自我國際移動力」課程同學，請Email方式提供給Alice
◍ Email主旨：加入提升自我國際移動力課程
◍ 內文：你的 姓名 及 學號
◍ Email 給Alice： alice@ncu.edu.tw
◍ 待回信確認加入後，再登入 EE-CLASS系統 觀看說明會
▲ 注 意 事 項 ▲
◆ 時數認定依同學實際觀看時數核發
◆ 請於 05月31日前觀看影片並完成問卷填寫，時數預計於 06月10日後核定
◆ 觀看完1個課程主題並 正確完成問卷填寫 可獲得1小時國際視野時數，時數不得重覆獲得
↳ 同一場說明會不得重複觀看，實體說明會也在此限制
承辦人
彭小姐 Alice
☎  03-4227151#57084
✉ alice@ncu.edu.tw</t>
        </is>
      </c>
      <c r="G1439" s="7" t="inlineStr">
        <is>
          <t>alice@ncu.edu.tw</t>
        </is>
      </c>
      <c r="H1439" s="7" t="inlineStr">
        <is>
          <t>mailto:alice@ncu.edu.tw</t>
        </is>
      </c>
      <c r="I1439" s="7" t="inlineStr">
        <is>
          <t>EE-CLASS系統</t>
        </is>
      </c>
      <c r="J1439" s="7" t="inlineStr">
        <is>
          <t>https://ncueeclass.ncu.edu.tw/</t>
        </is>
      </c>
      <c r="K1439" s="7" t="inlineStr">
        <is>
          <t>alice@ncu.edu.tw</t>
        </is>
      </c>
      <c r="L1439" s="7" t="inlineStr">
        <is>
          <t>mailto:alice@ncu.edu.tw</t>
        </is>
      </c>
      <c r="M1439" s="7" t="inlineStr">
        <is>
          <t>https://www.phy.ncu.edu.tw/news/%e3%80%90%e7%b7%9a%e4%b8%8a%e8%aa%aa%e6%98%8e%e6%9c%83%e3%80%91%e5%9c%8b%e9%9a%9b%e8%99%95110%e5%ad%b8%e5%b9%b4%e5%ba%a6%e7%ac%ac2%e5%ad%b8%e6%9c%9f%e7%b7%9a%e4%b8%8a%e5%87%ba%e5%9c%8b%e8%aa%aa/</t>
        </is>
      </c>
      <c r="N1439" s="7" t="inlineStr">
        <is>
          <t>許慧君</t>
        </is>
      </c>
    </row>
    <row r="1440" ht="66" customHeight="1">
      <c r="A1440" s="7">
        <f>TRUE()</f>
        <v/>
      </c>
      <c r="B1440" s="7" t="inlineStr">
        <is>
          <t>其他</t>
        </is>
      </c>
      <c r="C1440" s="7" t="n"/>
      <c r="D1440" s="14" t="n">
        <v>44652</v>
      </c>
      <c r="E1440" s="7" t="inlineStr">
        <is>
          <t>【期中教學回饋】110(二)期中教學回饋開始填寫囉~即日起至4月22日(五)止，歡迎同學踴躍填寫</t>
        </is>
      </c>
      <c r="F1440" s="9" t="inlineStr">
        <is>
          <t>110學年第2學期期中教學回饋於4月1日開始至4月22日 23:59:59截止
歡迎同學踴躍至系統填寫對於修課課程的建議(期初至期中)，謝謝!
填寫路徑：https://cis.ncu.edu.tw/iNCU/academic/course/courseEvaluate
(使用portal帳號、密碼登入-&gt;教務專區-&gt;課務-&gt;教學評量)
***期中教學回饋為匿名問卷，您的身份我們絕對保密***</t>
        </is>
      </c>
      <c r="G1440" s="7" t="inlineStr">
        <is>
          <t>https://cis.ncu.edu.tw/iNCU/academic/course/courseEvaluate</t>
        </is>
      </c>
      <c r="H1440" s="7" t="inlineStr">
        <is>
          <t>https://cis.ncu.edu.tw/iNCU/academic/course/courseEvaluate</t>
        </is>
      </c>
      <c r="I1440" s="7" t="n"/>
      <c r="J1440" s="7" t="n"/>
      <c r="K1440" s="7" t="n"/>
      <c r="L1440" s="7" t="n"/>
      <c r="M1440" s="7" t="inlineStr">
        <is>
          <t>https://www.phy.ncu.edu.tw/news/%e3%80%90%e6%9c%9f%e4%b8%ad%e6%95%99%e5%ad%b8%e5%9b%9e%e9%a5%8b%e3%80%91110%e4%ba%8c%e6%9c%9f%e4%b8%ad%e6%95%99%e5%ad%b8%e5%9b%9e%e9%a5%8b%e9%96%8b%e5%a7%8b%e5%a1%ab%e5%af%ab%e5%9b%89%e5%8d%b3/</t>
        </is>
      </c>
      <c r="N1440" s="7" t="inlineStr">
        <is>
          <t>許慧君</t>
        </is>
      </c>
    </row>
    <row r="1441">
      <c r="A1441" s="7">
        <f>TRUE()</f>
        <v/>
      </c>
      <c r="B1441" s="7" t="inlineStr">
        <is>
          <t>其他</t>
        </is>
      </c>
      <c r="C1441" s="7" t="n"/>
      <c r="D1441" s="14" t="n">
        <v>44652</v>
      </c>
      <c r="E1441" s="7" t="inlineStr">
        <is>
          <t>物理系分機通訊錄1110401</t>
        </is>
      </c>
      <c r="F1441" s="7" t="inlineStr">
        <is>
          <t>物理系通訊錄下載</t>
        </is>
      </c>
      <c r="G1441" s="7" t="inlineStr">
        <is>
          <t>物理系通訊錄</t>
        </is>
      </c>
      <c r="H1441" s="7" t="inlineStr">
        <is>
          <t>https://www.phy.ncu.edu.tw/wp-content/uploads/2022/04/物理系通訊錄.pdf</t>
        </is>
      </c>
      <c r="I1441" s="7" t="inlineStr">
        <is>
          <t>下載</t>
        </is>
      </c>
      <c r="J1441" s="7" t="inlineStr">
        <is>
          <t>https://www.phy.ncu.edu.tw/wp-content/uploads/2022/04/物理系通訊錄.pdf</t>
        </is>
      </c>
      <c r="K1441" s="7" t="n"/>
      <c r="L1441" s="7" t="n"/>
      <c r="M1441" s="7" t="inlineStr">
        <is>
          <t>https://www.phy.ncu.edu.tw/news/%e7%89%a9%e7%90%86%e7%b3%bb%e5%88%86%e6%a9%9f%e9%80%9a%e8%a8%8a%e9%8c%841110401/</t>
        </is>
      </c>
      <c r="N1441" s="7" t="inlineStr">
        <is>
          <t>許慧君</t>
        </is>
      </c>
    </row>
    <row r="1442" ht="40" customHeight="1">
      <c r="A1442" s="7">
        <f>TRUE()</f>
        <v/>
      </c>
      <c r="B1442" s="7" t="inlineStr">
        <is>
          <t>其他</t>
        </is>
      </c>
      <c r="C1442" s="7" t="n"/>
      <c r="D1442" s="14" t="n">
        <v>44652</v>
      </c>
      <c r="E1442" s="7" t="inlineStr">
        <is>
          <t>健雄館自來水源停水</t>
        </is>
      </c>
      <c r="F1442" s="9" t="inlineStr">
        <is>
          <t>健雄館自來水源(包含茶水間、飲水機、廁所洗手台)因控制盤故障，目前停水。
地下水源(廁所馬桶沖水，男生廁所拖把水槽)不受影響。
已請廠商維修中，造成不便請見諒。</t>
        </is>
      </c>
      <c r="G1442" s="7" t="n"/>
      <c r="H1442" s="7" t="n"/>
      <c r="I1442" s="7" t="n"/>
      <c r="J1442" s="7" t="n"/>
      <c r="K1442" s="7" t="n"/>
      <c r="L1442" s="7" t="n"/>
      <c r="M1442" s="7" t="inlineStr">
        <is>
          <t>https://www.phy.ncu.edu.tw/news/%e5%81%a5%e9%9b%84%e9%a4%a8%e8%87%aa%e4%be%86%e6%b0%b4%e6%ba%90%e5%81%9c%e6%b0%b4/</t>
        </is>
      </c>
      <c r="N1442" s="7" t="inlineStr">
        <is>
          <t>許慧君</t>
        </is>
      </c>
    </row>
    <row r="1443">
      <c r="A1443" s="7">
        <f>TRUE()</f>
        <v/>
      </c>
      <c r="B1443" s="7" t="inlineStr">
        <is>
          <t>其他</t>
        </is>
      </c>
      <c r="C1443" s="7" t="n"/>
      <c r="D1443" s="14" t="n">
        <v>44651</v>
      </c>
      <c r="E1443" s="7" t="inlineStr">
        <is>
          <t>二手書領用</t>
        </is>
      </c>
      <c r="F1443" s="7" t="inlineStr">
        <is>
          <t>意者請到物理系辦公室S4-629領用</t>
        </is>
      </c>
      <c r="G1443" s="7" t="n"/>
      <c r="H1443" s="7" t="n"/>
      <c r="I1443" s="7" t="n"/>
      <c r="J1443" s="7" t="n"/>
      <c r="K1443" s="7" t="n"/>
      <c r="L1443" s="7" t="n"/>
      <c r="M1443" s="7" t="inlineStr">
        <is>
          <t>https://www.phy.ncu.edu.tw/news/%e4%ba%8c%e6%89%8b%e6%9b%b8%e9%a0%98%e7%94%a8/</t>
        </is>
      </c>
      <c r="N1443" s="7" t="inlineStr">
        <is>
          <t>許慧君</t>
        </is>
      </c>
    </row>
    <row r="1444" ht="105" customHeight="1">
      <c r="A1444" s="7">
        <f>TRUE()</f>
        <v/>
      </c>
      <c r="B1444" s="7" t="inlineStr">
        <is>
          <t>研討會</t>
        </is>
      </c>
      <c r="C1444" s="7" t="n"/>
      <c r="D1444" s="14" t="n">
        <v>44648</v>
      </c>
      <c r="E1444" s="7" t="inlineStr">
        <is>
          <t>2022小年會參展報名</t>
        </is>
      </c>
      <c r="F1444" s="9" t="inlineStr">
        <is>
          <t>2022物理小年會已開放報名參展
請實驗班學生、專題生以「小組」為單位進行報名
歡迎大家踴躍參展！
參展報名表單：https://forms.gle/iJuhfYDz91RyEGRK8
參展報名期限：3/26 ~ 4/20
活動日期：5/28（六）
若有任何問題皆可提出！
註：訪客報名 及 海報提交表單 將於四月公布。</t>
        </is>
      </c>
      <c r="G1444" s="7" t="inlineStr">
        <is>
          <t>https://forms.gle/iJuhfYDz91RyEGRK8</t>
        </is>
      </c>
      <c r="H1444" s="7" t="inlineStr">
        <is>
          <t>https://l.facebook.com/l.php?u=https%3A%2F%2Fforms.gle%2FiJuhfYDz91RyEGRK8%3Ffbclid%3DIwAR0dNSaHtWZrbk-1ERNssKrqzgeSnYMHmB7o5wBrVG0gsqAlr2kKb2zSQfA&amp;h=AT34BEGS2fGLuBEEDPgdUYQBLuaL-YYZ7NA1wW60C9sQ5Kz-rnuW1HUPWbI8foqjzYMRgeiWM9fEO3m5NC62JpMLIb8EtkSlbfzRh6L4HpRfkKAluQnBvrfjeIVqOm0lbCJck6Tq_2Nz3Mxa4w&amp;__tn__=-UK-y-R&amp;c[0]=AT1kB8WcUzYHsY0mSb5Tl-3FFTvxzDac_COzh9_dHscvmPnwJSUtr-fUIoSafsy3b8ojJn-0FcjVqjQSIDkanx7BMrk-9noS4iAV-_X33OXlDnAe6KIfIcllpxevhU2B-9v1ibXhL8ldekMu5HauDdcJmAqQeHBxSprTHYA8Mg-KroD0dJh4rMZTOTbSnYPB_hWmLuASUdV-iL-lWc7SLvdbVSU-KoKef5UN7DLcjhsPPC6seJ3ajgaRwYKh91Bc</t>
        </is>
      </c>
      <c r="I1444" s="7" t="n"/>
      <c r="J1444" s="7" t="n"/>
      <c r="K1444" s="7" t="n"/>
      <c r="L1444" s="7" t="n"/>
      <c r="M1444" s="7" t="inlineStr">
        <is>
          <t>https://www.phy.ncu.edu.tw/news/2022%e5%b0%8f%e5%b9%b4%e6%9c%83%e5%8f%83%e5%b1%95%e5%a0%b1%e5%90%8d/</t>
        </is>
      </c>
      <c r="N1444" s="7" t="inlineStr">
        <is>
          <t>許慧君</t>
        </is>
      </c>
    </row>
    <row r="1445">
      <c r="A1445" s="7">
        <f>TRUE()</f>
        <v/>
      </c>
      <c r="B1445" s="7" t="inlineStr">
        <is>
          <t>其他</t>
        </is>
      </c>
      <c r="C1445" s="7" t="n"/>
      <c r="D1445" s="14" t="n">
        <v>44648</v>
      </c>
      <c r="E1445" s="7" t="inlineStr">
        <is>
          <t>化合物半導體前瞻技術論壇中大登場　開拓產學合作新視野</t>
        </is>
      </c>
      <c r="F1445" s="7" t="inlineStr">
        <is>
          <t>https://www.ncu.edu.tw/tw/news/show.php?num=2154</t>
        </is>
      </c>
      <c r="G1445" s="7" t="inlineStr">
        <is>
          <t>https://www.ncu.edu.tw/tw/news/show.php?num=2154</t>
        </is>
      </c>
      <c r="H1445" s="7" t="inlineStr">
        <is>
          <t>https://www.ncu.edu.tw/tw/news/show.php?num=2154</t>
        </is>
      </c>
      <c r="I1445" s="7" t="n"/>
      <c r="J1445" s="7" t="n"/>
      <c r="K1445" s="7" t="n"/>
      <c r="L1445" s="7" t="n"/>
      <c r="M1445" s="7" t="inlineStr">
        <is>
          <t>https://www.phy.ncu.edu.tw/news/%e5%8c%96%e5%90%88%e7%89%a9%e5%8d%8a%e5%b0%8e%e9%ab%94%e5%89%8d%e7%9e%bb%e6%8a%80%e8%a1%93%e8%ab%96%e5%a3%87%e4%b8%ad%e5%a4%a7%e7%99%bb%e5%a0%b4%e3%80%80%e9%96%8b%e6%8b%93%e7%94%a2%e5%ad%b8%e5%90%88/</t>
        </is>
      </c>
      <c r="N1445" s="7" t="inlineStr">
        <is>
          <t>許慧君</t>
        </is>
      </c>
    </row>
    <row r="1446">
      <c r="A1446" s="7">
        <f>TRUE()</f>
        <v/>
      </c>
      <c r="B1446" s="7" t="inlineStr">
        <is>
          <t>其他</t>
        </is>
      </c>
      <c r="C1446" s="7" t="n"/>
      <c r="D1446" s="14" t="n">
        <v>44644</v>
      </c>
      <c r="E1446" s="7" t="inlineStr">
        <is>
          <t>【停車資訊】配合本校環校道路AC重鋪 第三階段道路封閉 車輛停車指引資訊(111/3/24更新)</t>
        </is>
      </c>
      <c r="F1446" s="7" t="n"/>
      <c r="G1446" s="7" t="n"/>
      <c r="H1446" s="7" t="n"/>
      <c r="I1446" s="7" t="n"/>
      <c r="J1446" s="7" t="n"/>
      <c r="K1446" s="7" t="n"/>
      <c r="L1446" s="7" t="n"/>
      <c r="M1446" s="7" t="inlineStr">
        <is>
          <t>https://www.phy.ncu.edu.tw/news/%e3%80%90%e5%81%9c%e8%bb%8a%e8%b3%87%e8%a8%8a%e3%80%91%e9%85%8d%e5%90%88%e6%9c%ac%e6%a0%a1%e7%92%b0%e6%a0%a1%e9%81%93%e8%b7%afac%e9%87%8d%e9%8b%aa-%e7%ac%ac%e4%b8%89%e9%9a%8e%e6%ae%b5%e9%81%93/</t>
        </is>
      </c>
      <c r="N1446" s="7" t="inlineStr">
        <is>
          <t>許慧君</t>
        </is>
      </c>
    </row>
    <row r="1447" ht="261" customHeight="1">
      <c r="A1447" s="7">
        <f>TRUE()</f>
        <v/>
      </c>
      <c r="B1447" s="7" t="inlineStr">
        <is>
          <t>演講</t>
        </is>
      </c>
      <c r="C1447" s="7" t="n"/>
      <c r="D1447" s="14" t="n">
        <v>44643</v>
      </c>
      <c r="E1447" s="7" t="inlineStr">
        <is>
          <t>Colloquium 20220329 - Laboratory Astrophysics: Non-thermal Desorption of Astrophysical Ices</t>
        </is>
      </c>
      <c r="F1447" s="9" t="inlineStr">
        <is>
          <t>Colloquium
Department of Physics, NCU
Laboratory Astrophysics: Non-thermal Desorption of Astrophysical Ices
Prof. Yu-Jung Chen (陳俞融)
Dept. of Physics, NCU
Date 2022.03.29 (Tue)
Place S4-625
Time 14:00-16:00
Abstract :
Ejection of molecules from ice-covered dust exposed to ultraviolet photons, known as photodesorption, is summoned to account for gas abundances in cold interstellar regions. Carbon monoxide (CO) is the second most abundant ice component in interstellar clouds. Photon energy transfer between CO molecules can eventually excite molecules on the ice surface, allowing non-thermal desorption. In this talk, we will present our studies of photon induced desorption of astrophysical ices over the past decade , and introduce you the next steps for understanding more of the mechanism of photodesorption. In the second part of this talk, we will present new and robust evidence of X-ray-induced diffusion within a realistic ice mantle at very low temperatures, leading to not only an efficient mixing of the molecular content of the ice, but also drive the desorption of species that would otherwise remain buried near the surface of dust.</t>
        </is>
      </c>
      <c r="G1447" s="7" t="n"/>
      <c r="H1447" s="7" t="n"/>
      <c r="I1447" s="7" t="n"/>
      <c r="J1447" s="7" t="n"/>
      <c r="K1447" s="7" t="n"/>
      <c r="L1447" s="7" t="n"/>
      <c r="M1447" s="7" t="inlineStr">
        <is>
          <t>https://www.phy.ncu.edu.tw/news/colloquium-20220329-laboratory-astrophysics-non-thermal-desorption-of-astrophysical-ices/</t>
        </is>
      </c>
      <c r="N1447" s="7" t="inlineStr">
        <is>
          <t>許慧君</t>
        </is>
      </c>
    </row>
    <row r="1448">
      <c r="A1448" s="7">
        <f>TRUE()</f>
        <v/>
      </c>
      <c r="B1448" s="7" t="inlineStr">
        <is>
          <t>招生</t>
        </is>
      </c>
      <c r="C1448" s="7" t="n"/>
      <c r="D1448" s="14" t="n">
        <v>44637</v>
      </c>
      <c r="E1448" s="7" t="inlineStr">
        <is>
          <t>111學年度新住民入學招生簡章</t>
        </is>
      </c>
      <c r="F1448" s="7" t="inlineStr">
        <is>
          <t>https://admission.ncu.edu.tw/zh-TW/content/89/16</t>
        </is>
      </c>
      <c r="G1448" s="7" t="inlineStr">
        <is>
          <t>https://admission.ncu.edu.tw/zh-TW/content/89/16</t>
        </is>
      </c>
      <c r="H1448" s="7" t="inlineStr">
        <is>
          <t>https://admission.ncu.edu.tw/zh-TW/content/89/16</t>
        </is>
      </c>
      <c r="I1448" s="7" t="n"/>
      <c r="J1448" s="7" t="n"/>
      <c r="K1448" s="7" t="n"/>
      <c r="L1448" s="7" t="n"/>
      <c r="M1448" s="7" t="inlineStr">
        <is>
          <t>https://www.phy.ncu.edu.tw/news/111%e5%ad%b8%e5%b9%b4%e5%ba%a6%e6%96%b0%e4%bd%8f%e6%b0%91%e5%85%a5%e5%ad%b8%e6%8b%9b%e7%94%9f%e7%b0%a1%e7%ab%a0/</t>
        </is>
      </c>
      <c r="N1448" s="7" t="inlineStr">
        <is>
          <t>許慧君</t>
        </is>
      </c>
    </row>
    <row r="1449">
      <c r="A1449" s="7">
        <f>TRUE()</f>
        <v/>
      </c>
      <c r="B1449" s="7" t="inlineStr">
        <is>
          <t>其他</t>
        </is>
      </c>
      <c r="C1449" s="7" t="n"/>
      <c r="D1449" s="14" t="n">
        <v>44637</v>
      </c>
      <c r="E1449" s="7" t="inlineStr">
        <is>
          <t>【停車資訊】配合本校環校道路AC重鋪 第二階段道路封閉 車輛停車指引資訊(111/3/17更新)</t>
        </is>
      </c>
      <c r="F1449" s="7" t="n"/>
      <c r="G1449" s="7" t="n"/>
      <c r="H1449" s="7" t="n"/>
      <c r="I1449" s="7" t="n"/>
      <c r="J1449" s="7" t="n"/>
      <c r="K1449" s="7" t="n"/>
      <c r="L1449" s="7" t="n"/>
      <c r="M1449" s="7" t="inlineStr">
        <is>
          <t>https://www.phy.ncu.edu.tw/news/%e3%80%90%e5%81%9c%e8%bb%8a%e8%b3%87%e8%a8%8a%e3%80%91%e9%85%8d%e5%90%88%e6%9c%ac%e6%a0%a1%e7%92%b0%e6%a0%a1%e9%81%93%e8%b7%afac%e9%87%8d%e9%8b%aa-%e7%ac%ac%e4%ba%8c%e9%9a%8e%e6%ae%b5%e9%81%93/</t>
        </is>
      </c>
      <c r="N1449" s="7" t="inlineStr">
        <is>
          <t>許慧君</t>
        </is>
      </c>
    </row>
    <row r="1450" ht="53" customHeight="1">
      <c r="A1450" s="7">
        <f>TRUE()</f>
        <v/>
      </c>
      <c r="B1450" s="7" t="inlineStr">
        <is>
          <t>招生</t>
        </is>
      </c>
      <c r="C1450" s="7" t="n"/>
      <c r="D1450" s="14" t="n">
        <v>44637</v>
      </c>
      <c r="E1450" s="7" t="inlineStr">
        <is>
          <t>111學年度碩士班考試入學複試錄取名單</t>
        </is>
      </c>
      <c r="F1450" s="9" t="inlineStr">
        <is>
          <t>https://admission.ncu.edu.tw/zh-TW/article/2022-03-17%2011:55:42
正取生:報到通知單及成績單於3/17以掛號寄至通訊地址。
備取生:成績單於3/17以掛號寄至通訊地址。
111學年度碩士班考試入學招生入學報到階段查詢</t>
        </is>
      </c>
      <c r="G1450" s="7" t="inlineStr">
        <is>
          <t>https://admission.ncu.edu.tw/zh-TW/article/2022-03-17%2011:5</t>
        </is>
      </c>
      <c r="H1450" s="7" t="inlineStr">
        <is>
          <t>https://admission.ncu.edu.tw/zh-TW/article/2022-03-17%2011:55:42</t>
        </is>
      </c>
      <c r="I1450" s="7" t="inlineStr">
        <is>
          <t>111學年度碩士班考試入學招生入學報到階段查詢</t>
        </is>
      </c>
      <c r="J1450" s="7" t="inlineStr">
        <is>
          <t>https://cis.ncu.edu.tw/ExamRegister/checkin?activityNo=130</t>
        </is>
      </c>
      <c r="K1450" s="7" t="n"/>
      <c r="L1450" s="7" t="n"/>
      <c r="M1450" s="7" t="inlineStr">
        <is>
          <t>https://www.phy.ncu.edu.tw/news/111%e5%ad%b8%e5%b9%b4%e5%ba%a6%e7%a2%a9%e5%a3%ab%e7%8f%ad%e8%80%83%e8%a9%a6%e5%85%a5%e5%ad%b8%e8%a4%87%e8%a9%a6%e9%8c%84%e5%8f%96%e5%90%8d%e5%96%ae/</t>
        </is>
      </c>
      <c r="N1450" s="7" t="inlineStr">
        <is>
          <t>許慧君</t>
        </is>
      </c>
    </row>
    <row r="1451" ht="183" customHeight="1">
      <c r="A1451" s="7">
        <f>TRUE()</f>
        <v/>
      </c>
      <c r="B1451" s="7" t="inlineStr">
        <is>
          <t>計畫</t>
        </is>
      </c>
      <c r="C1451" s="7" t="n"/>
      <c r="D1451" s="14" t="n">
        <v>44637</v>
      </c>
      <c r="E1451" s="7" t="inlineStr">
        <is>
          <t>科技部千里馬計畫視訊座談會</t>
        </is>
      </c>
      <c r="F1451" s="9" t="inlineStr">
        <is>
          <t>說明：
科技部為鼓勵我國年輕優秀博士以及國內公、私立大專院校在校博士生赴國外從事研究（下稱千里馬計畫），委託財團法人國家實驗研究院分別與國立陽明交通大學及國立成功大學合作，各辦理1場「千里馬計畫視訊座談會」，邀請曾獲科技部千里馬計畫補助之學員分享研習或創業心得，並開放線上提問與回應。
「千里馬計畫視訊座談會」活動資訊如下：
(一)111年3月23日臺南場（國立成功大學）主題：人工智慧跨域合作新契機。報名網址：https://payment.narlabs.org.tw/Register/143686e9f0535c6e1545b2dc6a93de82
(二)111年3月30日新竹場（國立陽明交通大學）主題：後疫情時代的仿生技術與智慧醫療。報名網址：https://payment.narlabs.org.tw/Register/07868aa89239b4b03b546afefdf987ae
(三)參與對象：國立陽明交通大學、國立成功大學、國立中央大學、中國醫藥大學四校師生。
(四)報名時間：自111年3月15日（週二）起至111年3月22日（週二）止。</t>
        </is>
      </c>
      <c r="G1451" s="7" t="inlineStr">
        <is>
          <t>https://payment.narlabs.org.tw/Register/143686e9f0535c6e1545</t>
        </is>
      </c>
      <c r="H1451" s="7" t="inlineStr">
        <is>
          <t>https://payment.narlabs.org.tw/Register/143686e9f0535c6e1545b2dc6a93de82</t>
        </is>
      </c>
      <c r="I1451" s="7" t="inlineStr">
        <is>
          <t>https://payment.narlabs.org.tw/Register/07868aa89239b4b03b54</t>
        </is>
      </c>
      <c r="J1451" s="7" t="inlineStr">
        <is>
          <t>https://payment.narlabs.org.tw/Register/07868aa89239b4b03b546afefdf987ae</t>
        </is>
      </c>
      <c r="K1451" s="7" t="n"/>
      <c r="L1451" s="7" t="n"/>
      <c r="M1451" s="7" t="inlineStr">
        <is>
          <t>https://www.phy.ncu.edu.tw/news/%e5%8d%83%e9%87%8c%e9%a6%ac%e8%a8%88%e7%95%ab%e8%a6%96%e8%a8%8a%e5%ba%a7%e8%ab%87%e6%9c%83/</t>
        </is>
      </c>
      <c r="N1451" s="7" t="inlineStr">
        <is>
          <t>許慧君</t>
        </is>
      </c>
    </row>
    <row r="1452" ht="222" customHeight="1">
      <c r="A1452" s="7">
        <f>TRUE()</f>
        <v/>
      </c>
      <c r="B1452" s="7" t="inlineStr">
        <is>
          <t>演講</t>
        </is>
      </c>
      <c r="C1452" s="7" t="n"/>
      <c r="D1452" s="14" t="n">
        <v>44636</v>
      </c>
      <c r="E1452" s="7" t="inlineStr">
        <is>
          <t>Colloquium 20220322 - From the interstellar medium, prestellar cores, protoplanetary disks, to stars</t>
        </is>
      </c>
      <c r="F1452" s="9" t="inlineStr">
        <is>
          <t>Colloquium
Department of Physics, NCU
From the interstellar medium, prestellar cores, protoplanetary disks, to stars
Prof. Yueh-Ning Lee (李悅寧)
Department of Earth Sciences, National Taiwan Normal University
Date 2022.03.22 (Tue)    
Place S4-625
Time 14:00-16:00
Abstract :
The star formation process from gravitational collapse of the diffuse interstellar medium implies a density amplification by tens of orders of magnitude. The relevant timescale being a few million years, such processes are not readily observable and only snapshots are available. Some observed statistical properties of the interstellar medium and those of the populations of prestellar cores and stars will be presented in this talk. The nature vs. nurture problem, that is, whether stellar properties are determined by large scale environment or local physics, has long been debated. I will discuss some of our current understanding of the star formation process and its implication on the present day Universe.</t>
        </is>
      </c>
      <c r="G1452" s="7" t="n"/>
      <c r="H1452" s="7" t="n"/>
      <c r="I1452" s="7" t="n"/>
      <c r="J1452" s="7" t="n"/>
      <c r="K1452" s="7" t="n"/>
      <c r="L1452" s="7" t="n"/>
      <c r="M1452" s="7" t="inlineStr">
        <is>
          <t>https://www.phy.ncu.edu.tw/news/colloquium-20220322-from-the-interstellar-medium-prestellar-cores-protoplanetary-disks-to-stars/</t>
        </is>
      </c>
      <c r="N1452" s="7" t="inlineStr">
        <is>
          <t>許慧君</t>
        </is>
      </c>
    </row>
    <row r="1453" ht="66" customHeight="1">
      <c r="A1453" s="7">
        <f>TRUE()</f>
        <v/>
      </c>
      <c r="B1453" s="7" t="inlineStr">
        <is>
          <t>獎學金</t>
        </is>
      </c>
      <c r="C1453" s="7" t="n"/>
      <c r="D1453" s="14" t="n">
        <v>44636</v>
      </c>
      <c r="E1453" s="7" t="inlineStr">
        <is>
          <t>110-2物理學系聚碩科技獎學金得獎名單</t>
        </is>
      </c>
      <c r="F1453" s="9" t="inlineStr">
        <is>
          <t>恭喜以下同學獲獎!
獲獎同學請到系辦領取通知。
邱 雁 108202501 大學部 三年級
趙翊丞 107202019 大學部 四年級
國立中央大學物理學系聚碩科技獎學金辦法1051004系務會議下載</t>
        </is>
      </c>
      <c r="G1453" s="7" t="inlineStr">
        <is>
          <t>國立中央大學物理學系聚碩科技獎學金辦法1051004系務會議</t>
        </is>
      </c>
      <c r="H1453" s="7" t="inlineStr">
        <is>
          <t>https://www.phy.ncu.edu.tw/wp-content/uploads/2022/03/國立中央大學物理學系聚碩科技獎學金辦法1051004系務會議.pdf</t>
        </is>
      </c>
      <c r="I1453" s="7" t="inlineStr">
        <is>
          <t>下載</t>
        </is>
      </c>
      <c r="J1453" s="7" t="inlineStr">
        <is>
          <t>https://www.phy.ncu.edu.tw/wp-content/uploads/2022/03/國立中央大學物理學系聚碩科技獎學金辦法1051004系務會議.pdf</t>
        </is>
      </c>
      <c r="K1453" s="7" t="n"/>
      <c r="L1453" s="7" t="n"/>
      <c r="M1453" s="7" t="inlineStr">
        <is>
          <t>https://www.phy.ncu.edu.tw/news/110-2%e7%89%a9%e7%90%86%e5%ad%b8%e7%b3%bb%e8%81%9a%e7%a2%a9%e7%a7%91%e6%8a%80%e7%8d%8e%e5%ad%b8%e9%87%91%e5%be%97%e7%8d%8e%e5%90%8d%e5%96%ae/</t>
        </is>
      </c>
      <c r="N1453" s="7" t="inlineStr">
        <is>
          <t>許慧君</t>
        </is>
      </c>
    </row>
    <row r="1454" ht="79" customHeight="1">
      <c r="A1454" s="7">
        <f>TRUE()</f>
        <v/>
      </c>
      <c r="B1454" s="7" t="inlineStr">
        <is>
          <t>獎學金</t>
        </is>
      </c>
      <c r="C1454" s="7" t="n"/>
      <c r="D1454" s="14" t="n">
        <v>44636</v>
      </c>
      <c r="E1454" s="7" t="inlineStr">
        <is>
          <t>110-2物理學系德成基金會獎學金得獎名單</t>
        </is>
      </c>
      <c r="F1454" s="9" t="inlineStr">
        <is>
          <t>恭喜以下同學獲獎!
獲獎同學請到系辦領取通知。
周立穎 108202531 大學部 三年級
陳芷韻 108202504 大學部 三年級
廖品淳 108202502 大學部 三年級
國立中央大學物理學系德成基金會獎學金辦法1091215下載</t>
        </is>
      </c>
      <c r="G1454" s="7" t="inlineStr">
        <is>
          <t>國立中央大學物理學系德成基金會獎學金辦法1091215</t>
        </is>
      </c>
      <c r="H1454" s="7" t="inlineStr">
        <is>
          <t>https://www.phy.ncu.edu.tw/wp-content/uploads/2022/03/國立中央大學物理學系德成基金會獎學金辦法1091215.pdf</t>
        </is>
      </c>
      <c r="I1454" s="7" t="inlineStr">
        <is>
          <t>下載</t>
        </is>
      </c>
      <c r="J1454" s="7" t="inlineStr">
        <is>
          <t>https://www.phy.ncu.edu.tw/wp-content/uploads/2022/03/國立中央大學物理學系德成基金會獎學金辦法1091215.pdf</t>
        </is>
      </c>
      <c r="K1454" s="7" t="n"/>
      <c r="L1454" s="7" t="n"/>
      <c r="M1454" s="7" t="inlineStr">
        <is>
          <t>https://www.phy.ncu.edu.tw/news/110-2%e7%89%a9%e7%90%86%e5%ad%b8%e7%b3%bb%e5%be%b7%e6%88%90%e5%9f%ba%e9%87%91%e6%9c%83%e7%8d%8e%e5%ad%b8%e9%87%91%e5%be%97%e7%8d%8e%e5%90%8d%e5%96%ae/</t>
        </is>
      </c>
      <c r="N1454" s="7" t="inlineStr">
        <is>
          <t>許慧君</t>
        </is>
      </c>
    </row>
    <row r="1455" ht="131" customHeight="1">
      <c r="A1455" s="7">
        <f>TRUE()</f>
        <v/>
      </c>
      <c r="B1455" s="7" t="inlineStr">
        <is>
          <t>獎學金</t>
        </is>
      </c>
      <c r="C1455" s="7" t="n"/>
      <c r="D1455" s="14" t="n">
        <v>44636</v>
      </c>
      <c r="E1455" s="7" t="inlineStr">
        <is>
          <t>110-2物理學系上詮光纖獎學金得獎名單</t>
        </is>
      </c>
      <c r="F1455" s="9" t="inlineStr">
        <is>
          <t>恭喜以下同學獲獎!
請獲獎同學到系辦領取通知
研究傑出獎助黃寶輝106222026博士班
補助學生出國交流獎助黃寶輝106222026博士班
補助學生出席國際會議張允瑄110282007博士班
補助學生出席國際會議羅偉碩110282006博士班
補助學生出席國際會議李律昕108222029碩士班
補助學生出席國際會議郭來翔109222012碩士班
補助學生出席國際會議薛景文109222013碩士班
國立中央大學物理學系上詮光纖獎學金辦法FOCI-Scholarship-Application-Procedure下載</t>
        </is>
      </c>
      <c r="G1455" s="7" t="inlineStr">
        <is>
          <t>國立中央大學物理學系上詮光纖獎學金辦法FOCI-Scholarship-Application-Procedure</t>
        </is>
      </c>
      <c r="H1455" s="7" t="inlineStr">
        <is>
          <t>https://www.phy.ncu.edu.tw/wp-content/uploads/2022/03/國立中央大學物理學系上詮光纖獎學金辦法FOCI-Scholarship-Application-Procedure.pdf</t>
        </is>
      </c>
      <c r="I1455" s="7" t="inlineStr">
        <is>
          <t>下載</t>
        </is>
      </c>
      <c r="J1455" s="7" t="inlineStr">
        <is>
          <t>https://www.phy.ncu.edu.tw/wp-content/uploads/2022/03/國立中央大學物理學系上詮光纖獎學金辦法FOCI-Scholarship-Application-Procedure.pdf</t>
        </is>
      </c>
      <c r="K1455" s="7" t="n"/>
      <c r="L1455" s="7" t="n"/>
      <c r="M1455" s="7" t="inlineStr">
        <is>
          <t>https://www.phy.ncu.edu.tw/news/110-2%e7%89%a9%e7%90%86%e5%ad%b8%e7%b3%bb%e4%b8%8a%e8%a9%ae%e5%85%89%e7%ba%96%e7%8d%8e%e5%ad%b8%e9%87%91%e5%be%97%e7%8d%8e%e5%90%8d%e5%96%ae/</t>
        </is>
      </c>
      <c r="N1455" s="7" t="inlineStr">
        <is>
          <t>許慧君</t>
        </is>
      </c>
    </row>
    <row r="1456" ht="118" customHeight="1">
      <c r="A1456" s="7">
        <f>TRUE()</f>
        <v/>
      </c>
      <c r="B1456" s="7" t="inlineStr">
        <is>
          <t>其他</t>
        </is>
      </c>
      <c r="C1456" s="7" t="n"/>
      <c r="D1456" s="14" t="n">
        <v>44635</v>
      </c>
      <c r="E1456" s="7" t="inlineStr">
        <is>
          <t>110(二)課程停修申請3月28日至5月13日止</t>
        </is>
      </c>
      <c r="F1456" s="9" t="inlineStr">
        <is>
          <t>110(二)課程停修申請3月28日至5月13日截止，請辦理的同學於 5 月 13 日17:00前完成相關手續並將申請單送至課務組，逾期不受理。
1.停修條件：
學生申請停修課程，一學期以一科為限，惟停修後之學分數不得少於每學期應修最低學分數。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請於公告辦理停修期間至選課系統→課程加退選→停修課程申請表→列印申請表，經任課老師及系（所、專班、學位學程）主管簽章後，於期限內送回課務組辦理。</t>
        </is>
      </c>
      <c r="G1456" s="7" t="n"/>
      <c r="H1456" s="7" t="n"/>
      <c r="I1456" s="7" t="n"/>
      <c r="J1456" s="7" t="n"/>
      <c r="K1456" s="7" t="n"/>
      <c r="L1456" s="7" t="n"/>
      <c r="M1456" s="7" t="inlineStr">
        <is>
          <t>https://www.phy.ncu.edu.tw/news/110%e4%ba%8c%e8%aa%b2%e7%a8%8b%e5%81%9c%e4%bf%ae%e7%94%b3%e8%ab%8b3%e6%9c%8828%e6%97%a5%e8%87%b35%e6%9c%8813%e6%97%a5%e6%ad%a2/</t>
        </is>
      </c>
      <c r="N1456" s="7" t="inlineStr">
        <is>
          <t>許慧君</t>
        </is>
      </c>
    </row>
    <row r="1457" ht="183" customHeight="1">
      <c r="A1457" s="7">
        <f>TRUE()</f>
        <v/>
      </c>
      <c r="B1457" s="7" t="inlineStr">
        <is>
          <t>其他</t>
        </is>
      </c>
      <c r="C1457" s="7" t="n"/>
      <c r="D1457" s="14" t="n">
        <v>44634</v>
      </c>
      <c r="E1457" s="7" t="inlineStr">
        <is>
          <t>【重要通知】3/17-3/20企業博覽會道路封閉公告</t>
        </is>
      </c>
      <c r="F1457" s="9" t="inlineStr">
        <is>
          <t>職涯發展中心將於2022年3月20日舉辦全校性活動「校園徵才企業博覽會」，為使活動舉行順利，敬請於場地佈置期間(3/17~3/19)與活動當日(3/20)，暫停使用教學研究大樓地下停車場入口旁之道路至溜冰場與國鼎光電大樓交接路口(含兩旁汽車停車格)。
一、封路期間：111年3月17日18:00至111年3月20日22:00
二、封閉地點：教學研究大樓地下停車場入口之旁道路至溜冰場與國鼎光電大樓交接路口(含兩旁汽車停車格)。
三、說明：
(一) 3月17日(週四)18:00後將進行道路封閉作業，為維護行車安全，敬請配合車道淨空。
(二) 封閉區域之道路及路邊停車格皆無法使用，車輛亦將無法通行。(封路位置示意圖請詳附件)
(三) 場佈期間搭設硬體眾多且須吊車作業，請勿隨意靠近，以維護自身安全。
活動承辦人：姜姵君 專員
連絡電話：(03)-422-7151 #57281
主辦單位：學務處職涯發展中心</t>
        </is>
      </c>
      <c r="G1457" s="7" t="n"/>
      <c r="H1457" s="7" t="n"/>
      <c r="I1457" s="7" t="n"/>
      <c r="J1457" s="7" t="n"/>
      <c r="K1457" s="7" t="n"/>
      <c r="L1457" s="7" t="n"/>
      <c r="M1457" s="7" t="inlineStr">
        <is>
          <t>https://www.phy.ncu.edu.tw/news/%e3%80%90%e9%87%8d%e8%a6%81%e9%80%9a%e7%9f%a5%e3%80%913-17-3-20%e4%bc%81%e6%a5%ad%e5%8d%9a%e8%a6%bd%e6%9c%83%e9%81%93%e8%b7%af%e5%b0%81%e9%96%89%e5%85%ac%e5%91%8a/</t>
        </is>
      </c>
      <c r="N1457" s="7" t="inlineStr">
        <is>
          <t>許慧君</t>
        </is>
      </c>
    </row>
    <row r="1458" ht="285" customHeight="1">
      <c r="A1458" s="7">
        <f>TRUE()</f>
        <v/>
      </c>
      <c r="B1458" s="7" t="inlineStr">
        <is>
          <t>其他</t>
        </is>
      </c>
      <c r="C1458" s="7" t="n"/>
      <c r="D1458" s="14" t="n">
        <v>44634</v>
      </c>
      <c r="E1458" s="7" t="inlineStr">
        <is>
          <t>110學年度大一家長親師座談會(更新線上報名連結)</t>
        </is>
      </c>
      <c r="F1458" s="9" t="inlineStr">
        <is>
          <t>本系謹訂於111年04月09日（星期六）辦理110學年度親師座談會，座談會將以雙向溝通方式進行，竭誠歡迎您的參加！
日期：111年04月09日（星期六 ）
地點：健雄館七樓S4-717
時 間內 容
13：00 ~ 13：30報到：測量體溫、酒精消毒
13：30 ~ 14：00系簡介
14：00 ~ 15：30家長與系主任、導師座談
15：30 ~ 16：00參觀一樓實驗物理展覽室及三樓教學實驗室
為統計參加人數，請於4月1日(星期五)前以下列方式擇一報名：
利用google線上表單報名：https://forms.gle/Uia48MuCEDRMpJ5n8
以傳真(03-4251175)或 e-mail ( cswu@ncu.edu.tw )方式報名：
學生姓名 學生學號 
參加家長人數 參加家長1姓名 
參加家長2姓名 貴賓停車證□需要   □不需要
防疫期間，本活動採實名制報名。報名後如臨時無法到場，請務必來電告知：(03)4227151 轉 65300，謝謝您。
※防疫說明：
1. 因應疫情因素，活動當日如有發燒，請勿到場。
2. 請參加者全程配戴口罩，並配合於報到處測量體溫。
3. 配合中央流行疫情指揮中心規定，如因疫情影響須取消辦理將公告於本系網站：https://www.phy.ncu.edu.tw/</t>
        </is>
      </c>
      <c r="G1458" s="7" t="inlineStr">
        <is>
          <t>https://forms.gle/Uia48MuCEDRMpJ5n8</t>
        </is>
      </c>
      <c r="H1458" s="7" t="inlineStr">
        <is>
          <t>https://forms.gle/Uia48MuCEDRMpJ5n8</t>
        </is>
      </c>
      <c r="I1458" s="7" t="inlineStr">
        <is>
          <t>https://www.phy.ncu.edu.tw/</t>
        </is>
      </c>
      <c r="J1458" s="7" t="inlineStr">
        <is>
          <t>https://www.phy.ncu.edu.tw/</t>
        </is>
      </c>
      <c r="K1458" s="7" t="n"/>
      <c r="L1458" s="7" t="n"/>
      <c r="M1458" s="7" t="inlineStr">
        <is>
          <t>https://www.phy.ncu.edu.tw/news/110%e5%ad%b8%e5%b9%b4%e5%ba%a6%e5%a4%a7%e4%b8%80%e5%ae%b6%e9%95%b7%e8%a6%aa%e5%b8%ab%e5%ba%a7%e8%ab%87%e6%9c%83/</t>
        </is>
      </c>
      <c r="N1458" s="7" t="inlineStr">
        <is>
          <t>吳菁穗</t>
        </is>
      </c>
    </row>
    <row r="1459" ht="53" customHeight="1">
      <c r="A1459" s="7">
        <f>TRUE()</f>
        <v/>
      </c>
      <c r="B1459" s="7" t="inlineStr">
        <is>
          <t>其他</t>
        </is>
      </c>
      <c r="C1459" s="7" t="n"/>
      <c r="D1459" s="14" t="n">
        <v>44634</v>
      </c>
      <c r="E1459" s="7" t="inlineStr">
        <is>
          <t>健雄館後面外側圍牆區禁止停車公告</t>
        </is>
      </c>
      <c r="F1459" s="9" t="inlineStr">
        <is>
          <t>不定時有大型貨車進出此區域
黃線區禁止停放各式車輛
違規者將遭拖吊!
謝謝合作~</t>
        </is>
      </c>
      <c r="G1459" s="7" t="n"/>
      <c r="H1459" s="7" t="n"/>
      <c r="I1459" s="7" t="n"/>
      <c r="J1459" s="7" t="n"/>
      <c r="K1459" s="7" t="n"/>
      <c r="L1459" s="7" t="n"/>
      <c r="M1459" s="7" t="inlineStr">
        <is>
          <t>https://www.phy.ncu.edu.tw/news/%e5%81%a5%e9%9b%84%e9%a4%a8%e5%be%8c%e9%9d%a2%e5%a4%96%e5%81%b4%e5%9c%8d%e7%89%86%e5%8d%80%e7%a6%81%e6%ad%a2%e5%81%9c%e8%bb%8a%e5%85%ac%e5%91%8a/</t>
        </is>
      </c>
      <c r="N1459" s="7" t="inlineStr">
        <is>
          <t>許慧君</t>
        </is>
      </c>
    </row>
    <row r="1460" ht="409.6" customHeight="1">
      <c r="A1460" s="7">
        <f>TRUE()</f>
        <v/>
      </c>
      <c r="B1460" s="7" t="inlineStr">
        <is>
          <t>演講</t>
        </is>
      </c>
      <c r="C1460" s="7" t="n"/>
      <c r="D1460" s="14" t="n">
        <v>44631</v>
      </c>
      <c r="E1460" s="7" t="inlineStr">
        <is>
          <t>Colloquium110-2</t>
        </is>
      </c>
      <c r="F1460" s="9" t="inlineStr">
        <is>
          <t>演講日期(Schedule)演講人(Speaker)單位(Affiliation)演講題目(Title)
2022/02/15Chun-Chuen Yang (楊仲準)Department of Physics, Chung Yuan Christian UniversityStudy of the Unusual Thermoelectric Properties of Ag8SiTe6
2022/02/22Jen-Tsung Hsiang 
(項人宗)Center for High Energy and High Field Physics, Department of Physics, NCUFrom nonequilibrium field theory to nonequilibrium quantum thermodynamics at strong coupling
2022/03/01王嘉平 諮商心理師諮商輔導中心三十而立，三十而已-研究生生涯規劃與探索
2022/03/08Yi-Zen Chu 
(瞿怡仁)Dept. of Physics, NCUTheoretical Explorations In Gravitational Wave Physics
2022/03/15Chang, Ching-Hao 
(張景皓)Dept. of Physics, NCKUExotic fundamental new physics in artificial nanoarchitecture: theoretical understandings and experimental realizations
2022/03/22Yueh-Ning Lee 
(李悅寧)Department of Earth Sciences, National Taiwan Normal UniversityFrom the interstellar medium, prestellar cores, protoplanetary disks, to stars
2022/03/29Yu-Jung Chen 
(陳俞融)Dept. of Physics, NCULaboratory Astrophysics: Non-thermal Desorption of Astrophysical Ices
2022/04/05Spring break
2022/04/12Yuki Inoue 
(井上優貴)Dept. of Physics, NCUResults of worldwide gravitational wave observation 3 and progress of Taiwanese gravitational physics research facility for future R&amp;D
2022/04/19Ya-Ju Lee 
(李亞儒)Institute of Electro-Optical Engineering, NTNUAll-inorganic perovskite quantum dot light-emitting memories
2022/04/26Liu, Chen-Lin 
(劉振霖)National Synchrotron Radiation Research Center (NSRRC)Specific Peptide-Bond Dissociation of Some Peptide Model Molecules
2022/05/03Chia-Liang Cheng 
(鄭嘉良)Distinguished Professor, National Dong Hwa UniversityExamples in Nanoparticles Facilitated cancer Theragnostic Strategy: The non-invasive advantages of spectroscopy in nanobiotechnology
2022/05/10Hong-Yu Chu 
(曲宏宇)Department of Physics, National Chung Cheng UniversityFerrofluid drop in DC/AC magnetic field
2022/05/17Ray-Kuang Lee 
(李瑞光)Institute of Photonics Technologies (IPT), NTHUMachine-Learning enhanced Quantum State Tomography
2022/05/24Tsai Pin Ju 
(蔡秉儒)Dept. of Physics, NCUFrequency-correlated quantum key distribution with decoy-state method
2022/05/31Cheng-Pang Liu 
(劉承邦)Department of Physics, National Dong Hwa UniversityDirect Searches of Light Dark Matter
2022/06/07Ying-Jer Kao 
(高英哲)Department of physics, NTUHybrid Classical-Quantum Architectures for Quantum Machine Learning
2022/06/14Pin-Jui Hsu 
(徐斌睿)Department of Physics National Tsing Hua UniversityProximity-Effect-Induced Superconductivity in Monolayer Ni-Pb Binary Alloy and Ni Nanoislands</t>
        </is>
      </c>
      <c r="G1460" s="7" t="n"/>
      <c r="H1460" s="7" t="n"/>
      <c r="I1460" s="7" t="n"/>
      <c r="J1460" s="7" t="n"/>
      <c r="K1460" s="7" t="n"/>
      <c r="L1460" s="7" t="n"/>
      <c r="M1460" s="7" t="inlineStr">
        <is>
          <t>https://www.phy.ncu.edu.tw/news/colloquium110-2/</t>
        </is>
      </c>
      <c r="N1460" s="7" t="inlineStr">
        <is>
          <t>許慧君</t>
        </is>
      </c>
    </row>
    <row r="1461" ht="118" customHeight="1">
      <c r="A1461" s="7">
        <f>TRUE()</f>
        <v/>
      </c>
      <c r="B1461" s="7" t="inlineStr">
        <is>
          <t>其他</t>
        </is>
      </c>
      <c r="C1461" s="7" t="n"/>
      <c r="D1461" s="14" t="n">
        <v>44631</v>
      </c>
      <c r="E1461" s="7" t="inlineStr">
        <is>
          <t>110-2物理系研究生畢業離校手續Graduate Students’ Graduation Procedure of the Physics Department</t>
        </is>
      </c>
      <c r="F1461" s="9" t="inlineStr">
        <is>
          <t>物理系研究生畢業離校手續Graduate-Students’-Graduation-Procedure-of-the-Physics-Department下載
物理系離校系所同意書Graduation-Form-of-the-Physics-Department-of-National-Central-University-下載
1110207公告1102頒發學位證書注意事項下載
註冊組因應疫情之業務彈性措施 【學位考試、文件申請、休退學、成績繳交、畢業離校】 Registrar Division’s Announcements
1102學期研究生畢業離校彈性措施 Flexible Measures for NCU Postgraduates’ School-leaving Procedures in the 2nd Semester of the 110th Academic Year (Spring Semester 2022)</t>
        </is>
      </c>
      <c r="G1461" s="7" t="inlineStr">
        <is>
          <t>物理系研究生畢業離校手續Graduate-Students’-Graduation-Procedure-of-the-P</t>
        </is>
      </c>
      <c r="H1461" s="7" t="inlineStr">
        <is>
          <t>https://www.phy.ncu.edu.tw/wp-content/uploads/2022/03/物理系研究生畢業離校手續Graduate-Students’-Graduation-Procedure-of-the-Physics-Department.pdf</t>
        </is>
      </c>
      <c r="I1461" s="7" t="inlineStr">
        <is>
          <t>下載</t>
        </is>
      </c>
      <c r="J1461" s="7" t="inlineStr">
        <is>
          <t>https://www.phy.ncu.edu.tw/wp-content/uploads/2022/03/物理系研究生畢業離校手續Graduate-Students’-Graduation-Procedure-of-the-Physics-Department.pdf</t>
        </is>
      </c>
      <c r="K1461" s="7" t="inlineStr">
        <is>
          <t>物理系離校系所同意書Graduation-Form-of-the-Physics-Department-of-Natio</t>
        </is>
      </c>
      <c r="L1461" s="7" t="inlineStr">
        <is>
          <t>https://www.phy.ncu.edu.tw/wp-content/uploads/2022/03/物理系離校系所同意書Graduation-Form-of-the-Physics-Department-of-National-Central-University-.pdf</t>
        </is>
      </c>
      <c r="M1461" s="7" t="inlineStr">
        <is>
          <t>https://www.phy.ncu.edu.tw/news/110-2%e7%89%a9%e7%90%86%e7%b3%bb%e7%a0%94%e7%a9%b6%e7%94%9f%e7%95%a2%e6%a5%ad%e9%9b%a2%e6%a0%a1%e6%89%8b%e7%ba%8cgraduate-students-graduation-procedure-of-the-physics-department/</t>
        </is>
      </c>
      <c r="N1461" s="7" t="inlineStr">
        <is>
          <t>許慧君</t>
        </is>
      </c>
    </row>
    <row r="1462" ht="157" customHeight="1">
      <c r="A1462" s="7">
        <f>TRUE()</f>
        <v/>
      </c>
      <c r="B1462" s="7" t="inlineStr">
        <is>
          <t>其他</t>
        </is>
      </c>
      <c r="C1462" s="7" t="n"/>
      <c r="D1462" s="14" t="n">
        <v>44631</v>
      </c>
      <c r="E1462" s="7" t="inlineStr">
        <is>
          <t>2022年中研院物理所大學生參觀_中高能組(時間: 2022/5/7)</t>
        </is>
      </c>
      <c r="F1462" s="9" t="inlineStr">
        <is>
          <t>- 日期: 2022年5月7日(六) 09:50 ~17:00
- 地點: 中央研究院 物理研究所 (台北市南港區研究院路二段128號)
- 主題: 中研院物理所 中高能物理組 (https://www.phys.sinica.edu.tw/group.php?id=12&amp;fid=3 )
- 報名: 欲參加者請於2022年4月1日前線上報名(https://forms.gle/DXKHkvY3b9GYbqEAA )。
因疫情考量，活動採限額參加，經本所審核通過後，將於4月11日前個別Email錄取通知。
- 行程: 除了中高能研究組研究主題介紹及大學生關心的議題分享之外，我們精心規劃多項模擬導覽，包含 和平號太空站AMS實驗 100:1模型、福爾摩沙衛星八號科學儀器原型、高能物理與科學計算技術中心(GRID)、南極IceCube實驗 VR及AR體驗、歐洲大強子對撞機ATLAS實驗、CERN反物質工廠 線上虛擬實境導覽…..等，機會難得，保證精彩! 
對上述研究領域有興趣者，歡迎儘速報名，以免向隅</t>
        </is>
      </c>
      <c r="G1462" s="7" t="inlineStr">
        <is>
          <t>https://www.phys.sinica.edu.tw/group.php?id=12&amp;fid=3</t>
        </is>
      </c>
      <c r="H1462" s="7" t="inlineStr">
        <is>
          <t>https://www.phys.sinica.edu.tw/group.php?id=12&amp;fid=3&amp;fbclid=IwAR2CXvEBEIq3S1dDC_vO5Q5XHcWi4vks5CskLTf_Sqo_C4n3SLT8WxFgovk</t>
        </is>
      </c>
      <c r="I1462" s="7" t="inlineStr">
        <is>
          <t>https://forms.gle/DXKHkvY3b9GYbqEAA</t>
        </is>
      </c>
      <c r="J1462" s="7" t="inlineStr">
        <is>
          <t>https://forms.gle/DXKHkvY3b9GYbqEAA?fbclid=IwAR3GlsQD_j5tcPhCSR2hpqTMo27qwJ-VpK8iMlQzvS4KM_7_aMKFKqSENaI</t>
        </is>
      </c>
      <c r="K1462" s="7" t="n"/>
      <c r="L1462" s="7" t="n"/>
      <c r="M1462" s="7" t="inlineStr">
        <is>
          <t>https://www.phy.ncu.edu.tw/news/2022%e5%b9%b4%e4%b8%ad%e7%a0%94%e9%99%a2%e7%89%a9%e7%90%86%e6%89%80%e5%a4%a7%e5%ad%b8%e7%94%9f%e5%8f%83%e8%a7%80_%e4%b8%ad%e9%ab%98%e8%83%bd%e7%b5%84%e6%99%82%e9%96%93-2022-5-7/</t>
        </is>
      </c>
      <c r="N1462" s="7" t="inlineStr">
        <is>
          <t>許慧君</t>
        </is>
      </c>
    </row>
    <row r="1463" ht="285" customHeight="1">
      <c r="A1463" s="7">
        <f>TRUE()</f>
        <v/>
      </c>
      <c r="B1463" s="7" t="inlineStr">
        <is>
          <t>其他</t>
        </is>
      </c>
      <c r="C1463" s="7" t="n"/>
      <c r="D1463" s="14" t="n">
        <v>44629</v>
      </c>
      <c r="E1463" s="7" t="inlineStr">
        <is>
          <t>110-2學期 新ee-class 教育訓練工作坊報名(線上課程)</t>
        </is>
      </c>
      <c r="F1463" s="9" t="inlineStr">
        <is>
          <t>報名網址-&gt;ttps://reurl.cc/X4g23e
1. 教育訓練時間:
3/28(一) :10:00-11:30(線上課程)
課程內容教授:教材進階功能、測驗、課程管理、成績管理等，期中考週實用技能教學線上簽到退，上課前15分鐘可簽到
2. 若有課程及教材內容，可自行準備教材，以利練習。本課程線上課程部分採Cisco Webex上課，如果用手機/平板上課，一定要先裝WebEx APP，電腦版請用GoogleChrome瀏覽器登入即可
3. 線上授課，報名人數不限。
**【課程網址】**
https://ncu-edu.webex.com/ncu-edu/j.php?MTID=m42a120d90473c269af2f4682eff807c8
訪客即可登入，不需要帳號密碼
4.諮詢窗口：
a) 課務組：胡先生、胡小姐，校內分機：57171、57169
b) 教學發展中心：施小姐，校內分機：57132
c) 課程問題：課務組各系所負責承辦人，校內分機：57166~57171
5.講師:ee-class(台灣數位學習科技)，鐘玉芳小姐。
6.本訓練課程僅學習時數。
附檔下載連結：
1102 新ee-class 線上教育訓練課程.pdf
※註: 若附檔無法下載，請至服務櫃台（iNCU系統）查看。
https://cis.ncu.edu.tw/iNCU/messageNotice/mailManagement</t>
        </is>
      </c>
      <c r="G1463" s="7" t="inlineStr">
        <is>
          <t>ttps://reurl.cc/X4g23e</t>
        </is>
      </c>
      <c r="H1463" s="7" t="inlineStr">
        <is>
          <t>https://reurl.cc/X4g23e</t>
        </is>
      </c>
      <c r="I1463" s="7" t="inlineStr">
        <is>
          <t>https://ncu-edu.webex.com/ncu-edu/j.php?MTID=m42a120d90473c2</t>
        </is>
      </c>
      <c r="J1463" s="7" t="inlineStr">
        <is>
          <t>https://www.google.com/url?q=https://ncu-edu.webex.com/ncu-edu/j.php?MTID%3Dm42a120d90473c269af2f4682eff807c8&amp;sa=D&amp;source=editors&amp;ust=1646728217949847&amp;usg=AOvVaw0XdO5kez2IZW5tUwWqa_r3</t>
        </is>
      </c>
      <c r="K1463" s="7" t="inlineStr">
        <is>
          <t>1102 新ee-class 線上教育訓練課程.pdf</t>
        </is>
      </c>
      <c r="L1463" s="7" t="inlineStr">
        <is>
          <t>https://cis.ncu.edu.tw/Media/api/download/3G_O0s_QrNPTi5tvnpSakm-Rhs_KucrD1MbGh56Lk3-Vl5mZfpqYoZaA2NnSg3mHzdmDh4eVnZF7lpWej36dnJeYf4eQi9Su0djI1bbSyYubfpuYn5h_mpuclHmH0NLOttnD1sq72Iajk4OVmp2Ryg</t>
        </is>
      </c>
      <c r="M1463" s="7" t="inlineStr">
        <is>
          <t>https://www.phy.ncu.edu.tw/news/110-2%e5%ad%b8%e6%9c%9f-%e6%96%b0ee-class-%e6%95%99%e8%82%b2%e8%a8%93%e7%b7%b4%e5%b7%a5%e4%bd%9c%e5%9d%8a%e5%a0%b1%e5%90%8d%e7%b7%9a%e4%b8%8a%e8%aa%b2%e7%a8%8b/</t>
        </is>
      </c>
      <c r="N1463" s="7" t="inlineStr">
        <is>
          <t>許慧君</t>
        </is>
      </c>
    </row>
    <row r="1464" ht="261" customHeight="1">
      <c r="A1464" s="7">
        <f>TRUE()</f>
        <v/>
      </c>
      <c r="B1464" s="7" t="inlineStr">
        <is>
          <t>其他</t>
        </is>
      </c>
      <c r="C1464" s="7" t="n"/>
      <c r="D1464" s="14" t="n">
        <v>44629</v>
      </c>
      <c r="E1464" s="7" t="inlineStr">
        <is>
          <t>物理系實驗室徵求工讀生</t>
        </is>
      </c>
      <c r="F1464" s="9" t="inlineStr">
        <is>
          <t>物理系實驗室徵求工讀生
名額：1名
薪資：173元/小時(勞雇型)
聘期：111.04.01-06.30(表現良好可續聘)
時間：排班制。
實驗室名稱暑假排班時數學期間排班時數資格
教學實驗室 實驗室清潔打掃／器材整理／及臨時交辦事項 (實驗物理.近代物理.電子學.光學等)
(需同時值班機械工廠)２－４小時/每周 (如有必要，得外加1~4小時/每周)２－４小時/每周工作細心、認真、負責及有責任心。
機械工廠
(需同時值班教學實驗室)2小時/週  2-4小時/週略懂機械相關設備，細心，有耐心。認真勤勞
意者請填寫下列資料回傳corona@ncu.edu.tw
姓名:
系級:
學號:
手機:
Email:
可排班時段:</t>
        </is>
      </c>
      <c r="G1464" s="7" t="inlineStr">
        <is>
          <t>意者請填寫下列資料回傳corona@ncu.edu.tw</t>
        </is>
      </c>
      <c r="H1464" s="7" t="inlineStr">
        <is>
          <t>mailto:%E6%84%8F%E8%80%85%E8%AB%8B%E5%A1%AB%E5%AF%AB%E4%B8%8B%E5%88%97%E8%B3%87%E6%96%99%E5%9B%9E%E5%82%B3corona@ncu.edu.tw</t>
        </is>
      </c>
      <c r="I1464" s="7" t="n"/>
      <c r="J1464" s="7" t="n"/>
      <c r="K1464" s="7" t="n"/>
      <c r="L1464" s="7" t="n"/>
      <c r="M1464" s="7" t="inlineStr">
        <is>
          <t>https://www.phy.ncu.edu.tw/news/%e7%89%a9%e7%90%86%e7%b3%bb%e5%af%a6%e9%a9%97%e5%ae%a4%e5%be%b5%e6%b1%82%e5%b7%a5%e8%ae%80%e7%94%9f-7/</t>
        </is>
      </c>
      <c r="N1464" s="7" t="inlineStr">
        <is>
          <t>許慧君</t>
        </is>
      </c>
    </row>
    <row r="1465" ht="297" customHeight="1">
      <c r="A1465" s="7">
        <f>TRUE()</f>
        <v/>
      </c>
      <c r="B1465" s="7" t="inlineStr">
        <is>
          <t>演講</t>
        </is>
      </c>
      <c r="C1465" s="7" t="n"/>
      <c r="D1465" s="14" t="n">
        <v>44629</v>
      </c>
      <c r="E1465" s="7" t="inlineStr">
        <is>
          <t>Colloquium20220315-Exotic fundamental new physics in artificial nanoarchitecture: theoretical understandings and experimental realizations</t>
        </is>
      </c>
      <c r="F1465" s="9" t="inlineStr">
        <is>
          <t>Colloquium
Department of Physics, NCU
Exotic fundamental new physics in artificial nanoarchitecture: theoretical understandings and experimental realizations
Prof. Chang, Ching-Hao (張景皓)
Dept. of Physics, NCKU
Date 2022.03.15 (Tue)    
Place S4-625
Time 14:00-16:00
Abstract :
We know Möbius strip in high-school math and Hall effect in general physics. These fundamental sciences, however, are all connected to our recent studies of searching for solid new physics of artificial nanoarchitecture. I will introduce (1) perfect transport occurring in radial superlattice, like carbon nanoscrolls [Ref.1], and (2) higher-order Hall effect existing in nanoarchitectures either with or without applied magnetic field [Refs. 2&amp;3]. This talk will address how to extend our fundamental understandings to explore and predict solid new physics in well-developed nanoarchitectures.
References:
1. Y.J. Zhong, A. Huang, H. Liu, H.-T. Jeng, J.S. You, C. Ortix, C.-H. Chang, Nanoscale Horizons 7, 168 (2022).
2. B. Huang, A. G. Moghaddam, J. I. Facio, C.-H. Chang, Phys. Rev. B 104, 165303 (2021).
3. S.-C. Ho, C.-H. Chang, Y.-C. Hsieh, S.-T. Lo, B. Huang, C. Ortix, and T.-M. Chen, Nature Electronics 4, 116 (2021).</t>
        </is>
      </c>
      <c r="G1465" s="7" t="n"/>
      <c r="H1465" s="7" t="n"/>
      <c r="I1465" s="7" t="n"/>
      <c r="J1465" s="7" t="n"/>
      <c r="K1465" s="7" t="n"/>
      <c r="L1465" s="7" t="n"/>
      <c r="M1465" s="7" t="inlineStr">
        <is>
          <t>https://www.phy.ncu.edu.tw/news/colloquium20220315-exotic-fundamental-new-physics-in-artificial-nanoarchitecture-theoretical-understandings-and-experimental-realizations/</t>
        </is>
      </c>
      <c r="N1465" s="7" t="inlineStr">
        <is>
          <t>許慧君</t>
        </is>
      </c>
    </row>
    <row r="1466" ht="321" customHeight="1">
      <c r="A1466" s="7">
        <f>TRUE()</f>
        <v/>
      </c>
      <c r="B1466" s="7" t="inlineStr">
        <is>
          <t>演講</t>
        </is>
      </c>
      <c r="C1466" s="7" t="n"/>
      <c r="D1466" s="14" t="n">
        <v>44624</v>
      </c>
      <c r="E1466" s="7" t="inlineStr">
        <is>
          <t>Colloquium20220308-Theoretical Explorations In Gravitational Wave Physics</t>
        </is>
      </c>
      <c r="F1466" s="9" t="inlineStr">
        <is>
          <t>Colloquium
Department of Physics, NCU
Theoretical Explorations In Gravitational Wave Physics
Prof. Yi-Zen Chu
Dept. of Physics, NCU
Date 2022.03.08 (Tue)
Place S4-625
Time 14:00-16:00
In curved and odd dimensional flat spacetimes, electromagnetic and gravitational radiation do not travel strictly on the light cone but also inside of it. This latter "tail" radiation will backreact on the emitter of the radiation and thereby exert a self-force on it, altering its dynamics in the future. Such a scenario plays out in the context of Extreme-Mass-Ratio-Inspirals (EMRIs), where a solar mass object orbits and subsequently plunges into the supermassive black holes residing at the core of many -- if not most -- galaxies. The gravitational waves produced by such systems are the primary targets for future space-based detectors like LISA and TianQin. Hence, understanding this tail induced self-force is of physical importance.
I will describe my research program inspired by the desire to thoroughly understand this tail portion of massless signals and, more generally, the properties of gravitational waves (GWs) -- but in the simpler context of the expanding universe we reside in. What features of GWs are distinct to cosmology? This appears to include new memory effects and even potential Cherenkov radiation. I will also describe my recent derivation of the real-time gravitational quadrupole formula -- a result first derived by Einstein in 4D, and verified by Hulse and Taylor using binary pulsar systems -- but up till last year was only known in frequency space for odd dimensional flat spacetimes.</t>
        </is>
      </c>
      <c r="G1466" s="7" t="n"/>
      <c r="H1466" s="7" t="n"/>
      <c r="I1466" s="7" t="n"/>
      <c r="J1466" s="7" t="n"/>
      <c r="K1466" s="7" t="n"/>
      <c r="L1466" s="7" t="n"/>
      <c r="M1466" s="7" t="inlineStr">
        <is>
          <t>https://www.phy.ncu.edu.tw/news/colloquium20220308-theoretical-explorations-in-gravitational-wave-physics/</t>
        </is>
      </c>
      <c r="N1466" s="7" t="inlineStr">
        <is>
          <t>許慧君</t>
        </is>
      </c>
    </row>
    <row r="1467" ht="105" customHeight="1">
      <c r="A1467" s="7">
        <f>TRUE()</f>
        <v/>
      </c>
      <c r="B1467" s="7" t="inlineStr">
        <is>
          <t>其他</t>
        </is>
      </c>
      <c r="C1467" s="7" t="n"/>
      <c r="D1467" s="14" t="n">
        <v>44623</v>
      </c>
      <c r="E1467" s="7" t="inlineStr">
        <is>
          <t>國立中央大學停電公告</t>
        </is>
      </c>
      <c r="F1467" s="9" t="inlineStr">
        <is>
          <t>轉知台電可能停電公告
事由：2022年03月03日因台電機組出現異常，造成全台多處停電。
營繕組建議：因現況台電供電系統尚未穩定，建議各館舍人員應減少搭乘電梯及關閉貴重儀器、設備，俟台電供電穩定後再行開啟，避免不定時停電造成損害。實際狀況可電1911或台電官網查詢。
停電通報廠商：挺鋒電檢技術股份有限公司03-4670099
                營繕組電話：03-4227151#57320
總務處 啟</t>
        </is>
      </c>
      <c r="G1467" s="7" t="n"/>
      <c r="H1467" s="7" t="n"/>
      <c r="I1467" s="7" t="n"/>
      <c r="J1467" s="7" t="n"/>
      <c r="K1467" s="7" t="n"/>
      <c r="L1467" s="7" t="n"/>
      <c r="M1467" s="7" t="inlineStr">
        <is>
          <t>https://www.phy.ncu.edu.tw/news/%e5%9c%8b%e7%ab%8b%e4%b8%ad%e5%a4%ae%e5%a4%a7%e5%ad%b8%e5%81%9c%e9%9b%bb%e5%85%ac%e5%91%8a/</t>
        </is>
      </c>
      <c r="N1467" s="7" t="inlineStr">
        <is>
          <t>許慧君</t>
        </is>
      </c>
    </row>
    <row r="1468">
      <c r="A1468" s="7">
        <f>TRUE()</f>
        <v/>
      </c>
      <c r="B1468" s="7" t="inlineStr">
        <is>
          <t>招生</t>
        </is>
      </c>
      <c r="C1468" s="7" t="n"/>
      <c r="D1468" s="14" t="n">
        <v>44622</v>
      </c>
      <c r="E1468" s="7" t="inlineStr">
        <is>
          <t>學生逕行修讀物理系博士學位申請公告Direct Admission to a Doctoral Degree in Physics-11103 (1110316更新)</t>
        </is>
      </c>
      <c r="F1468" s="7" t="inlineStr">
        <is>
          <t>學生逕行修讀物理系博士學位申請公告Direct-Admission-to-a-Doctoral-Degree-in-Physics-11103-1下載</t>
        </is>
      </c>
      <c r="G1468" s="7" t="inlineStr">
        <is>
          <t>學生逕行修讀物理系博士學位申請公告Direct-Admission-to-a-Doctoral-Degree-in-Ph</t>
        </is>
      </c>
      <c r="H1468" s="7" t="inlineStr">
        <is>
          <t>https://www.phy.ncu.edu.tw/wp-content/uploads/2022/03/學生逕行修讀物理系博士學位申請公告Direct-Admission-to-a-Doctoral-Degree-in-Physics-11103-1.pdf</t>
        </is>
      </c>
      <c r="I1468" s="7" t="inlineStr">
        <is>
          <t>下載</t>
        </is>
      </c>
      <c r="J1468" s="7" t="inlineStr">
        <is>
          <t>https://www.phy.ncu.edu.tw/wp-content/uploads/2022/03/學生逕行修讀物理系博士學位申請公告Direct-Admission-to-a-Doctoral-Degree-in-Physics-11103-1.pdf</t>
        </is>
      </c>
      <c r="K1468" s="7" t="n"/>
      <c r="L1468" s="7" t="n"/>
      <c r="M1468" s="7" t="inlineStr">
        <is>
          <t>https://www.phy.ncu.edu.tw/news/%e5%ad%b8%e7%94%9f%e9%80%95%e8%a1%8c%e4%bf%ae%e8%ae%80%e7%89%a9%e7%90%86%e7%b3%bb%e5%8d%9a%e5%a3%ab%e5%ad%b8%e4%bd%8d%e7%94%b3%e8%ab%8b%e5%85%ac%e5%91%8adirect-admission-to-a-doctoral-degree-in-phys-9/</t>
        </is>
      </c>
      <c r="N1468" s="7" t="inlineStr">
        <is>
          <t>許慧君</t>
        </is>
      </c>
    </row>
    <row r="1469">
      <c r="A1469" s="7">
        <f>TRUE()</f>
        <v/>
      </c>
      <c r="B1469" s="7" t="inlineStr">
        <is>
          <t>其他</t>
        </is>
      </c>
      <c r="C1469" s="7" t="n"/>
      <c r="D1469" s="14" t="n">
        <v>44622</v>
      </c>
      <c r="E1469" s="7" t="inlineStr">
        <is>
          <t>恭賀本系羅健榮教授榮獲110年度科技部「傑出研究獎」</t>
        </is>
      </c>
      <c r="F1469" s="7" t="inlineStr">
        <is>
          <t>https://www.most.gov.tw/folksonomy/list/554e3625-b1d7-4a0d-9a70-2ffc81c90ab3?l=ch</t>
        </is>
      </c>
      <c r="G1469" s="7" t="inlineStr">
        <is>
          <t>https://www.most.gov.tw/folksonomy/list/554e3625-b1d7-4a0d-9</t>
        </is>
      </c>
      <c r="H1469" s="7" t="inlineStr">
        <is>
          <t>https://www.most.gov.tw/folksonomy/list/554e3625-b1d7-4a0d-9a70-2ffc81c90ab3?l=ch</t>
        </is>
      </c>
      <c r="I1469" s="7" t="n"/>
      <c r="J1469" s="7" t="n"/>
      <c r="K1469" s="7" t="n"/>
      <c r="L1469" s="7" t="n"/>
      <c r="M1469" s="7" t="inlineStr">
        <is>
          <t>https://www.phy.ncu.edu.tw/news/%e6%81%ad%e8%b3%80%e6%9c%ac%e7%b3%bb%e7%be%85%e5%81%a5%e6%a6%ae%e6%95%99%e6%8e%88%e6%a6%ae%e7%8d%b2110%e5%b9%b4%e5%ba%a6%e7%a7%91%e6%8a%80%e9%83%a8%e3%80%8c%e5%82%91%e5%87%ba%e7%a0%94%e7%a9%b6/</t>
        </is>
      </c>
      <c r="N1469" s="7" t="inlineStr">
        <is>
          <t>許慧君</t>
        </is>
      </c>
    </row>
    <row r="1470">
      <c r="A1470" s="7">
        <f>TRUE()</f>
        <v/>
      </c>
      <c r="B1470" s="7" t="inlineStr">
        <is>
          <t>演講</t>
        </is>
      </c>
      <c r="C1470" s="7" t="n"/>
      <c r="D1470" s="14" t="n">
        <v>44621</v>
      </c>
      <c r="E1470" s="7" t="inlineStr">
        <is>
          <t>3月25日(週五) 9:00化合物半導體前瞻技術論壇</t>
        </is>
      </c>
      <c r="F1470" s="7" t="n"/>
      <c r="G1470" s="7" t="n"/>
      <c r="H1470" s="7" t="n"/>
      <c r="I1470" s="7" t="n"/>
      <c r="J1470" s="7" t="n"/>
      <c r="K1470" s="7" t="n"/>
      <c r="L1470" s="7" t="n"/>
      <c r="M1470" s="7" t="inlineStr">
        <is>
          <t>https://www.phy.ncu.edu.tw/news/3%e6%9c%8825%e6%97%a5%e9%80%b1%e4%ba%94-900%e5%8c%96%e5%90%88%e7%89%a9%e5%8d%8a%e5%b0%8e%e9%ab%94%e5%89%8d%e7%9e%bb%e6%8a%80%e8%a1%93%e8%ab%96%e5%a3%87/</t>
        </is>
      </c>
      <c r="N1470" s="7" t="inlineStr">
        <is>
          <t>許慧君</t>
        </is>
      </c>
    </row>
    <row r="1471">
      <c r="A1471" s="7">
        <f>TRUE()</f>
        <v/>
      </c>
      <c r="B1471" s="7" t="inlineStr">
        <is>
          <t>其他</t>
        </is>
      </c>
      <c r="C1471" s="7" t="n"/>
      <c r="D1471" s="14" t="n">
        <v>44617</v>
      </c>
      <c r="E1471" s="7" t="inlineStr">
        <is>
          <t>失物招領(111.02.25)</t>
        </is>
      </c>
      <c r="F1471" s="7" t="inlineStr">
        <is>
          <t>有遺失下列物品者，請儘速至物理系辦(S4-629)認領! 未領取物品將於111.03.31清除。</t>
        </is>
      </c>
      <c r="G1471" s="7" t="n"/>
      <c r="H1471" s="7" t="n"/>
      <c r="I1471" s="7" t="n"/>
      <c r="J1471" s="7" t="n"/>
      <c r="K1471" s="7" t="n"/>
      <c r="L1471" s="7" t="n"/>
      <c r="M1471" s="7" t="inlineStr">
        <is>
          <t>https://www.phy.ncu.edu.tw/news/%e5%a4%b1%e7%89%a9%e6%8b%9b%e9%a0%98111-02-25/</t>
        </is>
      </c>
      <c r="N1471" s="7" t="inlineStr">
        <is>
          <t>許慧君</t>
        </is>
      </c>
    </row>
    <row r="1472">
      <c r="A1472" s="7">
        <f>TRUE()</f>
        <v/>
      </c>
      <c r="B1472" s="7" t="inlineStr">
        <is>
          <t>其他</t>
        </is>
      </c>
      <c r="C1472" s="7" t="n"/>
      <c r="D1472" s="14" t="n">
        <v>44617</v>
      </c>
      <c r="E1472" s="7" t="inlineStr">
        <is>
          <t>線上教學課程數位化</t>
        </is>
      </c>
      <c r="F1472" s="7" t="inlineStr">
        <is>
          <t>http://pdc.adm.ncu.edu.tw/CDVID/2020/</t>
        </is>
      </c>
      <c r="G1472" s="7" t="inlineStr">
        <is>
          <t>http://pdc.adm.ncu.edu.tw/CDVID/2020/</t>
        </is>
      </c>
      <c r="H1472" s="7" t="inlineStr">
        <is>
          <t>http://pdc.adm.ncu.edu.tw/CDVID/2020/</t>
        </is>
      </c>
      <c r="I1472" s="7" t="n"/>
      <c r="J1472" s="7" t="n"/>
      <c r="K1472" s="7" t="n"/>
      <c r="L1472" s="7" t="n"/>
      <c r="M1472" s="7" t="inlineStr">
        <is>
          <t>https://www.phy.ncu.edu.tw/news/%e7%b7%9a%e4%b8%8a%e6%95%99%e5%ad%b8%e8%aa%b2%e7%a8%8b%e6%95%b8%e4%bd%8d%e5%8c%96-3/</t>
        </is>
      </c>
      <c r="N1472" s="7" t="inlineStr">
        <is>
          <t>許慧君</t>
        </is>
      </c>
    </row>
    <row r="1473" ht="321" customHeight="1">
      <c r="A1473" s="7">
        <f>TRUE()</f>
        <v/>
      </c>
      <c r="B1473" s="7" t="inlineStr">
        <is>
          <t>獎學金</t>
        </is>
      </c>
      <c r="C1473" s="7" t="n"/>
      <c r="D1473" s="14" t="n">
        <v>44617</v>
      </c>
      <c r="E1473" s="7" t="inlineStr">
        <is>
          <t>110學年度建德暨傑出領導獎學金開放申請</t>
        </is>
      </c>
      <c r="F1473" s="9" t="inlineStr">
        <is>
          <t>申請日期｜111年01月10日 至 03月11日
申請方式｜
1. 線上填寫：https://reurl.cc/Njbka9
2. 列印文件：印出申請資料，簽名確認內容無誤。
3. 送交申請：備妥下列文件，連同申請資料送至學務處職涯發展中心。
(1)師長推薦信乙封
(2)擔任幹部當學期之成績單
(如跨多個學期，請附入學迄今之成績單)
(3)大學生須繳交學生學習護照認證時數影本，送服務學習發展中心核章
審查程序｜
1. 票選：得票數須通過門檻票數方可進入評選階段，但票數不列入計分。
111年03月21日至25日，請至系統投票。
本校在學學生皆有投票權，每位同學限圈選一位候選人。
2. 評選：書面資料審查及面談評選。
3. 決選：評審階段擇優推薦6名得獎者進入「建德傑出領導獎學金」及「蔡力行先生獎學金」複選之候選名單，角逐10萬元獎學金。
【審查時間】111年05月30日前完成
【獲獎名單】111年05月30日前公布
【獎金及名額】
「傑出領導獎學金」共10名，每名2萬元
「建德傑出領導獎學金」1名、「蔡力行先生獎學金」2名，每名10萬元
附件
國立中央大學建德傑出領導獎學金辦法
中大學生傑出領導獎學金實施辦法
蔡力行先生獎學金辦法</t>
        </is>
      </c>
      <c r="G1473" s="7" t="inlineStr">
        <is>
          <t>https://reurl.cc/Njbka9</t>
        </is>
      </c>
      <c r="H1473" s="7" t="inlineStr">
        <is>
          <t>https://reurl.cc/Njbka9</t>
        </is>
      </c>
      <c r="I1473" s="7" t="inlineStr">
        <is>
          <t>國立中央大學建德傑出領導獎學金辦法</t>
        </is>
      </c>
      <c r="J1473" s="7" t="inlineStr">
        <is>
          <t>https://club.adm.ncu.edu.tw/files/news/%E5%9C%8B%E7%AB%8B%E4%B8%AD%E5%A4%AE%E5%A4%A7%E5%AD%B8%E5%BB%BA%E5%BE%B7%E5%82%91%E5%87%BA%E9%A0%98%E5%B0%8E%E7%8D%8E%E5%AD%B8%E9%87%91%E8%BE%A6%E6%B3%95.pdf</t>
        </is>
      </c>
      <c r="K1473" s="7" t="inlineStr">
        <is>
          <t>中大學生傑出領導獎學金實施辦法</t>
        </is>
      </c>
      <c r="L1473" s="7" t="inlineStr">
        <is>
          <t>https://club.adm.ncu.edu.tw/files/news/%E4%B8%AD%E5%A4%A7%E5%AD%B8%E7%94%9F%E5%82%91%E5%87%BA%E9%A0%98%E5%B0%8E%E7%8D%8E%E5%AD%B8%E9%87%91%E5%AF%A6%E6%96%BD%E8%BE%A6%E6%B3%95.pdf</t>
        </is>
      </c>
      <c r="M1473" s="7" t="inlineStr">
        <is>
          <t>https://www.phy.ncu.edu.tw/news/110%e5%ad%b8%e5%b9%b4%e5%ba%a6%e5%bb%ba%e5%be%b7%e6%9a%a8%e5%82%91%e5%87%ba%e9%a0%98%e5%b0%8e%e7%8d%8e%e5%ad%b8%e9%87%91%e9%96%8b%e6%94%be%e7%94%b3%e8%ab%8b/</t>
        </is>
      </c>
      <c r="N1473" s="7" t="inlineStr">
        <is>
          <t>許慧君</t>
        </is>
      </c>
    </row>
    <row r="1474" ht="285" customHeight="1">
      <c r="A1474" s="7">
        <f>TRUE()</f>
        <v/>
      </c>
      <c r="B1474" s="7" t="inlineStr">
        <is>
          <t>其他</t>
        </is>
      </c>
      <c r="C1474" s="7" t="n"/>
      <c r="D1474" s="14" t="n">
        <v>44616</v>
      </c>
      <c r="E1474" s="7" t="inlineStr">
        <is>
          <t>2022年職涯發展中心主辦講座</t>
        </is>
      </c>
      <c r="F1474" s="9" t="inlineStr">
        <is>
          <t>為協助學生(1)掌握未來人生或提升自我生涯規劃意識，(2)了解自己的特質，對未來進入職場有更好的人際互動，(3)有策略的因應職場挑戰，職涯發展中心2022年3-5月間規劃生涯發展相關講座，敬請大家踴躍參與。
一、單堂講座。2022新鮮人求職攻略系列講座
詳細各講座場次表，請見報名網址https://cis.ncu.edu.tw/ActivitySys/activitys/2300
設計自己的理想職涯    03/03(四) 晚上 6-8點    王瑛芬
疫情期間求職與產業趨勢    03/24(四) 晚上 6-8點    臧聲遠
建立RQ韌性挑戰未知    04/07(四) 晚上 6-8點    鄭雅琪
自主學習力-認識你的學習風格    04/14(四) 晚上 6-8點    謝佳吟
CPAS解測與求職技巧    04/21(四) 晚上 6-8點    陳志欣
打造遠距高效工作術    04/28(四) 晚上 6-8點    林湘婷
如何寫好履歷    05/12(四) 晚上 6-8點    鄭冠中
如何戰勝面試    05/19(四) 晚上 6-8點    鄭冠中
二、名人演講。職場新鮮人的屠龍刀
詳細內容與報名網址 https://cis.ncu.edu.tw/ActivitySys/activitys/2318
為2022年求職的學生設計，藉張憶里博士分享職場六階段與案例解析，將幫助您面臨職場中不同階段有策略可因應，及了解如何規劃自己的工程師職涯。
演講日期：3月16日 星期三 中午12:00-12:50
演講地點：教研大樓一樓羅家倫講堂 (Google Map實境地圖)
講師：張憶里博士。簡歷：台大電機學士，柏克萊電機電腦博士，創建全球半導體專利30+。曾任美國矽谷創業家與企業副總裁。
講綱：1. 職場六階段與因應之道。2.面試技巧vs認識自己。3.企業軟肋vs個人強項</t>
        </is>
      </c>
      <c r="G1474" s="7" t="inlineStr">
        <is>
          <t>https://cis.ncu.edu.tw/ActivitySys/activitys/2300</t>
        </is>
      </c>
      <c r="H1474" s="7" t="inlineStr">
        <is>
          <t>https://cis.ncu.edu.tw/ActivitySys/activitys/2300</t>
        </is>
      </c>
      <c r="I1474" s="7" t="inlineStr">
        <is>
          <t>https://cis.ncu.edu.tw/ActivitySys/activitys/2318</t>
        </is>
      </c>
      <c r="J1474" s="7" t="inlineStr">
        <is>
          <t>https://cis.ncu.edu.tw/ActivitySys/activitys/2318</t>
        </is>
      </c>
      <c r="K1474" s="7" t="inlineStr">
        <is>
          <t>Google Map實境地圖</t>
        </is>
      </c>
      <c r="L1474" s="7" t="inlineStr">
        <is>
          <t>https://www.google.com/maps/@24.9682799,121.19191,3a,75y,292.63h,109.94t/data=!3m8!1e1!3m6!1sAF1QipOn4LRb79kqKi0PAG9d1Y1MxHepdjEKaqYbXYwJ!2e10!3e11!6shttps:%2F%2Flh5.googleusercontent.com%2Fp%2FAF1QipOn4LRb79kqKi0PAG9d1Y1MxHepdjEKaqYbXYwJ%3Dw203-h100-k-no-pi-0-ya330.7213-ro0-fo100!7i8192!8i4096</t>
        </is>
      </c>
      <c r="M1474" s="7" t="inlineStr">
        <is>
          <t>https://www.phy.ncu.edu.tw/news/2022%e5%b9%b4%e8%81%b7%e6%b6%af%e7%99%bc%e5%b1%95%e4%b8%ad%e5%bf%83%e4%b8%bb%e8%be%a6%e8%ac%9b%e5%ba%a7/</t>
        </is>
      </c>
      <c r="N1474" s="7" t="inlineStr">
        <is>
          <t>許慧君</t>
        </is>
      </c>
    </row>
    <row r="1475" ht="105" customHeight="1">
      <c r="A1475" s="7">
        <f>TRUE()</f>
        <v/>
      </c>
      <c r="B1475" s="7" t="inlineStr">
        <is>
          <t>演講</t>
        </is>
      </c>
      <c r="C1475" s="7" t="n"/>
      <c r="D1475" s="14" t="n">
        <v>44614</v>
      </c>
      <c r="E1475" s="7" t="inlineStr">
        <is>
          <t>Colloquium20220301-三十而立，三十而已-研究生生涯規劃與探索</t>
        </is>
      </c>
      <c r="F1475" s="9" t="inlineStr">
        <is>
          <t>Colloquium
Department of Physics, NCU
三十而立，三十而已-研究生生涯規劃與探索
王嘉平 諮商心理師
諮商輔導中心
Date 2022.03.01 (Tue)    
Place S4-625
Time 14:00-16:00</t>
        </is>
      </c>
      <c r="G1475" s="7" t="n"/>
      <c r="H1475" s="7" t="n"/>
      <c r="I1475" s="7" t="n"/>
      <c r="J1475" s="7" t="n"/>
      <c r="K1475" s="7" t="n"/>
      <c r="L1475" s="7" t="n"/>
      <c r="M1475" s="7" t="inlineStr">
        <is>
          <t>https://www.phy.ncu.edu.tw/news/colloquium20220301-%e4%b8%89%e5%8d%81%e8%80%8c%e7%ab%8b%ef%bc%8c%e4%b8%89%e5%8d%81%e8%80%8c%e5%b7%b2-%e7%a0%94%e7%a9%b6%e7%94%9f%e7%94%9f%e6%b6%af%e8%a6%8f%e5%8a%83%e8%88%87%e6%8e%a2%e7%b4%a2/</t>
        </is>
      </c>
      <c r="N1475" s="7" t="inlineStr">
        <is>
          <t>許慧君</t>
        </is>
      </c>
    </row>
    <row r="1476" ht="66" customHeight="1">
      <c r="A1476" s="7">
        <f>TRUE()</f>
        <v/>
      </c>
      <c r="B1476" s="7" t="inlineStr">
        <is>
          <t>招生</t>
        </is>
      </c>
      <c r="C1476" s="7" t="n"/>
      <c r="D1476" s="14" t="n">
        <v>44614</v>
      </c>
      <c r="E1476" s="7" t="inlineStr">
        <is>
          <t>111學年度碩士班考試入學複試通知</t>
        </is>
      </c>
      <c r="F1476" s="9" t="inlineStr">
        <is>
          <t>111碩士班考試入學初試錄取暨得參加複試名單(不分類)(PDF)
111物理系碩士班入學考試複試通知函下載
複試通知函&amp;初試成績單於2/23以掛號郵寄至通訊地址。
簡報資料請於111年03月03日(星期四)中午12: 00前Email電子檔至corona@ncu.edu.tw，檔名：【准考證號╴姓名】，當日亦請務必攜帶簡報電子檔以備用。</t>
        </is>
      </c>
      <c r="G1476" s="7" t="inlineStr">
        <is>
          <t>111碩士班考試入學初試錄取暨得參加複試名單(不分類)(PDF)</t>
        </is>
      </c>
      <c r="H1476" s="7" t="inlineStr">
        <is>
          <t>https://admission.ncu.edu.tw/files/system/files/57142/%E7%A2%A9%E8%80%83%E7%B0%A1%E7%AB%A0/111%E7%A2%A9%E8%80%83%E7%B0%A1%E7%AB%A0/111%E7%A2%A9%E8%80%83%E5%88%9D%E8%A9%A6%E9%8C%84%E5%8F%96%E6%9A%A8%E5%BE%97%E5%8F%83%E5%8A%A0%E8%A4%87%E8%A9%A6%E5%90%8D%E5%96%AE(%E4%B8%8D%E5%88%86%E9%A1%9E).pdf</t>
        </is>
      </c>
      <c r="I1476" s="7" t="inlineStr">
        <is>
          <t>下載</t>
        </is>
      </c>
      <c r="J1476" s="7" t="inlineStr">
        <is>
          <t>https://www.phy.ncu.edu.tw/wp-content/uploads/2022/02/111物理系碩士班入學考試複試通知函.pdf</t>
        </is>
      </c>
      <c r="K1476" s="7" t="n"/>
      <c r="L1476" s="7" t="n"/>
      <c r="M1476" s="7" t="inlineStr">
        <is>
          <t>https://www.phy.ncu.edu.tw/news/%e3%80%90%e7%a2%a9%e5%a3%ab%e7%8f%ad%e3%80%91111%e5%ad%b8%e5%b9%b4%e5%ba%a6%e7%a2%a9%e5%a3%ab%e7%8f%ad%e8%80%83%e8%a9%a6%e5%85%a5%e5%ad%b8%e8%a4%87%e8%a9%a6%e9%80%9a%e7%9f%a5/</t>
        </is>
      </c>
      <c r="N1476" s="7" t="inlineStr">
        <is>
          <t>許慧君</t>
        </is>
      </c>
    </row>
    <row r="1477">
      <c r="A1477" s="7">
        <f>TRUE()</f>
        <v/>
      </c>
      <c r="B1477" s="7" t="inlineStr">
        <is>
          <t>其他</t>
        </is>
      </c>
      <c r="C1477" s="7" t="n"/>
      <c r="D1477" s="14" t="n">
        <v>44614</v>
      </c>
      <c r="E1477" s="7" t="inlineStr">
        <is>
          <t>S4-634二手書領用</t>
        </is>
      </c>
      <c r="F1477" s="7" t="inlineStr">
        <is>
          <t>意者請自行到S4-634領取</t>
        </is>
      </c>
      <c r="G1477" s="7" t="n"/>
      <c r="H1477" s="7" t="n"/>
      <c r="I1477" s="7" t="n"/>
      <c r="J1477" s="7" t="n"/>
      <c r="K1477" s="7" t="n"/>
      <c r="L1477" s="7" t="n"/>
      <c r="M1477" s="7" t="inlineStr">
        <is>
          <t>https://www.phy.ncu.edu.tw/news/634%e4%ba%8c%e6%89%8b%e6%9b%b8%e9%a0%98%e7%94%a8/</t>
        </is>
      </c>
      <c r="N1477" s="7" t="inlineStr">
        <is>
          <t>許慧君</t>
        </is>
      </c>
    </row>
    <row r="1478" ht="105" customHeight="1">
      <c r="A1478" s="7">
        <f>TRUE()</f>
        <v/>
      </c>
      <c r="B1478" s="7" t="inlineStr">
        <is>
          <t>其他</t>
        </is>
      </c>
      <c r="C1478" s="7" t="n"/>
      <c r="D1478" s="14" t="n">
        <v>44614</v>
      </c>
      <c r="E1478" s="7" t="inlineStr">
        <is>
          <t>110(二)全校課程加退選截止日02/23(三)23:59，02/24(四)起課程如有衝堂/同課號情形將全數退選</t>
        </is>
      </c>
      <c r="F1478" s="9" t="inlineStr">
        <is>
          <t>110(二)課務相關日程表
110(二)選課相關資訊
課程加退選截止日02/23(三)23:59，02/24(四)起課程如有衝堂/同課號情形將全數退選。
02/23(三)當日請勿加選可能會衝堂/同課號的課程，
以免02/24(四)最後一次分發造成課程衝堂/同課號狀況發生。
課務組將於02/24(四)上午9:00課程分發後執行衝堂退課，
只要有衝堂的課程全數皆會被退選，並於02/25(五)更新至選課系統，
如需加選回某一門課程，請於02/25(五)~03/02(三)人工加退選期間辦理人工"加選"，謝謝!</t>
        </is>
      </c>
      <c r="G1478" s="7" t="inlineStr">
        <is>
          <t>110(二)課務相關日程表</t>
        </is>
      </c>
      <c r="H1478" s="7" t="inlineStr">
        <is>
          <t>http://pdc.adm.ncu.edu.tw/Course/course/COUR_S.pdf</t>
        </is>
      </c>
      <c r="I1478" s="7" t="inlineStr">
        <is>
          <t>110(二)選課相關資訊</t>
        </is>
      </c>
      <c r="J1478" s="7" t="inlineStr">
        <is>
          <t>http://in.ncu.edu.tw/ncu57170/post/crs_info.pdf</t>
        </is>
      </c>
      <c r="K1478" s="7" t="n"/>
      <c r="L1478" s="7" t="n"/>
      <c r="M1478" s="7" t="inlineStr">
        <is>
          <t>https://www.phy.ncu.edu.tw/news/110%e4%ba%8c%e5%85%a8%e6%a0%a1%e8%aa%b2%e7%a8%8b%e5%8a%a0%e9%80%80%e9%81%b8%e6%88%aa%e6%ad%a2%e6%97%a502-23%e4%b8%892359%ef%bc%8c02-24%e5%9b%9b%e8%b5%b7%e8%aa%b2%e7%a8%8b%e5%a6%82%e6%9c%89/</t>
        </is>
      </c>
      <c r="N1478" s="7" t="inlineStr">
        <is>
          <t>許慧君</t>
        </is>
      </c>
    </row>
    <row r="1479" ht="66" customHeight="1">
      <c r="A1479" s="7">
        <f>TRUE()</f>
        <v/>
      </c>
      <c r="B1479" s="7" t="inlineStr">
        <is>
          <t>招生</t>
        </is>
      </c>
      <c r="C1479" s="7" t="inlineStr">
        <is>
          <t>高中生</t>
        </is>
      </c>
      <c r="D1479" s="14" t="n">
        <v>44614</v>
      </c>
      <c r="E1479" s="7" t="inlineStr">
        <is>
          <t>111學年度大學個人申請-「考生須知」與「審查重點及準備指引」</t>
        </is>
      </c>
      <c r="F1479" s="9" t="inlineStr">
        <is>
          <t>111申請入學「考生須知」與「審查重點及準備指引」
路徑：【招生資訊網】上方【學士班】→【申請入學】→【重要公告】 
網址：https://admission.ncu.edu.tw/zh-TW/content/71/12
111個申_考生須知-_物理系-2下載
111個申_準備指引_物理系下載</t>
        </is>
      </c>
      <c r="G1479" s="7" t="inlineStr">
        <is>
          <t>https://admission.ncu.edu.tw/zh-TW/content/71/12</t>
        </is>
      </c>
      <c r="H1479" s="7" t="inlineStr">
        <is>
          <t>https://admission.ncu.edu.tw/zh-TW/content/71/12</t>
        </is>
      </c>
      <c r="I1479" s="7" t="inlineStr">
        <is>
          <t>111個申_考生須知-_物理系-2</t>
        </is>
      </c>
      <c r="J1479" s="7" t="inlineStr">
        <is>
          <t>https://www.phy.ncu.edu.tw/wp-content/uploads/2022/02/111個申_考生須知-_物理系-2.pdf</t>
        </is>
      </c>
      <c r="K1479" s="7" t="inlineStr">
        <is>
          <t>下載</t>
        </is>
      </c>
      <c r="L1479" s="7" t="inlineStr">
        <is>
          <t>https://www.phy.ncu.edu.tw/wp-content/uploads/2022/02/111個申_考生須知-_物理系-2.pdf</t>
        </is>
      </c>
      <c r="M1479" s="7" t="inlineStr">
        <is>
          <t>https://www.phy.ncu.edu.tw/news/110%e5%ad%b8%e5%b9%b4%e5%ba%a6%e5%a4%a7%e5%ad%b8%e5%80%8b%e4%ba%ba%e7%94%b3%e8%ab%8b-%e3%80%8c%e8%80%83%e7%94%9f%e9%a0%88%e7%9f%a5%e3%80%8d%e8%88%87%e5%af%a9%e6%9f%a5%e9%87%8d%e9%bb%9e%e5%8f%8a/</t>
        </is>
      </c>
      <c r="N1479" s="7" t="inlineStr">
        <is>
          <t>吳菁穗</t>
        </is>
      </c>
    </row>
    <row r="1480" ht="409.6" customHeight="1">
      <c r="A1480" s="7">
        <f>TRUE()</f>
        <v/>
      </c>
      <c r="B1480" s="7" t="inlineStr">
        <is>
          <t>其他</t>
        </is>
      </c>
      <c r="C1480" s="7" t="n"/>
      <c r="D1480" s="14" t="n">
        <v>44614</v>
      </c>
      <c r="E1480" s="7" t="inlineStr">
        <is>
          <t>【研發替代役】111年度役男線上報名作業開始受理申請</t>
        </is>
      </c>
      <c r="F1480" s="9" t="inlineStr">
        <is>
          <t>一、111年度役男報名作業時間如下:
線上報名、資料繳件時間：111年2月11日(星期五)上午9時至111年9月20日(星期二)下午5時截止。
（高年次(76、77年次出生)役男限於111年3月8日(二)前報名送出，限參加第1次甄選作業，經核定錄取服研發替代役後，並應於研104梯(111年5月11日)入營。）
※報名申請研發替代役者，應具備下列條件：
役男為76年次（含）以後出生尚未履行兵役義務(含82年次以前及83年次以後出生役男)經徵兵檢查為常備役體位或82年次以前出生替代役體位，並具備國內或符合教育部採認規定之國外大學校院碩士以上學歷之役齡男子。
※國外學歷之採認，依據教育部所訂「大學辦理國外學歷採認辦法」規定辦理。
二、報名方式及證明文件
(一)報名方式：(一律採線上報名)
於研發替代役資訊管理系統( https://rdss.nca.gov.tw )進行帳號申請、登錄報名資料、上傳證明文件電子檔並線上送出後，完成報名作業。
(二)應備證明文件：
1. 中華民國國民身分證正反面電子檔。
2. 報名學程之學歷證明(畢業證書)或在學證明(學生證)正反面電子檔。﹝檢附之學生證上， 如果無法查驗「報名學程」(碩士/博士)及「就讀科系」資料，請務必另外再提供其他在學證明(如：報名學程之上學期成績單或學校開立之在學證明電子檔)以供查驗。﹞
3. 前項學歷證明文件，若為國外證明文件，須經我國駐外單位驗證及檢附中文譯本電子檔。
三、「報名及甄選【單位/公司/役男】」專區內，提供111年度役男報名作業文件參考，請自行於資訊系統首頁下載參閱：
111年度研發替代役役男報名暨用人單位甄選作業實施計畫(111.01.25公告版)
如有任何相關問題，請洽研發替代役專案辦公室(TEL:02-89692099)
*歡迎使用研發替代役APP！
IOS 版本下載：https://apps.apple.com/tw/app/研發替代役/id1544027513
Andriord 版本下載：https://play.google.com/store/apps/details?id=tw.gov.nca.rdssapp 
研發替代役專案辦公室 敬上
==================================
服務網站：https://rdss.nca.gov.tw
E-mail: rdss@mail.nca.gov.tw
TEL:(02)8969-2099</t>
        </is>
      </c>
      <c r="G1480" s="7" t="inlineStr">
        <is>
          <t>https://rdss.nca.gov.tw</t>
        </is>
      </c>
      <c r="H1480" s="7" t="inlineStr">
        <is>
          <t>https://rdss.nca.gov.tw</t>
        </is>
      </c>
      <c r="I1480" s="7" t="inlineStr">
        <is>
          <t>TEL:02-89692099</t>
        </is>
      </c>
      <c r="J1480" s="7" t="inlineStr">
        <is>
          <t>tel:02-89692099#207#214</t>
        </is>
      </c>
      <c r="K1480" s="7" t="inlineStr">
        <is>
          <t>https://apps.apple.com/tw/app/研發替代役/id1544027513</t>
        </is>
      </c>
      <c r="L1480" s="7" t="inlineStr">
        <is>
          <t>https://apps.apple.com/tw/app/研發替代役/id1544027513</t>
        </is>
      </c>
      <c r="M1480" s="7" t="inlineStr">
        <is>
          <t>https://www.phy.ncu.edu.tw/news/%e3%80%90%e7%a0%94%e7%99%bc%e6%9b%bf%e4%bb%a3%e5%bd%b9%e3%80%91111%e5%b9%b4%e5%ba%a6%e5%bd%b9%e7%94%b7%e7%b7%9a%e4%b8%8a%e5%a0%b1%e5%90%8d%e4%bd%9c%e6%a5%ad%e9%96%8b%e5%a7%8b%e5%8f%97%e7%90%86/</t>
        </is>
      </c>
      <c r="N1480" s="7" t="inlineStr">
        <is>
          <t>許慧君</t>
        </is>
      </c>
    </row>
    <row r="1481" ht="92" customHeight="1">
      <c r="A1481" s="7">
        <f>TRUE()</f>
        <v/>
      </c>
      <c r="B1481" s="7" t="inlineStr">
        <is>
          <t>其他</t>
        </is>
      </c>
      <c r="C1481" s="7" t="n"/>
      <c r="D1481" s="14" t="n">
        <v>44613</v>
      </c>
      <c r="E1481" s="7" t="inlineStr">
        <is>
          <t>國立中央大學-學生校外賃居處所安全自主檢核表</t>
        </is>
      </c>
      <c r="F1481" s="9" t="inlineStr">
        <is>
          <t>學務處通告
教育部為確保學生校外租屋安全，遇突發狀況立即獲得救助，本學期來文規定《臺教學(五)字第1100076636號》，須請所有在校外租屋學生填寫下列安全自評問卷，並由學校彙報至教育部電腦系統備查。
請有在校外租屋同學於111/2/25日(星期五)前，至下列網址填寫Google表單上傳，俾利學務處統一辦理填報作業。
    ★Google表單網址：https://forms.gle/Uy6QTEsbodkremxK7</t>
        </is>
      </c>
      <c r="G1481" s="7" t="inlineStr">
        <is>
          <t>https://forms.gle/Uy6QTEsbodkremxK7</t>
        </is>
      </c>
      <c r="H1481" s="7" t="inlineStr">
        <is>
          <t>https://forms.gle/Uy6QTEsbodkremxK7</t>
        </is>
      </c>
      <c r="I1481" s="7" t="n"/>
      <c r="J1481" s="7" t="n"/>
      <c r="K1481" s="7" t="n"/>
      <c r="L1481" s="7" t="n"/>
      <c r="M1481" s="7" t="inlineStr">
        <is>
          <t>https://www.phy.ncu.edu.tw/news/%e5%9c%8b%e7%ab%8b%e4%b8%ad%e5%a4%ae%e5%a4%a7%e5%ad%b8-%e5%ad%b8%e7%94%9f%e6%a0%a1%e5%a4%96%e8%b3%83%e5%b1%85%e8%99%95%e6%89%80%e5%ae%89%e5%85%a8%e8%87%aa%e4%b8%bb%e6%aa%a2%e6%a0%b8%e8%a1%a8/</t>
        </is>
      </c>
      <c r="N1481" s="7" t="inlineStr">
        <is>
          <t>許慧君</t>
        </is>
      </c>
    </row>
    <row r="1482" ht="79" customHeight="1">
      <c r="A1482" s="7">
        <f>TRUE()</f>
        <v/>
      </c>
      <c r="B1482" s="7" t="inlineStr">
        <is>
          <t>其他</t>
        </is>
      </c>
      <c r="C1482" s="7" t="n"/>
      <c r="D1482" s="14" t="n">
        <v>44613</v>
      </c>
      <c r="E1482" s="7" t="inlineStr">
        <is>
          <t>02/25(五)~03/02(三)人工加退選期間，請依流程辦理</t>
        </is>
      </c>
      <c r="F1482" s="9" t="inlineStr">
        <is>
          <t>人工加退選申請流程：
登入【選課系統】-&gt;課程加退選-&gt;人工加退選申請表印製
-&gt;【任課教師】簽核
-&gt;至【出納組】繳現金100元或至【課務組】悠遊卡扣款100元
-&gt;繳至【課務組】
-&gt;隔日請至【選課系統】確認選課結果</t>
        </is>
      </c>
      <c r="G1482" s="7" t="n"/>
      <c r="H1482" s="7" t="n"/>
      <c r="I1482" s="7" t="n"/>
      <c r="J1482" s="7" t="n"/>
      <c r="K1482" s="7" t="n"/>
      <c r="L1482" s="7" t="n"/>
      <c r="M1482" s="7" t="inlineStr">
        <is>
          <t>https://www.phy.ncu.edu.tw/news/02-25%e4%ba%9403-02%e4%b8%89%e4%ba%ba%e5%b7%a5%e5%8a%a0%e9%80%80%e9%81%b8%e6%9c%9f%e9%96%93%ef%bc%8c%e8%ab%8b%e4%be%9d%e6%b5%81%e7%a8%8b%e8%be%a6%e7%90%86/</t>
        </is>
      </c>
      <c r="N1482" s="7" t="inlineStr">
        <is>
          <t>許慧君</t>
        </is>
      </c>
    </row>
    <row r="1483" ht="209" customHeight="1">
      <c r="A1483" s="7">
        <f>TRUE()</f>
        <v/>
      </c>
      <c r="B1483" s="7" t="inlineStr">
        <is>
          <t>其他</t>
        </is>
      </c>
      <c r="C1483" s="7" t="n"/>
      <c r="D1483" s="14" t="n">
        <v>44610</v>
      </c>
      <c r="E1483" s="7" t="inlineStr">
        <is>
          <t>停水公告111/02/26(六)</t>
        </is>
      </c>
      <c r="F1483" s="9" t="inlineStr">
        <is>
          <t>事由：校區4號水塔地下水蓄水池修繕工程
停水日期：111/02/26(六)
停水時間：08:00-17:00
地下水停水區域：
男9AB(含九餐、全家)、12舍、車庫、資源回收場、中大會館、國鼎圖書館、男研舍(含校園咖啡)、管理二館(含一樓餐廳)、志希館(含鬆餅屋)、科二、三、四、五館、理學院教學館、鴻經館、綜教館、客家學院、國鼎光電大樓、依仁堂(含週圍場地) 、中大國民運動中心、羽球館、室內游泳池、大型力學實驗室、風洞實驗室、機械館、機電實驗室、鑄造廠、環工/化工館、太遙中心、研究中心二期、雷達站、大氣環境實驗室、工五館A、B(含增建)、C棟、松苑餐廳、產學營運中心、單一、二、四舍、後門警衛室，教學研究綜合大樓。
(各大樓原則皆備有地下蓄水池，停水後仍有蓄水池水源可供使用)
※不便之處敬祈見諒，提早施工完畢後將提早供水，如遇有特殊困難亦可能延緩恢復供水。
施工單位：京融水電工程有限公司 鄭先生0932093643
承辦單位：營繕組 吳先生03-4227151#57320</t>
        </is>
      </c>
      <c r="G1483" s="7" t="n"/>
      <c r="H1483" s="7" t="n"/>
      <c r="I1483" s="7" t="n"/>
      <c r="J1483" s="7" t="n"/>
      <c r="K1483" s="7" t="n"/>
      <c r="L1483" s="7" t="n"/>
      <c r="M1483" s="7" t="inlineStr">
        <is>
          <t>https://www.phy.ncu.edu.tw/news/%e5%81%9c%e6%b0%b4%e5%85%ac%e5%91%8a111-02-26%e5%85%ad/</t>
        </is>
      </c>
      <c r="N1483" s="7" t="inlineStr">
        <is>
          <t>許慧君</t>
        </is>
      </c>
    </row>
    <row r="1484" ht="105" customHeight="1">
      <c r="A1484" s="7">
        <f>TRUE()</f>
        <v/>
      </c>
      <c r="B1484" s="7" t="inlineStr">
        <is>
          <t>其他</t>
        </is>
      </c>
      <c r="C1484" s="7" t="n"/>
      <c r="D1484" s="14" t="n">
        <v>44609</v>
      </c>
      <c r="E1484" s="7" t="inlineStr">
        <is>
          <t>環校道路AC路面改善工程【施工公告】111年2月22日至111年6月30日</t>
        </is>
      </c>
      <c r="F1484" s="9" t="inlineStr">
        <is>
          <t>https://www.oga.ncu.edu.tw/f3ec03a8/news/ee02930e/detail/35065c92-49ab-43ed-bd6a-9cc53cd1bf2d
有關環校道路施工，第二階段將會封閉下列黃底標示部分，屆時小木屋旁的道路將會無法進入。
各實驗室/研究室有送貨需求，建議改由本館舍後面圍牆柵門進入，經由貨梯旁安全門運貨至館舍內，柵門鑰匙請先和系辦借用。
如有問題請盡速和系辦反映，以利和校方討論。
謝謝</t>
        </is>
      </c>
      <c r="G1484" s="7" t="inlineStr">
        <is>
          <t>https://www.oga.ncu.edu.tw/f3ec03a8/news/ee02930e/detail/350</t>
        </is>
      </c>
      <c r="H1484" s="7" t="inlineStr">
        <is>
          <t>https://www.oga.ncu.edu.tw/f3ec03a8/news/ee02930e/detail/35065c92-49ab-43ed-bd6a-9cc53cd1bf2d</t>
        </is>
      </c>
      <c r="I1484" s="7" t="n"/>
      <c r="J1484" s="7" t="n"/>
      <c r="K1484" s="7" t="n"/>
      <c r="L1484" s="7" t="n"/>
      <c r="M1484" s="7" t="inlineStr">
        <is>
          <t>https://www.phy.ncu.edu.tw/news/%e7%92%b0%e6%a0%a1%e9%81%93%e8%b7%afac%e8%b7%af%e9%9d%a2%e6%94%b9%e5%96%84%e5%b7%a5%e7%a8%8b%e3%80%90%e6%96%bd%e5%b7%a5%e5%85%ac%e5%91%8a%e3%80%91111%e5%b9%b42%e6%9c%8822%e6%97%a5%e8%87%b3111%e5%b9%b4/</t>
        </is>
      </c>
      <c r="N1484" s="7" t="inlineStr">
        <is>
          <t>許慧君</t>
        </is>
      </c>
    </row>
    <row r="1485" ht="66" customHeight="1">
      <c r="A1485" s="7">
        <f>TRUE()</f>
        <v/>
      </c>
      <c r="B1485" s="7" t="inlineStr">
        <is>
          <t>其他</t>
        </is>
      </c>
      <c r="C1485" s="7" t="n"/>
      <c r="D1485" s="14" t="n">
        <v>44608</v>
      </c>
      <c r="E1485" s="7" t="inlineStr">
        <is>
          <t>重力波與多重訊息觀測 課程公告</t>
        </is>
      </c>
      <c r="F1485" s="9" t="inlineStr">
        <is>
          <t>The first lecture will be held on Feb.18 9:00 am with online style.
So, please attend the lecture with followig zoom page:
https://us06web.zoom.us/j/94124611503?pwd=dUFXQldxb0ZoOStmeTdCeDZtUkRKZz09
ID: 941 2461 1503
Pass: GW_NCU</t>
        </is>
      </c>
      <c r="G1485" s="7" t="inlineStr">
        <is>
          <t>https://us06web.zoom.us/j/94124611503?pwd=dUFXQldxb0ZoOStmeT</t>
        </is>
      </c>
      <c r="H1485" s="7" t="inlineStr">
        <is>
          <t>https://us06web.zoom.us/j/94124611503?pwd=dUFXQldxb0ZoOStmeTdCeDZtUkRKZz09</t>
        </is>
      </c>
      <c r="I1485" s="7" t="n"/>
      <c r="J1485" s="7" t="n"/>
      <c r="K1485" s="7" t="n"/>
      <c r="L1485" s="7" t="n"/>
      <c r="M1485" s="7" t="inlineStr">
        <is>
          <t>https://www.phy.ncu.edu.tw/news/%e9%87%8d%e5%8a%9b%e6%b3%a2%e8%88%87%e5%a4%9a%e9%87%8d%e8%a8%8a%e6%81%af%e8%a7%80%e6%b8%ac-%e8%aa%b2%e7%a8%8b%e5%85%ac%e5%91%8a/</t>
        </is>
      </c>
      <c r="N1485" s="7" t="inlineStr">
        <is>
          <t>許慧君</t>
        </is>
      </c>
    </row>
    <row r="1486" ht="409.6" customHeight="1">
      <c r="A1486" s="7">
        <f>TRUE()</f>
        <v/>
      </c>
      <c r="B1486" s="7" t="inlineStr">
        <is>
          <t>其他</t>
        </is>
      </c>
      <c r="C1486" s="7" t="n"/>
      <c r="D1486" s="14" t="n">
        <v>44608</v>
      </c>
      <c r="E1486" s="7" t="inlineStr">
        <is>
          <t>【競賽】2022中央大學社會創新實踐專題競賽</t>
        </is>
      </c>
      <c r="F1486" s="9" t="inlineStr">
        <is>
          <t>天下大勢，風起雲湧，一場社會創新武林擂台即將到來，廣邀天下英雄豪傑大展身手，共創永續發展新局面。
 這是一場全世界的挑戰！隨著全球科技以及經濟的發展，各地出現了許多關乎環境破壞、健康醫療、城鄉失衡、人權保障等各式社會議題。因此，聯合國於2015年訂定了17項永續發展目標(SDGs)，希望每一個人都可以透過行動建立社會、環境以及經濟平衡的永續世界。
 本競賽以「社會創新」為主軸，鼓勵學生延伸並深化課堂或課外所學，培養議題分析、創意思考、跨域整合以及社會實踐的能力，進一步活化知識內涵與創造學習的意義。
🌱【參加對象】
(1) 對社會創新具有想法或行動的學生皆歡迎報名參賽。(作品類型不拘，可包含雛型設計、實作成品、創新行動、主題策展、影音媒體、刊物編輯、技術研發等皆可。)
(2) 可跨校系組成團隊，至少1位為中央大學學生。(每組至多5位學生，至多2位指導老師，指導老師可包含校內教職員或校外業師，亦可多件報名。)
※社會創新：藉由科技或商業等模式的創新應用，改變社會各個群體間的互動關係，並從這樣的改變中，以實踐行動有效解決社會議題，達到永續發展的目標。
🌱【競賽獎項】
【實踐行動組】
特優獎1名：獎狀乙張+獎金10,000元
優等獎1名：獎狀乙張+獎金6,000元
佳作獎1名：獎狀乙張+獎金2,000元
人氣獎1名：獎狀乙張+獎金1,000元
晉級獎數名：獎狀乙張＋獎品乙份
【創新構想組】
特優獎1名：獎狀乙張+獎金6,000元
優等獎1名：獎狀乙張+獎金3,000元
佳作獎1名：獎狀乙張+獎金1,000元
人氣獎1名：獎狀乙張+獎金1,000元
晉級獎數名：獎狀乙張＋獎品乙份
※凡參賽團隊全程參與者頒發參賽證明乙張，指導老師頒發指導證明乙張。
🎈【競賽期程】
線上報名：即日起～111年05月16日
初賽資料上傳：111年05月18日～111年06月22日
決賽資料上傳：111年07月06日～111年07月22日
🎈【競賽日期】
110年07月27日（星期三）09：00～16：30
🎈【競賽地點】
國立中央大學教學研究大樓
連結：https://sites.google.com/g.ncu.edu.tw/ideancu-2022competition</t>
        </is>
      </c>
      <c r="G1486" s="7" t="inlineStr">
        <is>
          <t>https://sites.google.com/g.ncu.edu.tw/ideancu-2022competitio</t>
        </is>
      </c>
      <c r="H1486" s="7" t="inlineStr">
        <is>
          <t>https://sites.google.com/g.ncu.edu.tw/ideancu-2022competition</t>
        </is>
      </c>
      <c r="I1486" s="7" t="n"/>
      <c r="J1486" s="7" t="n"/>
      <c r="K1486" s="7" t="n"/>
      <c r="L1486" s="7" t="n"/>
      <c r="M1486" s="7" t="inlineStr">
        <is>
          <t>https://www.phy.ncu.edu.tw/news/%e3%80%90%e7%ab%b6%e8%b3%bd%e3%80%912022%e4%b8%ad%e5%a4%ae%e5%a4%a7%e5%ad%b8%e7%a4%be%e6%9c%83%e5%89%b5%e6%96%b0%e5%af%a6%e8%b8%90%e5%b0%88%e9%a1%8c%e7%ab%b6%e8%b3%bd/</t>
        </is>
      </c>
      <c r="N1486" s="7" t="inlineStr">
        <is>
          <t>許慧君</t>
        </is>
      </c>
    </row>
    <row r="1487">
      <c r="A1487" s="7">
        <f>TRUE()</f>
        <v/>
      </c>
      <c r="B1487" s="7" t="inlineStr">
        <is>
          <t>其他</t>
        </is>
      </c>
      <c r="C1487" s="7" t="n"/>
      <c r="D1487" s="14" t="n">
        <v>44608</v>
      </c>
      <c r="E1487" s="7" t="inlineStr">
        <is>
          <t>Enrollment Status Application for 2022 Spring Semester</t>
        </is>
      </c>
      <c r="F1487" s="7" t="n"/>
      <c r="G1487" s="7" t="n"/>
      <c r="H1487" s="7" t="n"/>
      <c r="I1487" s="7" t="n"/>
      <c r="J1487" s="7" t="n"/>
      <c r="K1487" s="7" t="n"/>
      <c r="L1487" s="7" t="n"/>
      <c r="M1487" s="7" t="inlineStr">
        <is>
          <t>https://www.phy.ncu.edu.tw/news/enrollment-status-application-for-2022-spring-semester/</t>
        </is>
      </c>
      <c r="N1487" s="7" t="inlineStr">
        <is>
          <t>許慧君</t>
        </is>
      </c>
    </row>
    <row r="1488">
      <c r="A1488" s="7">
        <f>TRUE()</f>
        <v/>
      </c>
      <c r="B1488" s="7" t="inlineStr">
        <is>
          <t>其他</t>
        </is>
      </c>
      <c r="C1488" s="7" t="n"/>
      <c r="D1488" s="14" t="n">
        <v>44608</v>
      </c>
      <c r="E1488" s="7" t="inlineStr">
        <is>
          <t>110-2學期在學證明與名次證明書申請說明</t>
        </is>
      </c>
      <c r="F1488" s="7" t="n"/>
      <c r="G1488" s="7" t="n"/>
      <c r="H1488" s="7" t="n"/>
      <c r="I1488" s="7" t="n"/>
      <c r="J1488" s="7" t="n"/>
      <c r="K1488" s="7" t="n"/>
      <c r="L1488" s="7" t="n"/>
      <c r="M1488" s="7" t="inlineStr">
        <is>
          <t>https://www.phy.ncu.edu.tw/news/110-2%e5%ad%b8%e6%9c%9f%e5%9c%a8%e5%ad%b8%e8%ad%89%e6%98%8e%e8%88%87%e5%90%8d%e6%ac%a1%e8%ad%89%e6%98%8e%e6%9b%b8%e7%94%b3%e8%ab%8b%e8%aa%aa%e6%98%8e/</t>
        </is>
      </c>
      <c r="N1488" s="7" t="inlineStr">
        <is>
          <t>許慧君</t>
        </is>
      </c>
    </row>
    <row r="1489" ht="40" customHeight="1">
      <c r="A1489" s="7">
        <f>TRUE()</f>
        <v/>
      </c>
      <c r="B1489" s="7" t="inlineStr">
        <is>
          <t>其他</t>
        </is>
      </c>
      <c r="C1489" s="7" t="n"/>
      <c r="D1489" s="14" t="n">
        <v>44607</v>
      </c>
      <c r="E1489" s="7" t="inlineStr">
        <is>
          <t>110學年度第2學期【學分費】及【貸款差額】繳費單下載時間公告</t>
        </is>
      </c>
      <c r="F1489" s="9" t="inlineStr">
        <is>
          <t>https://www.oga.ncu.edu.tw/a14bd963/news/aa57b4c0/detail/028f2637-569e-4280-89de-04a3c2130dd8
110學年度第2學期【學分費】及【貸款差額】繳費單下載時間公告 PDF</t>
        </is>
      </c>
      <c r="G1489" s="7" t="inlineStr">
        <is>
          <t>https://www.oga.ncu.edu.tw/a14bd963/news/aa57b4c0/detail/028</t>
        </is>
      </c>
      <c r="H1489" s="7" t="inlineStr">
        <is>
          <t>https://www.oga.ncu.edu.tw/a14bd963/news/aa57b4c0/detail/028f2637-569e-4280-89de-04a3c2130dd8</t>
        </is>
      </c>
      <c r="I1489" s="7" t="inlineStr">
        <is>
          <t>PDF</t>
        </is>
      </c>
      <c r="J1489" s="7" t="inlineStr">
        <is>
          <t>https://www.oga.ncu.edu.tw/resource/attachment/1942632162.pdf</t>
        </is>
      </c>
      <c r="K1489" s="7" t="n"/>
      <c r="L1489" s="7" t="n"/>
      <c r="M1489" s="7" t="inlineStr">
        <is>
          <t>https://www.phy.ncu.edu.tw/news/110%e5%ad%b8%e5%b9%b4%e5%ba%a6%e7%ac%ac2%e5%ad%b8%e6%9c%9f%e3%80%90%e5%ad%b8%e5%88%86%e8%b2%bb%e3%80%91%e5%8f%8a%e3%80%90%e8%b2%b8%e6%ac%be%e5%b7%ae%e9%a1%8d%e3%80%91%e7%b9%b3%e8%b2%bb%e5%96%ae/</t>
        </is>
      </c>
      <c r="N1489" s="7" t="inlineStr">
        <is>
          <t>許慧君</t>
        </is>
      </c>
    </row>
    <row r="1490">
      <c r="A1490" s="7">
        <f>TRUE()</f>
        <v/>
      </c>
      <c r="B1490" s="7" t="inlineStr">
        <is>
          <t>演講</t>
        </is>
      </c>
      <c r="C1490" s="7" t="n"/>
      <c r="D1490" s="14" t="n">
        <v>44607</v>
      </c>
      <c r="E1490" s="7" t="inlineStr">
        <is>
          <t>Special Colloquium 20220222 – From nonequilibrium field theory to nonequilibrium quantum thermodynamics at strong coupling</t>
        </is>
      </c>
      <c r="F1490" s="7" t="n"/>
      <c r="G1490" s="7" t="n"/>
      <c r="H1490" s="7" t="n"/>
      <c r="I1490" s="7" t="n"/>
      <c r="J1490" s="7" t="n"/>
      <c r="K1490" s="7" t="n"/>
      <c r="L1490" s="7" t="n"/>
      <c r="M1490" s="7" t="inlineStr">
        <is>
          <t>https://www.phy.ncu.edu.tw/news/special-colloquium-20220222-from-nonequilibrium-field-theory-to-nonequilibrium-quantum-thermodynamics-at-strong-coupling/</t>
        </is>
      </c>
      <c r="N1490" s="7" t="inlineStr">
        <is>
          <t>許慧君</t>
        </is>
      </c>
    </row>
    <row r="1491">
      <c r="A1491" s="7">
        <f>TRUE()</f>
        <v/>
      </c>
      <c r="B1491" s="7" t="inlineStr">
        <is>
          <t>演講</t>
        </is>
      </c>
      <c r="C1491" s="7" t="n"/>
      <c r="D1491" s="14" t="n">
        <v>44607</v>
      </c>
      <c r="E1491" s="7" t="inlineStr">
        <is>
          <t>Special Colloquium 20220221 – Towards THz imaging for in-vivo medical diagnosis</t>
        </is>
      </c>
      <c r="F1491" s="7" t="n"/>
      <c r="G1491" s="7" t="n"/>
      <c r="H1491" s="7" t="n"/>
      <c r="I1491" s="7" t="n"/>
      <c r="J1491" s="7" t="n"/>
      <c r="K1491" s="7" t="n"/>
      <c r="L1491" s="7" t="n"/>
      <c r="M1491" s="7" t="inlineStr">
        <is>
          <t>https://www.phy.ncu.edu.tw/news/special-colloquium-20220221-towards-thz-imaging-for-in-vivo-medical-diagnosis/</t>
        </is>
      </c>
      <c r="N1491" s="7" t="inlineStr">
        <is>
          <t>許慧君</t>
        </is>
      </c>
    </row>
    <row r="1492" ht="222" customHeight="1">
      <c r="A1492" s="7">
        <f>TRUE()</f>
        <v/>
      </c>
      <c r="B1492" s="7" t="inlineStr">
        <is>
          <t>其他</t>
        </is>
      </c>
      <c r="C1492" s="7" t="n"/>
      <c r="D1492" s="14" t="n">
        <v>44607</v>
      </c>
      <c r="E1492" s="7" t="inlineStr">
        <is>
          <t>一對一課輔即日起至2/28受理報名</t>
        </is>
      </c>
      <c r="F1492" s="9" t="inlineStr">
        <is>
          <t>為厚實專業基礎課程課業輔導，並配合學生學習需求，教務處推動免費一對一課業輔導制度，請多加利用。
一、申請輔導科目以當學期之必修、必選修為主，該科目前次修課紀錄應為不及格、停修，或前學期（年）休學核定在案者，詳細規定請參考附件制度說明。
二、自本學期起，課輔小老師將以「工讀生」身分聘僱，請詳閱制度說明，符合資格再提出申請。
三、申請課輔繳交資料如下：
(一)一對一課輔申請表（請雙面列印）。
(二)本校「獎助生暨學生兼任助理學習與勞僱型態同意書」，「指定代理人」處由該科教師簽章。
(三)本校「員工個人資料保密同意書」，職稱請填寫「教學助理」。
四、本業務即日起至111年2月28日受理報名，額滿或逾期恕不受理。
五、如有疑問請洽校內分機57135陳小姐（ffww108@g.ncu.edu.tw）
0.一對一課業輔導制度說明_1102起適用下載
1.一對一課輔-申請表_1102起適用下載
2.型態同意書下載
3.保密同意書下載</t>
        </is>
      </c>
      <c r="G1492" s="7" t="inlineStr">
        <is>
          <t>0.一對一課業輔導制度說明_1102起適用</t>
        </is>
      </c>
      <c r="H1492" s="7" t="inlineStr">
        <is>
          <t>https://www.phy.ncu.edu.tw/wp-content/uploads/2022/02/0.一對一課業輔導制度說明_1102起適用.pdf</t>
        </is>
      </c>
      <c r="I1492" s="7" t="inlineStr">
        <is>
          <t>下載</t>
        </is>
      </c>
      <c r="J1492" s="7" t="inlineStr">
        <is>
          <t>https://www.phy.ncu.edu.tw/wp-content/uploads/2022/02/0.一對一課業輔導制度說明_1102起適用.pdf</t>
        </is>
      </c>
      <c r="K1492" s="7" t="inlineStr">
        <is>
          <t>1.一對一課輔-申請表_1102起適用</t>
        </is>
      </c>
      <c r="L1492" s="7" t="inlineStr">
        <is>
          <t>https://www.phy.ncu.edu.tw/wp-content/uploads/2022/02/1.一對一課輔-申請表_1102起適用.pdf</t>
        </is>
      </c>
      <c r="M1492" s="7" t="inlineStr">
        <is>
          <t>https://www.phy.ncu.edu.tw/news/%e4%b8%80%e5%b0%8d%e4%b8%80%e8%aa%b2%e8%bc%94%e5%8d%b3%e6%97%a5%e8%b5%b7%e8%87%b32-28%e5%8f%97%e7%90%86%e5%a0%b1%e5%90%8d/</t>
        </is>
      </c>
      <c r="N1492" s="7" t="inlineStr">
        <is>
          <t>許慧君</t>
        </is>
      </c>
    </row>
    <row r="1493">
      <c r="A1493" s="7">
        <f>TRUE()</f>
        <v/>
      </c>
      <c r="B1493" s="7" t="inlineStr">
        <is>
          <t>其他</t>
        </is>
      </c>
      <c r="C1493" s="7" t="n"/>
      <c r="D1493" s="14" t="n">
        <v>44607</v>
      </c>
      <c r="E1493" s="7" t="inlineStr">
        <is>
          <t>諮商輔導中心 110學年度第二學期 心靈成長活動出爐啦！</t>
        </is>
      </c>
      <c r="F1493" s="7" t="n"/>
      <c r="G1493" s="7" t="n"/>
      <c r="H1493" s="7" t="n"/>
      <c r="I1493" s="7" t="n"/>
      <c r="J1493" s="7" t="n"/>
      <c r="K1493" s="7" t="n"/>
      <c r="L1493" s="7" t="n"/>
      <c r="M1493" s="7" t="inlineStr">
        <is>
          <t>https://www.phy.ncu.edu.tw/news/%e8%ab%ae%e5%95%86%e8%bc%94%e5%b0%8e%e4%b8%ad%e5%bf%83-110%e5%ad%b8%e5%b9%b4%e5%ba%a6%e7%ac%ac%e4%ba%8c%e5%ad%b8%e6%9c%9f-%e5%bf%83%e9%9d%88%e6%88%90%e9%95%b7%e6%b4%bb%e5%8b%95%e5%87%ba%e7%88%90/</t>
        </is>
      </c>
      <c r="N1493" s="7" t="inlineStr">
        <is>
          <t>許慧君</t>
        </is>
      </c>
    </row>
    <row r="1494">
      <c r="A1494" s="7">
        <f>TRUE()</f>
        <v/>
      </c>
      <c r="B1494" s="7" t="inlineStr">
        <is>
          <t>演講</t>
        </is>
      </c>
      <c r="C1494" s="7" t="n"/>
      <c r="D1494" s="14" t="n">
        <v>44606</v>
      </c>
      <c r="E1494" s="7" t="inlineStr">
        <is>
          <t>Special Colloquium 20220223 – Towards efficient ab initio theory for strongly correlated materials</t>
        </is>
      </c>
      <c r="F1494" s="7" t="n"/>
      <c r="G1494" s="7" t="n"/>
      <c r="H1494" s="7" t="n"/>
      <c r="I1494" s="7" t="n"/>
      <c r="J1494" s="7" t="n"/>
      <c r="K1494" s="7" t="n"/>
      <c r="L1494" s="7" t="n"/>
      <c r="M1494" s="7" t="inlineStr">
        <is>
          <t>https://www.phy.ncu.edu.tw/news/special-colloquium-20220223-towards-efficient-ab-initio-theory-for-strongly-correlated-materials/</t>
        </is>
      </c>
      <c r="N1494" s="7" t="inlineStr">
        <is>
          <t>許慧君</t>
        </is>
      </c>
    </row>
    <row r="1495" ht="53" customHeight="1">
      <c r="A1495" s="7">
        <f>TRUE()</f>
        <v/>
      </c>
      <c r="B1495" s="7" t="inlineStr">
        <is>
          <t>招生</t>
        </is>
      </c>
      <c r="C1495" s="7" t="n"/>
      <c r="D1495" s="14" t="n">
        <v>44603</v>
      </c>
      <c r="E1495" s="7" t="inlineStr">
        <is>
          <t>『111年五年取得學、碩士學位』即日起受理申請(因受疫情影響，延長到05/06截止)</t>
        </is>
      </c>
      <c r="F1495" s="9" t="inlineStr">
        <is>
          <t>物理系五年取得學碩士學位申請公告下載
物理系五年取得學碩士學位申請表下載
理學院物理系五年取得學碩士學位推薦辦法1060523下載
推薦信可由推薦老師直接繳交至物理系辦許小姐。</t>
        </is>
      </c>
      <c r="G1495" s="7" t="inlineStr">
        <is>
          <t>物理系五年取得學碩士學位申請公告</t>
        </is>
      </c>
      <c r="H1495" s="7" t="inlineStr">
        <is>
          <t>https://www.phy.ncu.edu.tw/wp-content/uploads/2022/02/物理系五年取得學碩士學位申請公告-1.pdf</t>
        </is>
      </c>
      <c r="I1495" s="7" t="inlineStr">
        <is>
          <t>下載</t>
        </is>
      </c>
      <c r="J1495" s="7" t="inlineStr">
        <is>
          <t>https://www.phy.ncu.edu.tw/wp-content/uploads/2022/02/物理系五年取得學碩士學位申請公告-1.pdf</t>
        </is>
      </c>
      <c r="K1495" s="7" t="inlineStr">
        <is>
          <t>物理系五年取得學碩士學位申請表</t>
        </is>
      </c>
      <c r="L1495" s="7" t="inlineStr">
        <is>
          <t>https://www.phy.ncu.edu.tw/wp-content/uploads/2022/02/物理系五年取得學碩士學位申請表-1.doc</t>
        </is>
      </c>
      <c r="M1495" s="7" t="inlineStr">
        <is>
          <t>https://www.phy.ncu.edu.tw/news/%e3%80%8e111%e5%b9%b4%e4%ba%94%e5%b9%b4%e5%8f%96%e5%be%97%e5%ad%b8%e3%80%81%e7%a2%a9%e5%a3%ab%e5%ad%b8%e4%bd%8d%e3%80%8f%e5%8d%b3%e6%97%a5%e8%b5%b7%e5%8f%97%e7%90%86%e7%94%b3%e8%ab%8b/</t>
        </is>
      </c>
      <c r="N1495" s="7" t="inlineStr">
        <is>
          <t>許慧君</t>
        </is>
      </c>
    </row>
    <row r="1496">
      <c r="A1496" s="7">
        <f>TRUE()</f>
        <v/>
      </c>
      <c r="B1496" s="7" t="inlineStr">
        <is>
          <t>演講</t>
        </is>
      </c>
      <c r="C1496" s="7" t="n"/>
      <c r="D1496" s="14" t="n">
        <v>44603</v>
      </c>
      <c r="E1496" s="7" t="inlineStr">
        <is>
          <t>Special Colloquium 20220218 – Exploring the Dark Matter</t>
        </is>
      </c>
      <c r="F1496" s="7" t="n"/>
      <c r="G1496" s="7" t="n"/>
      <c r="H1496" s="7" t="n"/>
      <c r="I1496" s="7" t="n"/>
      <c r="J1496" s="7" t="n"/>
      <c r="K1496" s="7" t="n"/>
      <c r="L1496" s="7" t="n"/>
      <c r="M1496" s="7" t="inlineStr">
        <is>
          <t>https://www.phy.ncu.edu.tw/news/special-colloquium-20220218-exploring-the-dark-matter/</t>
        </is>
      </c>
      <c r="N1496" s="7" t="inlineStr">
        <is>
          <t>許慧君</t>
        </is>
      </c>
    </row>
    <row r="1497">
      <c r="A1497" s="7">
        <f>TRUE()</f>
        <v/>
      </c>
      <c r="B1497" s="7" t="inlineStr">
        <is>
          <t>獎學金</t>
        </is>
      </c>
      <c r="C1497" s="7" t="n"/>
      <c r="D1497" s="14" t="n">
        <v>44602</v>
      </c>
      <c r="E1497" s="7" t="inlineStr">
        <is>
          <t>110 學年度第 2 學期各項獎學金一覽表</t>
        </is>
      </c>
      <c r="F1497" s="7" t="inlineStr">
        <is>
          <t>110學年度第2學期各項獎學金一覽表下載</t>
        </is>
      </c>
      <c r="G1497" s="7" t="inlineStr">
        <is>
          <t>110學年度第2學期各項獎學金一覽表</t>
        </is>
      </c>
      <c r="H1497" s="7" t="inlineStr">
        <is>
          <t>https://www.phy.ncu.edu.tw/wp-content/uploads/2022/02/110學年度第2學期各項獎學金一覽表.pdf</t>
        </is>
      </c>
      <c r="I1497" s="7" t="inlineStr">
        <is>
          <t>下載</t>
        </is>
      </c>
      <c r="J1497" s="7" t="inlineStr">
        <is>
          <t>https://www.phy.ncu.edu.tw/wp-content/uploads/2022/02/110學年度第2學期各項獎學金一覽表.pdf</t>
        </is>
      </c>
      <c r="K1497" s="7" t="n"/>
      <c r="L1497" s="7" t="n"/>
      <c r="M1497" s="7" t="inlineStr">
        <is>
          <t>https://www.phy.ncu.edu.tw/news/110-%e5%ad%b8%e5%b9%b4%e5%ba%a6%e7%ac%ac-2-%e5%ad%b8%e6%9c%9f%e5%90%84%e9%a0%85%e7%8d%8e%e5%ad%b8%e9%87%91%e4%b8%80%e8%a6%bd%e8%a1%a8/</t>
        </is>
      </c>
      <c r="N1497" s="7" t="inlineStr">
        <is>
          <t>許慧君</t>
        </is>
      </c>
    </row>
    <row r="1498" ht="183" customHeight="1">
      <c r="A1498" s="7">
        <f>TRUE()</f>
        <v/>
      </c>
      <c r="B1498" s="7" t="inlineStr">
        <is>
          <t>其他</t>
        </is>
      </c>
      <c r="C1498" s="7" t="n"/>
      <c r="D1498" s="14" t="n">
        <v>44602</v>
      </c>
      <c r="E1498" s="7" t="inlineStr">
        <is>
          <t>2/11(五)清洗健雄館1-10樓窗台</t>
        </is>
      </c>
      <c r="F1498" s="9" t="inlineStr">
        <is>
          <t>2/11(五)委託清潔公司清洗1-10樓電梯旁窗台
各樓層電梯前座位區暫停開放。
請務必轉知靠近窗台之房間使用者，當天請務必關上窗戶，以免汙水潑入室內，不便之處請見諒。
一樓104技佐辦公室
二樓206天文所
三樓306實驗物理實驗室
四樓406離子佈植實驗室
五樓506-1低溫物理實驗室
六樓624複雜液體研究室
七樓724研討室
八樓822.824
九樓914
十樓1012</t>
        </is>
      </c>
      <c r="G1498" s="7" t="n"/>
      <c r="H1498" s="7" t="n"/>
      <c r="I1498" s="7" t="n"/>
      <c r="J1498" s="7" t="n"/>
      <c r="K1498" s="7" t="n"/>
      <c r="L1498" s="7" t="n"/>
      <c r="M1498" s="7" t="inlineStr">
        <is>
          <t>https://www.phy.ncu.edu.tw/news/2-11%e4%ba%94%e6%b8%85%e6%b4%97%e5%81%a5%e9%9b%84%e9%a4%a81-10%e6%a8%93%e7%aa%97%e5%8f%b0/</t>
        </is>
      </c>
      <c r="N1498" s="7" t="inlineStr">
        <is>
          <t>許慧君</t>
        </is>
      </c>
    </row>
    <row r="1499">
      <c r="A1499" s="7">
        <f>TRUE()</f>
        <v/>
      </c>
      <c r="B1499" s="7" t="inlineStr">
        <is>
          <t>其他</t>
        </is>
      </c>
      <c r="C1499" s="7" t="n"/>
      <c r="D1499" s="14" t="n">
        <v>44602</v>
      </c>
      <c r="E1499" s="7" t="inlineStr">
        <is>
          <t>110-2物理系教室異動公告(111.02.17更新)</t>
        </is>
      </c>
      <c r="F1499" s="7" t="n"/>
      <c r="G1499" s="7" t="n"/>
      <c r="H1499" s="7" t="n"/>
      <c r="I1499" s="7" t="n"/>
      <c r="J1499" s="7" t="n"/>
      <c r="K1499" s="7" t="n"/>
      <c r="L1499" s="7" t="n"/>
      <c r="M1499" s="7" t="inlineStr">
        <is>
          <t>https://www.phy.ncu.edu.tw/news/110-2%e7%89%a9%e7%90%86%e7%b3%bb%e6%95%99%e5%ae%a4%e7%95%b0%e5%8b%95%e5%85%ac%e5%91%8a111-02-09%e6%9b%b4%e6%96%b0/</t>
        </is>
      </c>
      <c r="N1499" s="7" t="inlineStr">
        <is>
          <t>許慧君</t>
        </is>
      </c>
    </row>
    <row r="1500" ht="297" customHeight="1">
      <c r="A1500" s="7">
        <f>TRUE()</f>
        <v/>
      </c>
      <c r="B1500" s="7" t="inlineStr">
        <is>
          <t>其他</t>
        </is>
      </c>
      <c r="C1500" s="7" t="n"/>
      <c r="D1500" s="14" t="n">
        <v>44602</v>
      </c>
      <c r="E1500" s="7" t="inlineStr">
        <is>
          <t>110學年度第2學期課程教學助教志願調查1110210</t>
        </is>
      </c>
      <c r="F1500" s="9" t="inlineStr">
        <is>
          <t>有擔任課程助教者已先加選PH6016物理教學研習課程，如不需要修課欲退選者，請通知系辦。
110-2助教TA下載
目前尚有兩門課程助教待聘，有意申請者請和系辦聯繫。
22058Nonlinear Dynamics
PH6070-*非線性動力學
 [Doctoral-Master] [Lecture Language:English]
22059High-Field Laser Technology
PH6086-*強場雷射技術
 [Doctoral-Master] [Lecture Language:English]
下列同學請盡速完成助教聘僱程序
109222023
109222025
109222036
109222040
109282002
109282003
110222006
110222020
110222030
110222031
110222033
110-2課程助教聘僱程序</t>
        </is>
      </c>
      <c r="G1500" s="7" t="inlineStr">
        <is>
          <t>110-2助教TA</t>
        </is>
      </c>
      <c r="H1500" s="7" t="inlineStr">
        <is>
          <t>https://www.phy.ncu.edu.tw/wp-content/uploads/2022/02/110-2助教TA.pdf</t>
        </is>
      </c>
      <c r="I1500" s="7" t="inlineStr">
        <is>
          <t>下載</t>
        </is>
      </c>
      <c r="J1500" s="7" t="inlineStr">
        <is>
          <t>https://www.phy.ncu.edu.tw/wp-content/uploads/2022/02/110-2助教TA.pdf</t>
        </is>
      </c>
      <c r="K1500" s="7" t="inlineStr">
        <is>
          <t>110-2課程助教聘僱程序</t>
        </is>
      </c>
      <c r="L1500" s="7" t="inlineStr">
        <is>
          <t>https://www.phy.ncu.edu.tw/news/110-2%e8%aa%b2%e7%a8%8b%e5%8a%a9%e6%95%99%e8%81%98%e5%83%b1%e7%a8%8b%e5%ba%8f/</t>
        </is>
      </c>
      <c r="M1500" s="7" t="inlineStr">
        <is>
          <t>https://www.phy.ncu.edu.tw/news/110%e5%ad%b8%e5%b9%b4%e5%ba%a6%e7%ac%ac2%e5%ad%b8%e6%9c%9f%e8%aa%b2%e7%a8%8b%e6%95%99%e5%ad%b8%e5%8a%a9%e6%95%99%e5%bf%97%e9%a1%98%e8%aa%bf%e6%9f%a51110210/</t>
        </is>
      </c>
      <c r="N1500" s="7" t="inlineStr">
        <is>
          <t>許慧君</t>
        </is>
      </c>
    </row>
    <row r="1501" ht="40" customHeight="1">
      <c r="A1501" s="7">
        <f>TRUE()</f>
        <v/>
      </c>
      <c r="B1501" s="7" t="inlineStr">
        <is>
          <t>其他</t>
        </is>
      </c>
      <c r="C1501" s="7" t="n"/>
      <c r="D1501" s="14" t="n">
        <v>44601</v>
      </c>
      <c r="E1501" s="7" t="inlineStr">
        <is>
          <t>110-2物理系課程異動公告(111.02.09更新)</t>
        </is>
      </c>
      <c r="F1501" s="9" t="inlineStr">
        <is>
          <t>課程異動
課號/班次必/選課程名稱異動項目異動後內容
PH6086選強場雷射技術上課時間二/234</t>
        </is>
      </c>
      <c r="G1501" s="7" t="n"/>
      <c r="H1501" s="7" t="n"/>
      <c r="I1501" s="7" t="n"/>
      <c r="J1501" s="7" t="n"/>
      <c r="K1501" s="7" t="n"/>
      <c r="L1501" s="7" t="n"/>
      <c r="M1501" s="7" t="inlineStr">
        <is>
          <t>https://www.phy.ncu.edu.tw/news/110-2%e7%89%a9%e7%90%86%e7%b3%bb%e8%aa%b2%e7%a8%8b%e7%95%b0%e5%8b%95%e5%85%ac%e5%91%8a111-02-09%e6%9b%b4%e6%96%b0/</t>
        </is>
      </c>
      <c r="N1501" s="7" t="inlineStr">
        <is>
          <t>吳菁穗</t>
        </is>
      </c>
    </row>
    <row r="1502">
      <c r="A1502" s="7">
        <f>TRUE()</f>
        <v/>
      </c>
      <c r="B1502" s="7" t="inlineStr">
        <is>
          <t>其他</t>
        </is>
      </c>
      <c r="C1502" s="7" t="n"/>
      <c r="D1502" s="14" t="n">
        <v>44601</v>
      </c>
      <c r="E1502" s="7" t="inlineStr">
        <is>
          <t>1102學期未能入境學生線上課程參考清單</t>
        </is>
      </c>
      <c r="F1502" s="7" t="inlineStr">
        <is>
          <t>http://pdc.adm.ncu.edu.tw/postM/post/course/1102_1110207_1.pdf</t>
        </is>
      </c>
      <c r="G1502" s="7" t="inlineStr">
        <is>
          <t>http://pdc.adm.ncu.edu.tw/postM/post/course/1102_1110207_1.p</t>
        </is>
      </c>
      <c r="H1502" s="7" t="inlineStr">
        <is>
          <t>http://pdc.adm.ncu.edu.tw/postM/post/course/1102_1110207_1.pdf</t>
        </is>
      </c>
      <c r="I1502" s="7" t="n"/>
      <c r="J1502" s="7" t="n"/>
      <c r="K1502" s="7" t="n"/>
      <c r="L1502" s="7" t="n"/>
      <c r="M1502" s="7" t="inlineStr">
        <is>
          <t>https://www.phy.ncu.edu.tw/news/1102%e5%ad%b8%e6%9c%9f%e6%9c%aa%e8%83%bd%e5%85%a5%e5%a2%83%e5%ad%b8%e7%94%9f%e7%b7%9a%e4%b8%8a%e8%aa%b2%e7%a8%8b%e5%8f%83%e8%80%83%e6%b8%85%e5%96%ae/</t>
        </is>
      </c>
      <c r="N1502" s="7" t="inlineStr">
        <is>
          <t>許慧君</t>
        </is>
      </c>
    </row>
    <row r="1503">
      <c r="A1503" s="7">
        <f>TRUE()</f>
        <v/>
      </c>
      <c r="B1503" s="7" t="inlineStr">
        <is>
          <t>演講</t>
        </is>
      </c>
      <c r="C1503" s="7" t="n"/>
      <c r="D1503" s="14" t="n">
        <v>44600</v>
      </c>
      <c r="E1503" s="7" t="inlineStr">
        <is>
          <t>Special Colloquium 20220216 - Charge transport properties of quasi-one-dimensional channels in nanoscale systems</t>
        </is>
      </c>
      <c r="F1503" s="7" t="n"/>
      <c r="G1503" s="7" t="n"/>
      <c r="H1503" s="7" t="n"/>
      <c r="I1503" s="7" t="n"/>
      <c r="J1503" s="7" t="n"/>
      <c r="K1503" s="7" t="n"/>
      <c r="L1503" s="7" t="n"/>
      <c r="M1503" s="7" t="inlineStr">
        <is>
          <t>https://www.phy.ncu.edu.tw/news/special-colloquium-20220216-charge-transport-properties-of-quasi-one-dimensional-channels-in-nanoscale-systems/</t>
        </is>
      </c>
      <c r="N1503" s="7" t="inlineStr">
        <is>
          <t>許慧君</t>
        </is>
      </c>
    </row>
    <row r="1504">
      <c r="A1504" s="7">
        <f>TRUE()</f>
        <v/>
      </c>
      <c r="B1504" s="7" t="inlineStr">
        <is>
          <t>演講</t>
        </is>
      </c>
      <c r="C1504" s="7" t="n"/>
      <c r="D1504" s="14" t="n">
        <v>44600</v>
      </c>
      <c r="E1504" s="7" t="inlineStr">
        <is>
          <t>Special Colloquium 20220215 - Study of the Unusual Thermoelectric Properties of Ag8SiTe6</t>
        </is>
      </c>
      <c r="F1504" s="7" t="n"/>
      <c r="G1504" s="7" t="n"/>
      <c r="H1504" s="7" t="n"/>
      <c r="I1504" s="7" t="n"/>
      <c r="J1504" s="7" t="n"/>
      <c r="K1504" s="7" t="n"/>
      <c r="L1504" s="7" t="n"/>
      <c r="M1504" s="7" t="inlineStr">
        <is>
          <t>https://www.phy.ncu.edu.tw/news/special-colloquium-20220215-study-of-the-unusual-thermoelectric-properties-of-ag8site6/</t>
        </is>
      </c>
      <c r="N1504" s="7" t="inlineStr">
        <is>
          <t>許慧君</t>
        </is>
      </c>
    </row>
    <row r="1505">
      <c r="A1505" s="7">
        <f>TRUE()</f>
        <v/>
      </c>
      <c r="B1505" s="7" t="inlineStr">
        <is>
          <t>演講</t>
        </is>
      </c>
      <c r="C1505" s="7" t="n"/>
      <c r="D1505" s="14" t="n">
        <v>44600</v>
      </c>
      <c r="E1505" s="7" t="inlineStr">
        <is>
          <t>Special Colloquium 20220214 - Epithelial Cell Sheet Dynamics: From Experiments to Theory and Back</t>
        </is>
      </c>
      <c r="F1505" s="7" t="n"/>
      <c r="G1505" s="7" t="n"/>
      <c r="H1505" s="7" t="n"/>
      <c r="I1505" s="7" t="n"/>
      <c r="J1505" s="7" t="n"/>
      <c r="K1505" s="7" t="n"/>
      <c r="L1505" s="7" t="n"/>
      <c r="M1505" s="7" t="inlineStr">
        <is>
          <t>https://www.phy.ncu.edu.tw/news/special-colloquium-20220214-epithelial-cell-sheet-dynamics-from-experiments-to-theory-and-back/</t>
        </is>
      </c>
      <c r="N1505" s="7" t="inlineStr">
        <is>
          <t>許慧君</t>
        </is>
      </c>
    </row>
    <row r="1506">
      <c r="A1506" s="7">
        <f>TRUE()</f>
        <v/>
      </c>
      <c r="B1506" s="7" t="inlineStr">
        <is>
          <t>獎學金</t>
        </is>
      </c>
      <c r="C1506" s="7" t="n"/>
      <c r="D1506" s="14" t="n">
        <v>44600</v>
      </c>
      <c r="E1506" s="7" t="inlineStr">
        <is>
          <t>晶元光電獎助學金資訊</t>
        </is>
      </c>
      <c r="F1506" s="7" t="n"/>
      <c r="G1506" s="7" t="n"/>
      <c r="H1506" s="7" t="n"/>
      <c r="I1506" s="7" t="n"/>
      <c r="J1506" s="7" t="n"/>
      <c r="K1506" s="7" t="n"/>
      <c r="L1506" s="7" t="n"/>
      <c r="M1506" s="7" t="inlineStr">
        <is>
          <t>https://www.phy.ncu.edu.tw/news/%e6%99%b6%e5%85%83%e5%85%89%e9%9b%bb%e7%8d%8e%e5%8a%a9%e5%ad%b8%e9%87%91%e8%b3%87%e8%a8%8a/</t>
        </is>
      </c>
      <c r="N1506" s="7" t="inlineStr">
        <is>
          <t>許慧君</t>
        </is>
      </c>
    </row>
    <row r="1507">
      <c r="A1507" s="7">
        <f>TRUE()</f>
        <v/>
      </c>
      <c r="B1507" s="7" t="inlineStr">
        <is>
          <t>其他</t>
        </is>
      </c>
      <c r="C1507" s="7" t="n"/>
      <c r="D1507" s="14" t="n">
        <v>44599</v>
      </c>
      <c r="E1507" s="7" t="inlineStr">
        <is>
          <t>110學年度中央大學物理系研究生畢業服租借</t>
        </is>
      </c>
      <c r="F1507" s="7" t="inlineStr">
        <is>
          <t>110學年度中央大學物理系研究生畢業服租借下載</t>
        </is>
      </c>
      <c r="G1507" s="7" t="inlineStr">
        <is>
          <t>110學年度中央大學物理系研究生畢業服租借</t>
        </is>
      </c>
      <c r="H1507" s="7" t="inlineStr">
        <is>
          <t>https://www.phy.ncu.edu.tw/wp-content/uploads/2022/02/110學年度中央大學物理系研究生畢業服租借.pdf</t>
        </is>
      </c>
      <c r="I1507" s="7" t="inlineStr">
        <is>
          <t>下載</t>
        </is>
      </c>
      <c r="J1507" s="7" t="inlineStr">
        <is>
          <t>https://www.phy.ncu.edu.tw/wp-content/uploads/2022/02/110學年度中央大學物理系研究生畢業服租借.pdf</t>
        </is>
      </c>
      <c r="K1507" s="7" t="n"/>
      <c r="L1507" s="7" t="n"/>
      <c r="M1507" s="7" t="inlineStr">
        <is>
          <t>https://www.phy.ncu.edu.tw/news/110%e5%ad%b8%e5%b9%b4%e5%ba%a6%e4%b8%ad%e5%a4%ae%e5%a4%a7%e5%ad%b8%e7%89%a9%e7%90%86%e7%b3%bb%e7%a0%94%e7%a9%b6%e7%94%9f%e7%95%a2%e6%a5%ad%e6%9c%8d%e7%a7%9f%e5%80%9f/</t>
        </is>
      </c>
      <c r="N1507" s="7" t="inlineStr">
        <is>
          <t>許慧君</t>
        </is>
      </c>
    </row>
    <row r="1508" ht="66" customHeight="1">
      <c r="A1508" s="7">
        <f>TRUE()</f>
        <v/>
      </c>
      <c r="B1508" s="7" t="inlineStr">
        <is>
          <t>其他</t>
        </is>
      </c>
      <c r="C1508" s="7" t="n"/>
      <c r="D1508" s="14" t="n">
        <v>44599</v>
      </c>
      <c r="E1508" s="7" t="inlineStr">
        <is>
          <t>電腦室服務暫停公告</t>
        </is>
      </c>
      <c r="F1508" s="9" t="inlineStr">
        <is>
          <t>2/9(三)11-14點電腦室施工更換設備
施工期間以下服務會有中斷
系網頁、DNS、系上網路(短暫中斷)
如有問題請洽詢電腦室(分機65328)
造成不便敬請見諒</t>
        </is>
      </c>
      <c r="G1508" s="7" t="n"/>
      <c r="H1508" s="7" t="n"/>
      <c r="I1508" s="7" t="n"/>
      <c r="J1508" s="7" t="n"/>
      <c r="K1508" s="7" t="n"/>
      <c r="L1508" s="7" t="n"/>
      <c r="M1508" s="7" t="inlineStr">
        <is>
          <t>https://www.phy.ncu.edu.tw/news/%e9%9b%bb%e8%85%a6%e5%ae%a4%e6%9c%8d%e5%8b%99%e6%9a%ab%e5%81%9c%e5%85%ac%e5%91%8a/</t>
        </is>
      </c>
      <c r="N1508" s="7" t="inlineStr">
        <is>
          <t>許慧君</t>
        </is>
      </c>
    </row>
    <row r="1509">
      <c r="A1509" s="7">
        <f>TRUE()</f>
        <v/>
      </c>
      <c r="B1509" s="7" t="inlineStr">
        <is>
          <t>其他</t>
        </is>
      </c>
      <c r="C1509" s="7" t="n"/>
      <c r="D1509" s="14" t="n">
        <v>44599</v>
      </c>
      <c r="E1509" s="7" t="inlineStr">
        <is>
          <t>物理系分機通訊錄111.02.07</t>
        </is>
      </c>
      <c r="F1509" s="7" t="inlineStr">
        <is>
          <t>物理系通訊錄下載</t>
        </is>
      </c>
      <c r="G1509" s="7" t="inlineStr">
        <is>
          <t>物理系通訊錄</t>
        </is>
      </c>
      <c r="H1509" s="7" t="inlineStr">
        <is>
          <t>https://www.phy.ncu.edu.tw/wp-content/uploads/2022/02/物理系通訊錄-2.pdf</t>
        </is>
      </c>
      <c r="I1509" s="7" t="inlineStr">
        <is>
          <t>下載</t>
        </is>
      </c>
      <c r="J1509" s="7" t="inlineStr">
        <is>
          <t>https://www.phy.ncu.edu.tw/wp-content/uploads/2022/02/物理系通訊錄-2.pdf</t>
        </is>
      </c>
      <c r="K1509" s="7" t="n"/>
      <c r="L1509" s="7" t="n"/>
      <c r="M1509" s="7" t="inlineStr">
        <is>
          <t>https://www.phy.ncu.edu.tw/news/%e7%89%a9%e7%90%86%e7%b3%bb%e5%88%86%e6%a9%9f%e9%80%9a%e8%a8%8a%e9%8c%84111-02-07/</t>
        </is>
      </c>
      <c r="N1509" s="7" t="inlineStr">
        <is>
          <t>許慧君</t>
        </is>
      </c>
    </row>
    <row r="1510" ht="170" customHeight="1">
      <c r="A1510" s="7">
        <f>TRUE()</f>
        <v/>
      </c>
      <c r="B1510" s="7" t="inlineStr">
        <is>
          <t>其他</t>
        </is>
      </c>
      <c r="C1510" s="7" t="n"/>
      <c r="D1510" s="14" t="n">
        <v>44587</v>
      </c>
      <c r="E1510" s="7" t="inlineStr">
        <is>
          <t>110學年度第2學期課程教學助教志願調查1110126</t>
        </is>
      </c>
      <c r="F1510" s="9" t="inlineStr">
        <is>
          <t>物理系研究生欲申請擔任課程教學助教者，請填寫『課程教學助教志願表』(https://forms.gle/PLzUGgKdCVbUK8tx6)。
Physics Department graduate students who wish to serve as teaching assistants (TA), please fill in the TA Application Form . (https://forms.gle/PLzUGgKdCVbUK8tx6)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110-2助教TA-7下載
110-2課程助教聘僱程序(請於2/8前完成聘僱程序，以利2/14順利起聘!)
國立中央大學物理系研究生獎助學金辦法20210708系務會議通過下載
國立中央大學研究生獎助學金辦法-109年6月1日行政會議通過下載</t>
        </is>
      </c>
      <c r="G1510" s="7" t="inlineStr">
        <is>
          <t>https://forms.gle/PLzUGgKdCVbUK8tx6</t>
        </is>
      </c>
      <c r="H1510" s="7" t="inlineStr">
        <is>
          <t>https://forms.gle/PLzUGgKdCVbUK8tx6</t>
        </is>
      </c>
      <c r="I1510" s="7" t="inlineStr">
        <is>
          <t>https://forms.gle/PLzUGgKdCVbUK8tx6</t>
        </is>
      </c>
      <c r="J1510" s="7" t="inlineStr">
        <is>
          <t>https://forms.gle/PLzUGgKdCVbUK8tx6</t>
        </is>
      </c>
      <c r="K1510" s="7" t="inlineStr">
        <is>
          <t>110-2助教TA-7</t>
        </is>
      </c>
      <c r="L1510" s="7" t="inlineStr">
        <is>
          <t>https://www.phy.ncu.edu.tw/wp-content/uploads/2022/01/110-2助教TA-7.pdf</t>
        </is>
      </c>
      <c r="M1510" s="7" t="inlineStr">
        <is>
          <t>https://www.phy.ncu.edu.tw/news/110%e5%ad%b8%e5%b9%b4%e5%ba%a6%e7%ac%ac2%e5%ad%b8%e6%9c%9f%e8%aa%b2%e7%a8%8b%e6%95%99%e5%ad%b8%e5%8a%a9%e6%95%99%e5%bf%97%e9%a1%98%e8%aa%bf%e6%9f%a51110127/</t>
        </is>
      </c>
      <c r="N1510" s="7" t="inlineStr">
        <is>
          <t>許慧君</t>
        </is>
      </c>
    </row>
    <row r="1511" ht="144" customHeight="1">
      <c r="A1511" s="7">
        <f>TRUE()</f>
        <v/>
      </c>
      <c r="B1511" s="7" t="inlineStr">
        <is>
          <t>其他</t>
        </is>
      </c>
      <c r="C1511" s="7" t="n"/>
      <c r="D1511" s="14" t="n">
        <v>44587</v>
      </c>
      <c r="E1511" s="7" t="inlineStr">
        <is>
          <t>【1月27日-2月6日】春節寒假假期即將來臨！請大家共同來維護【校園安全】敬請遵行下列事項。</t>
        </is>
      </c>
      <c r="F1511" s="9" t="inlineStr">
        <is>
          <t>說明：
一、放假離校時務必確實檢查所屬各館舍的各個門、窗是否上鎖，各項警報監控系統是否顯示正常，可正常運作。
二、人員離開日常作息場所一日以上時，必須關閉水源、電源【特別提醒大家，請把外接之延長線插座拔掉】，氣體鋼瓶要固定，氣源開關關閉。
三、化學藥品及廢液儲存的玻璃瓶、罐、槽、桶等要妥善的定位放置，防止傾倒破裂流失，避免發生危害事件。
四、非經主管或指導老師的同意，不可在假日任意進入實驗室，如因研究上的需要做實驗時，必須經指導老師的准許，方可進入實驗室做實驗，且人員必須全程的監控實驗過程，絕對不可擅離職守，以免發生意外。
五、各館舍及實驗室的除溼機、電暖器、烘箱在人員長時間離開時務必關閉。</t>
        </is>
      </c>
      <c r="G1511" s="7" t="n"/>
      <c r="H1511" s="7" t="n"/>
      <c r="I1511" s="7" t="n"/>
      <c r="J1511" s="7" t="n"/>
      <c r="K1511" s="7" t="n"/>
      <c r="L1511" s="7" t="n"/>
      <c r="M1511" s="7" t="inlineStr">
        <is>
          <t>https://www.phy.ncu.edu.tw/news/%e3%80%901%e6%9c%8827%e6%97%a5-2%e6%9c%886%e6%97%a5%e3%80%91%e6%98%a5%e7%af%80%e5%af%92%e5%81%87%e5%81%87%e6%9c%9f%e5%8d%b3%e5%b0%87%e4%be%86%e8%87%a8%ef%bc%81%e8%ab%8b%e5%a4%a7%e5%ae%b6%e5%85%b1/</t>
        </is>
      </c>
      <c r="N1511" s="7" t="inlineStr">
        <is>
          <t>許慧君</t>
        </is>
      </c>
    </row>
    <row r="1512">
      <c r="A1512" s="7">
        <f>TRUE()</f>
        <v/>
      </c>
      <c r="B1512" s="7" t="inlineStr">
        <is>
          <t>研討會</t>
        </is>
      </c>
      <c r="C1512" s="7" t="n"/>
      <c r="D1512" s="14" t="n">
        <v>44587</v>
      </c>
      <c r="E1512" s="7" t="inlineStr">
        <is>
          <t>2022台灣物理年會口頭發表論文獎得獎名單</t>
        </is>
      </c>
      <c r="F1512" s="7" t="n"/>
      <c r="G1512" s="7" t="n"/>
      <c r="H1512" s="7" t="n"/>
      <c r="I1512" s="7" t="n"/>
      <c r="J1512" s="7" t="n"/>
      <c r="K1512" s="7" t="n"/>
      <c r="L1512" s="7" t="n"/>
      <c r="M1512" s="7" t="inlineStr">
        <is>
          <t>https://www.phy.ncu.edu.tw/news/2022%e5%8f%b0%e7%81%a3%e7%89%a9%e7%90%86%e5%b9%b4%e6%9c%83%e5%8f%a3%e9%a0%ad%e7%99%bc%e8%a1%a8%e8%ab%96%e6%96%87%e7%8d%8e%e5%be%97%e7%8d%8e%e5%90%8d%e5%96%ae/</t>
        </is>
      </c>
      <c r="N1512" s="7" t="inlineStr">
        <is>
          <t>許慧君</t>
        </is>
      </c>
    </row>
    <row r="1513">
      <c r="A1513" s="7">
        <f>TRUE()</f>
        <v/>
      </c>
      <c r="B1513" s="7" t="inlineStr">
        <is>
          <t>研討會</t>
        </is>
      </c>
      <c r="C1513" s="7" t="n"/>
      <c r="D1513" s="14" t="n">
        <v>44586</v>
      </c>
      <c r="E1513" s="7" t="inlineStr">
        <is>
          <t>2022台灣物理年會壁報論文獲獎名單</t>
        </is>
      </c>
      <c r="F1513" s="7" t="n"/>
      <c r="G1513" s="7" t="n"/>
      <c r="H1513" s="7" t="n"/>
      <c r="I1513" s="7" t="n"/>
      <c r="J1513" s="7" t="n"/>
      <c r="K1513" s="7" t="n"/>
      <c r="L1513" s="7" t="n"/>
      <c r="M1513" s="7" t="inlineStr">
        <is>
          <t>https://www.phy.ncu.edu.tw/news/2022%e5%8f%b0%e7%81%a3%e7%89%a9%e7%90%86%e5%b9%b4%e6%9c%83%e5%a3%81%e5%a0%b1%e8%ab%96%e6%96%87%e7%8d%b2%e7%8d%8e%e5%90%8d%e5%96%ae/</t>
        </is>
      </c>
      <c r="N1513" s="7" t="inlineStr">
        <is>
          <t>許慧君</t>
        </is>
      </c>
    </row>
    <row r="1514" ht="92" customHeight="1">
      <c r="A1514" s="7">
        <f>TRUE()</f>
        <v/>
      </c>
      <c r="B1514" s="7" t="inlineStr">
        <is>
          <t>獎學金</t>
        </is>
      </c>
      <c r="C1514" s="7" t="n"/>
      <c r="D1514" s="14" t="n">
        <v>44586</v>
      </c>
      <c r="E1514" s="7" t="inlineStr">
        <is>
          <t>110學年度蔡力行先生獎學金受理申請(申請截止日:03/04)</t>
        </is>
      </c>
      <c r="F1514" s="9" t="inlineStr">
        <is>
          <t>蔡力行先生獎學金辦法下載
蔡力行先生出國研修獎學金檢附文件清單下載
優秀學生出國研修獎學金:申請者必須為經甄選錄取，赴國外進修研習之交換生或修讀跨國雙學位之雙聯學位生。
受推薦學生務需於本校獎助學金管理系統https://cis.ncu.edu.tw/Scholarship/ 完成登錄。登錄後，系統產生之申請表，連同歷年成績單、自傳及出國研修計畫書與其他有利審查之文件一起送審。</t>
        </is>
      </c>
      <c r="G1514" s="7" t="inlineStr">
        <is>
          <t>蔡力行先生獎學金辦法</t>
        </is>
      </c>
      <c r="H1514" s="7" t="inlineStr">
        <is>
          <t>https://www.phy.ncu.edu.tw/wp-content/uploads/2022/01/蔡力行先生獎學金辦法.pdf</t>
        </is>
      </c>
      <c r="I1514" s="7" t="inlineStr">
        <is>
          <t>下載</t>
        </is>
      </c>
      <c r="J1514" s="7" t="inlineStr">
        <is>
          <t>https://www.phy.ncu.edu.tw/wp-content/uploads/2022/01/蔡力行先生獎學金辦法.pdf</t>
        </is>
      </c>
      <c r="K1514" s="7" t="inlineStr">
        <is>
          <t>蔡力行先生出國研修獎學金檢附文件清單</t>
        </is>
      </c>
      <c r="L1514" s="7" t="inlineStr">
        <is>
          <t>https://www.phy.ncu.edu.tw/wp-content/uploads/2022/01/蔡力行先生出國研修獎學金檢附文件清單.pdf</t>
        </is>
      </c>
      <c r="M1514" s="7" t="inlineStr">
        <is>
          <t>https://www.phy.ncu.edu.tw/news/111%e5%ad%b8%e5%b9%b4%e5%ba%a6%e8%94%a1%e5%8a%9b%e8%a1%8c%e5%85%88%e7%94%9f%e7%8d%8e%e5%ad%b8%e9%87%91%e5%8f%97%e7%90%86%e7%94%b3%e8%ab%8b%e7%94%b3%e8%ab%8b%e6%88%aa%e6%ad%a2%e6%97%a503-04/</t>
        </is>
      </c>
      <c r="N1514" s="7" t="inlineStr">
        <is>
          <t>許慧君</t>
        </is>
      </c>
    </row>
    <row r="1515" ht="157" customHeight="1">
      <c r="A1515" s="7">
        <f>TRUE()</f>
        <v/>
      </c>
      <c r="B1515" s="7" t="inlineStr">
        <is>
          <t>獎學金</t>
        </is>
      </c>
      <c r="C1515" s="7" t="n"/>
      <c r="D1515" s="14" t="n">
        <v>44586</v>
      </c>
      <c r="E1515" s="7" t="inlineStr">
        <is>
          <t>111學年度朱順一合勤獎學金受理申請(申請截止日:03/04)</t>
        </is>
      </c>
      <c r="F1515" s="9" t="inlineStr">
        <is>
          <t>朱順一獎學金辦法下載
朱順一合勤獎學金檢附文件清單下載
朱順一合勤獎學金申請表下載
111學年度「國立中央大學朱順一合勤獎學金」即日起受理申請，請符合資格之大三生提出申請。
學生需提供之資料如下：
申請表
學生成績名次證明書(向註冊組申請)
歷年成績單
自傳
具體績優事蹟佐證資料(獎狀、證明)
其他有利審查之資料(如推薦函等)</t>
        </is>
      </c>
      <c r="G1515" s="7" t="inlineStr">
        <is>
          <t>朱順一獎學金辦法</t>
        </is>
      </c>
      <c r="H1515" s="7" t="inlineStr">
        <is>
          <t>https://www.phy.ncu.edu.tw/wp-content/uploads/2022/01/朱順一獎學金辦法.pdf</t>
        </is>
      </c>
      <c r="I1515" s="7" t="inlineStr">
        <is>
          <t>下載</t>
        </is>
      </c>
      <c r="J1515" s="7" t="inlineStr">
        <is>
          <t>https://www.phy.ncu.edu.tw/wp-content/uploads/2022/01/朱順一獎學金辦法.pdf</t>
        </is>
      </c>
      <c r="K1515" s="7" t="inlineStr">
        <is>
          <t>朱順一合勤獎學金檢附文件清單</t>
        </is>
      </c>
      <c r="L1515" s="7" t="inlineStr">
        <is>
          <t>https://www.phy.ncu.edu.tw/wp-content/uploads/2022/01/朱順一合勤獎學金檢附文件清單.pdf</t>
        </is>
      </c>
      <c r="M1515" s="7" t="inlineStr">
        <is>
          <t>https://www.phy.ncu.edu.tw/news/111%e5%ad%b8%e5%b9%b4%e5%ba%a6%e6%9c%b1%e9%a0%86%e4%b8%80%e5%90%88%e5%8b%a4%e7%8d%8e%e5%ad%b8%e9%87%91%e5%8f%97%e7%90%86%e7%94%b3%e8%ab%8b%e7%94%b3%e8%ab%8b%e6%88%aa%e6%ad%a2%e6%97%a503-04/</t>
        </is>
      </c>
      <c r="N1515" s="7" t="inlineStr">
        <is>
          <t>許慧君</t>
        </is>
      </c>
    </row>
    <row r="1516" ht="357" customHeight="1">
      <c r="A1516" s="7">
        <f>TRUE()</f>
        <v/>
      </c>
      <c r="B1516" s="7" t="inlineStr">
        <is>
          <t>其他</t>
        </is>
      </c>
      <c r="C1516" s="7" t="n"/>
      <c r="D1516" s="14" t="n">
        <v>44586</v>
      </c>
      <c r="E1516" s="7" t="inlineStr">
        <is>
          <t>110-2物理系研究生申請學分抵免、免修</t>
        </is>
      </c>
      <c r="F1516" s="9"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時間：2/7-2/22
申請法規Regulations：
*國立中央大學學分抵免辦法(http://pdc.adm.ncu.edu.tw/rule/rule105/13-0-1.pdf )
   National Central University Course Credit Waiver Guidelines(http://pdc.adm.ncu.edu.tw/eng/rule/NCU_Doc13_0_ed.pdf)
*物理學系碩士班研究生學分抵免辦法Regulation of Credit Transfer – the Master Program
*物理學系博士班研究生學分抵免辦法Regulation of Credit Transfer – the Ph.D. Programs
申請表Application Form：
抵免：國立中央大學學生學分抵免申請表Guidelines for Credits Exemption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G1516" s="7" t="inlineStr">
        <is>
          <t>http://pdc.adm.ncu.edu.tw/rule/rule105/13-0-1.pdf</t>
        </is>
      </c>
      <c r="H1516" s="7" t="inlineStr">
        <is>
          <t>http://pdc.adm.ncu.edu.tw/rule/rule105/13-0-1.pdf</t>
        </is>
      </c>
      <c r="I1516" s="7" t="inlineStr">
        <is>
          <t>http://pdc.adm.ncu.edu.tw/eng/rule/NCU_Doc13_0_ed.pdf</t>
        </is>
      </c>
      <c r="J1516" s="7" t="inlineStr">
        <is>
          <t>http://pdc.adm.ncu.edu.tw/eng/rule/NCU_Doc13_0_ed.pdf</t>
        </is>
      </c>
      <c r="K1516" s="7" t="inlineStr">
        <is>
          <t>物理學系碩士班研究生學分抵免辦法Regulation of Credit Transfer – the Master P</t>
        </is>
      </c>
      <c r="L1516" s="7" t="inlineStr">
        <is>
          <t>http://www.phy.ncu.edu.tw/wp-content/uploads/2017/11/%E7%89%A9%E7%90%86%E7%B3%BB%E7%A2%A9%E5%A3%AB%E7%8F%AD%E7%A0%94%E7%A9%B6%E7%94%9F%E5%85%88%E4%BF%AE%E8%AA%B2%E7%A8%8B%E6%8A%B5%E5%85%8D%E8%BE%A6%E6%B3%95%EF%BC%88970326%E6%95%99%E5%8B%99%E6%9C%83%E8%AD%B0%E6%A0%B8%E5%82%99%EF%BC%89.pdf</t>
        </is>
      </c>
      <c r="M1516" s="7" t="inlineStr">
        <is>
          <t>https://www.phy.ncu.edu.tw/news/110-2%e7%89%a9%e7%90%86%e7%b3%bb%e7%a0%94%e7%a9%b6%e7%94%9f%e7%94%b3%e8%ab%8b%e5%ad%b8%e5%88%86%e6%8a%b5%e5%85%8d%e3%80%81%e5%85%8d%e4%bf%ae/</t>
        </is>
      </c>
      <c r="N1516" s="7" t="inlineStr">
        <is>
          <t>許慧君</t>
        </is>
      </c>
    </row>
    <row r="1517" ht="118" customHeight="1">
      <c r="A1517" s="7">
        <f>TRUE()</f>
        <v/>
      </c>
      <c r="B1517" s="7" t="inlineStr">
        <is>
          <t>其他</t>
        </is>
      </c>
      <c r="C1517" s="7" t="n"/>
      <c r="D1517" s="14" t="n">
        <v>44586</v>
      </c>
      <c r="E1517" s="7" t="inlineStr">
        <is>
          <t>110-2物理系博碩士班學位口試注意事項Oral Test &amp;Thesis Defense Notification (111.06.17)</t>
        </is>
      </c>
      <c r="F1517" s="9" t="inlineStr">
        <is>
          <t>物理系博碩士班學位口試注意事項Oral-Test-Thesis-Defense-Notification下載
附件-學位考試申請系統-Degree-Exam-Online-application下載
研究生學位論文紙本常見錯誤範例Examples-of-Common-Errors-in-NCU-Postgraduates’-Hard-copy-Theses下載
口試費印領清冊Exam fee inventory list下載
註冊組因應疫情之業務彈性措施 【學位考試、文件申請、休退學、成績繳交、畢業離校】 Registrar Division’s Announcements
1102學期研究生畢業離校彈性措施 Flexible Measures for NCU Postgraduates’ School-leaving Procedures in the 2nd Semester of the 110th Academic Year (Spring Semester 2022)</t>
        </is>
      </c>
      <c r="G1517" s="7" t="inlineStr">
        <is>
          <t>物理系博碩士班學位口試注意事項Oral-Test-Thesis-Defense-Notification</t>
        </is>
      </c>
      <c r="H1517" s="7" t="inlineStr">
        <is>
          <t>https://www.phy.ncu.edu.tw/wp-content/uploads/2022/07/物理系博碩士班學位口試注意事項Oral-Test-Thesis-Defense-Notification.pdf</t>
        </is>
      </c>
      <c r="I1517" s="7" t="inlineStr">
        <is>
          <t>下載</t>
        </is>
      </c>
      <c r="J1517" s="7" t="inlineStr">
        <is>
          <t>https://www.phy.ncu.edu.tw/wp-content/uploads/2022/07/物理系博碩士班學位口試注意事項Oral-Test-Thesis-Defense-Notification.pdf</t>
        </is>
      </c>
      <c r="K1517" s="7" t="inlineStr">
        <is>
          <t>附件-學位考試申請系統-Degree-Exam-Online-application</t>
        </is>
      </c>
      <c r="L1517" s="7" t="inlineStr">
        <is>
          <t>https://www.phy.ncu.edu.tw/wp-content/uploads/2022/01/附件-學位考試申請系統-Degree-Exam-Online-application.pdf</t>
        </is>
      </c>
      <c r="M1517" s="7" t="inlineStr">
        <is>
          <t>https://www.phy.ncu.edu.tw/news/110-2%e7%89%a9%ef%a7%a4%e7%b3%bb%e5%8d%9a%e7%a2%a9%e5%a3%ab%e7%8f%ad%e5%ad%b8%e4%bd%8d%e5%8f%a3%e8%a9%a6%e6%b3%a8%e6%84%8f%e4%ba%8b%e9%a0%85oral-test-thesis-defense-notification/</t>
        </is>
      </c>
      <c r="N1517" s="7" t="inlineStr">
        <is>
          <t>許慧君</t>
        </is>
      </c>
    </row>
    <row r="1518" ht="157" customHeight="1">
      <c r="A1518" s="7">
        <f>TRUE()</f>
        <v/>
      </c>
      <c r="B1518" s="7" t="inlineStr">
        <is>
          <t>其他</t>
        </is>
      </c>
      <c r="C1518" s="7" t="n"/>
      <c r="D1518" s="14" t="n">
        <v>44586</v>
      </c>
      <c r="E1518" s="7" t="inlineStr">
        <is>
          <t>物理系冷氣清洗公告 2/7(一)~2/11(五)</t>
        </is>
      </c>
      <c r="F1518" s="9" t="inlineStr">
        <is>
          <t>時間：2/7(一)~2/11(五)
地點：健雄館
二樓：202.204.209
三樓：302.303.304
四樓：405.407
五樓：508.517
六樓：601.608.613.621.622.623.625.626.
      627.628.629.630.632.634.636
七樓：715-1-3.717.719.721.724.728
冷氣清洗期間略有噪音，並會使用到該樓層男廁及貨梯旁陽台區域作為清洗場地，不便之處請多諒解。
教室與研討室部分，除表訂課程與特殊事由已先與系辦登記借用空間外，一律暫停使用。</t>
        </is>
      </c>
      <c r="G1518" s="7" t="n"/>
      <c r="H1518" s="7" t="n"/>
      <c r="I1518" s="7" t="n"/>
      <c r="J1518" s="7" t="n"/>
      <c r="K1518" s="7" t="n"/>
      <c r="L1518" s="7" t="n"/>
      <c r="M1518" s="7" t="inlineStr">
        <is>
          <t>https://www.phy.ncu.edu.tw/news/%e7%89%a9%e7%90%86%e7%b3%bb%e5%86%b7%e6%b0%a3%e6%b8%85%e6%b4%97%e5%85%ac%e5%91%8a-2-7%e4%b8%802-11%e4%ba%94/</t>
        </is>
      </c>
      <c r="N1518" s="7" t="inlineStr">
        <is>
          <t>許慧君</t>
        </is>
      </c>
    </row>
    <row r="1519">
      <c r="A1519" s="7">
        <f>TRUE()</f>
        <v/>
      </c>
      <c r="B1519" s="7" t="inlineStr">
        <is>
          <t>其他</t>
        </is>
      </c>
      <c r="C1519" s="7" t="n"/>
      <c r="D1519" s="14" t="n">
        <v>44585</v>
      </c>
      <c r="E1519" s="7" t="inlineStr">
        <is>
          <t>本校111年共同寒假補休日-111/1/27-1/28</t>
        </is>
      </c>
      <c r="F1519" s="7" t="inlineStr">
        <is>
          <t>111年1月27日(四)~28日(五)為本校111年度職員共同寒假補休日，暫停受理各項業務，有需處理之相關行政事務，請避開此2日。 不便之處，還請見諒!</t>
        </is>
      </c>
      <c r="G1519" s="7" t="n"/>
      <c r="H1519" s="7" t="n"/>
      <c r="I1519" s="7" t="n"/>
      <c r="J1519" s="7" t="n"/>
      <c r="K1519" s="7" t="n"/>
      <c r="L1519" s="7" t="n"/>
      <c r="M1519" s="7" t="inlineStr">
        <is>
          <t>https://www.phy.ncu.edu.tw/news/%e6%9c%ac%e6%a0%a1111%e5%b9%b4%e5%85%b1%e5%90%8c%e5%af%92%e5%81%87%e8%a3%9c%e4%bc%91%e6%97%a5-111-1-27-1-28-2/</t>
        </is>
      </c>
      <c r="N1519" s="7" t="inlineStr">
        <is>
          <t>劉怡貞</t>
        </is>
      </c>
    </row>
    <row r="1520" ht="118" customHeight="1">
      <c r="A1520" s="7">
        <f>TRUE()</f>
        <v/>
      </c>
      <c r="B1520" s="7" t="inlineStr">
        <is>
          <t>獎學金</t>
        </is>
      </c>
      <c r="C1520" s="7" t="n"/>
      <c r="D1520" s="14" t="n">
        <v>44585</v>
      </c>
      <c r="E1520" s="7" t="inlineStr">
        <is>
          <t>110-2學期物理系德成基金會獎學金申請公告(申請截止日:03/04，延長至3/09)</t>
        </is>
      </c>
      <c r="F1520" s="9" t="inlineStr">
        <is>
          <t>國立中央大學物理學系德成基金會獎學金辦法1091215下載
國立中央大學物理學系德成基金會獎學金申請表下載
為鼓勵及協助本系在校同學，由方頌仁系友捐贈，設立本獎學金。
本獎學金每年共32萬元整。獲獎學生共四名，每人8萬元整。
本獎學金申請資格: 本系大學部二年級與三年級在學生。學業與研究表現優異者優先。
本獎學金獲獎人於次一學年度每學期領取4萬元獎學金。得獎人須於次一學年度間擔任至少72小時助教工作。
有意申請者請備妥相關申請文件，於申請截止日前繳交已簽名紙本文件至物理系辦。
推薦信可由推薦人另行繳交至物理系辦 或 EMAIL: corona@ncu.edu.tw</t>
        </is>
      </c>
      <c r="G1520" s="7" t="inlineStr">
        <is>
          <t>國立中央大學物理學系德成基金會獎學金辦法1091215下載</t>
        </is>
      </c>
      <c r="H1520" s="7" t="inlineStr">
        <is>
          <t>https://www.phy.ncu.edu.tw/wp-content/uploads/2021/01/%E5%9C%8B%E7%AB%8B%E4%B8%AD%E5%A4%AE%E5%A4%A7%E5%AD%B8%E7%89%A9%E7%90%86%E5%AD%B8%E7%B3%BB%E5%BE%B7%E6%88%90%E5%9F%BA%E9%87%91%E6%9C%83%E7%8D%8E%E5%AD%B8%E9%87%91%E8%BE%A6%E6%B3%951091215.pdf</t>
        </is>
      </c>
      <c r="I1520" s="7" t="inlineStr">
        <is>
          <t>國立中央大學物理學系德成基金會獎學金申請表下載</t>
        </is>
      </c>
      <c r="J1520" s="7" t="inlineStr">
        <is>
          <t>https://www.phy.ncu.edu.tw/wp-content/uploads/2021/01/%E5%9C%8B%E7%AB%8B%E4%B8%AD%E5%A4%AE%E5%A4%A7%E5%AD%B8%E7%89%A9%E7%90%86%E5%AD%B8%E7%B3%BB%E5%BE%B7%E6%88%90%E5%9F%BA%E9%87%91%E6%9C%83%E7%8D%8E%E5%AD%B8%E9%87%91%E7%94%B3%E8%AB%8B%E8%A1%A8.doc</t>
        </is>
      </c>
      <c r="K1520" s="7" t="n"/>
      <c r="L1520" s="7" t="n"/>
      <c r="M1520" s="7" t="inlineStr">
        <is>
          <t>https://www.phy.ncu.edu.tw/news/110-2%e5%ad%b8%e6%9c%9f%e7%89%a9%e7%90%86%e7%b3%bb%e5%be%b7%e6%88%90%e5%9f%ba%e9%87%91%e6%9c%83%e7%8d%8e%e5%ad%b8%e9%87%91%e7%94%b3%e8%ab%8b%e5%85%ac%e5%91%8a%e7%94%b3%e8%ab%8b%e6%88%aa%e6%ad%a2/</t>
        </is>
      </c>
      <c r="N1520" s="7" t="inlineStr">
        <is>
          <t>許慧君</t>
        </is>
      </c>
    </row>
    <row r="1521" ht="144" customHeight="1">
      <c r="A1521" s="7">
        <f>TRUE()</f>
        <v/>
      </c>
      <c r="B1521" s="7" t="inlineStr">
        <is>
          <t>獎學金</t>
        </is>
      </c>
      <c r="C1521" s="7" t="n"/>
      <c r="D1521" s="14" t="n">
        <v>44585</v>
      </c>
      <c r="E1521" s="7" t="inlineStr">
        <is>
          <t>110-2學期物理系聚碩科技獎學金申請公告(申請截止日:03/04)</t>
        </is>
      </c>
      <c r="F1521" s="9" t="inlineStr">
        <is>
          <t>國立中央大學物理學系聚碩科技獎學金辦法下載
國立中央大學物理學系聚碩科技獎學金申請表下載
補助2022.04-2022.09出國申請案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
上述獎學金金額為補助最高值，實際獎學金補助金額會考量出國地點、研究交流內容、國際會議規模、其他相關補助..等因素而調整。
有意申請者請備妥相關申請文件，於申請截止日前繳交已簽名紙本文件至物理系辦。
推薦信可由推薦人另行繳交至物理系辦 或 EMAIL: corona@ncu.edu.tw</t>
        </is>
      </c>
      <c r="G1521" s="7" t="inlineStr">
        <is>
          <t>國立中央大學物理學系聚碩科技獎學金辦法下載</t>
        </is>
      </c>
      <c r="H1521" s="7" t="inlineStr">
        <is>
          <t>https://www.phy.ncu.edu.tw/wp-content/uploads/2021/01/%E5%9C%8B%E7%AB%8B%E4%B8%AD%E5%A4%AE%E5%A4%A7%E5%AD%B8%E7%89%A9%E7%90%86%E5%AD%B8%E7%B3%BB%E8%81%9A%E7%A2%A9%E7%A7%91%E6%8A%80%E7%8D%8E%E5%AD%B8%E9%87%91%E8%BE%A6%E6%B3%951051004%E7%B3%BB%E5%8B%99%E6%9C%83%E8%AD%B0.pdf</t>
        </is>
      </c>
      <c r="I1521" s="7" t="inlineStr">
        <is>
          <t>國立中央大學物理學系聚碩科技獎學金申請表下載</t>
        </is>
      </c>
      <c r="J1521" s="7" t="inlineStr">
        <is>
          <t>https://www.phy.ncu.edu.tw/wp-content/uploads/2021/01/%E5%9C%8B%E7%AB%8B%E4%B8%AD%E5%A4%AE%E5%A4%A7%E5%AD%B8%E7%89%A9%E7%90%86%E5%AD%B8%E7%B3%BB%E8%81%9A%E7%A2%A9%E7%A7%91%E6%8A%80%E7%8D%8E%E5%AD%B8%E9%87%91%E7%94%B3%E8%AB%8B%E8%A1%A8.doc</t>
        </is>
      </c>
      <c r="K1521" s="7" t="n"/>
      <c r="L1521" s="7" t="n"/>
      <c r="M1521" s="7" t="inlineStr">
        <is>
          <t>https://www.phy.ncu.edu.tw/news/110-2%e5%ad%b8%e6%9c%9f%e7%89%a9%e7%90%86%e7%b3%bb%e8%81%9a%e7%a2%a9%e7%a7%91%e6%8a%80%e7%8d%8e%e5%ad%b8%ef%a4%8a%e7%94%b3%e8%ab%8b%e5%85%ac%e5%91%8a%e7%94%b3%e8%ab%8b%e6%88%aa%e6%ad%a2%e6%97%a503-0/</t>
        </is>
      </c>
      <c r="N1521" s="7" t="inlineStr">
        <is>
          <t>許慧君</t>
        </is>
      </c>
    </row>
    <row r="1522" ht="183" customHeight="1">
      <c r="A1522" s="7">
        <f>TRUE()</f>
        <v/>
      </c>
      <c r="B1522" s="7" t="inlineStr">
        <is>
          <t>獎學金</t>
        </is>
      </c>
      <c r="C1522" s="7" t="n"/>
      <c r="D1522" s="14" t="n">
        <v>44585</v>
      </c>
      <c r="E1522" s="7" t="inlineStr">
        <is>
          <t>110-2學期物理系上詮光纖獎學金FOCI Scholarship申請公告(申請截止日:03/04)</t>
        </is>
      </c>
      <c r="F1522" s="9" t="inlineStr">
        <is>
          <t>國立中央大學物理學系上詮光纖獎學金辦法FOCI-Scholarship-Application-Procedure下載
國立中央大學物理學系上詮光纖獎學金申請表FOCI-scholarship-application-form-for-financial-assistance-for-students-studying-abroad下載
補助學生出國交流獎助（研修或實驗）：每年15 萬元整。獎助大學部、碩士生、 博士生各一名，每人5 萬元整。2022.04–2022.09出國申請案
補助學生出席國際會議：每年5 萬元整。2022.04-2022.09出國申請案
研究傑出獎助：每年5 萬元整。獲獎學生共五名，每人1 萬元整。研究論文發表期間:2021.02-2022.01
清寒優秀學生獎助：每年5 萬元整。成績優異(前一學年學業總平均70 分以上，各科成績均及格)者，獲獎學生一名。
上述獎學金金額為補助最高值，實際獎學金補助金額會考量出國地點、研究交流內容、國際會議規模、發表論文期刊層級、其他相關補助..等因素而調整。
有意申請者請備妥相關申請文件，於申請截止日前繳交已簽名紙本文件至物理系辦。
推薦信可由推薦人另行繳交至物理系辦 或 EMAIL: corona@ncu.edu.tw</t>
        </is>
      </c>
      <c r="G1522" s="7" t="inlineStr">
        <is>
          <t>國立中央大學物理學系上詮光纖獎學金辦法FOCI-Scholarship-Application-Procedure</t>
        </is>
      </c>
      <c r="H1522" s="7" t="inlineStr">
        <is>
          <t>https://www.phy.ncu.edu.tw/wp-content/uploads/2022/01/國立中央大學物理學系上詮光纖獎學金辦法FOCI-Scholarship-Application-Procedure.pdf</t>
        </is>
      </c>
      <c r="I1522" s="7" t="inlineStr">
        <is>
          <t>下載</t>
        </is>
      </c>
      <c r="J1522" s="7" t="inlineStr">
        <is>
          <t>https://www.phy.ncu.edu.tw/wp-content/uploads/2022/01/國立中央大學物理學系上詮光纖獎學金辦法FOCI-Scholarship-Application-Procedure.pdf</t>
        </is>
      </c>
      <c r="K1522" s="7" t="inlineStr">
        <is>
          <t>國立中央大學物理學系上詮光纖獎學金申請表FOCI-scholarship-application-form-for-fi</t>
        </is>
      </c>
      <c r="L1522" s="7" t="inlineStr">
        <is>
          <t>https://www.phy.ncu.edu.tw/wp-content/uploads/2022/01/國立中央大學物理學系上詮光纖獎學金申請表FOCI-scholarship-application-form-for-financial-assistance-for-students-studying-abroad.doc</t>
        </is>
      </c>
      <c r="M1522" s="7" t="inlineStr">
        <is>
          <t>https://www.phy.ncu.edu.tw/news/110-2%e5%ad%b8%e6%9c%9f%e7%89%a9%e7%90%86%e7%b3%bb%e4%b8%8a%e8%a9%ae%e5%85%89%e7%ba%96%e7%8d%8e%e5%ad%b8%e9%87%91foci-scholarship%e7%94%b3%e8%ab%8b%e5%85%ac%e5%91%8a%e7%94%b3%e8%ab%8b%e6%88%aa/</t>
        </is>
      </c>
      <c r="N1522" s="7" t="inlineStr">
        <is>
          <t>許慧君</t>
        </is>
      </c>
    </row>
    <row r="1523" ht="309" customHeight="1">
      <c r="A1523" s="7">
        <f>TRUE()</f>
        <v/>
      </c>
      <c r="B1523" s="7" t="inlineStr">
        <is>
          <t>其他</t>
        </is>
      </c>
      <c r="C1523" s="7" t="n"/>
      <c r="D1523" s="14" t="n">
        <v>44585</v>
      </c>
      <c r="E1523" s="7" t="inlineStr">
        <is>
          <t>110-2博士生資格考口試注意事項(Notice on the PhD. Qualifying Exam Oral Defense)</t>
        </is>
      </c>
      <c r="F1523" s="9" t="inlineStr">
        <is>
          <t>申請口試時間：至遲口試日前二週。
Period of application: At least two weeks before the date of defense
申請口試繳交文件：
Application submissions:
申請表
Application form
博士班學生修課組別選擇表
PhD program course group selection form
至前一學期的完整版成績單
Complete transcript with results up to the immediate previous semester
完成口試日期：111.02.01至111.07.31
Oral defense period: 2022.02.01-2022.07.31
110-2博士生資格考口試注意事項Notice-on-the-PhD.-Qualifying-Exam-Oral-Defense下載
國立中央大學物理學系博士學位候選人之資格與資格考試辦法（111.01.12教務會議通過-1下載
物理系_博碩士論文指導教授暨學位考試委員提聘資格認定標準實施要點（Guidelines-for-Qualification-of-PhDMaster-Thesis-Advisor-and-Degree-Examination-Committee-Member）下載
110資格考物理系考試委員會建議口試委員名單Department-recommended-committee-member下載
物理學系博士班學生資格考試申請書（Application-for-Ph.D.-Qualifying-Examination-of-Department-of-Physics）下載
物理系_博士班學生修課組別選擇表（Course-Requirements-Selection-Form-for-PhD-Students-of-the-Department-of-Physics-at-National-Central-University）下載</t>
        </is>
      </c>
      <c r="G1523" s="7" t="inlineStr">
        <is>
          <t>110-2博士生資格考口試注意事項Notice-on-the-PhD.-Qualifying-Exam-Oral-Def</t>
        </is>
      </c>
      <c r="H1523" s="7" t="inlineStr">
        <is>
          <t>https://www.phy.ncu.edu.tw/wp-content/uploads/2022/01/110-2博士生資格考口試注意事項Notice-on-the-PhD.-Qualifying-Exam-Oral-Defense.pdf</t>
        </is>
      </c>
      <c r="I1523" s="7" t="inlineStr">
        <is>
          <t>下載</t>
        </is>
      </c>
      <c r="J1523" s="7" t="inlineStr">
        <is>
          <t>https://www.phy.ncu.edu.tw/wp-content/uploads/2022/01/110-2博士生資格考口試注意事項Notice-on-the-PhD.-Qualifying-Exam-Oral-Defense.pdf</t>
        </is>
      </c>
      <c r="K1523" s="7" t="inlineStr">
        <is>
          <t>國立中央大學物理學系博士學位候選人之資格與資格考試辦法（111.01.12教務會議通過-1</t>
        </is>
      </c>
      <c r="L1523" s="7" t="inlineStr">
        <is>
          <t>https://www.phy.ncu.edu.tw/wp-content/uploads/2022/01/國立中央大學物理學系博士學位候選人之資格與資格考試辦法（111.01.12教務會議通過-1.pdf</t>
        </is>
      </c>
      <c r="M1523" s="7" t="inlineStr">
        <is>
          <t>https://www.phy.ncu.edu.tw/news/110-2%e5%8d%9a%e5%a3%ab%e7%94%9f%e8%b3%87%e6%a0%bc%e8%80%83%e5%8f%a3%e8%a9%a6%e6%b3%a8%e6%84%8f%e4%ba%8b%e9%a0%85notice-on-the-phd-qualifying-exam-oral-defense/</t>
        </is>
      </c>
      <c r="N1523" s="7" t="inlineStr">
        <is>
          <t>許慧君</t>
        </is>
      </c>
    </row>
    <row r="1524" ht="183" customHeight="1">
      <c r="A1524" s="7">
        <f>TRUE()</f>
        <v/>
      </c>
      <c r="B1524" s="7" t="inlineStr">
        <is>
          <t>其他</t>
        </is>
      </c>
      <c r="C1524" s="7" t="n"/>
      <c r="D1524" s="14" t="n">
        <v>44585</v>
      </c>
      <c r="E1524" s="7" t="inlineStr">
        <is>
          <t>110學年度第2學期課程教學助教志願調查1110124</t>
        </is>
      </c>
      <c r="F1524" s="9" t="inlineStr">
        <is>
          <t>物理系研究生欲申請擔任課程教學助教者，請於111年01月26日前填寫『課程教學助教志願表』(https://forms.gle/PLzUGgKdCVbUK8tx6)。
Physics Department graduate students who wish to serve as teaching assistants (TA), please fill in the TA Application Form before Jan 26, 2022 . (https://forms.gle/PLzUGgKdCVbUK8tx6)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110-2助教TA-3下載
110-2課程助教聘僱程序(請於2/8前完成聘僱程序，以利2/14順利起聘!)
國立中央大學物理系研究生獎助學金辦法20210708系務會議通過下載
國立中央大學研究生獎助學金辦法-109年6月1日行政會議通過下載</t>
        </is>
      </c>
      <c r="G1524" s="7" t="inlineStr">
        <is>
          <t>https://forms.gle/PLzUGgKdCVbUK8tx6</t>
        </is>
      </c>
      <c r="H1524" s="7" t="inlineStr">
        <is>
          <t>https://forms.gle/PLzUGgKdCVbUK8tx6</t>
        </is>
      </c>
      <c r="I1524" s="7" t="inlineStr">
        <is>
          <t>https://forms.gle/PLzUGgKdCVbUK8tx6</t>
        </is>
      </c>
      <c r="J1524" s="7" t="inlineStr">
        <is>
          <t>https://forms.gle/PLzUGgKdCVbUK8tx6</t>
        </is>
      </c>
      <c r="K1524" s="7" t="inlineStr">
        <is>
          <t>110-2助教TA-3</t>
        </is>
      </c>
      <c r="L1524" s="7" t="inlineStr">
        <is>
          <t>https://www.phy.ncu.edu.tw/wp-content/uploads/2022/01/110-2助教TA-3.pdf</t>
        </is>
      </c>
      <c r="M1524" s="7" t="inlineStr">
        <is>
          <t>https://www.phy.ncu.edu.tw/news/110%e5%ad%b8%e5%b9%b4%e5%ba%a6%e7%ac%ac2%e5%ad%b8%e6%9c%9f%e8%aa%b2%e7%a8%8b%e6%95%99%e5%ad%b8%e5%8a%a9%e6%95%99%e5%bf%97%e9%a1%98%e8%aa%bf%e6%9f%a51110124/</t>
        </is>
      </c>
      <c r="N1524" s="7" t="inlineStr">
        <is>
          <t>許慧君</t>
        </is>
      </c>
    </row>
    <row r="1525" ht="66" customHeight="1">
      <c r="A1525" s="7">
        <f>TRUE()</f>
        <v/>
      </c>
      <c r="B1525" s="7" t="inlineStr">
        <is>
          <t>其他</t>
        </is>
      </c>
      <c r="C1525" s="7" t="n"/>
      <c r="D1525" s="14" t="n">
        <v>44583</v>
      </c>
      <c r="E1525" s="7" t="inlineStr">
        <is>
          <t>【110-1大學部畢業生辦理離校注意事項】</t>
        </is>
      </c>
      <c r="F1525" s="9" t="inlineStr">
        <is>
          <t>請參閱圖片說明。
#完成系友認證後請通知系辦公室作查核：至下列網址進入【系友認證】填寫個人資料：物理系首頁 https://www.phy.ncu.edu.tw/ –系友專區–系友登入填寫如有疑問，請逕洽系辦公室楊小姐，分機65338。
*畢業證書領取時間：111/01/28中午12點止。</t>
        </is>
      </c>
      <c r="G1525" s="7" t="inlineStr">
        <is>
          <t>#完成系友認證後請通知系辦公室作查核</t>
        </is>
      </c>
      <c r="H1525" s="7" t="inlineStr">
        <is>
          <t>https://www.facebook.com/hashtag/%E5%AE%8C%E6%88%90%E7%B3%BB%E5%8F%8B%E8%AA%8D%E8%AD%89%E5%BE%8C%E8%AB%8B%E9%80%9A%E7%9F%A5%E7%B3%BB%E8%BE%A6%E5%85%AC%E5%AE%A4%E4%BD%9C%E6%9F%A5%E6%A0%B8?__eep__=6&amp;__cft__[0]=AZUy_aiay0SjdMGx4md8-4Z1AYm2uvpLGAShS3tVg6lvMSQPBhLAa9OlqekmEQlmt3kv_lr5n1_Qu6iwnkc5E3SlHqqEbMpeAvzHD_zMk8SwXAEnl1ezYpskrRYgJYm50SnEJow8PJmZ0JK9T6ED8Zb_PIV3vZ-NeClGoz-fVDC527zKU9Yw6A_i_TzLW8ijO6MZjJygmKm0qUYOtJJ9XFJE&amp;__tn__=*NK-y-R</t>
        </is>
      </c>
      <c r="I1525" s="7" t="inlineStr">
        <is>
          <t>https://www.phy.ncu.edu.tw/</t>
        </is>
      </c>
      <c r="J1525" s="7" t="inlineStr">
        <is>
          <t>https://l.facebook.com/l.php?u=https%3A%2F%2Fwww.phy.ncu.edu.tw%2F%3Ffbclid%3DIwAR39P9PWRNRSlDtDZp52lu47T1ouSeuERiT_WD8FBQ_QPmT4hhF9I3F1uFY&amp;h=AT36IelWJiD0Pi6yHUxVFxw1S-gmJZRuhe3F8nqXYAx06Urdc5_UrDpq7CdYAe5oK0MnfWDGjCfM68Z-y_PoGfH7Xw6nCXTJXtcoEmilxoM5v8HVuoKkcfNustcii-C8hAX7jAJUwz9eMoVk9A&amp;__tn__=-UK-y-R&amp;c[0]=AT1ryrSTFb0_pz_T30T9njidBV4ztJTNeqYceWJeaVvhYGPmGU4cUhI5SD0FU9sF6qShyGQa-eqhqWjfRQ09JI_wh46-GRLpjAFZRguG8RDPJ2_8PnjRL85c3InjWIjwic-oxNGTh8xZEQU3v5_T7MtLGjvOLYCSY7YZy0LE9L4muJVkw_BmNraJUDVH6eWgNg0HK-oACuTDH_J8ZbHn187G-YkMzFQ</t>
        </is>
      </c>
      <c r="K1525" s="7" t="n"/>
      <c r="L1525" s="7" t="n"/>
      <c r="M1525" s="7" t="inlineStr">
        <is>
          <t>https://www.phy.ncu.edu.tw/news/%e3%80%90110-1%e5%a4%a7%e5%ad%b8%e9%83%a8%e7%95%a2%e6%a5%ad%e7%94%9f%e8%be%a6%e7%90%86%e9%9b%a2%e6%a0%a1%e6%b3%a8%e6%84%8f%e4%ba%8b%e9%a0%85%e3%80%91/</t>
        </is>
      </c>
      <c r="N1525" s="7" t="inlineStr">
        <is>
          <t>許慧君</t>
        </is>
      </c>
    </row>
    <row r="1526">
      <c r="A1526" s="7">
        <f>TRUE()</f>
        <v/>
      </c>
      <c r="B1526" s="7" t="inlineStr">
        <is>
          <t>其他</t>
        </is>
      </c>
      <c r="C1526" s="7" t="n"/>
      <c r="D1526" s="14" t="n">
        <v>44582</v>
      </c>
      <c r="E1526" s="7" t="inlineStr">
        <is>
          <t>107週年校慶</t>
        </is>
      </c>
      <c r="F1526" s="7" t="inlineStr">
        <is>
          <t>http://ncusec.ncu.edu.tw/ncu107/anniversary/</t>
        </is>
      </c>
      <c r="G1526" s="7" t="inlineStr">
        <is>
          <t>http://ncusec.ncu.edu.tw/ncu107/anniversary/</t>
        </is>
      </c>
      <c r="H1526" s="7" t="inlineStr">
        <is>
          <t>http://ncusec.ncu.edu.tw/ncu107/anniversary/</t>
        </is>
      </c>
      <c r="I1526" s="7" t="n"/>
      <c r="J1526" s="7" t="n"/>
      <c r="K1526" s="7" t="n"/>
      <c r="L1526" s="7" t="n"/>
      <c r="M1526" s="7" t="inlineStr">
        <is>
          <t>https://www.phy.ncu.edu.tw/news/107%e9%80%b1%e5%b9%b4%e6%a0%a1%e6%85%b6/</t>
        </is>
      </c>
      <c r="N1526" s="7" t="inlineStr">
        <is>
          <t>許慧君</t>
        </is>
      </c>
    </row>
    <row r="1527" ht="40" customHeight="1">
      <c r="A1527" s="7">
        <f>TRUE()</f>
        <v/>
      </c>
      <c r="B1527" s="7" t="inlineStr">
        <is>
          <t>研討會</t>
        </is>
      </c>
      <c r="C1527" s="7" t="n"/>
      <c r="D1527" s="14" t="n">
        <v>44580</v>
      </c>
      <c r="E1527" s="7" t="inlineStr">
        <is>
          <t>2022中央大學物理系-物理年會交通車(行前公告)</t>
        </is>
      </c>
      <c r="F1527" s="9" t="inlineStr">
        <is>
          <t>如您先前已領取車票，但確定不會搭乘，請將車票送回物理系辦公室，以利統計實際乘車需求!謝謝!
2022中央大學物理系-物理年會交通車行前公告下載</t>
        </is>
      </c>
      <c r="G1527" s="7" t="inlineStr">
        <is>
          <t>如您先前已領取車票，但確定不會搭乘，請將車票送回物理系辦公室，以利統計實際乘車需求!謝謝!2022中央大學物理系-物理年</t>
        </is>
      </c>
      <c r="H1527" s="7" t="inlineStr">
        <is>
          <t>https://www.phy.ncu.edu.tw/wp-content/uploads/2022/01/2022中央大學物理系-物理年會交通車行前公告.pdf</t>
        </is>
      </c>
      <c r="I1527" s="7" t="inlineStr">
        <is>
          <t>下載</t>
        </is>
      </c>
      <c r="J1527" s="7" t="inlineStr">
        <is>
          <t>https://www.phy.ncu.edu.tw/wp-content/uploads/2022/01/2022中央大學物理系-物理年會交通車行前公告.pdf</t>
        </is>
      </c>
      <c r="K1527" s="7" t="n"/>
      <c r="L1527" s="7" t="n"/>
      <c r="M1527" s="7" t="inlineStr">
        <is>
          <t>https://www.phy.ncu.edu.tw/news/2022%e4%b8%ad%e5%a4%ae%e5%a4%a7%e5%ad%b8%e7%89%a9%e7%90%86%e7%b3%bb-%e7%89%a9%e7%90%86%e5%b9%b4%e6%9c%83%e4%ba%a4%e9%80%9a%e8%bb%8a%e8%a1%8c%e5%89%8d%e5%85%ac%e5%91%8a/</t>
        </is>
      </c>
      <c r="N1527" s="7" t="inlineStr">
        <is>
          <t>許慧君</t>
        </is>
      </c>
    </row>
    <row r="1528" ht="183" customHeight="1">
      <c r="A1528" s="7">
        <f>TRUE()</f>
        <v/>
      </c>
      <c r="B1528" s="7" t="inlineStr">
        <is>
          <t>其他</t>
        </is>
      </c>
      <c r="C1528" s="7" t="n"/>
      <c r="D1528" s="14" t="n">
        <v>44579</v>
      </c>
      <c r="E1528" s="7" t="inlineStr">
        <is>
          <t>110學年度第2學期課程教學助教志願調查1110118</t>
        </is>
      </c>
      <c r="F1528" s="9" t="inlineStr">
        <is>
          <t>物理系研究生欲申請擔任課程教學助教者，請於111年01月22日前填寫『課程教學助教志願表』(https://forms.gle/PLzUGgKdCVbUK8tx6)。
Physics Department graduate students who wish to serve as teaching assistants (TA), please fill in the TA Application Form before Jan 22, 2022 . (https://forms.gle/PLzUGgKdCVbUK8tx6)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110-2助教TA-2下載
110-2課程助教聘僱程序(請於2/8前完成聘僱程序，以利2/14順利起聘!)
國立中央大學物理系研究生獎助學金辦法20210708系務會議通過下載
國立中央大學研究生獎助學金辦法-109年6月1日行政會議通過下載</t>
        </is>
      </c>
      <c r="G1528" s="7" t="inlineStr">
        <is>
          <t>https://forms.gle/PLzUGgKdCVbUK8tx6</t>
        </is>
      </c>
      <c r="H1528" s="7" t="inlineStr">
        <is>
          <t>https://forms.gle/PLzUGgKdCVbUK8tx6</t>
        </is>
      </c>
      <c r="I1528" s="7" t="inlineStr">
        <is>
          <t>https://forms.gle/PLzUGgKdCVbUK8tx6</t>
        </is>
      </c>
      <c r="J1528" s="7" t="inlineStr">
        <is>
          <t>https://forms.gle/PLzUGgKdCVbUK8tx6</t>
        </is>
      </c>
      <c r="K1528" s="7" t="inlineStr">
        <is>
          <t>110-2助教TA-2</t>
        </is>
      </c>
      <c r="L1528" s="7" t="inlineStr">
        <is>
          <t>https://www.phy.ncu.edu.tw/wp-content/uploads/2022/01/110-2助教TA-2.pdf</t>
        </is>
      </c>
      <c r="M1528" s="7" t="inlineStr">
        <is>
          <t>https://www.phy.ncu.edu.tw/news/110%e5%ad%b8%e5%b9%b4%e5%ba%a6%e7%ac%ac2%e5%ad%b8%e6%9c%9f%e8%aa%b2%e7%a8%8b%e6%95%99%e5%ad%b8%e5%8a%a9%e6%95%99%e5%bf%97%e9%a1%98%e8%aa%bf%e6%9f%a51110118/</t>
        </is>
      </c>
      <c r="N1528" s="7" t="inlineStr">
        <is>
          <t>許慧君</t>
        </is>
      </c>
    </row>
    <row r="1529" ht="157" customHeight="1">
      <c r="A1529" s="7">
        <f>TRUE()</f>
        <v/>
      </c>
      <c r="B1529" s="7" t="inlineStr">
        <is>
          <t>其他</t>
        </is>
      </c>
      <c r="C1529" s="7" t="n"/>
      <c r="D1529" s="14" t="n">
        <v>44579</v>
      </c>
      <c r="E1529" s="7" t="inlineStr">
        <is>
          <t>重要防疫公告 Important Epidemic Prevention Announcement</t>
        </is>
      </c>
      <c r="F1529" s="9" t="inlineStr">
        <is>
          <t>各位好
桃園新冠肺炎疫情持續擴大，如教職員工生被衛生單位匡列為居家隔離或經採檢確診者，請務必通知校方。
通報專線：03-2804814（上班時間）；03-2805666（非上班時間）
中央大學 衛生保健組 敬上
Hello, everyone
The new coronavirus outbreak is continuing to grow. If faculty, staff and students are listed as home quarantined or confirmed case, please notify the school.
Notification line
1. (Office Hours): 03-2804814.
2. (Out of Hours): 03-2805666.
NCU Health Center</t>
        </is>
      </c>
      <c r="G1529" s="7" t="n"/>
      <c r="H1529" s="7" t="n"/>
      <c r="I1529" s="7" t="n"/>
      <c r="J1529" s="7" t="n"/>
      <c r="K1529" s="7" t="n"/>
      <c r="L1529" s="7" t="n"/>
      <c r="M1529" s="7" t="inlineStr">
        <is>
          <t>https://www.phy.ncu.edu.tw/news/%e9%87%8d%e8%a6%81%e9%98%b2%e7%96%ab%e5%85%ac%e5%91%8a-important-epidemic-prevention-announcement/</t>
        </is>
      </c>
      <c r="N1529" s="7" t="inlineStr">
        <is>
          <t>許慧君</t>
        </is>
      </c>
    </row>
    <row r="1530">
      <c r="A1530" s="7">
        <f>TRUE()</f>
        <v/>
      </c>
      <c r="B1530" s="7" t="inlineStr">
        <is>
          <t>其他</t>
        </is>
      </c>
      <c r="C1530" s="7" t="n"/>
      <c r="D1530" s="14" t="n">
        <v>44578</v>
      </c>
      <c r="E1530" s="7" t="inlineStr">
        <is>
          <t>Regulations of Governing Scholarship for Excellent Students(Application Deadline 03/04)</t>
        </is>
      </c>
      <c r="F1530" s="7" t="inlineStr">
        <is>
          <t>Regulations of Governing Scholarship for Excellent Students下載</t>
        </is>
      </c>
      <c r="G1530" s="7" t="inlineStr">
        <is>
          <t>Regulations of Governing Scholarship for Excellent Students</t>
        </is>
      </c>
      <c r="H1530" s="7" t="inlineStr">
        <is>
          <t>https://www.phy.ncu.edu.tw/wp-content/uploads/2022/01/英文版-優秀學生獎學金辦法與檢附文件清單-1.pdf</t>
        </is>
      </c>
      <c r="I1530" s="7" t="inlineStr">
        <is>
          <t>下載</t>
        </is>
      </c>
      <c r="J1530" s="7" t="inlineStr">
        <is>
          <t>https://www.phy.ncu.edu.tw/wp-content/uploads/2022/01/英文版-優秀學生獎學金辦法與檢附文件清單-1.pdf</t>
        </is>
      </c>
      <c r="K1530" s="7" t="n"/>
      <c r="L1530" s="7" t="n"/>
      <c r="M1530" s="7" t="inlineStr">
        <is>
          <t>https://www.phy.ncu.edu.tw/news/regulations-of-governing-scholarship-for-excellent-studentsapplication-deadline-03-04/</t>
        </is>
      </c>
      <c r="N1530" s="7" t="inlineStr">
        <is>
          <t>許慧君</t>
        </is>
      </c>
    </row>
    <row r="1531" ht="66" customHeight="1">
      <c r="A1531" s="7">
        <f>TRUE()</f>
        <v/>
      </c>
      <c r="B1531" s="7" t="inlineStr">
        <is>
          <t>獎學金</t>
        </is>
      </c>
      <c r="C1531" s="7" t="n"/>
      <c r="D1531" s="14" t="n">
        <v>44578</v>
      </c>
      <c r="E1531" s="7" t="inlineStr">
        <is>
          <t>110學年度第2學期「國立中央大學優秀學生獎學金」(申請截止日03/04，延長至3/09)</t>
        </is>
      </c>
      <c r="F1531" s="9" t="inlineStr">
        <is>
          <t>為獎勵本校表現優異具特殊成就或服務熱忱的學生
獎勵：每名新台幣兩萬元整，並頒發狀乙張。
中文版-優秀學生獎學金辦法與檢附文件清單下載
英文版-優秀學生獎學金辦法與檢附文件清單 Regulations of Governing Scholarship for Excellent Students下載</t>
        </is>
      </c>
      <c r="G1531" s="7" t="inlineStr">
        <is>
          <t>中文版-優秀學生獎學金辦法與檢附文件清單</t>
        </is>
      </c>
      <c r="H1531" s="7" t="inlineStr">
        <is>
          <t>https://www.phy.ncu.edu.tw/wp-content/uploads/2022/01/中文版-優秀學生獎學金辦法與檢附文件清單.pdf</t>
        </is>
      </c>
      <c r="I1531" s="7" t="inlineStr">
        <is>
          <t>下載</t>
        </is>
      </c>
      <c r="J1531" s="7" t="inlineStr">
        <is>
          <t>https://www.phy.ncu.edu.tw/wp-content/uploads/2022/01/中文版-優秀學生獎學金辦法與檢附文件清單.pdf</t>
        </is>
      </c>
      <c r="K1531" s="7" t="inlineStr">
        <is>
          <t>英文版-優秀學生獎學金辦法與檢附文件清單 Regulations of Governing Scholarship fo</t>
        </is>
      </c>
      <c r="L1531" s="7" t="inlineStr">
        <is>
          <t>https://www.phy.ncu.edu.tw/wp-content/uploads/2022/01/英文版-優秀學生獎學金辦法與檢附文件清單.pdf</t>
        </is>
      </c>
      <c r="M1531" s="7" t="inlineStr">
        <is>
          <t>https://www.phy.ncu.edu.tw/news/110%e5%ad%b8%e5%b9%b4%e5%ba%a6%e7%ac%ac2%e5%ad%b8%e6%9c%9f%e3%80%8c%e5%9c%8b%e7%ab%8b%e4%b8%ad%e5%a4%ae%e5%a4%a7%e5%ad%b8%e5%84%aa%e7%a7%80%e5%ad%b8%e7%94%9f%e7%8d%8e%e5%ad%b8%e9%87%91%e3%80%8d/</t>
        </is>
      </c>
      <c r="N1531" s="7" t="inlineStr">
        <is>
          <t>許慧君</t>
        </is>
      </c>
    </row>
    <row r="1532" ht="40" customHeight="1">
      <c r="A1532" s="7">
        <f>TRUE()</f>
        <v/>
      </c>
      <c r="B1532" s="7" t="inlineStr">
        <is>
          <t>其他</t>
        </is>
      </c>
      <c r="C1532" s="7" t="n"/>
      <c r="D1532" s="14" t="n">
        <v>44578</v>
      </c>
      <c r="E1532" s="7" t="inlineStr">
        <is>
          <t>110學年度學術研究傑出獎獲獎名單</t>
        </is>
      </c>
      <c r="F1532" s="9" t="inlineStr">
        <is>
          <t>特聘教授(111.01.01-113.12.31):羅健榮教授
研究傑出獎(111.01.01-111.12.31):陳俞融副教授、郭家銘教授、田溶根教授、陳永富副教授、唐毓慧教授</t>
        </is>
      </c>
      <c r="G1532" s="7" t="n"/>
      <c r="H1532" s="7" t="n"/>
      <c r="I1532" s="7" t="n"/>
      <c r="J1532" s="7" t="n"/>
      <c r="K1532" s="7" t="n"/>
      <c r="L1532" s="7" t="n"/>
      <c r="M1532" s="7" t="inlineStr">
        <is>
          <t>https://www.phy.ncu.edu.tw/news/110%e5%ad%b8%e5%b9%b4%e5%ba%a6%e5%ad%b8%e8%a1%93%e7%a0%94%e7%a9%b6%e5%82%91%e5%87%ba%e7%8d%8e%e7%8d%b2%e7%8d%8e%e5%90%8d%e5%96%ae/</t>
        </is>
      </c>
      <c r="N1532" s="7" t="inlineStr">
        <is>
          <t>許慧君</t>
        </is>
      </c>
    </row>
    <row r="1533" ht="40" customHeight="1">
      <c r="A1533" s="7">
        <f>TRUE()</f>
        <v/>
      </c>
      <c r="B1533" s="7" t="inlineStr">
        <is>
          <t>其他</t>
        </is>
      </c>
      <c r="C1533" s="7" t="n"/>
      <c r="D1533" s="14" t="n">
        <v>44574</v>
      </c>
      <c r="E1533" s="7" t="inlineStr">
        <is>
          <t>物理系博士學位候選人之資格與資格考試辦法修訂(111.01.12教務會議通過)</t>
        </is>
      </c>
      <c r="F1533" s="9" t="inlineStr">
        <is>
          <t>國立中央大學物理學系博士學位候選人之資格與資格考試辦法111.01.12教務會議通過下載
國立中央大學物理學系與中央研究院合作辦理國際研究生學程修業辦法111.01.12教務會議通過下載</t>
        </is>
      </c>
      <c r="G1533" s="7" t="inlineStr">
        <is>
          <t>國立中央大學物理學系博士學位候選人之資格與資格考試辦法111.01.12教務會議通過</t>
        </is>
      </c>
      <c r="H1533" s="7" t="inlineStr">
        <is>
          <t>https://www.phy.ncu.edu.tw/wp-content/uploads/2022/01/國立中央大學物理學系博士學位候選人之資格與資格考試辦法（111.01.12教務會議通過.pdf</t>
        </is>
      </c>
      <c r="I1533" s="7" t="inlineStr">
        <is>
          <t>下載</t>
        </is>
      </c>
      <c r="J1533" s="7" t="inlineStr">
        <is>
          <t>https://www.phy.ncu.edu.tw/wp-content/uploads/2022/01/國立中央大學物理學系博士學位候選人之資格與資格考試辦法（111.01.12教務會議通過.pdf</t>
        </is>
      </c>
      <c r="K1533" s="7" t="inlineStr">
        <is>
          <t>國立中央大學物理學系與中央研究院合作辦理國際研究生學程修業辦法111.01.12教務會議通過</t>
        </is>
      </c>
      <c r="L1533" s="7" t="inlineStr">
        <is>
          <t>https://www.phy.ncu.edu.tw/wp-content/uploads/2022/01/國立中央大學物理學系與中央研究院合作辦理國際研究生學程修業辦法111.01.12教務會議通過.pdf</t>
        </is>
      </c>
      <c r="M1533" s="7" t="inlineStr">
        <is>
          <t>https://www.phy.ncu.edu.tw/news/%e7%89%a9%e7%90%86%e7%b3%bb%e5%8d%9a%e5%a3%ab%e5%ad%b8%e4%bd%8d%e5%80%99%e9%81%b8%e4%ba%ba%e4%b9%8b%e8%b3%87%e6%a0%bc%e8%88%87%e8%b3%87%e6%a0%bc%e8%80%83%e8%a9%a6%e8%be%a6%e6%b3%95%e4%bf%ae%e8%a8%821/</t>
        </is>
      </c>
      <c r="N1533" s="7" t="inlineStr">
        <is>
          <t>許慧君</t>
        </is>
      </c>
    </row>
    <row r="1534" ht="79" customHeight="1">
      <c r="A1534" s="7">
        <f>TRUE()</f>
        <v/>
      </c>
      <c r="B1534" s="7" t="inlineStr">
        <is>
          <t>其他</t>
        </is>
      </c>
      <c r="C1534" s="7" t="n"/>
      <c r="D1534" s="14" t="n">
        <v>44572</v>
      </c>
      <c r="E1534" s="7" t="inlineStr">
        <is>
          <t>110-2課程助教聘僱程序</t>
        </is>
      </c>
      <c r="F1534" s="9" t="inlineStr">
        <is>
          <t>請於2/8前完成聘僱程序，以利2/14順利起聘!
助教報到程序Teaching-assistant-application-procedures下載
附件1-國立中央大學獎助生暨學生兼任助理學習與勞僱型態同意書下載
附件2-助教同意切結書TA-agreement-affidavit下載
國立中央大學教學助理管理要點下載
國立中央大學員工個人資料保密同意書v1.2_1101222下載</t>
        </is>
      </c>
      <c r="G1534" s="7" t="inlineStr">
        <is>
          <t>請於2/8前完成聘僱程序，以利2/14順利起聘!助教報到程序Teaching-assistant-application</t>
        </is>
      </c>
      <c r="H1534" s="7" t="inlineStr">
        <is>
          <t>https://www.phy.ncu.edu.tw/wp-content/uploads/2022/01/助教報到程序Teaching-assistant-application-procedures.pdf</t>
        </is>
      </c>
      <c r="I1534" s="7" t="inlineStr">
        <is>
          <t>下載</t>
        </is>
      </c>
      <c r="J1534" s="7" t="inlineStr">
        <is>
          <t>https://www.phy.ncu.edu.tw/wp-content/uploads/2022/01/助教報到程序Teaching-assistant-application-procedures.pdf</t>
        </is>
      </c>
      <c r="K1534" s="7" t="inlineStr">
        <is>
          <t>附件1-國立中央大學獎助生暨學生兼任助理學習與勞僱型態同意書</t>
        </is>
      </c>
      <c r="L1534" s="7" t="inlineStr">
        <is>
          <t>https://www.phy.ncu.edu.tw/wp-content/uploads/2022/01/附件1-國立中央大學獎助生暨學生兼任助理學習與勞僱型態同意書.doc</t>
        </is>
      </c>
      <c r="M1534" s="7" t="inlineStr">
        <is>
          <t>https://www.phy.ncu.edu.tw/news/110-2%e8%aa%b2%e7%a8%8b%e5%8a%a9%e6%95%99%e8%81%98%e5%83%b1%e7%a8%8b%e5%ba%8f/</t>
        </is>
      </c>
      <c r="N1534" s="7" t="inlineStr">
        <is>
          <t>許慧君</t>
        </is>
      </c>
    </row>
    <row r="1535">
      <c r="A1535" s="7">
        <f>TRUE()</f>
        <v/>
      </c>
      <c r="B1535" s="7" t="inlineStr">
        <is>
          <t>其他</t>
        </is>
      </c>
      <c r="C1535" s="7" t="n"/>
      <c r="D1535" s="14" t="n">
        <v>44572</v>
      </c>
      <c r="E1535" s="7" t="inlineStr">
        <is>
          <t>因應新冠肺炎防疫，全國維持二級警戒措施，本校校園防疫措施！1110110</t>
        </is>
      </c>
      <c r="F1535" s="7" t="inlineStr">
        <is>
          <t>v1_校園防疫措施1110110-1下載</t>
        </is>
      </c>
      <c r="G1535" s="7" t="inlineStr">
        <is>
          <t>v1_校園防疫措施1110110-1</t>
        </is>
      </c>
      <c r="H1535" s="7" t="inlineStr">
        <is>
          <t>https://www.phy.ncu.edu.tw/wp-content/uploads/2022/01/v1_校園防疫措施1110110-1.pdf</t>
        </is>
      </c>
      <c r="I1535" s="7" t="inlineStr">
        <is>
          <t>下載</t>
        </is>
      </c>
      <c r="J1535" s="7" t="inlineStr">
        <is>
          <t>https://www.phy.ncu.edu.tw/wp-content/uploads/2022/01/v1_校園防疫措施1110110-1.pdf</t>
        </is>
      </c>
      <c r="K1535" s="7" t="n"/>
      <c r="L1535" s="7" t="n"/>
      <c r="M1535" s="7" t="inlineStr">
        <is>
          <t>https://www.phy.ncu.edu.tw/news/%e5%9b%a0%e6%87%89%e6%96%b0%e5%86%a0%e8%82%ba%e7%82%8e%e9%98%b2%e7%96%ab%ef%bc%8c%e5%85%a8%e5%9c%8b%e7%b6%ad%e6%8c%81%e4%ba%8c%e7%b4%9a%e8%ad%a6%e6%88%92%e6%8e%aa%e6%96%bd%ef%bc%8c%e6%9c%ac%e6%a0%a1-4/</t>
        </is>
      </c>
      <c r="N1535" s="7" t="inlineStr">
        <is>
          <t>許慧君</t>
        </is>
      </c>
    </row>
    <row r="1536" ht="183" customHeight="1">
      <c r="A1536" s="7">
        <f>TRUE()</f>
        <v/>
      </c>
      <c r="B1536" s="7" t="inlineStr">
        <is>
          <t>其他</t>
        </is>
      </c>
      <c r="C1536" s="7" t="n"/>
      <c r="D1536" s="14" t="n">
        <v>44572</v>
      </c>
      <c r="E1536" s="7" t="inlineStr">
        <is>
          <t>110學年度第2學期課程教學助教志願調查1110111</t>
        </is>
      </c>
      <c r="F1536" s="9" t="inlineStr">
        <is>
          <t>物理系研究生欲申請擔任課程教學助教者，請於111年01月16日前填寫『課程教學助教志願表』(https://forms.gle/PLzUGgKdCVbUK8tx6)。
Physics Department graduate students who wish to serve as teaching assistants (TA), please fill in the TA Application Form before Jan 16, 2022 . (https://forms.gle/PLzUGgKdCVbUK8tx6)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110-2助教TA-1下載
110-2課程助教聘僱程序(請於2/8前完成聘僱程序，以利2/14順利起聘!)
國立中央大學物理系研究生獎助學金辦法20210708系務會議通過下載
國立中央大學研究生獎助學金辦法-109年6月1日行政會議通過下載</t>
        </is>
      </c>
      <c r="G1536" s="7" t="inlineStr">
        <is>
          <t>https://forms.gle/PLzUGgKdCVbUK8tx6</t>
        </is>
      </c>
      <c r="H1536" s="7" t="inlineStr">
        <is>
          <t>https://forms.gle/PLzUGgKdCVbUK8tx6</t>
        </is>
      </c>
      <c r="I1536" s="7" t="inlineStr">
        <is>
          <t>https://forms.gle/PLzUGgKdCVbUK8tx6</t>
        </is>
      </c>
      <c r="J1536" s="7" t="inlineStr">
        <is>
          <t>https://forms.gle/PLzUGgKdCVbUK8tx6</t>
        </is>
      </c>
      <c r="K1536" s="7" t="inlineStr">
        <is>
          <t>110-2助教TA-1</t>
        </is>
      </c>
      <c r="L1536" s="7" t="inlineStr">
        <is>
          <t>https://www.phy.ncu.edu.tw/wp-content/uploads/2022/01/110-2助教TA-1.pdf</t>
        </is>
      </c>
      <c r="M1536" s="7" t="inlineStr">
        <is>
          <t>https://www.phy.ncu.edu.tw/news/110%e5%ad%b8%e5%b9%b4%e5%ba%a6%e7%ac%ac2%e5%ad%b8%e6%9c%9f%e8%aa%b2%e7%a8%8b%e6%95%99%e5%ad%b8%e5%8a%a9%e6%95%99%e5%bf%97%e9%a1%98%e8%aa%bf%e6%9f%a51110111/</t>
        </is>
      </c>
      <c r="N1536" s="7" t="inlineStr">
        <is>
          <t>許慧君</t>
        </is>
      </c>
    </row>
    <row r="1537">
      <c r="A1537" s="7">
        <f>TRUE()</f>
        <v/>
      </c>
      <c r="B1537" s="7" t="inlineStr">
        <is>
          <t>其他</t>
        </is>
      </c>
      <c r="C1537" s="7" t="n"/>
      <c r="D1537" s="14" t="n">
        <v>44568</v>
      </c>
      <c r="E1537" s="7" t="inlineStr">
        <is>
          <t>校內緊急事故搶修聯絡電話一覽表</t>
        </is>
      </c>
      <c r="F1537" s="7" t="inlineStr">
        <is>
          <t>校內暨春節緊急事故搶修聯絡電話一覽表下載</t>
        </is>
      </c>
      <c r="G1537" s="7" t="inlineStr">
        <is>
          <t>校內暨春節緊急事故搶修聯絡電話一覽表</t>
        </is>
      </c>
      <c r="H1537" s="7" t="inlineStr">
        <is>
          <t>https://www.phy.ncu.edu.tw/wp-content/uploads/2022/01/111年校內暨春節緊急事故搶修聯絡電話一覽表.pdf</t>
        </is>
      </c>
      <c r="I1537" s="7" t="inlineStr">
        <is>
          <t>下載</t>
        </is>
      </c>
      <c r="J1537" s="7" t="inlineStr">
        <is>
          <t>https://www.phy.ncu.edu.tw/wp-content/uploads/2022/01/111年校內暨春節緊急事故搶修聯絡電話一覽表.pdf</t>
        </is>
      </c>
      <c r="K1537" s="7" t="n"/>
      <c r="L1537" s="7" t="n"/>
      <c r="M1537" s="7" t="inlineStr">
        <is>
          <t>https://www.phy.ncu.edu.tw/news/111%e5%b9%b4%e5%ba%a6%e6%a0%a1%e5%85%a7%e6%9a%a8%e6%98%a5%e7%af%80%e7%b7%8a%e6%80%a5%e4%ba%8b%e6%95%85%e6%90%b6%e4%bf%ae%e8%81%af%e7%b5%a1%e9%9b%bb%e8%a9%b1%e4%b8%80%e8%a6%bd%e8%a1%a8/</t>
        </is>
      </c>
      <c r="N1537" s="7" t="inlineStr">
        <is>
          <t>許慧君</t>
        </is>
      </c>
    </row>
    <row r="1538" ht="261" customHeight="1">
      <c r="A1538" s="7">
        <f>TRUE()</f>
        <v/>
      </c>
      <c r="B1538" s="7" t="inlineStr">
        <is>
          <t>其他</t>
        </is>
      </c>
      <c r="C1538" s="7" t="n"/>
      <c r="D1538" s="14" t="n">
        <v>44568</v>
      </c>
      <c r="E1538" s="7" t="inlineStr">
        <is>
          <t>本校個人資料保護政策</t>
        </is>
      </c>
      <c r="F1538" s="9" t="inlineStr">
        <is>
          <t>111OB00047下載
ncu-pims-a-001國立中央大學個人資料保護政策v1.3下載
本次修訂重點如下：
 (一)全體教職員工每年應參加相關教育訓練或宣導課程至少3小時【個人資料安全控管作業說明書】
 (二)個人電腦作業系統要求至少為8碼，且不得與前次設定相同，原則上密碼至少1年變更1次【個人資料安全控管作業說明書】
 (三)具個人資料之資料庫系統帳號之密碼須為英數字混合，且不得與帳號名稱相同，密碼長度應為8碼(含)以上，並至少半年變更1次，且嚴禁管理人員將密碼轉知他人。【個人資料安全控管作業說明書】
 (四)新增「與第三方資料分享」規範：本校因協議或契約而與第三方分享個人資料檔案時，應於書面協議或契約書中說明雙方使用資料的目的及其相關限制，且不逾越個資法之規範，並依據【個人資料文件管理程序書】填寫「個人資料使用資訊服務申請表」提出申請，須經權責單位主管核准方可提供。
 (五)應正確記錄個人資料，並僅使用最新個人資料來做出有關當事人重要決策。【個人資料蒐集、處理、利用與安全管理程序書】
 (六)依據教育部臺教資(四)字第1100125917號函，為落實政府資訊公開法及個人資料保護法，各機關行文及網站資料涉及國民身分證統一編號（以下簡稱身分證編號）之登載者，統一隱碼欄位為身分證編號後4碼，如另有特殊性用途則依相關規定辦理。【員工個人資料保密同意書、委外廠商(人員)保密切結書、個人資料使用資訊服務申請表】</t>
        </is>
      </c>
      <c r="G1538" s="7" t="inlineStr">
        <is>
          <t>111OB00047</t>
        </is>
      </c>
      <c r="H1538" s="7" t="inlineStr">
        <is>
          <t>https://www.phy.ncu.edu.tw/wp-content/uploads/2022/01/111OB00047.pdf</t>
        </is>
      </c>
      <c r="I1538" s="7" t="inlineStr">
        <is>
          <t>下載</t>
        </is>
      </c>
      <c r="J1538" s="7" t="inlineStr">
        <is>
          <t>https://www.phy.ncu.edu.tw/wp-content/uploads/2022/01/111OB00047.pdf</t>
        </is>
      </c>
      <c r="K1538" s="7" t="inlineStr">
        <is>
          <t>ncu-pims-a-001國立中央大學個人資料保護政策v1.3</t>
        </is>
      </c>
      <c r="L1538" s="7" t="inlineStr">
        <is>
          <t>https://www.phy.ncu.edu.tw/wp-content/uploads/2022/01/ncu-pims-a-001國立中央大學個人資料保護政策v1.3.pdf</t>
        </is>
      </c>
      <c r="M1538" s="7" t="inlineStr">
        <is>
          <t>https://www.phy.ncu.edu.tw/news/%e6%9c%ac%e6%a0%a1%e5%80%8b%e4%ba%ba%e8%b3%87%e6%96%99%e4%bf%9d%e8%ad%b7%e6%94%bf%e7%ad%96/</t>
        </is>
      </c>
      <c r="N1538" s="7" t="inlineStr">
        <is>
          <t>許慧君</t>
        </is>
      </c>
    </row>
    <row r="1539" ht="333" customHeight="1">
      <c r="A1539" s="7">
        <f>TRUE()</f>
        <v/>
      </c>
      <c r="B1539" s="7" t="inlineStr">
        <is>
          <t>演講</t>
        </is>
      </c>
      <c r="C1539" s="7" t="n"/>
      <c r="D1539" s="14" t="n">
        <v>44568</v>
      </c>
      <c r="E1539" s="7" t="inlineStr">
        <is>
          <t>110學年度第2學期大一週會及院週會</t>
        </is>
      </c>
      <c r="F1539" s="9" t="inlineStr">
        <is>
          <t>大一週會講座為服務學習護照必選時數，每學期需選擇2場大一週會及1場院週會，大一上下學期共計要參加4場大一週會及2場院週會，始可完成所有大一週會時數。
大一週會將因應疫期滾動式修正，屆時公告於中央大學週會FB粉絲專頁。
110-2大一週會排定如下，報名網址https://service-learning.ncu.edu.tw/QA/life
關於大一週會時數問題，詳見服務學習時數Q&amp;A之Q19~Q27, 詳見Q&amp;A https://service-learning.ncu.edu.tw/download/pass_files/Q&amp;A.pdf
【大一週會】週二10:00~12:00
2/22    主題：臺灣的太空計畫發展與太空產業願景，國家太空中心主任吳宗信博士主講(大禮堂)
3/01    主題：你尊崇的楷模賜你一生榮耀，繁榮社會企業王興隆董事長主講(大禮堂)
3/29    校慶大師講座：挖掘地震化石，地球科學學系郭力維副教授主講(大禮堂)
4/26    校慶大師講座：醫療現代性與批判人文研究，英美語文學系林建廷副教授主講(大禮堂)
5/10    校慶大師講座：從毫米到微米、工業運轉的重要推手--精密齒輪傳動，機械工程學系吳育仁教授主講(大禮堂)
5/17    校慶大師講座：生醫理工與工程學系黃貞翰助理教授主講(大禮堂)
5/24    主題：其實，你不是你以為的自己，臺灣作家、主持人吳若權主講 (大禮堂)
【院週會】
3/15    管院週會(大講堂)
3/15    工學院週會(工程五館一樓A102教室)
4/19    理學院週會(大講堂)
5/03    文學院週會(教研大樓TR-A203室)
5/31    資電院週會(大講堂)
5/31    生醫理工學院
相關連結
相關連結</t>
        </is>
      </c>
      <c r="G1539" s="7" t="inlineStr">
        <is>
          <t>相關連結</t>
        </is>
      </c>
      <c r="H1539" s="7" t="inlineStr">
        <is>
          <t>https://www.facebook.com/%E4%B8%AD%E5%A4%AE%E5%A4%A7%E5%AD%B8%E9%80%B1%E6%9C%83-264207660343839/</t>
        </is>
      </c>
      <c r="I1539" s="7" t="n"/>
      <c r="J1539" s="7" t="n"/>
      <c r="K1539" s="7" t="n"/>
      <c r="L1539" s="7" t="n"/>
      <c r="M1539" s="7" t="inlineStr">
        <is>
          <t>https://www.phy.ncu.edu.tw/news/110%e5%ad%b8%e5%b9%b4%e5%ba%a6%e7%ac%ac2%e5%ad%b8%e6%9c%9f%e5%a4%a7%e4%b8%80%e9%80%b1%e6%9c%83%e5%8f%8a%e9%99%a2%e9%80%b1%e6%9c%83/</t>
        </is>
      </c>
      <c r="N1539" s="7" t="inlineStr">
        <is>
          <t>許慧君</t>
        </is>
      </c>
    </row>
    <row r="1540" ht="53" customHeight="1">
      <c r="A1540" s="7">
        <f>TRUE()</f>
        <v/>
      </c>
      <c r="B1540" s="7" t="inlineStr">
        <is>
          <t>其他</t>
        </is>
      </c>
      <c r="C1540" s="7" t="n"/>
      <c r="D1540" s="14" t="n">
        <v>44567</v>
      </c>
      <c r="E1540" s="7" t="inlineStr">
        <is>
          <t>S4-717暫停開放公告</t>
        </is>
      </c>
      <c r="F1540" s="9" t="inlineStr">
        <is>
          <t>時間：1/13(四)13-18
事由：實驗物理課期末報告
活動期間非相關人員請勿進入
謝謝合作</t>
        </is>
      </c>
      <c r="G1540" s="7" t="n"/>
      <c r="H1540" s="7" t="n"/>
      <c r="I1540" s="7" t="n"/>
      <c r="J1540" s="7" t="n"/>
      <c r="K1540" s="7" t="n"/>
      <c r="L1540" s="7" t="n"/>
      <c r="M1540" s="7" t="inlineStr">
        <is>
          <t>https://www.phy.ncu.edu.tw/news/s4-717%e6%9a%ab%e5%81%9c%e9%96%8b%e6%94%be%e5%85%ac%e5%91%8a-2/</t>
        </is>
      </c>
      <c r="N1540" s="7" t="inlineStr">
        <is>
          <t>許慧君</t>
        </is>
      </c>
    </row>
    <row r="1541">
      <c r="A1541" s="7">
        <f>TRUE()</f>
        <v/>
      </c>
      <c r="B1541" s="7" t="inlineStr">
        <is>
          <t>研討會</t>
        </is>
      </c>
      <c r="C1541" s="7" t="n"/>
      <c r="D1541" s="14" t="n">
        <v>44567</v>
      </c>
      <c r="E1541" s="7" t="inlineStr">
        <is>
          <t>【活動取消，改期再辦】1月13日週四)9:00化合物半導體前瞻技術論壇</t>
        </is>
      </c>
      <c r="F1541" s="7" t="n"/>
      <c r="G1541" s="7" t="n"/>
      <c r="H1541" s="7" t="n"/>
      <c r="I1541" s="7" t="n"/>
      <c r="J1541" s="7" t="n"/>
      <c r="K1541" s="7" t="n"/>
      <c r="L1541" s="7" t="n"/>
      <c r="M1541" s="7" t="inlineStr">
        <is>
          <t>https://www.phy.ncu.edu.tw/news/%e5%8c%96%e5%90%88%e7%89%a9%e5%8d%8a%e5%b0%8e%e9%ab%94%e5%89%8d%e7%9e%bb%e6%8a%80%e8%a1%93%e8%ab%96%e5%a3%87/</t>
        </is>
      </c>
      <c r="N1541" s="7" t="inlineStr">
        <is>
          <t>許慧君</t>
        </is>
      </c>
    </row>
    <row r="1542" ht="196" customHeight="1">
      <c r="A1542" s="7">
        <f>TRUE()</f>
        <v/>
      </c>
      <c r="B1542" s="7" t="inlineStr">
        <is>
          <t>其他</t>
        </is>
      </c>
      <c r="C1542" s="7" t="n"/>
      <c r="D1542" s="14" t="n">
        <v>44567</v>
      </c>
      <c r="E1542" s="7" t="inlineStr">
        <is>
          <t>二手教科書募集活動110.1.10-1.24</t>
        </is>
      </c>
      <c r="F1542" s="9" t="inlineStr">
        <is>
          <t>為促使正版教科書有效利用，並達到智慧財產權宣導及資源減量、回收的目的，圖書館將於每學期末及學期初舉辦「傳承、活化」二手教科書回收、贈送活動。本次活動資訊如下：
捐書→ 111.1.10 (一)-111.1.24 (一)
贈送→ 下學期初
收書處：總圖書館1F參考諮詢台、宿舍傳達室
注意事項：
參考諮詢台開放時間：
週一至週五 08:30-20:00 (寒假08:30-17:00)
週六 12:00-16:00，週日不開放
請提供外觀潔淨、內頁完整的正版教科書籍。
本活動僅為二手教科書回收及贈送平台，恕不提供課程及書籍資訊。
活動結束後，圖書館擁有處理剩餘書籍的權利，恕不退還。
若有任何問題，歡迎洽詢中央大學圖書館推廣服務組鄭小姐，請撥校內分機57407或E-mail 至julie829@ncu.edu.tw。</t>
        </is>
      </c>
      <c r="G1542" s="7" t="inlineStr">
        <is>
          <t>julie829@ncu.edu.tw</t>
        </is>
      </c>
      <c r="H1542" s="7" t="inlineStr">
        <is>
          <t>mailto:julie829@ncu.edu.tw</t>
        </is>
      </c>
      <c r="I1542" s="7" t="n"/>
      <c r="J1542" s="7" t="n"/>
      <c r="K1542" s="7" t="n"/>
      <c r="L1542" s="7" t="n"/>
      <c r="M1542" s="7" t="inlineStr">
        <is>
          <t>https://www.phy.ncu.edu.tw/news/%e4%ba%8c%e6%89%8b%e6%95%99%e7%a7%91%e6%9b%b8%e5%8b%9f%e9%9b%86%e6%b4%bb%e5%8b%95110-1-10-1-24/</t>
        </is>
      </c>
      <c r="N1542" s="7" t="inlineStr">
        <is>
          <t>許慧君</t>
        </is>
      </c>
    </row>
    <row r="1543">
      <c r="A1543" s="7">
        <f>TRUE()</f>
        <v/>
      </c>
      <c r="B1543" s="7" t="inlineStr">
        <is>
          <t>其他</t>
        </is>
      </c>
      <c r="C1543" s="7" t="n"/>
      <c r="D1543" s="14" t="n">
        <v>44566</v>
      </c>
      <c r="E1543" s="7" t="inlineStr">
        <is>
          <t>校園防疫措施1110105</t>
        </is>
      </c>
      <c r="F1543" s="7" t="inlineStr">
        <is>
          <t>校園防疫措施1110105下載</t>
        </is>
      </c>
      <c r="G1543" s="7" t="inlineStr">
        <is>
          <t>校園防疫措施1110105</t>
        </is>
      </c>
      <c r="H1543" s="7" t="inlineStr">
        <is>
          <t>https://www.phy.ncu.edu.tw/wp-content/uploads/2022/01/v1_校園防疫措施1110105-1.pdf</t>
        </is>
      </c>
      <c r="I1543" s="7" t="inlineStr">
        <is>
          <t>下載</t>
        </is>
      </c>
      <c r="J1543" s="7" t="inlineStr">
        <is>
          <t>https://www.phy.ncu.edu.tw/wp-content/uploads/2022/01/v1_校園防疫措施1110105-1.pdf</t>
        </is>
      </c>
      <c r="K1543" s="7" t="n"/>
      <c r="L1543" s="7" t="n"/>
      <c r="M1543" s="7" t="inlineStr">
        <is>
          <t>https://www.phy.ncu.edu.tw/news/%e6%a0%a1%e5%9c%92%e9%98%b2%e7%96%ab%e6%8e%aa%e6%96%bd1110105/</t>
        </is>
      </c>
      <c r="N1543" s="7" t="inlineStr">
        <is>
          <t>許慧君</t>
        </is>
      </c>
    </row>
    <row r="1544">
      <c r="A1544" s="7">
        <f>TRUE()</f>
        <v/>
      </c>
      <c r="B1544" s="7" t="inlineStr">
        <is>
          <t>其他</t>
        </is>
      </c>
      <c r="C1544" s="7" t="n"/>
      <c r="D1544" s="14" t="n">
        <v>44566</v>
      </c>
      <c r="E1544" s="7" t="inlineStr">
        <is>
          <t>恭賀本系89級系友洪偉清教授2021台灣物理學會傑出物理教育獎</t>
        </is>
      </c>
      <c r="F1544" s="7" t="n"/>
      <c r="G1544" s="7" t="n"/>
      <c r="H1544" s="7" t="n"/>
      <c r="I1544" s="7" t="n"/>
      <c r="J1544" s="7" t="n"/>
      <c r="K1544" s="7" t="n"/>
      <c r="L1544" s="7" t="n"/>
      <c r="M1544" s="7" t="inlineStr">
        <is>
          <t>https://www.phy.ncu.edu.tw/news/%e6%81%ad%e8%b3%80%e6%9c%ac%e7%b3%bb89%e7%b4%9a%e7%b3%bb%e5%8f%8b%e6%b4%aa%e5%81%89%e6%b8%85%e6%95%99%e6%8e%882021%e5%8f%b0%e7%81%a3%e7%89%a9%e7%90%86%e5%ad%b8%e6%9c%83%e5%82%91%e5%87%ba%e7%89%a9/</t>
        </is>
      </c>
      <c r="N1544" s="7" t="inlineStr">
        <is>
          <t>許慧君</t>
        </is>
      </c>
    </row>
    <row r="1545">
      <c r="A1545" s="7">
        <f>TRUE()</f>
        <v/>
      </c>
      <c r="B1545" s="7" t="inlineStr">
        <is>
          <t>其他</t>
        </is>
      </c>
      <c r="C1545" s="7" t="n"/>
      <c r="D1545" s="14" t="n">
        <v>44566</v>
      </c>
      <c r="E1545" s="7" t="inlineStr">
        <is>
          <t>恭賀本系唐毓慧教授榮獲華人物理學刊優良論文獎甲等獎</t>
        </is>
      </c>
      <c r="F1545" s="7" t="n"/>
      <c r="G1545" s="7" t="n"/>
      <c r="H1545" s="7" t="n"/>
      <c r="I1545" s="7" t="n"/>
      <c r="J1545" s="7" t="n"/>
      <c r="K1545" s="7" t="n"/>
      <c r="L1545" s="7" t="n"/>
      <c r="M1545" s="7" t="inlineStr">
        <is>
          <t>https://www.phy.ncu.edu.tw/news/%e6%81%ad%e8%b3%80%e6%9c%ac%e7%b3%bb%e5%94%90%e6%af%93%e6%85%a7%e6%95%99%e6%8e%88%e6%a6%ae%e7%8d%b2%e8%8f%af%e4%ba%ba%e7%89%a9%e7%90%86%e5%ad%b8%e5%88%8a%e5%84%aa%e8%89%af%e8%ab%96%e6%96%87%e7%8d%8e/</t>
        </is>
      </c>
      <c r="N1545" s="7" t="inlineStr">
        <is>
          <t>許慧君</t>
        </is>
      </c>
    </row>
    <row r="1546">
      <c r="A1546" s="7">
        <f>TRUE()</f>
        <v/>
      </c>
      <c r="B1546" s="7" t="inlineStr">
        <is>
          <t>其他</t>
        </is>
      </c>
      <c r="C1546" s="7" t="n"/>
      <c r="D1546" s="14" t="n">
        <v>44566</v>
      </c>
      <c r="E1546" s="7" t="inlineStr">
        <is>
          <t>台灣物理學會2021學生獎項得獎名單</t>
        </is>
      </c>
      <c r="F1546" s="7" t="n"/>
      <c r="G1546" s="7" t="n"/>
      <c r="H1546" s="7" t="n"/>
      <c r="I1546" s="7" t="n"/>
      <c r="J1546" s="7" t="n"/>
      <c r="K1546" s="7" t="n"/>
      <c r="L1546" s="7" t="n"/>
      <c r="M1546" s="7" t="inlineStr">
        <is>
          <t>https://www.phy.ncu.edu.tw/news/%e5%8f%b0%e7%81%a3%e7%89%a9%e7%90%86%e5%ad%b8%e6%9c%832021%e5%ad%b8%e7%94%9f%e7%8d%8e%e9%a0%85%e5%be%97%e7%8d%8e%e5%90%8d%e5%96%ae/</t>
        </is>
      </c>
      <c r="N1546" s="7" t="inlineStr">
        <is>
          <t>許慧君</t>
        </is>
      </c>
    </row>
    <row r="1547" ht="170" customHeight="1">
      <c r="A1547" s="7">
        <f>TRUE()</f>
        <v/>
      </c>
      <c r="B1547" s="7" t="inlineStr">
        <is>
          <t>其他</t>
        </is>
      </c>
      <c r="C1547" s="7" t="n"/>
      <c r="D1547" s="14" t="n">
        <v>44566</v>
      </c>
      <c r="E1547" s="7" t="inlineStr">
        <is>
          <t>110學年度第2學期課程教學助教志願調查1110105</t>
        </is>
      </c>
      <c r="F1547" s="9" t="inlineStr">
        <is>
          <t>物理系研究生欲申請擔任課程教學助教者，請於111年01月09日前填寫『課程教學助教志願表』(https://forms.gle/PLzUGgKdCVbUK8tx6)。
Physics Department graduate students who wish to serve as teaching assistants (TA), please fill in the TA Application Form before Jan 09, 2022 . (https://forms.gle/PLzUGgKdCVbUK8tx6)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110-2助教TA下載
國立中央大學物理系研究生獎助學金辦法20210708系務會議通過下載
國立中央大學研究生獎助學金辦法-109年6月1日行政會議通過下載</t>
        </is>
      </c>
      <c r="G1547" s="7" t="inlineStr">
        <is>
          <t>https://forms.gle/PLzUGgKdCVbUK8tx6</t>
        </is>
      </c>
      <c r="H1547" s="7" t="inlineStr">
        <is>
          <t>https://forms.gle/PLzUGgKdCVbUK8tx6</t>
        </is>
      </c>
      <c r="I1547" s="7" t="inlineStr">
        <is>
          <t>https://forms.gle/PLzUGgKdCVbUK8tx6</t>
        </is>
      </c>
      <c r="J1547" s="7" t="inlineStr">
        <is>
          <t>https://forms.gle/PLzUGgKdCVbUK8tx6</t>
        </is>
      </c>
      <c r="K1547" s="7" t="inlineStr">
        <is>
          <t>110-2助教TA</t>
        </is>
      </c>
      <c r="L1547" s="7" t="inlineStr">
        <is>
          <t>https://www.phy.ncu.edu.tw/wp-content/uploads/2022/01/110-2助教TA.pdf</t>
        </is>
      </c>
      <c r="M1547" s="7" t="inlineStr">
        <is>
          <t>https://www.phy.ncu.edu.tw/news/110%e5%ad%b8%e5%b9%b4%e5%ba%a6%e7%ac%ac2%e5%ad%b8%e6%9c%9f%e8%aa%b2%e7%a8%8b%e6%95%99%e5%ad%b8%e5%8a%a9%e6%95%99%e5%bf%97%e9%a1%98%e8%aa%bf%e6%9f%a51110105/</t>
        </is>
      </c>
      <c r="N1547" s="7" t="inlineStr">
        <is>
          <t>許慧君</t>
        </is>
      </c>
    </row>
    <row r="1548" ht="105" customHeight="1">
      <c r="A1548" s="7">
        <f>TRUE()</f>
        <v/>
      </c>
      <c r="B1548" s="7" t="inlineStr">
        <is>
          <t>其他</t>
        </is>
      </c>
      <c r="C1548" s="7" t="n"/>
      <c r="D1548" s="14" t="n">
        <v>44565</v>
      </c>
      <c r="E1548" s="7" t="inlineStr">
        <is>
          <t>文書組自111年3月1日起將請物流公司直送包裹給學生，請同學留意可收件時間並注意接聽聯繫電話。</t>
        </is>
      </c>
      <c r="F1548" s="9" t="inlineStr">
        <is>
          <t>說明：
為使同學包裹取件更加便捷，自111年3月1日起，宅配本校地址的包裹，將請貨運公司直接送達同學，請同學留意可收件時間並注意接聽聯繫電話，部分貨運公司亦提供可就近約送便利商店或i郵箱待領等服務，請多加利用。
東區及北區學生宿舍臨時包裹領件處，將維持於每學年第一學期開學前2週期間，提供住宿學生包裹代收及領件服務。
檢附相關說明如附件1。
附件1_學生物流領件業務異動說明110.12.29下載</t>
        </is>
      </c>
      <c r="G1548" s="7" t="inlineStr">
        <is>
          <t>附件1_學生物流領件業務異動說明110.12.29</t>
        </is>
      </c>
      <c r="H1548" s="7" t="inlineStr">
        <is>
          <t>https://www.phy.ncu.edu.tw/wp-content/uploads/2022/01/附件1_學生物流領件業務異動說明110.12.29.pdf</t>
        </is>
      </c>
      <c r="I1548" s="7" t="inlineStr">
        <is>
          <t>下載</t>
        </is>
      </c>
      <c r="J1548" s="7" t="inlineStr">
        <is>
          <t>https://www.phy.ncu.edu.tw/wp-content/uploads/2022/01/附件1_學生物流領件業務異動說明110.12.29.pdf</t>
        </is>
      </c>
      <c r="K1548" s="7" t="n"/>
      <c r="L1548" s="7" t="n"/>
      <c r="M1548" s="7" t="inlineStr">
        <is>
          <t>https://www.phy.ncu.edu.tw/news/%e6%96%87%e6%9b%b8%e7%b5%84%e8%87%aa111%e5%b9%b43%e6%9c%881%e6%97%a5%e8%b5%b7%e5%b0%87%e8%ab%8b%e7%89%a9%e6%b5%81%e5%85%ac%e5%8f%b8%e7%9b%b4%e9%80%81%e5%8c%85%e8%a3%b9%e7%b5%a6%e5%ad%b8%e7%94%9f/</t>
        </is>
      </c>
      <c r="N1548" s="7" t="inlineStr">
        <is>
          <t>許慧君</t>
        </is>
      </c>
    </row>
    <row r="1549">
      <c r="A1549" s="7">
        <f>TRUE()</f>
        <v/>
      </c>
      <c r="B1549" s="7" t="inlineStr">
        <is>
          <t>招生</t>
        </is>
      </c>
      <c r="C1549" s="7" t="n"/>
      <c r="D1549" s="14" t="n">
        <v>44565</v>
      </c>
      <c r="E1549" s="7" t="inlineStr">
        <is>
          <t>111學年度博士班考試招生簡章</t>
        </is>
      </c>
      <c r="F1549" s="7" t="inlineStr">
        <is>
          <t>111學年度博士班考試</t>
        </is>
      </c>
      <c r="G1549" s="7" t="inlineStr">
        <is>
          <t>111學年度博士班考試</t>
        </is>
      </c>
      <c r="H1549" s="7" t="inlineStr">
        <is>
          <t>https://admission.ncu.edu.tw/zh-TW/content/84/14</t>
        </is>
      </c>
      <c r="I1549" s="7" t="n"/>
      <c r="J1549" s="7" t="n"/>
      <c r="K1549" s="7" t="n"/>
      <c r="L1549" s="7" t="n"/>
      <c r="M1549" s="7" t="inlineStr">
        <is>
          <t>https://www.phy.ncu.edu.tw/news/111%e5%ad%b8%e5%b9%b4%e5%ba%a6%e5%8d%9a%e5%a3%ab%e7%8f%ad%e8%80%83%e8%a9%a6%e6%8b%9b%e7%94%9f%e7%b0%a1%e7%ab%a0/</t>
        </is>
      </c>
      <c r="N1549" s="7" t="inlineStr">
        <is>
          <t>許慧君</t>
        </is>
      </c>
    </row>
    <row r="1550" ht="157" customHeight="1">
      <c r="A1550" s="7">
        <f>TRUE()</f>
        <v/>
      </c>
      <c r="B1550" s="7" t="inlineStr">
        <is>
          <t>其他</t>
        </is>
      </c>
      <c r="C1550" s="7" t="n"/>
      <c r="D1550" s="14" t="n">
        <v>44565</v>
      </c>
      <c r="E1550" s="7" t="inlineStr">
        <is>
          <t>2022臺德(MOST-DAAD)青年暑期營計畫(臺德暑期營)-線上申請即日起至2月15日16:30</t>
        </is>
      </c>
      <c r="F1550" s="9" t="inlineStr">
        <is>
          <t>◍ 依科技部110年12月22日科部科字第1100074718號來文辦理
◍ 申請相關規定及文件請參考下方附件，明(2022)年1月1日開放申請
◍ 請申請人於校內截止日前至科技部「學術研發服務網」線上填送申請文件，俾利國際處彙整後備函向科技部提出申請
◍ 本案校內收件截止日為2022年2月15日(二) 16:30止，請於校內截止日前至科技部「學術研發服務網」線上填送申請文件，逾期不受理
承辦人：彭小姐 Alice #57084  alice@ncu.edu.tw
相關連結
科技部申請網頁
檔案下載
 科技部來文.PDF
 2022臺德暑期營申請簡章.pdf</t>
        </is>
      </c>
      <c r="G1550" s="7" t="inlineStr">
        <is>
          <t>alice@ncu.edu.tw</t>
        </is>
      </c>
      <c r="H1550" s="7" t="inlineStr">
        <is>
          <t>mailto:alice@ncu.edu.tw</t>
        </is>
      </c>
      <c r="I1550" s="7" t="inlineStr">
        <is>
          <t>科技部申請網頁</t>
        </is>
      </c>
      <c r="J1550" s="7" t="inlineStr">
        <is>
          <t>https://www.most.gov.tw/</t>
        </is>
      </c>
      <c r="K1550" s="7" t="inlineStr">
        <is>
          <t>科技部來文.PDF</t>
        </is>
      </c>
      <c r="L1550" s="7" t="inlineStr">
        <is>
          <t>https://www.ncu.edu.tw/upload/event/%E7%A7%91%E6%8A%80%E9%83%A8%E4%BE%86%E6%96%87.PDF</t>
        </is>
      </c>
      <c r="M1550" s="7" t="inlineStr">
        <is>
          <t>https://www.phy.ncu.edu.tw/news/2022%e8%87%ba%e5%be%b7most-daad%e9%9d%92%e5%b9%b4%e6%9a%91%e6%9c%9f%e7%87%9f%e8%a8%88%e7%95%ab%e8%87%ba%e5%be%b7%e6%9a%91%e6%9c%9f%e7%87%9f-%e7%b7%9a%e4%b8%8a%e7%94%b3%e8%ab%8b%e5%8d%b3%e6%97%a5/</t>
        </is>
      </c>
      <c r="N1550" s="7" t="inlineStr">
        <is>
          <t>許慧君</t>
        </is>
      </c>
    </row>
    <row r="1551" ht="118" customHeight="1">
      <c r="A1551" s="7">
        <f>TRUE()</f>
        <v/>
      </c>
      <c r="B1551" s="7" t="inlineStr">
        <is>
          <t>其他</t>
        </is>
      </c>
      <c r="C1551" s="7" t="n"/>
      <c r="D1551" s="14" t="n">
        <v>44565</v>
      </c>
      <c r="E1551" s="7" t="inlineStr">
        <is>
          <t>2022年國內博士生赴西班牙高等教育科學研究委員會 (CSIC) 實驗室研習-申請時間111年1月10日至2月15日</t>
        </is>
      </c>
      <c r="F1551" s="9" t="inlineStr">
        <is>
          <t>◍ 依科技部110年12月28日科部科字第1100074483號來文辦理
◍ 申請相關規定及文件請參考下方附件，明(111)年1月10日開放申請
◍ 本案校內收件截止日為111年2月15日(二)止，請於校內截止日前依簡章規定繳交相關資料至國際處，並於111年2月25日前依規定記電子檔給科技部承辦人，逾期恕不受理
承辦人：彭小姐 Alice #57084  alice@ncu.edu.tw
檔案下載
 科技部來文.PDF
 計畫申請簡章.pdf
 合作清單.pdf</t>
        </is>
      </c>
      <c r="G1551" s="7" t="inlineStr">
        <is>
          <t>alice@ncu.edu.tw</t>
        </is>
      </c>
      <c r="H1551" s="7" t="inlineStr">
        <is>
          <t>mailto:alice@ncu.edu.tw</t>
        </is>
      </c>
      <c r="I1551" s="7" t="inlineStr">
        <is>
          <t>科技部來文.PDF</t>
        </is>
      </c>
      <c r="J1551" s="7" t="inlineStr">
        <is>
          <t>https://www.ncu.edu.tw/upload/event/%E7%A7%91%E6%8A%80%E9%83%A8%E4%BE%86%E6%96%87.PDF</t>
        </is>
      </c>
      <c r="K1551" s="7" t="inlineStr">
        <is>
          <t>計畫申請簡章.pdf</t>
        </is>
      </c>
      <c r="L1551" s="7" t="inlineStr">
        <is>
          <t>https://www.ncu.edu.tw/upload/event/%E8%A8%88%E7%95%AB%E7%94%B3%E8%AB%8B%E7%B0%A1%E7%AB%A0.pdf</t>
        </is>
      </c>
      <c r="M1551" s="7" t="inlineStr">
        <is>
          <t>https://www.phy.ncu.edu.tw/news/2022%e5%b9%b4%e5%9c%8b%e5%85%a7%e5%8d%9a%e5%a3%ab%e7%94%9f%e8%b5%b4%e8%a5%bf%e7%8f%ad%e7%89%99%e9%ab%98%e7%ad%89%e6%95%99%e8%82%b2%e7%a7%91%e5%ad%b8%e7%a0%94%e7%a9%b6%e5%a7%94%e5%93%a1%e6%9c%83-csic/</t>
        </is>
      </c>
      <c r="N1551" s="7" t="inlineStr">
        <is>
          <t>許慧君</t>
        </is>
      </c>
    </row>
    <row r="1552" ht="409.6" customHeight="1">
      <c r="A1552" s="7">
        <f>TRUE()</f>
        <v/>
      </c>
      <c r="B1552" s="7" t="inlineStr">
        <is>
          <t>計畫</t>
        </is>
      </c>
      <c r="C1552" s="7" t="n"/>
      <c r="D1552" s="14" t="n">
        <v>44565</v>
      </c>
      <c r="E1552" s="7" t="inlineStr">
        <is>
          <t>110學年度第二學期教學創新計畫申請截止日為111年1月26日，歡迎全校教師踴躍申請。</t>
        </is>
      </c>
      <c r="F1552" s="9" t="inlineStr">
        <is>
          <t>一、 申請方式 申請者應於1月26日(三)前繳交寄送紙本計畫書與電子檔至lee57928@g.ncu.edu.tw。
二、 計畫申請說明
(一) 申請資格
１、 個人型計畫: 本校專任(案)教師均可提出申請，每位教師以一案為限，計畫主持人在計畫執行期間，需以規劃之教學方法，開設一門以上納入本校選課系統之實體課程。
２、 課群型計畫: 三位以上本校老師共同提出申請，其中至少兩位為本校專任(案)教師，並由此三位以上教師共同擔任計畫主持人，且課群教師在計畫執行期間，均需以規劃之教學方法，各開設一門以上納入本校選課系統之實體課程。
(二) 教學主題
１、 個人型計畫
(１) 教學策略創新(非科技工具性之一般性課程創新)
(２) 教學科技創新(以線上課程製作或科技輔助運用為主之課程創新)
２、 課群型計畫
(１) 「學習議題共備課程群組」
(２) 「教學方法共學課程群組」
(３) 「理論實務整合式課程群組」
(三) 計畫期程： 111年2月1日至111年6月30日止
三、 歷年計畫成果連結:https://teachncu.ncu.edu.tw/achievement/achievement/1092
四、 字體及頁數
(一) 字體：以標楷體為主，特殊標示為例外；字型大小以14為限。
(二) 頁數：個人型計畫至多15頁，課群型計畫至多20頁。
五、 計畫執行期限：111年2月1日至111年6月30日。
六、 經費編列要點
(一) 經費編列項目及使用原則 請參照本校「高教深耕計畫辦公室」、及主計室等網站所列相關法規之規定。相關網頁連結: http://140.115.197.9/rule.asp?RSC_No=5
(二) 業師協同教學經費編列原則 本計畫如因實務教學與產業接軌需求，所編列之業師協同教學經費，應以該學期該課程上課總時數之三分之一為上限，且授課時，原授課教師亦須全程參與，並應以專任教師授課為主，業界協同教學專家教學為輔之雙師模式進行教學。
七、 繳交方式
(一) 請將經主管核章後之書面及電子檔申請書，寄送予教學發展中心_李碧華
(二) 郵件主旨請標寫：計畫名稱-計畫單位或計畫主持人
檔案下載
 2.110學年度第二學期教學創新計畫申請書_個人型.pdf
 2.110學年度第二學期教學創新計畫申請書_個人型.pdf
 3.110學年度第二學期教學創新計畫申請書_課群型.pdf</t>
        </is>
      </c>
      <c r="G1552" s="7" t="inlineStr">
        <is>
          <t>2.110學年度第二學期教學創新計畫申請書_個人型.pdf</t>
        </is>
      </c>
      <c r="H1552" s="7" t="inlineStr">
        <is>
          <t>https://www.ncu.edu.tw/upload/event/2.110%E5%AD%B8%E5%B9%B4%E5%BA%A6%E7%AC%AC%E4%BA%8C%E5%AD%B8%E6%9C%9F%E6%95%99%E5%AD%B8%E5%89%B5%E6%96%B0%E8%A8%88%E7%95%AB%E7%94%B3%E8%AB%8B%E6%9B%B8_%E5%80%8B%E4%BA%BA%E5%9E%8B.pdf</t>
        </is>
      </c>
      <c r="I1552" s="7" t="inlineStr">
        <is>
          <t>2.110學年度第二學期教學創新計畫申請書_個人型.pdf</t>
        </is>
      </c>
      <c r="J1552" s="7" t="inlineStr">
        <is>
          <t>https://www.ncu.edu.tw/upload/event/2.110%E5%AD%B8%E5%B9%B4%E5%BA%A6%E7%AC%AC%E4%BA%8C%E5%AD%B8%E6%9C%9F%E6%95%99%E5%AD%B8%E5%89%B5%E6%96%B0%E8%A8%88%E7%95%AB%E7%94%B3%E8%AB%8B%E6%9B%B8_%E5%80%8B%E4%BA%BA%E5%9E%8B.pdf</t>
        </is>
      </c>
      <c r="K1552" s="7" t="inlineStr">
        <is>
          <t>3.110學年度第二學期教學創新計畫申請書_課群型.pdf</t>
        </is>
      </c>
      <c r="L1552" s="7" t="inlineStr">
        <is>
          <t>https://www.ncu.edu.tw/upload/event/3.110%E5%AD%B8%E5%B9%B4%E5%BA%A6%E7%AC%AC%E4%BA%8C%E5%AD%B8%E6%9C%9F%E6%95%99%E5%AD%B8%E5%89%B5%E6%96%B0%E8%A8%88%E7%95%AB%E7%94%B3%E8%AB%8B%E6%9B%B8_%E8%AA%B2%E7%BE%A4%E5%9E%8B.pdf</t>
        </is>
      </c>
      <c r="M1552" s="7" t="inlineStr">
        <is>
          <t>https://www.phy.ncu.edu.tw/news/110%e5%ad%b8%e5%b9%b4%e5%ba%a6%e7%ac%ac%e4%ba%8c%e5%ad%b8%e6%9c%9f%e6%95%99%e5%ad%b8%e5%89%b5%e6%96%b0%e8%a8%88%e7%95%ab%e7%94%b3%e8%ab%8b%e6%88%aa%e6%ad%a2%e6%97%a5%e7%82%ba111%e5%b9%b41%e6%9c%8826/</t>
        </is>
      </c>
      <c r="N1552" s="7" t="inlineStr">
        <is>
          <t>許慧君</t>
        </is>
      </c>
    </row>
    <row r="1553" ht="405" customHeight="1">
      <c r="A1553" s="7">
        <f>TRUE()</f>
        <v/>
      </c>
      <c r="B1553" s="7" t="inlineStr">
        <is>
          <t>其他</t>
        </is>
      </c>
      <c r="C1553" s="7" t="n"/>
      <c r="D1553" s="14" t="n">
        <v>44565</v>
      </c>
      <c r="E1553" s="7" t="inlineStr">
        <is>
          <t>110學年度第2學期學雜費繳費單下載時間公告</t>
        </is>
      </c>
      <c r="F1553" s="9" t="inlineStr">
        <is>
          <t>一、開放網路下載繳費單時間：
(1)舊生---自行列印繳費單：111.1.21（五）
(2)二月入學新生(含休學復學生)：自行列印繳費單：111.2.10（四）
**研究所選課後另收學分費，欲辦理就學貸款同學，請先預估學分再辦理貸款手續，就學貸款相關業務請逕洽生輔組辦理，分機57221林小姐。
二、下載繳費單：
(1)學校首頁的Portal入口
(2)學雜費管理系統： http://tuition.is.ncu.edu.tw/stdvoucher
(3)第一銀行第e學雜費入口網網址：https://eschool.firstbank.com.tw (依畫面選項選擇學校名稱，依序輸入學號及身分證後6碼)
三、繳費期限：
第一銀行國內各分行臨櫃繳款截止日期：111.2.11（五）；
ATM繳費、信用卡或超商繳費截止日期：111.2.13（日）
使用信用卡刷卡需3~4個工作天才能入帳（不含假日），超商繳交需5~7個工作天才能入帳（不含假日）請提早授權或繳納，以免逾期註冊。
四、繳費方式：
(1)臨櫃繳款：第一銀行國內分行
第一銀行於每週二、四、五上午10:00~11:50會配合到校服務 / 行政大樓一樓
(2)ATM轉帳繳費：轉入行庫代碼007（第一銀行）
(3)語音信用卡繳費：02-27608818
(4)網路信用卡繳費：https://www.27608818.com，使用銀聯卡繳費銀行加收持卡人1.5%手續 費。
(5)超商繳款：須自付手續費10元
(6)台灣pay繳費(晶片金融卡)：需自付手續費10元。
＊請同學多利用自動化設備繳款，使用信用卡刷卡需3~4個工作天才能入帳（不含假日），超商繳交需5~7個工作天才能入帳（不含假日）請提早授權或繳納，以免逾期註冊。
五、若對繳費單內容有任何疑問，住宿問題請洽宿舍服務組（分機57282、57290），減免及學貸問題請洽生輔組（分機57221），其他問題請洽出納組（分機57346）。
六、繳費單若有更改，需於更改後隔日再行繳費。
七、學分費繳費期間：111.3.10（四）~111.3.22（二）
收費對象：碩博士生（98學年度以後入學之博士生除外）、大學延畢生、修教育學分者及
就學貸款不足額同學。</t>
        </is>
      </c>
      <c r="G1553" s="7" t="n"/>
      <c r="H1553" s="7" t="n"/>
      <c r="I1553" s="7" t="n"/>
      <c r="J1553" s="7" t="n"/>
      <c r="K1553" s="7" t="n"/>
      <c r="L1553" s="7" t="n"/>
      <c r="M1553" s="7" t="inlineStr">
        <is>
          <t>https://www.phy.ncu.edu.tw/news/110%e5%ad%b8%e5%b9%b4%e5%ba%a6%e7%ac%ac2%e5%ad%b8%e6%9c%9f%e5%ad%b8%e9%9b%9c%e8%b2%bb%e7%b9%b3%e8%b2%bb%e5%96%ae%e4%b8%8b%e8%bc%89%e6%99%82%e9%96%93%e5%85%ac%e5%91%8a/</t>
        </is>
      </c>
      <c r="N1553" s="7" t="inlineStr">
        <is>
          <t>許慧君</t>
        </is>
      </c>
    </row>
    <row r="1554" ht="131" customHeight="1">
      <c r="A1554" s="7">
        <f>TRUE()</f>
        <v/>
      </c>
      <c r="B1554" s="7" t="inlineStr">
        <is>
          <t>其他</t>
        </is>
      </c>
      <c r="C1554" s="7" t="n"/>
      <c r="D1554" s="14" t="n">
        <v>44564</v>
      </c>
      <c r="E1554" s="7" t="inlineStr">
        <is>
          <t>2022中大健康新措施</t>
        </is>
      </c>
      <c r="F1554" s="9" t="inlineStr">
        <is>
          <t>1、111年1月1日起，資策會後方中庭吸菸區廢除。校園除吸菸區外，全面禁菸，違者處新台幣2000元～1萬元罰鍰。
2、校園自動體外心臟電擊去顫器（AED）增設「運動中心」、「工程四館」、「松苑餐廳」等3處。
校園吸菸區及AED放置位置詳見網址：https://health.ncu.edu.tw/tw/AEDandSmoke/AEDandSmoke.blade.php
3、中正圖書館迴廊「發燒篩檢站」即日起暫停設置，如有疑似發燒個案，上班時間請配戴好口罩，至衛生保健組複驗（中正圖書館1樓）。
通報電話～上班時間：03-2804814（衛保組）；非上班時間：03-2805666（校安中心）
中央大學衛生保健組 敬上</t>
        </is>
      </c>
      <c r="G1554" s="7" t="inlineStr">
        <is>
          <t>https://health.ncu.edu.tw/tw/AEDandSmoke/AEDandSmoke.blade.p</t>
        </is>
      </c>
      <c r="H1554" s="7" t="inlineStr">
        <is>
          <t>https://health.ncu.edu.tw/tw/AEDandSmoke/AEDandSmoke.blade.php</t>
        </is>
      </c>
      <c r="I1554" s="7" t="n"/>
      <c r="J1554" s="7" t="n"/>
      <c r="K1554" s="7" t="n"/>
      <c r="L1554" s="7" t="n"/>
      <c r="M1554" s="7" t="inlineStr">
        <is>
          <t>https://www.phy.ncu.edu.tw/news/2022%e4%b8%ad%e5%a4%a7%e5%81%a5%e5%ba%b7%e6%96%b0%e6%8e%aa%e6%96%bd/</t>
        </is>
      </c>
      <c r="N1554" s="7" t="inlineStr">
        <is>
          <t>許慧君</t>
        </is>
      </c>
    </row>
    <row r="1555">
      <c r="A1555" s="7">
        <f>TRUE()</f>
        <v/>
      </c>
      <c r="B1555" s="7" t="inlineStr">
        <is>
          <t>其他</t>
        </is>
      </c>
      <c r="C1555" s="7" t="n"/>
      <c r="D1555" s="14" t="n">
        <v>44564</v>
      </c>
      <c r="E1555" s="7" t="inlineStr">
        <is>
          <t>失物招領(111.01.03)</t>
        </is>
      </c>
      <c r="F1555" s="7" t="inlineStr">
        <is>
          <t>有遺失下列物品者，請儘速至物理系辦(S4-629)認領! 未領取物品將於111.01.28清除。</t>
        </is>
      </c>
      <c r="G1555" s="7" t="n"/>
      <c r="H1555" s="7" t="n"/>
      <c r="I1555" s="7" t="n"/>
      <c r="J1555" s="7" t="n"/>
      <c r="K1555" s="7" t="n"/>
      <c r="L1555" s="7" t="n"/>
      <c r="M1555" s="7" t="inlineStr">
        <is>
          <t>https://www.phy.ncu.edu.tw/news/%e5%a4%b1%e7%89%a9%e6%8b%9b%e9%a0%98111-01-03/</t>
        </is>
      </c>
      <c r="N1555" s="7" t="inlineStr">
        <is>
          <t>許慧君</t>
        </is>
      </c>
    </row>
    <row r="1556">
      <c r="A1556" s="7">
        <f>TRUE()</f>
        <v/>
      </c>
      <c r="B1556" s="7" t="inlineStr">
        <is>
          <t>其他</t>
        </is>
      </c>
      <c r="C1556" s="7" t="n"/>
      <c r="D1556" s="14" t="n">
        <v>44564</v>
      </c>
      <c r="E1556" s="7" t="inlineStr">
        <is>
          <t>物理系分機通訊錄111.01.01</t>
        </is>
      </c>
      <c r="F1556" s="7" t="inlineStr">
        <is>
          <t>物理系通訊錄下載</t>
        </is>
      </c>
      <c r="G1556" s="7" t="inlineStr">
        <is>
          <t>物理系通訊錄</t>
        </is>
      </c>
      <c r="H1556" s="7" t="inlineStr">
        <is>
          <t>https://www.phy.ncu.edu.tw/wp-content/uploads/2022/01/物理系通訊錄.pdf</t>
        </is>
      </c>
      <c r="I1556" s="7" t="inlineStr">
        <is>
          <t>下載</t>
        </is>
      </c>
      <c r="J1556" s="7" t="inlineStr">
        <is>
          <t>https://www.phy.ncu.edu.tw/wp-content/uploads/2022/01/物理系通訊錄.pdf</t>
        </is>
      </c>
      <c r="K1556" s="7" t="n"/>
      <c r="L1556" s="7" t="n"/>
      <c r="M1556" s="7" t="inlineStr">
        <is>
          <t>https://www.phy.ncu.edu.tw/news/%e7%89%a9%e7%90%86%e7%b3%bb%e5%88%86%e6%a9%9f%e9%80%9a%e8%a8%8a%e9%8c%84111-01-01/</t>
        </is>
      </c>
      <c r="N1556" s="7" t="inlineStr">
        <is>
          <t>許慧君</t>
        </is>
      </c>
    </row>
    <row r="1557" ht="92" customHeight="1">
      <c r="A1557" s="7">
        <f>TRUE()</f>
        <v/>
      </c>
      <c r="B1557" s="7" t="inlineStr">
        <is>
          <t>其他</t>
        </is>
      </c>
      <c r="C1557" s="7" t="n"/>
      <c r="D1557" s="14" t="n">
        <v>44564</v>
      </c>
      <c r="E1557" s="7" t="inlineStr">
        <is>
          <t>公共空間清潔公告 111.01.17(ㄧ)</t>
        </is>
      </c>
      <c r="F1557" s="9" t="inlineStr">
        <is>
          <t>111.01.17(ㄧ)
健雄館
 全館各樓層走道地板、地下室中庭地板及樓梯清洗。
 全館走廊側邊扶手玻璃、一~二樓玻璃帷幕玻璃。
 館舍四周排水溝清理。
各樓層走廊如有堆放物品，請盡量清空。
施作期間略有噪音，不便之處請多諒解。</t>
        </is>
      </c>
      <c r="G1557" s="7" t="n"/>
      <c r="H1557" s="7" t="n"/>
      <c r="I1557" s="7" t="n"/>
      <c r="J1557" s="7" t="n"/>
      <c r="K1557" s="7" t="n"/>
      <c r="L1557" s="7" t="n"/>
      <c r="M1557" s="7" t="inlineStr">
        <is>
          <t>https://www.phy.ncu.edu.tw/news/%e5%85%ac%e5%85%b1%e7%a9%ba%e9%96%93%e6%b8%85%e6%bd%94%e5%85%ac%e5%91%8a-111-01-17%e3%84%a7/</t>
        </is>
      </c>
      <c r="N1557" s="7" t="inlineStr">
        <is>
          <t>許慧君</t>
        </is>
      </c>
    </row>
    <row r="1558" ht="53" customHeight="1">
      <c r="A1558" s="7">
        <f>TRUE()</f>
        <v/>
      </c>
      <c r="B1558" s="7" t="inlineStr">
        <is>
          <t>其他</t>
        </is>
      </c>
      <c r="C1558" s="7" t="n"/>
      <c r="D1558" s="14" t="n">
        <v>44560</v>
      </c>
      <c r="E1558" s="7" t="inlineStr">
        <is>
          <t>S4-717暫停開放公告</t>
        </is>
      </c>
      <c r="F1558" s="9" t="inlineStr">
        <is>
          <t>時間：1/5(三)12-18
事由：大二實驗物理課期末報告
活動期間非相關人員請勿進入
謝謝合作</t>
        </is>
      </c>
      <c r="G1558" s="7" t="n"/>
      <c r="H1558" s="7" t="n"/>
      <c r="I1558" s="7" t="n"/>
      <c r="J1558" s="7" t="n"/>
      <c r="K1558" s="7" t="n"/>
      <c r="L1558" s="7" t="n"/>
      <c r="M1558" s="7" t="inlineStr">
        <is>
          <t>https://www.phy.ncu.edu.tw/news/s4-717%e6%9a%ab%e5%81%9c%e9%96%8b%e6%94%be%e5%85%ac%e5%91%8a/</t>
        </is>
      </c>
      <c r="N1558" s="7" t="inlineStr">
        <is>
          <t>許慧君</t>
        </is>
      </c>
    </row>
    <row r="1559" ht="144" customHeight="1">
      <c r="A1559" s="7">
        <f>TRUE()</f>
        <v/>
      </c>
      <c r="B1559" s="7" t="inlineStr">
        <is>
          <t>其他</t>
        </is>
      </c>
      <c r="C1559" s="7" t="n"/>
      <c r="D1559" s="14" t="n">
        <v>44559</v>
      </c>
      <c r="E1559" s="7" t="inlineStr">
        <is>
          <t>110-2理學院【日文(一) A】、【日文(一) B】開班囉！</t>
        </is>
      </c>
      <c r="F1559" s="9" t="inlineStr">
        <is>
          <t>=============================================
【日文(一) A】
 課號：LN0025-D
 授課時間：每週五 9:00-12:00
 開放名額：理、工學院大學部在學學生
 報名方式：請至選課系統選課(其他學院學生請於加退選期間向授課老師索取密碼卡)
【日文(一) B】
 課號：LN0025- I
 授課時間：每週五 13:00-16:00
 開放名額：理、工學院大學部在學學生
 報名方式：請至選課系統選課(其他學院學生請於加退選期間向授課老師索取密碼卡)</t>
        </is>
      </c>
      <c r="G1559" s="7" t="n"/>
      <c r="H1559" s="7" t="n"/>
      <c r="I1559" s="7" t="n"/>
      <c r="J1559" s="7" t="n"/>
      <c r="K1559" s="7" t="n"/>
      <c r="L1559" s="7" t="n"/>
      <c r="M1559" s="7" t="inlineStr">
        <is>
          <t>https://www.phy.ncu.edu.tw/news/110-2%e7%90%86%e5%ad%b8%e9%99%a2%e3%80%90%e6%97%a5%e6%96%87%e4%b8%80-a%e3%80%91%e3%80%81%e3%80%90%e6%97%a5%e6%96%87%e4%b8%80-b%e3%80%91%e9%96%8b%e7%8f%ad%e5%9b%89%ef%bc%81/</t>
        </is>
      </c>
      <c r="N1559" s="7" t="inlineStr">
        <is>
          <t>許慧君</t>
        </is>
      </c>
    </row>
    <row r="1560" ht="222" customHeight="1">
      <c r="A1560" s="7">
        <f>TRUE()</f>
        <v/>
      </c>
      <c r="B1560" s="7" t="inlineStr">
        <is>
          <t>演講</t>
        </is>
      </c>
      <c r="C1560" s="7" t="n"/>
      <c r="D1560" s="14" t="n">
        <v>44559</v>
      </c>
      <c r="E1560" s="7" t="inlineStr">
        <is>
          <t>Colloquium20220104-More is Different, Distorted is More-Superconductivity in MnSe</t>
        </is>
      </c>
      <c r="F1560" s="9" t="inlineStr">
        <is>
          <t>Colloquium
Department of Physics, NCU
More is Different, Distorted is More-Superconductivity in MnSe
Dr. Huang,Chun-Hao (黃俊豪)
Institute of Physics, Academia Sinica
Date 2022.01.04 (Tue)    
Place S4-625
Time 14:00-16:00
Abstract:
The first Mn-based superconductor is observed in border magnetic order MnP with transition temperature near 1 K under an applied pressure of 8 GPa. It has motivated us to search for other Mn-based superconductors. Here, we demonstrate our recent work on this issue, including investigating lattice and magnetic structure in MnSe with sulfur substitution, the physical properties of different thickness MnSe/STO films, and finally, the pressure-dependent X-ray diffraction、resistivity and magnetic susceptibility on MnSe. We observe superconductivity on MnSe with the TCmax~9 K at 35 GPa, and the contribution of superconductivity in distorted MnSe is attributed to the orthorhombic structure.</t>
        </is>
      </c>
      <c r="G1560" s="7" t="n"/>
      <c r="H1560" s="7" t="n"/>
      <c r="I1560" s="7" t="n"/>
      <c r="J1560" s="7" t="n"/>
      <c r="K1560" s="7" t="n"/>
      <c r="L1560" s="7" t="n"/>
      <c r="M1560" s="7" t="inlineStr">
        <is>
          <t>https://www.phy.ncu.edu.tw/news/colloquium20220104-more-is-different-distorted-is-more-superconductivity-in-mnse/</t>
        </is>
      </c>
      <c r="N1560" s="7" t="inlineStr">
        <is>
          <t>許慧君</t>
        </is>
      </c>
    </row>
    <row r="1561" ht="196" customHeight="1">
      <c r="A1561" s="7">
        <f>TRUE()</f>
        <v/>
      </c>
      <c r="B1561" s="7" t="inlineStr">
        <is>
          <t>其他</t>
        </is>
      </c>
      <c r="C1561" s="7" t="n"/>
      <c r="D1561" s="14" t="n">
        <v>44558</v>
      </c>
      <c r="E1561" s="7" t="inlineStr">
        <is>
          <t>物理系普通物理實驗室徵求工讀生</t>
        </is>
      </c>
      <c r="F1561" s="9" t="inlineStr">
        <is>
          <t>名額：1名
薪資：173元/小時(勞雇型)
聘期：111.02.14-111.06.17
時間：排班制。
寒暑假排班時數學期間排班時數資格
9小時/周。 ( 如有必要，得外加1~3小時)11小時/周。 ( 如有必要，得外加1~3小時) 學期工讀時段，必須配合教室上課時間。1.懂基礎物理，曾修過普通物理實驗為佳。 2.會操作電腦及簡單機電檢修。 3.做事細心、負責。
意者請填寫下列資料回傳corona@ncu.edu.tw
姓名:
系級:
學號:
手機:
Email:
可排班時段:</t>
        </is>
      </c>
      <c r="G1561" s="7" t="inlineStr">
        <is>
          <t>意者請填寫下列資料回傳corona@ncu.edu.tw</t>
        </is>
      </c>
      <c r="H1561" s="7" t="inlineStr">
        <is>
          <t>mailto:意者請填寫下列資料回傳corona@ncu.edu.tw</t>
        </is>
      </c>
      <c r="I1561" s="7" t="n"/>
      <c r="J1561" s="7" t="n"/>
      <c r="K1561" s="7" t="n"/>
      <c r="L1561" s="7" t="n"/>
      <c r="M1561" s="7" t="inlineStr">
        <is>
          <t>https://www.phy.ncu.edu.tw/news/%e7%89%a9%e7%90%86%e7%b3%bb%e6%99%ae%e9%80%9a%e7%89%a9%e7%90%86%e5%af%a6%e9%a9%97%e5%ae%a4%e5%be%b5%e6%b1%82%e5%b7%a5%e8%ae%80%e7%94%9f-2/</t>
        </is>
      </c>
      <c r="N1561" s="7" t="inlineStr">
        <is>
          <t>許慧君</t>
        </is>
      </c>
    </row>
    <row r="1562">
      <c r="A1562" s="7">
        <f>TRUE()</f>
        <v/>
      </c>
      <c r="B1562" s="7" t="inlineStr">
        <is>
          <t>研討會</t>
        </is>
      </c>
      <c r="C1562" s="7" t="n"/>
      <c r="D1562" s="14" t="n">
        <v>44558</v>
      </c>
      <c r="E1562" s="7" t="inlineStr">
        <is>
          <t>2022台灣物理年會---物理系交通車 2022 Annual Meeting of the Physical Society of Taiwan ---Shuttle bus</t>
        </is>
      </c>
      <c r="F1562" s="7" t="inlineStr">
        <is>
          <t>2022中央大學物理系-物理年會交通車-1下載</t>
        </is>
      </c>
      <c r="G1562" s="7" t="inlineStr">
        <is>
          <t>2022中央大學物理系-物理年會交通車-1</t>
        </is>
      </c>
      <c r="H1562" s="7" t="inlineStr">
        <is>
          <t>https://www.phy.ncu.edu.tw/wp-content/uploads/2021/12/2022中央大學物理系-物理年會交通車-1.pdf</t>
        </is>
      </c>
      <c r="I1562" s="7" t="inlineStr">
        <is>
          <t>下載</t>
        </is>
      </c>
      <c r="J1562" s="7" t="inlineStr">
        <is>
          <t>https://www.phy.ncu.edu.tw/wp-content/uploads/2021/12/2022中央大學物理系-物理年會交通車-1.pdf</t>
        </is>
      </c>
      <c r="K1562" s="7" t="n"/>
      <c r="L1562" s="7" t="n"/>
      <c r="M1562" s="7" t="inlineStr">
        <is>
          <t>https://www.phy.ncu.edu.tw/news/2022%e5%8f%b0%e7%81%a3%e7%89%a9%e7%90%86%e5%b9%b4%e6%9c%83-%e7%89%a9%e7%90%86%e7%b3%bb%e4%ba%a4%e9%80%9a%e8%bb%8a-2022-annual-meeting-of-the-physical-society-of-taiwan-shuttle-bus/</t>
        </is>
      </c>
      <c r="N1562" s="7" t="inlineStr">
        <is>
          <t>許慧君</t>
        </is>
      </c>
    </row>
    <row r="1563" ht="170" customHeight="1">
      <c r="A1563" s="7">
        <f>TRUE()</f>
        <v/>
      </c>
      <c r="B1563" s="7" t="inlineStr">
        <is>
          <t>其他</t>
        </is>
      </c>
      <c r="C1563" s="7" t="n"/>
      <c r="D1563" s="14" t="n">
        <v>44557</v>
      </c>
      <c r="E1563" s="7" t="inlineStr">
        <is>
          <t>110學年度第2學期課程教學助教志願調查</t>
        </is>
      </c>
      <c r="F1563" s="9" t="inlineStr">
        <is>
          <t>物理系研究生欲申請擔任課程教學助教者，請於111年01月02日前填寫『課程教學助教志願表』(https://forms.gle/PLzUGgKdCVbUK8tx6)。
Physics Department graduate students who wish to serve as teaching assistants (TA), please fill in the TA Application Form before Jan 02, 2022 . (https://forms.gle/PLzUGgKdCVbUK8tx6)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110-2助教TA下載
國立中央大學物理系研究生獎助學金辦法20210708系務會議通過下載
國立中央大學研究生獎助學金辦法-109年6月1日行政會議通過下載</t>
        </is>
      </c>
      <c r="G1563" s="7" t="inlineStr">
        <is>
          <t>https://forms.gle/PLzUGgKdCVbUK8tx6</t>
        </is>
      </c>
      <c r="H1563" s="7" t="inlineStr">
        <is>
          <t>https://forms.gle/PLzUGgKdCVbUK8tx6</t>
        </is>
      </c>
      <c r="I1563" s="7" t="inlineStr">
        <is>
          <t>https://forms.gle/PLzUGgKdCVbUK8tx6</t>
        </is>
      </c>
      <c r="J1563" s="7" t="inlineStr">
        <is>
          <t>https://forms.gle/PLzUGgKdCVbUK8tx6</t>
        </is>
      </c>
      <c r="K1563" s="7" t="inlineStr">
        <is>
          <t>110-2助教TA</t>
        </is>
      </c>
      <c r="L1563" s="7" t="inlineStr">
        <is>
          <t>https://www.phy.ncu.edu.tw/wp-content/uploads/2021/12/110-2助教TA.pdf</t>
        </is>
      </c>
      <c r="M1563" s="7" t="inlineStr">
        <is>
          <t>https://www.phy.ncu.edu.tw/news/110%e5%ad%b8%e5%b9%b4%e5%ba%a6%e7%ac%ac2%e5%ad%b8%e6%9c%9f%e8%aa%b2%e7%a8%8b%e6%95%99%e5%ad%b8%e5%8a%a9%e6%95%99%e5%bf%97%e9%a1%98%e8%aa%bf%e6%9f%a5/</t>
        </is>
      </c>
      <c r="N1563" s="7" t="inlineStr">
        <is>
          <t>許慧君</t>
        </is>
      </c>
    </row>
    <row r="1564" ht="285" customHeight="1">
      <c r="A1564" s="7">
        <f>TRUE()</f>
        <v/>
      </c>
      <c r="B1564" s="7" t="inlineStr">
        <is>
          <t>演講</t>
        </is>
      </c>
      <c r="C1564" s="7" t="n"/>
      <c r="D1564" s="14" t="n">
        <v>44553</v>
      </c>
      <c r="E1564" s="7" t="inlineStr">
        <is>
          <t>Colloquium20211228-Multi-contrast optical coherence tomography (OCT) with artificial intelligence to provide personalized and precise diagnosis and treatment</t>
        </is>
      </c>
      <c r="F1564" s="9" t="inlineStr">
        <is>
          <t>Colloquium
Department of Physics, NCU
Multi-contrast optical coherence tomography (OCT) with artificial intelligence to provide personalized and precise diagnosis and treatment
多對比光學同調斷層切片術結合人工智慧提供個人化精準診療
Prof. Wen-Chuan Kuo (郭文娟)
Institute of Biophotonics, National Yang Ming Chiao Tung University
Date 2021.12.28 (Tue)    
Place Online https://meet.google.com/ypp-gkxa-cbv
Time 14:00-16:00
Abstract:
Optical coherence tomography (OCT) is an optical tomographic imaging modality invented in 1991. The resolution of OCT images is up to 10 times better than that of the conventional ultrasound and has a deeper imaging depth than confocal or multi-photon microscopy. The OCT technique was originally meant for imaging human retinas. Now, this method has become a critical diagnostic technology in the areas of ocular diseases. The advances of fast and high resolution OCT instruments during the past 10 years have opened new fields of applications and perspectives for further development of OCT imaging. Moreover, functional extension of OCT combines the advantages of OCT with additional image contrast obtained by using the Doppler flow, spectroscopy, or polarization as a contrast source. In this presentation, I will focus on our recent works: development of multi-contrast OCT with artificial intelligence to provide personalized and precise diagnosis and treatment.</t>
        </is>
      </c>
      <c r="G1564" s="7" t="inlineStr">
        <is>
          <t>https://meet.google.com/ypp-gkxa-cbv</t>
        </is>
      </c>
      <c r="H1564" s="7" t="inlineStr">
        <is>
          <t>https://meet.google.com/ypp-gkxa-cbv</t>
        </is>
      </c>
      <c r="I1564" s="7" t="n"/>
      <c r="J1564" s="7" t="n"/>
      <c r="K1564" s="7" t="n"/>
      <c r="L1564" s="7" t="n"/>
      <c r="M1564" s="7" t="inlineStr">
        <is>
          <t>https://www.phy.ncu.edu.tw/news/colloquium20211228-multi-contrast-optical-coherence-tomography-oct-with-artificial-intelligence-to-provide-personalized-and-precise-diagnosis-and-treatment/</t>
        </is>
      </c>
      <c r="N1564" s="7" t="inlineStr">
        <is>
          <t>許慧君</t>
        </is>
      </c>
    </row>
    <row r="1565" ht="118" customHeight="1">
      <c r="A1565" s="7">
        <f>TRUE()</f>
        <v/>
      </c>
      <c r="B1565" s="7" t="inlineStr">
        <is>
          <t>其他</t>
        </is>
      </c>
      <c r="C1565" s="7" t="n"/>
      <c r="D1565" s="14" t="n">
        <v>44552</v>
      </c>
      <c r="E1565" s="7" t="inlineStr">
        <is>
          <t>校園網路骨幹路由器電路調整</t>
        </is>
      </c>
      <c r="F1565" s="9" t="inlineStr">
        <is>
          <t>預計12/28(二) 9:00 ~ 17:00、12/29(三) 9:00 ~ 12:00間，調整校園網路電路
包括: 校園對外4條電路、以及以下單位光纖骨幹
文一、文二、文三、教研大樓、工一館化材、工四館化材、工一館土木、營管+工學院、物理系、高能、天文、生科、水文、太空、學科中心、生醫、統研、機械、環工、應地、光電、地科、數學、化學系+科三館、大物、認知、電算中心機房部分switch
改接校園對外電路時，全校所有單位都會受到影響，會有網路中斷現象，大約3~5分鐘。
改接各單位光纖骨幹時，僅影響該單位。
造成不便，敬請見諒。
電算中心</t>
        </is>
      </c>
      <c r="G1565" s="7" t="n"/>
      <c r="H1565" s="7" t="n"/>
      <c r="I1565" s="7" t="n"/>
      <c r="J1565" s="7" t="n"/>
      <c r="K1565" s="7" t="n"/>
      <c r="L1565" s="7" t="n"/>
      <c r="M1565" s="7" t="inlineStr">
        <is>
          <t>https://www.phy.ncu.edu.tw/news/%e6%a0%a1%e5%9c%92%e7%b6%b2%e8%b7%af%e9%aa%a8%e5%b9%b9%e8%b7%af%e7%94%b1%e5%99%a8%e9%9b%bb%e8%b7%af%e8%aa%bf%e6%95%b4/</t>
        </is>
      </c>
      <c r="N1565" s="7" t="inlineStr">
        <is>
          <t>許慧君</t>
        </is>
      </c>
    </row>
    <row r="1566" ht="369" customHeight="1">
      <c r="A1566" s="7">
        <f>TRUE()</f>
        <v/>
      </c>
      <c r="B1566" s="7" t="inlineStr">
        <is>
          <t>其他</t>
        </is>
      </c>
      <c r="C1566" s="7" t="n"/>
      <c r="D1566" s="14" t="n">
        <v>44552</v>
      </c>
      <c r="E1566" s="7" t="inlineStr">
        <is>
          <t>2021 「快閃一"嚇" 黃金60秒」微學程ｘ微課程聯合成果展報名</t>
        </is>
      </c>
      <c r="F1566" s="9" t="inlineStr">
        <is>
          <t>為鼓勵學生自主學習，中大規劃眾多跨域學習課程，其中包含培育跨域數位科技應用人才為主軸「微學程」，以及讓學生自主打造課程內容的「微課程」。
手刀報名去https://reurl.cc/oxaN35
本學期結合兩者舉辦「微學程ｘ微課程」聯合成果展，一次向您展現學生無窮創意，此次成果展有多組學生團隊在活動中呈現學習成果，還新增緊張刺激的「黃金60秒簡報活動」，歡迎全校師生一起參與欣賞學生創意作品，讓我們一起跨域跨起來！
===================
🌱活動時間:110年12月28日(二)下午13:30~16:30(13:15開放報到)
🌱活動地點: 教研大樓地下室一樓(TR-A002教室及前方廣場)
🌱活動內容：(開放全校師生參觀)
(1)海報設計獎+黃金60秒口頭成果發表：多組學生團隊將於活動現場呈現作品(領域包含微學程區、地方創生、環境保育、社會實踐、自我發展、智慧科技等等)
(2)課程成果簡報競賽：精選6組團隊上台報告課程成果，經評審評選前三名團隊，頒發獎勵
🌱活動流程：
13:30-13:40開場及長官貴賓致詞
13:40-14:10各展攤黃金60秒成果展示
14:10-14:30互動交流時間
14:30-15:15六強簡報競賽(上半場)
15:15-15:30中場休息
15:30-16:15六強簡報競賽(下半場)
16:15-16:30頒獎與活動總結
🎁好康報馬仔：
(1)全程參加者可獲得服務學習時數(生活知能)3小時。
(2)教職員師生參與可獲得研習時數3小時。
====================
🌱防疫期間參與活動敬請配合戴口罩、量體溫與酒精消毒，以維護健康安全環境。
主辦單位：中央大學教務處課務組
聯絡方式：03-4227151 #57169胡小姐 或 #57173徐小姐</t>
        </is>
      </c>
      <c r="G1566" s="7" t="inlineStr">
        <is>
          <t>https://reurl.cc/oxaN35</t>
        </is>
      </c>
      <c r="H1566" s="7" t="inlineStr">
        <is>
          <t>https://reurl.cc/oxaN35?fbclid=IwAR3akpjxozDEMzCvuOy1dvYlMf1Qcae26RKNK1VnS1tckVHwwVt2N2kKNjs</t>
        </is>
      </c>
      <c r="I1566" s="7" t="n"/>
      <c r="J1566" s="7" t="n"/>
      <c r="K1566" s="7" t="n"/>
      <c r="L1566" s="7" t="n"/>
      <c r="M1566" s="7" t="inlineStr">
        <is>
          <t>https://www.phy.ncu.edu.tw/news/2021-%e3%80%8c%e5%bf%ab%e9%96%83%e4%b8%80%e5%9a%87-%e9%bb%83%e9%87%9160%e7%a7%92%e3%80%8d%e5%be%ae%e5%ad%b8%e7%a8%8b%ef%bd%98%e5%be%ae%e8%aa%b2%e7%a8%8b%e8%81%af%e5%90%88%e6%88%90%e6%9e%9c/</t>
        </is>
      </c>
      <c r="N1566" s="7" t="inlineStr">
        <is>
          <t>許慧君</t>
        </is>
      </c>
    </row>
    <row r="1567" ht="27" customHeight="1">
      <c r="A1567" s="7">
        <f>TRUE()</f>
        <v/>
      </c>
      <c r="B1567" s="7" t="inlineStr">
        <is>
          <t>其他</t>
        </is>
      </c>
      <c r="C1567" s="7" t="n"/>
      <c r="D1567" s="14" t="n">
        <v>44552</v>
      </c>
      <c r="E1567" s="7" t="inlineStr">
        <is>
          <t>110(二)課務日程表及選課相關資訊</t>
        </is>
      </c>
      <c r="F1567" s="9" t="inlineStr">
        <is>
          <t>110(二)課務相關日程表
110(二)選課相關資訊</t>
        </is>
      </c>
      <c r="G1567" s="7" t="inlineStr">
        <is>
          <t>110(二)課務相關日程表</t>
        </is>
      </c>
      <c r="H1567" s="7" t="inlineStr">
        <is>
          <t>http://pdc.adm.ncu.edu.tw/Course/course/COUR_S.pdf</t>
        </is>
      </c>
      <c r="I1567" s="7" t="inlineStr">
        <is>
          <t>110(二)選課相關資訊</t>
        </is>
      </c>
      <c r="J1567" s="7" t="inlineStr">
        <is>
          <t>http://in.ncu.edu.tw/ncu57170/post/crs_info.pdf</t>
        </is>
      </c>
      <c r="K1567" s="7" t="n"/>
      <c r="L1567" s="7" t="n"/>
      <c r="M1567" s="7" t="inlineStr">
        <is>
          <t>https://www.phy.ncu.edu.tw/news/110%e4%ba%8c%e8%aa%b2%e5%8b%99%e6%97%a5%e7%a8%8b%e8%a1%a8%e5%8f%8a%e9%81%b8%e8%aa%b2%e7%9b%b8%e9%97%9c%e8%b3%87%e8%a8%8a/</t>
        </is>
      </c>
      <c r="N1567" s="7" t="inlineStr">
        <is>
          <t>許慧君</t>
        </is>
      </c>
    </row>
    <row r="1568" ht="409.6" customHeight="1">
      <c r="A1568" s="7">
        <f>TRUE()</f>
        <v/>
      </c>
      <c r="B1568" s="7" t="inlineStr">
        <is>
          <t>演講</t>
        </is>
      </c>
      <c r="C1568" s="7" t="n"/>
      <c r="D1568" s="14" t="n">
        <v>44550</v>
      </c>
      <c r="E1568" s="7" t="inlineStr">
        <is>
          <t>Colloquium20211221-Quantum Electrodynamical Chemistry: Molecules Coupled with Vacuum Fluctuations of Electromagnetic Fields</t>
        </is>
      </c>
      <c r="F1568" s="9" t="inlineStr">
        <is>
          <t>Colloquium
Department of Physics, NCU
Quantum Electrodynamical Chemistry: Molecules Coupled with Vacuum Fluctuations of Electromagnetic Fields
Dr. Liang-Yan Hsu (許良彥)
Institute of Atomic and Molecular Sciences, Academia Sinica
Date 2021.12.21 (Tue)
Place S4-625
Time 14:00-16:00
Abstract:
In this talk, I will briefly introduce an emerging field “QED chemistry” and my latest development in this research direction. In the past two years, control of chemical processes by a vacuum electromagnetic field has received considerable attention because the entry of quantum electrodynamics into chemistry is a wholly new concept and a huge breakthrough in basic science. Quantum light can affect molecules in a variety of aspects, and I will focus on molecular fluorescence coupled with plasmon polaritons or cavity photons. In the framework of macroscopic quantum electrodynamics, I developed a unified theory of molecular fluorescence, which allows us to describe the dynamics of molecular fluorescence coupled to quantum light from weak to strong light-matter couplings (from Franck-Condon to polariton regimes) in a complicated dielectric environment. Based on this theory, we showed an interesting phenomenon called Franck-Condon-Rabi oscillation, and derived a parameter-free formula which can be used to estimate the exciton-polariton coupling for single molecules in a nanocavity. Our theory is in good agreement with the reported experimental results [Chikkaraddy et al., Nature 535, 127-130 (2016)]. In addition, we investigated the coherent-to-incoherent transition of molecular fluorescence of a chromophore above a silver surface (including bulk and thin-film systems) and explored the distance dependence of fluorescence rate enhancement. Moreover, in the presence of arbitrary inhomogeneous, dispersive, and absorbing media, we established a generalized theory of molecular emission power spectrum which can be expressed as the product of the lineshape function and electromagnetic environment factor (EEF). Our study clearly shows that molecular emission power spectra cannot be simply interpreted by the lineshape function (quantum dynamics of a molecular emitter), and the effect of the EEFs (photon propagation in a dielectric environment) has to be carefully considered.</t>
        </is>
      </c>
      <c r="G1568" s="7" t="n"/>
      <c r="H1568" s="7" t="n"/>
      <c r="I1568" s="7" t="n"/>
      <c r="J1568" s="7" t="n"/>
      <c r="K1568" s="7" t="n"/>
      <c r="L1568" s="7" t="n"/>
      <c r="M1568" s="7" t="inlineStr">
        <is>
          <t>https://www.phy.ncu.edu.tw/news/colloquium20211221-quantum-electrodynamical-chemistry-molecules-coupled-with-vacuum-fluctuations-of-electromagnetic-fields/</t>
        </is>
      </c>
      <c r="N1568" s="7" t="inlineStr">
        <is>
          <t>許慧君</t>
        </is>
      </c>
    </row>
    <row r="1569" ht="131" customHeight="1">
      <c r="A1569" s="7">
        <f>TRUE()</f>
        <v/>
      </c>
      <c r="B1569" s="7" t="inlineStr">
        <is>
          <t>其他</t>
        </is>
      </c>
      <c r="C1569" s="7" t="n"/>
      <c r="D1569" s="14" t="n">
        <v>44547</v>
      </c>
      <c r="E1569" s="7" t="inlineStr">
        <is>
          <t>健雄館施工公告</t>
        </is>
      </c>
      <c r="F1569" s="9" t="inlineStr">
        <is>
          <t>日期 : 110.12.25(六)-12.26(日)
地點 : 健雄館630.634辦公室
內容 : 油漆粉刷工程
---------------------------------------------------------------------
日期 : 110.12.31(五)-111.01.02(日)
地點 : 健雄館621.623研討室
內容 : 油漆粉刷工程
----------------------------------------------------------------------
施工期間略有噪音、粉塵及異味，造成不便敬請見諒！
為了您的安全，請盡量避免進入施工區域，以免發生危險！</t>
        </is>
      </c>
      <c r="G1569" s="7" t="n"/>
      <c r="H1569" s="7" t="n"/>
      <c r="I1569" s="7" t="n"/>
      <c r="J1569" s="7" t="n"/>
      <c r="K1569" s="7" t="n"/>
      <c r="L1569" s="7" t="n"/>
      <c r="M1569" s="7" t="inlineStr">
        <is>
          <t>https://www.phy.ncu.edu.tw/news/%e5%81%a5%e9%9b%84%e9%a4%a8%e6%96%bd%e5%b7%a5%e5%85%ac%e5%91%8a-3/</t>
        </is>
      </c>
      <c r="N1569" s="7" t="inlineStr">
        <is>
          <t>許慧君</t>
        </is>
      </c>
    </row>
    <row r="1570" ht="53" customHeight="1">
      <c r="A1570" s="7">
        <f>TRUE()</f>
        <v/>
      </c>
      <c r="B1570" s="7" t="inlineStr">
        <is>
          <t>其他</t>
        </is>
      </c>
      <c r="C1570" s="7" t="n"/>
      <c r="D1570" s="14" t="n">
        <v>44545</v>
      </c>
      <c r="E1570" s="7" t="inlineStr">
        <is>
          <t>S4-717暫停開放公告12/16-17</t>
        </is>
      </c>
      <c r="F1570" s="9" t="inlineStr">
        <is>
          <t>時間：12/16(四)12:00~12/17(五)11:00
事由：一日高能物理學家
活動期間非相關人員請勿進入
謝謝合作</t>
        </is>
      </c>
      <c r="G1570" s="7" t="n"/>
      <c r="H1570" s="7" t="n"/>
      <c r="I1570" s="7" t="n"/>
      <c r="J1570" s="7" t="n"/>
      <c r="K1570" s="7" t="n"/>
      <c r="L1570" s="7" t="n"/>
      <c r="M1570" s="7" t="inlineStr">
        <is>
          <t>https://www.phy.ncu.edu.tw/news/s4-717%e6%9a%ab%e5%81%9c%e9%96%8b%e6%94%be%e5%85%ac%e5%91%8a12-16/</t>
        </is>
      </c>
      <c r="N1570" s="7" t="inlineStr">
        <is>
          <t>許慧君</t>
        </is>
      </c>
    </row>
    <row r="1571">
      <c r="A1571" s="7">
        <f>TRUE()</f>
        <v/>
      </c>
      <c r="B1571" s="7" t="inlineStr">
        <is>
          <t>其他</t>
        </is>
      </c>
      <c r="C1571" s="7" t="n"/>
      <c r="D1571" s="14" t="n">
        <v>44545</v>
      </c>
      <c r="E1571" s="7" t="inlineStr">
        <is>
          <t>Notification of School Enrollment for the Second Semester of Academic Year 2021-2022</t>
        </is>
      </c>
      <c r="F1571" s="7" t="inlineStr">
        <is>
          <t>Notification-of-School-Enrollment-for-the-Second-Semester-of-Academic-Year-2021-2022下載</t>
        </is>
      </c>
      <c r="G1571" s="7" t="inlineStr">
        <is>
          <t>Notification-of-School-Enrollment-for-the-Second-Semester-of</t>
        </is>
      </c>
      <c r="H1571" s="7" t="inlineStr">
        <is>
          <t>https://www.phy.ncu.edu.tw/wp-content/uploads/2021/12/Notification-of-School-Enrollment-for-the-Second-Semester-of-Academic-Year-2021-2022.pdf</t>
        </is>
      </c>
      <c r="I1571" s="7" t="inlineStr">
        <is>
          <t>下載</t>
        </is>
      </c>
      <c r="J1571" s="7" t="inlineStr">
        <is>
          <t>https://www.phy.ncu.edu.tw/wp-content/uploads/2021/12/Notification-of-School-Enrollment-for-the-Second-Semester-of-Academic-Year-2021-2022.pdf</t>
        </is>
      </c>
      <c r="K1571" s="7" t="n"/>
      <c r="L1571" s="7" t="n"/>
      <c r="M1571" s="7" t="inlineStr">
        <is>
          <t>https://www.phy.ncu.edu.tw/news/notification-of-school-enrollment-for-the-second-semester-of-academic-year-2021-2022/</t>
        </is>
      </c>
      <c r="N1571" s="7" t="inlineStr">
        <is>
          <t>許慧君</t>
        </is>
      </c>
    </row>
    <row r="1572">
      <c r="A1572" s="7">
        <f>TRUE()</f>
        <v/>
      </c>
      <c r="B1572" s="7" t="inlineStr">
        <is>
          <t>其他</t>
        </is>
      </c>
      <c r="C1572" s="7" t="n"/>
      <c r="D1572" s="14" t="n">
        <v>44543</v>
      </c>
      <c r="E1572" s="7" t="inlineStr">
        <is>
          <t>國立中央大學 110 學年度第 2 學期註冊通知</t>
        </is>
      </c>
      <c r="F1572" s="7" t="inlineStr">
        <is>
          <t>https://www.ncu.edu.tw/tw/events/show.php?num=16278</t>
        </is>
      </c>
      <c r="G1572" s="7" t="inlineStr">
        <is>
          <t>https://www.ncu.edu.tw/tw/events/show.php?num=16278</t>
        </is>
      </c>
      <c r="H1572" s="7" t="inlineStr">
        <is>
          <t>https://www.ncu.edu.tw/tw/events/show.php?num=16278</t>
        </is>
      </c>
      <c r="I1572" s="7" t="n"/>
      <c r="J1572" s="7" t="n"/>
      <c r="K1572" s="7" t="n"/>
      <c r="L1572" s="7" t="n"/>
      <c r="M1572" s="7" t="inlineStr">
        <is>
          <t>https://www.phy.ncu.edu.tw/news/%e5%9c%8b%e7%ab%8b%e4%b8%ad%e5%a4%ae%e5%a4%a7%e5%ad%b8-110-%e5%ad%b8%e5%b9%b4%e5%ba%a6%e7%ac%ac-2-%e5%ad%b8%e6%9c%9f%e8%a8%bb%e5%86%8a%e9%80%9a%e7%9f%a5/</t>
        </is>
      </c>
      <c r="N1572" s="7" t="inlineStr">
        <is>
          <t>許慧君</t>
        </is>
      </c>
    </row>
    <row r="1573">
      <c r="A1573" s="7">
        <f>TRUE()</f>
        <v/>
      </c>
      <c r="B1573" s="7" t="inlineStr">
        <is>
          <t>計畫</t>
        </is>
      </c>
      <c r="C1573" s="7" t="n"/>
      <c r="D1573" s="14" t="n">
        <v>44543</v>
      </c>
      <c r="E1573" s="7" t="inlineStr">
        <is>
          <t>「110年度高教深耕_落實教學創新及提升教學品質」期末成果展</t>
        </is>
      </c>
      <c r="F1573" s="7" t="n"/>
      <c r="G1573" s="7" t="n"/>
      <c r="H1573" s="7" t="n"/>
      <c r="I1573" s="7" t="n"/>
      <c r="J1573" s="7" t="n"/>
      <c r="K1573" s="7" t="n"/>
      <c r="L1573" s="7" t="n"/>
      <c r="M1573" s="7" t="inlineStr">
        <is>
          <t>https://www.phy.ncu.edu.tw/news/%e3%80%8c110%e5%b9%b4%e5%ba%a6%e9%ab%98%e6%95%99%e6%b7%b1%e8%80%95_%e8%90%bd%e5%af%a6%e6%95%99%e5%ad%b8%e5%89%b5%e6%96%b0%e5%8f%8a%e6%8f%90%e5%8d%87%e6%95%99%e5%ad%b8%e5%93%81%e8%b3%aa%e3%80%8d/</t>
        </is>
      </c>
      <c r="N1573" s="7" t="inlineStr">
        <is>
          <t>許慧君</t>
        </is>
      </c>
    </row>
    <row r="1574">
      <c r="A1574" s="7">
        <f>TRUE()</f>
        <v/>
      </c>
      <c r="B1574" s="7" t="inlineStr">
        <is>
          <t>其他</t>
        </is>
      </c>
      <c r="C1574" s="7" t="n"/>
      <c r="D1574" s="14" t="n">
        <v>44540</v>
      </c>
      <c r="E1574" s="7" t="inlineStr">
        <is>
          <t>中央大學研究生學位論文紙本常見錯誤範例</t>
        </is>
      </c>
      <c r="F1574" s="7" t="inlineStr">
        <is>
          <t>http://pdc.adm.ncu.edu.tw/postM/post/reg/1101210_1.pdf</t>
        </is>
      </c>
      <c r="G1574" s="7" t="inlineStr">
        <is>
          <t>http://pdc.adm.ncu.edu.tw/postM/post/reg/1101210_1.pdf</t>
        </is>
      </c>
      <c r="H1574" s="7" t="inlineStr">
        <is>
          <t>http://pdc.adm.ncu.edu.tw/postM/post/reg/1101210_1.pdf</t>
        </is>
      </c>
      <c r="I1574" s="7" t="n"/>
      <c r="J1574" s="7" t="n"/>
      <c r="K1574" s="7" t="n"/>
      <c r="L1574" s="7" t="n"/>
      <c r="M1574" s="7" t="inlineStr">
        <is>
          <t>https://www.phy.ncu.edu.tw/news/%e4%b8%ad%e5%a4%ae%e5%a4%a7%e5%ad%b8%e7%a0%94%e7%a9%b6%e7%94%9f%e5%ad%b8%e4%bd%8d%ef%a5%81%e6%96%87%e7%b4%99%e6%9c%ac%e5%b8%b8%ef%a8%8a%e9%8c%af%e8%aa%a4%e7%af%84%ef%a6%b5/</t>
        </is>
      </c>
      <c r="N1574" s="7" t="inlineStr">
        <is>
          <t>許慧君</t>
        </is>
      </c>
    </row>
    <row r="1575" ht="333" customHeight="1">
      <c r="A1575" s="7">
        <f>TRUE()</f>
        <v/>
      </c>
      <c r="B1575" s="7" t="inlineStr">
        <is>
          <t>其他</t>
        </is>
      </c>
      <c r="C1575" s="7" t="n"/>
      <c r="D1575" s="14" t="n">
        <v>44539</v>
      </c>
      <c r="E1575" s="7" t="inlineStr">
        <is>
          <t>大學部導師輔導選課110/12/20-111/01/07</t>
        </is>
      </c>
      <c r="F1575" s="9" t="inlineStr">
        <is>
          <t>大學部同學： 
「導師輔導選課」110/12/20-111/01/07，導師可以彈性提前進行輔導選課。請同學多運用機會向導師諮詢選課之意見。
歡迎同學預約職涯中心職涯導師及諮商中心心理師，
透過諮詢、測驗或晤談，更瞭解自己的興趣及性向。
*諮商心理師：中大protal/學生服務/學生輔導服務/個別諮商
*職涯導師:https://consulting.careercenter.ncu.edu.tw/main.php
◎大學部導師輔導選課參考流程 
110/12/22
教務處「課程時間表」上網 
110/12/20-111/01/07
導師輔導選課 /線上導師輔導意見調查
1.向導師領取密碼卡 
2.「選課確認單」為方便您與導師討論選課科目所設計的表單，,同學得事先至「選課系統 」-&gt; 「相關網站」下載「諮商中心導師輔導選課確認單」填妥，依預約時間向導師個別諮詢選課意見，並領取導師密碼卡。
3.請同學踴躍線上填寫導師輔導意見調查，幫助學校及導師瞭解同學的需求，並作為推薦優良導師之參考。
110/12/30-111/01/07
課程初選 
111/02/09~111/02/23
加退選 
◎說明：
1.以上時間如有異動，以教務處課務組公告為主。
2.導師密碼卡領取如有任何問題，請聯絡諮商中心徐姐
  分機：57261 E-MAIL: smi@cc.ncu.edu.tw</t>
        </is>
      </c>
      <c r="G1575" s="7" t="inlineStr">
        <is>
          <t>https://consulting.careercenter.ncu.edu.tw/main.php</t>
        </is>
      </c>
      <c r="H1575" s="7" t="inlineStr">
        <is>
          <t>https://consulting.careercenter.ncu.edu.tw/main.php</t>
        </is>
      </c>
      <c r="I1575" s="7" t="n"/>
      <c r="J1575" s="7" t="n"/>
      <c r="K1575" s="7" t="n"/>
      <c r="L1575" s="7" t="n"/>
      <c r="M1575" s="7" t="inlineStr">
        <is>
          <t>https://www.phy.ncu.edu.tw/news/%e5%a4%a7%e5%ad%b8%e9%83%a8%e5%b0%8e%e5%b8%ab%e8%bc%94%e5%b0%8e%e9%81%b8%e8%aa%b2110-12-20-111-01-07/</t>
        </is>
      </c>
      <c r="N1575" s="7" t="inlineStr">
        <is>
          <t>吳菁穗</t>
        </is>
      </c>
    </row>
    <row r="1576" ht="261" customHeight="1">
      <c r="A1576" s="7">
        <f>TRUE()</f>
        <v/>
      </c>
      <c r="B1576" s="7" t="inlineStr">
        <is>
          <t>演講</t>
        </is>
      </c>
      <c r="C1576" s="7" t="n"/>
      <c r="D1576" s="14" t="n">
        <v>44537</v>
      </c>
      <c r="E1576" s="7" t="inlineStr">
        <is>
          <t>Colloquium20211214-Biophysical perspectives of the biobanking enterprise</t>
        </is>
      </c>
      <c r="F1576" s="9" t="inlineStr">
        <is>
          <t>Colloquium
Department of Physics, NCU
Biophysical perspectives of the biobanking enterprise
Dr. Chung-ke Chang (張中科)
Taiwan Biobank, Institute of Biomedical Sciences, Academia Sinica
Date 2021.12.14 (Tue)    
Place S4-625
Time 14:00-16:00
Abstract: 
Biobanking is arguably one of the major scientific developments in this century and has become a major driver of biomedical research and the biotech industry. Biophysics as a field has not been traditionally associated with biobanks; however, several biophysical concepts are involved in establishing and running a biobank. Biophysicists are equipped with skill sets that, in hindsight, would be immensely valuable in a biobank setting. In addition, biophysics research could benefit from “big data” and “big sample” biobank infrastructures.
In this presentation, I shall attempt to provide an “outside the box” view of how the biophysics and biobanking community may work together to solve both real-world and scientific questions. I shall also provide an example of how biobank data covering multiple omics modalities may be used for research. At the end, I will provide information on how to tap the resources of the largest biobanking infrastructure in Taiwan, the Taiwan Biobank.</t>
        </is>
      </c>
      <c r="G1576" s="7" t="n"/>
      <c r="H1576" s="7" t="n"/>
      <c r="I1576" s="7" t="n"/>
      <c r="J1576" s="7" t="n"/>
      <c r="K1576" s="7" t="n"/>
      <c r="L1576" s="7" t="n"/>
      <c r="M1576" s="7" t="inlineStr">
        <is>
          <t>https://www.phy.ncu.edu.tw/news/colloquium20211214-biophysical-perspectives-of-the-biobanking-enterprise/</t>
        </is>
      </c>
      <c r="N1576" s="7" t="inlineStr">
        <is>
          <t>許慧君</t>
        </is>
      </c>
    </row>
    <row r="1577">
      <c r="A1577" s="7">
        <f>TRUE()</f>
        <v/>
      </c>
      <c r="B1577" s="7" t="inlineStr">
        <is>
          <t>其他</t>
        </is>
      </c>
      <c r="C1577" s="7" t="n"/>
      <c r="D1577" s="14" t="n">
        <v>44533</v>
      </c>
      <c r="E1577" s="7" t="inlineStr">
        <is>
          <t>失物招領(110.12.03)</t>
        </is>
      </c>
      <c r="F1577" s="7" t="inlineStr">
        <is>
          <t>有遺失下列物品者，請儘速至物理系辦(S4-629)認領! 未領取物品將於110.12.30清除。</t>
        </is>
      </c>
      <c r="G1577" s="7" t="n"/>
      <c r="H1577" s="7" t="n"/>
      <c r="I1577" s="7" t="n"/>
      <c r="J1577" s="7" t="n"/>
      <c r="K1577" s="7" t="n"/>
      <c r="L1577" s="7" t="n"/>
      <c r="M1577" s="7" t="inlineStr">
        <is>
          <t>https://www.phy.ncu.edu.tw/news/%e5%a4%b1%e7%89%a9%e6%8b%9b%e9%a0%98110-12-03/</t>
        </is>
      </c>
      <c r="N1577" s="7" t="inlineStr">
        <is>
          <t>許慧君</t>
        </is>
      </c>
    </row>
    <row r="1578">
      <c r="A1578" s="7">
        <f>TRUE()</f>
        <v/>
      </c>
      <c r="B1578" s="7" t="inlineStr">
        <is>
          <t>其他</t>
        </is>
      </c>
      <c r="C1578" s="7" t="n"/>
      <c r="D1578" s="14" t="n">
        <v>44533</v>
      </c>
      <c r="E1578" s="7" t="inlineStr">
        <is>
          <t>諮商輔導中心12月電子報 優良導師專訪  109學年度傑出導師  物理系陳永富老師</t>
        </is>
      </c>
      <c r="F1578" s="7" t="inlineStr">
        <is>
          <t>https://www.canva.com/design/DAEuv_yCkII/mVgvTbgeY1DTiNsHqfYhvw/view?utm_content=DAEuv_yCkII&amp;utm_campaign=designshare&amp;utm_medium=link&amp;utm_source=publishsharelink&amp;fbclid=IwAR2BZMpxjsP_rbDcAzclVf-1jTqPHt19WCkYqfxgcUbOgiZ-sHqp8WMCY0A#1</t>
        </is>
      </c>
      <c r="G1578" s="7" t="inlineStr">
        <is>
          <t>https://www.canva.com/design/DAEuv_yCkII/mVgvTbgeY1DTiNsHqfY</t>
        </is>
      </c>
      <c r="H1578" s="7" t="inlineStr">
        <is>
          <t>https://www.canva.com/design/DAEuv_yCkII/mVgvTbgeY1DTiNsHqfYhvw/view?utm_content=DAEuv_yCkII&amp;utm_campaign=designshare&amp;utm_medium=link&amp;utm_source=publishsharelink&amp;fbclid=IwAR2BZMpxjsP_rbDcAzclVf-1jTqPHt19WCkYqfxgcUbOgiZ-sHqp8WMCY0A#1</t>
        </is>
      </c>
      <c r="I1578" s="7" t="n"/>
      <c r="J1578" s="7" t="n"/>
      <c r="K1578" s="7" t="n"/>
      <c r="L1578" s="7" t="n"/>
      <c r="M1578" s="7" t="inlineStr">
        <is>
          <t>https://www.phy.ncu.edu.tw/news/%e8%ab%ae%e5%95%86%e8%bc%94%e5%b0%8e%e4%b8%ad%e5%bf%8312%e6%9c%88%e9%9b%bb%e5%ad%90%e5%a0%b1-%e5%84%aa%e8%89%af%e5%b0%8e%e5%b8%ab%e5%b0%88%e8%a8%aa-109%e5%ad%b8%e5%b9%b4%e5%ba%a6%e5%82%91%e5%87%ba/</t>
        </is>
      </c>
      <c r="N1578" s="7" t="inlineStr">
        <is>
          <t>許慧君</t>
        </is>
      </c>
    </row>
    <row r="1579" ht="381" customHeight="1">
      <c r="A1579" s="7">
        <f>TRUE()</f>
        <v/>
      </c>
      <c r="B1579" s="7" t="inlineStr">
        <is>
          <t>演講</t>
        </is>
      </c>
      <c r="C1579" s="7" t="n"/>
      <c r="D1579" s="14" t="n">
        <v>44532</v>
      </c>
      <c r="E1579" s="7" t="inlineStr">
        <is>
          <t>Colloquium20211207-Temperature-Dependent Electronic Structures of TMD Weyl Semimetals</t>
        </is>
      </c>
      <c r="F1579" s="9" t="inlineStr">
        <is>
          <t>Colloquium
Department of Physics, NCU
Temperature-Dependent Electronic Structures of TMD Weyl Semimetals
Prof. Chun-Liang Lin(林俊良)
Department of Electrophysics, National Yang Ming Chiao Tung University
Date 2021.12.07 (Tue)    
Place S4-625
Time 14:00-16:00
Abstract:
Transition metal dichalcogenides (TMDs) are layered materials with chemical compositions described as MX2. Here, M represents an element of transition metals such as Nb, Mo, and W, and X a chalcogen atom such as S, Se, and Te. Most TMDs are semiconducting with valley degrees of freedom to generate an application in information processing. On the other hand, MoTe2 and WTe2 are TMDs and have been proposed as candidates for Weyl semimetals [1, 2]. Both of them have gathered a great deal of attention because of the quasiparticles on their crystal surface behave as massless chiral fermions −Weyl fermions. One of the unique characteristics of Weyl semimetals is the emergence of a topologically protected surface state called Fermi arc, which can be observed by Angle-resolved photoemission spectroscopy (ARPES) and  scanning tunneling microscopy (STM) based quasiparticles interference (QPI).
Recently temperature-dependent transport properties of both WTe2 and MoTe2 are reported [3, 4]. Therefore, it is urgent to reveal the temperature-dependent electronic structures of these TMD Weyl Semimetals. By using STM and STM-QPI, both structure and electronic structures of MoTe2 and WTe2 are clearly revealed. Surprisingly, huge variations are found in between the results measured at 5K and 77K. For WTe2, slight shifts of both two Fermi arc surface states (SS1 and SS2) and Weyl points (WPs) are obseverd. Much large variations are found in the results of MoTe2. The current work provides valuable insights into the temperature-dependent properties of TMD semimetals.
[1] C. L. Lin et al., J. Phys.: Condens. Matter 32, 243001(2020). [2] C. L. Lin et al., ACS Nano 11, 11459 (2017). [3] L. R. Thoutam et al., Phys. Rev. Lett. 115, 046602 (2015). [4] Q. L. Pei et al., Phys. Rev. B 96, 075132 (2017).</t>
        </is>
      </c>
      <c r="G1579" s="7" t="n"/>
      <c r="H1579" s="7" t="n"/>
      <c r="I1579" s="7" t="n"/>
      <c r="J1579" s="7" t="n"/>
      <c r="K1579" s="7" t="n"/>
      <c r="L1579" s="7" t="n"/>
      <c r="M1579" s="7" t="inlineStr">
        <is>
          <t>https://www.phy.ncu.edu.tw/news/colloquium20211207-temperature-dependent-electronic-structures-of-tmd-weyl-semimetals/</t>
        </is>
      </c>
      <c r="N1579" s="7" t="inlineStr">
        <is>
          <t>許慧君</t>
        </is>
      </c>
    </row>
    <row r="1580" ht="170" customHeight="1">
      <c r="A1580" s="7">
        <f>TRUE()</f>
        <v/>
      </c>
      <c r="B1580" s="7" t="inlineStr">
        <is>
          <t>研討會</t>
        </is>
      </c>
      <c r="C1580" s="7" t="n"/>
      <c r="D1580" s="14" t="n">
        <v>44531</v>
      </c>
      <c r="E1580" s="7" t="inlineStr">
        <is>
          <t>「挺進南北極」人文與科學對話講座</t>
        </is>
      </c>
      <c r="F1580" s="9" t="inlineStr">
        <is>
          <t>本校太空系林映岑助理教授與地科系郭陳澔教授團隊近年分別參與南極與北極研究，除科研之外，亦有許多精彩的極區自然與人文觀察。本校「挺進南北極」演講座談活動，演講邀請太空所林映岑助理教授、地科系郭陳澔教授及波蘭籍張文和助理教授談他們在南北極進行研究的歷程；另有一場座談，邀請畫家楊恩生、旅行家鄭有利和眼科醫生朱建銘座談，分享他們多次探訪南北極的所見所聞，並由作家李欣倫進行觀察報告，敬邀本校教職員生踴躍參加。
活動時間：110年12月17日(五)下午14:00~17:00
活動地點：本校教研大樓羅家倫講堂
線上報名：因疫情關係，現場開放80個名額，敬請線上報名：https://forms.gle/m7fmFqN9c8wS1BMk7，或掃描活動海報QR Code登入報名網頁。
線上直播：無法出席現場者，亦可觀看線上直播：https://www.youtube.com/c/NCUxMedia
本次活動提供學生及教職員學習時數3小時；觀看線上直播需時數者，請於時間內進行線上簽到退：https://forms.gle/8bwi2vgQ94jSw3DD</t>
        </is>
      </c>
      <c r="G1580" s="7" t="inlineStr">
        <is>
          <t>https://forms.gle/m7fmFqN9c8wS1BMk7</t>
        </is>
      </c>
      <c r="H1580" s="7" t="inlineStr">
        <is>
          <t>https://forms.gle/m7fmFqN9c8wS1BMk7</t>
        </is>
      </c>
      <c r="I1580" s="7" t="inlineStr">
        <is>
          <t>https://www.youtube.com/c/NCUxMedia</t>
        </is>
      </c>
      <c r="J1580" s="7" t="inlineStr">
        <is>
          <t>https://www.youtube.com/c/NCUxMedia</t>
        </is>
      </c>
      <c r="K1580" s="7" t="inlineStr">
        <is>
          <t>https://forms.gle/8bwi2vgQ94jSw3DD</t>
        </is>
      </c>
      <c r="L1580" s="7" t="inlineStr">
        <is>
          <t>https://forms.gle/8bwi2vgQ94jSw3DD8</t>
        </is>
      </c>
      <c r="M1580" s="7" t="inlineStr">
        <is>
          <t>https://www.phy.ncu.edu.tw/news/%e3%80%8c%e6%8c%ba%e9%80%b2%e5%8d%97%e5%8c%97%e6%a5%b5%e3%80%8d%e4%ba%ba%e6%96%87%e8%88%87%e7%a7%91%e5%ad%b8%e5%b0%8d%e8%a9%b1%e8%ac%9b%e5%ba%a7/</t>
        </is>
      </c>
      <c r="N1580" s="7" t="inlineStr">
        <is>
          <t>許慧君</t>
        </is>
      </c>
    </row>
    <row r="1581">
      <c r="A1581" s="7">
        <f>TRUE()</f>
        <v/>
      </c>
      <c r="B1581" s="7" t="inlineStr">
        <is>
          <t>演講</t>
        </is>
      </c>
      <c r="C1581" s="7" t="n"/>
      <c r="D1581" s="14" t="n">
        <v>44530</v>
      </c>
      <c r="E1581" s="7" t="inlineStr">
        <is>
          <t>12/21(二) 10:30-12:00【NCUx提升國際視野系列活動】留學美國講座</t>
        </is>
      </c>
      <c r="F1581" s="7" t="n"/>
      <c r="G1581" s="7" t="n"/>
      <c r="H1581" s="7" t="n"/>
      <c r="I1581" s="7" t="n"/>
      <c r="J1581" s="7" t="n"/>
      <c r="K1581" s="7" t="n"/>
      <c r="L1581" s="7" t="n"/>
      <c r="M1581" s="7" t="inlineStr">
        <is>
          <t>https://www.phy.ncu.edu.tw/news/12-21%e4%ba%8c-1030-1200%e3%80%90ncux%e6%8f%90%e5%8d%87%e5%9c%8b%e9%9a%9b%e8%a6%96%e9%87%8e%e7%b3%bb%e5%88%97%e6%b4%bb%e5%8b%95%e3%80%91%e7%95%99%e5%ad%b8%e7%be%8e%e5%9c%8b%e8%ac%9b%e5%ba%a7/</t>
        </is>
      </c>
      <c r="N1581" s="7" t="inlineStr">
        <is>
          <t>許慧君</t>
        </is>
      </c>
    </row>
    <row r="1582" ht="222" customHeight="1">
      <c r="A1582" s="7">
        <f>TRUE()</f>
        <v/>
      </c>
      <c r="B1582" s="7" t="inlineStr">
        <is>
          <t>其他</t>
        </is>
      </c>
      <c r="C1582" s="7" t="n"/>
      <c r="D1582" s="14" t="n">
        <v>44526</v>
      </c>
      <c r="E1582" s="7" t="inlineStr">
        <is>
          <t>住宿服務組近期公告申請項目</t>
        </is>
      </c>
      <c r="F1582" s="9" t="inlineStr">
        <is>
          <t>https://in.ncu.edu.tw/~ncu7221/OSDS/index.php
大學部宿舍寒假是否留宿登記(研究生請勿登記)
登記時間：12/1-12/31
登記網址：https://cis.ncu.edu.tw/iNCU/messageNotice/surveyManagement/205/edit?action=edit
登記寒假不住宿須於111/1/17前清空寢室歸還鑰匙及辦理退宿手續；寒假期間床位由住宿組統籌運用
登記寒假要留宿者及未登記者皆視同寒假留宿，1102學期註冊單會一併收取寒假費用，寒假期間不須清空宿舍跟搬遷至其他宿舍住宿。
1102學期不續住宿舍登記
登記時間及方式：即日起至111年1月31日止，繳交放棄住宿切結書至住宿服務組
登記不續住宿舍者退宿期限：研究生為111年1月31日前；大學部為111年1月17日前
未登記不續住者，於開學前辦理退宿手續者，依規定退還部分住宿費；若於開學後辦理退宿手續者，無法退還住宿費。
1102學期候補宿舍申請
登記時間及方式：即日起至111年1月14日止，繳交住宿申請表至住宿服務組
登記候補者可入住宿舍時間：研究生為111年2月1日起；大學部為111年2月11日起</t>
        </is>
      </c>
      <c r="G1582" s="7" t="inlineStr">
        <is>
          <t>https://in.ncu.edu.tw/~ncu7221/OSDS/index.php</t>
        </is>
      </c>
      <c r="H1582" s="7" t="inlineStr">
        <is>
          <t>https://in.ncu.edu.tw/~ncu7221/OSDS/index.php</t>
        </is>
      </c>
      <c r="I1582" s="7" t="inlineStr">
        <is>
          <t>https://cis.ncu.edu.tw/iNCU/messageNotice/surveyManagement/2</t>
        </is>
      </c>
      <c r="J1582" s="7" t="inlineStr">
        <is>
          <t>https://cis.ncu.edu.tw/iNCU/messageNotice/surveyManagement/205/edit?action=edit</t>
        </is>
      </c>
      <c r="K1582" s="7" t="n"/>
      <c r="L1582" s="7" t="n"/>
      <c r="M1582" s="7" t="inlineStr">
        <is>
          <t>https://www.phy.ncu.edu.tw/news/%e4%bd%8f%e5%ae%bf%e6%9c%8d%e5%8b%99%e7%b5%84%e8%bf%91%e6%9c%9f%e5%85%ac%e5%91%8a%e7%94%b3%e8%ab%8b%e9%a0%85%e7%9b%ae/</t>
        </is>
      </c>
      <c r="N1582" s="7" t="inlineStr">
        <is>
          <t>許慧君</t>
        </is>
      </c>
    </row>
    <row r="1583">
      <c r="A1583" s="7">
        <f>TRUE()</f>
        <v/>
      </c>
      <c r="B1583" s="7" t="inlineStr">
        <is>
          <t>其他</t>
        </is>
      </c>
      <c r="C1583" s="7" t="n"/>
      <c r="D1583" s="14" t="n">
        <v>44526</v>
      </c>
      <c r="E1583" s="7" t="inlineStr">
        <is>
          <t>因應新冠肺炎防疫，全國維持二級警戒措施，本校校園防疫措施！</t>
        </is>
      </c>
      <c r="F1583" s="7" t="inlineStr">
        <is>
          <t>v1_校園防疫措施1101126-下載</t>
        </is>
      </c>
      <c r="G1583" s="7" t="inlineStr">
        <is>
          <t>v1_校園防疫措施1101126-</t>
        </is>
      </c>
      <c r="H1583" s="7" t="inlineStr">
        <is>
          <t>https://www.phy.ncu.edu.tw/wp-content/uploads/2021/11/v1_校園防疫措施1101126-.pdf</t>
        </is>
      </c>
      <c r="I1583" s="7" t="inlineStr">
        <is>
          <t>下載</t>
        </is>
      </c>
      <c r="J1583" s="7" t="inlineStr">
        <is>
          <t>https://www.phy.ncu.edu.tw/wp-content/uploads/2021/11/v1_校園防疫措施1101126-.pdf</t>
        </is>
      </c>
      <c r="K1583" s="7" t="n"/>
      <c r="L1583" s="7" t="n"/>
      <c r="M1583" s="7" t="inlineStr">
        <is>
          <t>https://www.phy.ncu.edu.tw/news/%e5%9b%a0%e6%87%89%e6%96%b0%e5%86%a0%e8%82%ba%e7%82%8e%e9%98%b2%e7%96%ab%ef%bc%8c%e5%85%a8%e5%9c%8b%e7%b6%ad%e6%8c%81%e4%ba%8c%e7%b4%9a%e8%ad%a6%e6%88%92%e6%8e%aa%e6%96%bd%ef%bc%8c%e6%9c%ac%e6%a0%a1-3/</t>
        </is>
      </c>
      <c r="N1583" s="7" t="inlineStr">
        <is>
          <t>許慧君</t>
        </is>
      </c>
    </row>
    <row r="1584">
      <c r="A1584" s="7">
        <f>TRUE()</f>
        <v/>
      </c>
      <c r="B1584" s="7" t="inlineStr">
        <is>
          <t>其他</t>
        </is>
      </c>
      <c r="C1584" s="7" t="n"/>
      <c r="D1584" s="14" t="n">
        <v>44526</v>
      </c>
      <c r="E1584" s="7" t="inlineStr">
        <is>
          <t>NTU-IBM Q 量子電腦   大學推廣教育課程</t>
        </is>
      </c>
      <c r="F1584" s="7" t="n"/>
      <c r="G1584" s="7" t="n"/>
      <c r="H1584" s="7" t="n"/>
      <c r="I1584" s="7" t="n"/>
      <c r="J1584" s="7" t="n"/>
      <c r="K1584" s="7" t="n"/>
      <c r="L1584" s="7" t="n"/>
      <c r="M1584" s="7" t="inlineStr">
        <is>
          <t>https://www.phy.ncu.edu.tw/news/ntu-ibm-q-%e9%87%8f%e5%ad%90%e9%9b%bb%e8%85%a6-%e5%a4%a7%e5%ad%b8%e6%8e%a8%e5%bb%a3%e6%95%99%e8%82%b2%e8%aa%b2%e7%a8%8b/</t>
        </is>
      </c>
      <c r="N1584" s="7" t="inlineStr">
        <is>
          <t>許慧君</t>
        </is>
      </c>
    </row>
    <row r="1585" ht="144" customHeight="1">
      <c r="A1585" s="7">
        <f>TRUE()</f>
        <v/>
      </c>
      <c r="B1585" s="7" t="inlineStr">
        <is>
          <t>其他</t>
        </is>
      </c>
      <c r="C1585" s="7" t="n"/>
      <c r="D1585" s="14" t="n">
        <v>44526</v>
      </c>
      <c r="E1585" s="7" t="inlineStr">
        <is>
          <t>111年高壓檢驗維護停電公告</t>
        </is>
      </c>
      <c r="F1585" s="9" t="inlineStr">
        <is>
          <t>事由：本校民國111年校區高壓電力系統檢驗維護停電公告。
說明：本公告停電時間業經110年08月16日第 736 次行政會議通過。
停電區域、範圍、時間：如附件
111年高壓檢驗維護停電公告下載
注意事項：避免高壓突波影響，屆時請將貴重儀器電源拔掉插頭，如有其他電力工程同時施作請事先通知營繕組，以防止感電情事。
※不便之處敬祈見諒，檢驗維護完畢後將提早復電。
施工廠商：挺鋒電檢技術股份有限公司
聯絡電話：03-4670099
營繕組電話：03-4227151#57320
 總務處 啟</t>
        </is>
      </c>
      <c r="G1585" s="7" t="inlineStr">
        <is>
          <t>111年高壓檢驗維護停電公告</t>
        </is>
      </c>
      <c r="H1585" s="7" t="inlineStr">
        <is>
          <t>https://www.phy.ncu.edu.tw/wp-content/uploads/2021/11/111年高壓檢驗維護停電公告.pdf</t>
        </is>
      </c>
      <c r="I1585" s="7" t="inlineStr">
        <is>
          <t>下載</t>
        </is>
      </c>
      <c r="J1585" s="7" t="inlineStr">
        <is>
          <t>https://www.phy.ncu.edu.tw/wp-content/uploads/2021/11/111年高壓檢驗維護停電公告.pdf</t>
        </is>
      </c>
      <c r="K1585" s="7" t="n"/>
      <c r="L1585" s="7" t="n"/>
      <c r="M1585" s="7" t="inlineStr">
        <is>
          <t>https://www.phy.ncu.edu.tw/news/111%e5%b9%b4%e9%ab%98%e5%a3%93%e6%aa%a2%e9%a9%97%e7%b6%ad%e8%ad%b7%e5%81%9c%e9%9b%bb%e5%85%ac%e5%91%8a/</t>
        </is>
      </c>
      <c r="N1585" s="7" t="inlineStr">
        <is>
          <t>許慧君</t>
        </is>
      </c>
    </row>
    <row r="1586" ht="66" customHeight="1">
      <c r="A1586" s="7">
        <f>TRUE()</f>
        <v/>
      </c>
      <c r="B1586" s="7" t="inlineStr">
        <is>
          <t>其他</t>
        </is>
      </c>
      <c r="C1586" s="7" t="n"/>
      <c r="D1586" s="14" t="n">
        <v>44525</v>
      </c>
      <c r="E1586" s="7" t="inlineStr">
        <is>
          <t>健雄館二樓走廊施工公告</t>
        </is>
      </c>
      <c r="F1586" s="9" t="inlineStr">
        <is>
          <t>日期 : 110.12.04(六)-12.05(日)
地點 : 健雄館二樓走廊
內容 : 拆除公佈欄、油漆粉刷工程
施工期間略有噪音、粉塵及異味，造成不便敬請見諒！
為了您的安全，請盡量避免進入施工區域，以免發生危險！</t>
        </is>
      </c>
      <c r="G1586" s="7" t="n"/>
      <c r="H1586" s="7" t="n"/>
      <c r="I1586" s="7" t="n"/>
      <c r="J1586" s="7" t="n"/>
      <c r="K1586" s="7" t="n"/>
      <c r="L1586" s="7" t="n"/>
      <c r="M1586" s="7" t="inlineStr">
        <is>
          <t>https://www.phy.ncu.edu.tw/news/%e5%81%a5%e9%9b%84%e9%a4%a8%e4%ba%8c%e6%a8%93%e8%b5%b0%e5%bb%8a%e6%96%bd%e5%b7%a5%e5%85%ac%e5%91%8a/</t>
        </is>
      </c>
      <c r="N1586" s="7" t="inlineStr">
        <is>
          <t>許慧君</t>
        </is>
      </c>
    </row>
    <row r="1587">
      <c r="A1587" s="7">
        <f>TRUE()</f>
        <v/>
      </c>
      <c r="B1587" s="7" t="inlineStr">
        <is>
          <t>其他</t>
        </is>
      </c>
      <c r="C1587" s="7" t="n"/>
      <c r="D1587" s="14" t="n">
        <v>44525</v>
      </c>
      <c r="E1587" s="7" t="inlineStr">
        <is>
          <t>瞬態分子雷射光譜實驗室徵求大二以上學生有興趣於分子物理</t>
        </is>
      </c>
      <c r="F1587" s="7" t="n"/>
      <c r="G1587" s="7" t="n"/>
      <c r="H1587" s="7" t="n"/>
      <c r="I1587" s="7" t="n"/>
      <c r="J1587" s="7" t="n"/>
      <c r="K1587" s="7" t="n"/>
      <c r="L1587" s="7" t="n"/>
      <c r="M1587" s="7" t="inlineStr">
        <is>
          <t>https://www.phy.ncu.edu.tw/news/%e7%9e%ac%e6%85%8b%e5%88%86%e5%ad%90%e9%9b%b7%e5%b0%84%e5%85%89%e8%ad%9c%e5%af%a6%e9%a9%97%e5%ae%a4%e5%be%b5%e6%b1%82%e5%a4%a7%e4%ba%8c%e4%bb%a5%e4%b8%8a%e5%ad%b8%e7%94%9f%e6%9c%89%e8%88%88%e8%b6%a3/</t>
        </is>
      </c>
      <c r="N1587" s="7" t="inlineStr">
        <is>
          <t>許慧君</t>
        </is>
      </c>
    </row>
    <row r="1588">
      <c r="A1588" s="7">
        <f>TRUE()</f>
        <v/>
      </c>
      <c r="B1588" s="7" t="inlineStr">
        <is>
          <t>其他</t>
        </is>
      </c>
      <c r="C1588" s="7" t="n"/>
      <c r="D1588" s="14" t="n">
        <v>44525</v>
      </c>
      <c r="E1588" s="7" t="inlineStr">
        <is>
          <t>中大物理系團隊參與國際重力波觀測計畫　發表觀測成果有成</t>
        </is>
      </c>
      <c r="F1588" s="7" t="inlineStr">
        <is>
          <t>http://ncusec.ncu.edu.tw/news/headlines_content.php?H_ID=3882&amp;fbclid=IwAR2OQlZCXc787TJVTY-VaL1esju60f7kFbn6PetPb66jFfE6FENEvjCJ6RI</t>
        </is>
      </c>
      <c r="G1588" s="7" t="inlineStr">
        <is>
          <t>http://ncusec.ncu.edu.tw/news/headlines_content.php?H_ID=388</t>
        </is>
      </c>
      <c r="H1588" s="7" t="inlineStr">
        <is>
          <t>http://ncusec.ncu.edu.tw/news/headlines_content.php?H_ID=3882&amp;fbclid=IwAR2OQlZCXc787TJVTY-VaL1esju60f7kFbn6PetPb66jFfE6FENEvjCJ6RI</t>
        </is>
      </c>
      <c r="I1588" s="7" t="n"/>
      <c r="J1588" s="7" t="n"/>
      <c r="K1588" s="7" t="n"/>
      <c r="L1588" s="7" t="n"/>
      <c r="M1588" s="7" t="inlineStr">
        <is>
          <t>https://www.phy.ncu.edu.tw/news/%e4%b8%ad%e5%a4%a7%e7%89%a9%e7%90%86%e7%b3%bb%e5%9c%98%e9%9a%8a%e5%8f%83%e8%88%87%e5%9c%8b%e9%9a%9b%e9%87%8d%e5%8a%9b%e6%b3%a2%e8%a7%80%e6%b8%ac%e8%a8%88%e7%95%ab%e3%80%80%e7%99%bc%e8%a1%a8%e8%a7%80/</t>
        </is>
      </c>
      <c r="N1588" s="7" t="inlineStr">
        <is>
          <t>許慧君</t>
        </is>
      </c>
    </row>
    <row r="1589" ht="40" customHeight="1">
      <c r="A1589" s="7">
        <f>TRUE()</f>
        <v/>
      </c>
      <c r="B1589" s="7" t="inlineStr">
        <is>
          <t>其他</t>
        </is>
      </c>
      <c r="C1589" s="7" t="n"/>
      <c r="D1589" s="14" t="n">
        <v>44524</v>
      </c>
      <c r="E1589" s="7" t="inlineStr">
        <is>
          <t>本校111年共同寒假補休日-111/1/27-1/28</t>
        </is>
      </c>
      <c r="F1589" s="9" t="inlineStr">
        <is>
          <t>本校公佈111年度職員共同寒假補休日:111年1月27日(週四)至28日(五)
系辦共同休假，有需處理之相關行政事務，請避開此日。
不便之處，還請見諒!</t>
        </is>
      </c>
      <c r="G1589" s="7" t="n"/>
      <c r="H1589" s="7" t="n"/>
      <c r="I1589" s="7" t="n"/>
      <c r="J1589" s="7" t="n"/>
      <c r="K1589" s="7" t="n"/>
      <c r="L1589" s="7" t="n"/>
      <c r="M1589" s="7" t="inlineStr">
        <is>
          <t>https://www.phy.ncu.edu.tw/news/%e6%9c%ac%e6%a0%a1111%e5%b9%b4%e5%85%b1%e5%90%8c%e5%af%92%e5%81%87%e8%a3%9c%e4%bc%91%e6%97%a5-111-1-27-1-28/</t>
        </is>
      </c>
      <c r="N1589" s="7" t="inlineStr">
        <is>
          <t>劉怡貞</t>
        </is>
      </c>
    </row>
    <row r="1590">
      <c r="A1590" s="7">
        <f>TRUE()</f>
        <v/>
      </c>
      <c r="B1590" s="7" t="inlineStr">
        <is>
          <t>獎學金</t>
        </is>
      </c>
      <c r="C1590" s="7" t="n"/>
      <c r="D1590" s="14" t="n">
        <v>44524</v>
      </c>
      <c r="E1590" s="7" t="inlineStr">
        <is>
          <t>日月光環保學術碩博士論文獎助</t>
        </is>
      </c>
      <c r="F1590" s="7" t="inlineStr">
        <is>
          <t>https://www.aseepsfund.org.tw/theme-detail/41__1/</t>
        </is>
      </c>
      <c r="G1590" s="7" t="inlineStr">
        <is>
          <t>https://www.aseepsfund.org.tw/theme-detail/41__1/</t>
        </is>
      </c>
      <c r="H1590" s="7" t="inlineStr">
        <is>
          <t>https://www.aseepsfund.org.tw/theme-detail/41__1/</t>
        </is>
      </c>
      <c r="I1590" s="7" t="n"/>
      <c r="J1590" s="7" t="n"/>
      <c r="K1590" s="7" t="n"/>
      <c r="L1590" s="7" t="n"/>
      <c r="M1590" s="7" t="inlineStr">
        <is>
          <t>https://www.phy.ncu.edu.tw/news/%e6%97%a5%e6%9c%88%e5%85%89%e7%92%b0%e4%bf%9d%e5%ad%b8%e8%a1%93%e7%a2%a9%e5%8d%9a%e5%a3%ab%e8%ab%96%e6%96%87%e7%8d%8e%e5%8a%a9/</t>
        </is>
      </c>
      <c r="N1590" s="7" t="inlineStr">
        <is>
          <t>許慧君</t>
        </is>
      </c>
    </row>
    <row r="1591" ht="170" customHeight="1">
      <c r="A1591" s="7">
        <f>TRUE()</f>
        <v/>
      </c>
      <c r="B1591" s="7" t="inlineStr">
        <is>
          <t>演講</t>
        </is>
      </c>
      <c r="C1591" s="7" t="n"/>
      <c r="D1591" s="14" t="n">
        <v>44524</v>
      </c>
      <c r="E1591" s="7" t="inlineStr">
        <is>
          <t>Colloquium20211130-DRAM產品工程大揭密</t>
        </is>
      </c>
      <c r="F1591" s="9" t="inlineStr">
        <is>
          <t>Colloquium
Department of Physics, NCU
DRAM產品工程大揭密
台灣美光科技股份有限公司
Date 2021.11.30 (Tue)
Place S4-625
Time 14:00-16:00
Abstract:
Micron flow of DRAM product
What is DEG and what DEG does
DEG’s role in Micron
How DEG co-work with other function
Who DEG is looking for</t>
        </is>
      </c>
      <c r="G1591" s="7" t="n"/>
      <c r="H1591" s="7" t="n"/>
      <c r="I1591" s="7" t="n"/>
      <c r="J1591" s="7" t="n"/>
      <c r="K1591" s="7" t="n"/>
      <c r="L1591" s="7" t="n"/>
      <c r="M1591" s="7" t="inlineStr">
        <is>
          <t>https://www.phy.ncu.edu.tw/news/colloquium20211130-dram%e7%94%a2%e5%93%81%e5%b7%a5%e7%a8%8b%e5%a4%a7%e6%8f%ad%e5%af%86/</t>
        </is>
      </c>
      <c r="N1591" s="7" t="inlineStr">
        <is>
          <t>許慧君</t>
        </is>
      </c>
    </row>
    <row r="1592" ht="248" customHeight="1">
      <c r="A1592" s="7">
        <f>TRUE()</f>
        <v/>
      </c>
      <c r="B1592" s="7" t="inlineStr">
        <is>
          <t>其他</t>
        </is>
      </c>
      <c r="C1592" s="7" t="n"/>
      <c r="D1592" s="14" t="n">
        <v>44523</v>
      </c>
      <c r="E1592" s="7" t="inlineStr">
        <is>
          <t>工程施工停水公告</t>
        </is>
      </c>
      <c r="F1592" s="9" t="inlineStr">
        <is>
          <t>事由：學生自主學習空間(原女5舍)自來水及井水幹管銜接工程。
停水時間：110年11月29日(一) 09：00至17：00
地下水停水範圍：女1、2、3、4、14舍(含郵局、地下室賣場)、男3、5、6、7(含七餐)、11(含敦煌書局、好視康眼鏡、美髮部、洗衣部)、13舍、國際學生宿舍、志道樓、工程一館(含品保中心)、電機一、二、三館(含資策會)、科一館、總圖書館、中正圖書館、游藝館、據德樓、大講堂、文一、二、三館、行政大樓、前門警衛室、學生自主學習中心(原女5舍)。
自來水停水範圍：女1、2、3、4、14舍(含郵局、地下室賣場)、男3、5、6、7(含七餐)、11(含敦煌書局、好視康眼鏡、美髮部、洗衣部)、13舍、國際學生宿舍、志道樓、游藝館、據德樓、大講堂、學生自主學習中心(原女5舍)。
※一、倘遇雨天或特殊原因發生致無法工作時，可能取消施工，惟待下次停水日期決定後，再行公告。
二、不便之處敬祈見諒，提早施工完畢後將提早供水，如遇有特殊困難亦可能延緩恢復供水。
三、各大樓原則皆備有蓄水池或水塔，停水後仍有蓄水池或水塔水源可供使用
施工廠商：富陽營造工程有限公司 謝先生0912276693
嘉盛水電有限公司 華先生0935238127
營繕組電話：03-4227151 #57320 #57324
 總務處 啟</t>
        </is>
      </c>
      <c r="G1592" s="7" t="n"/>
      <c r="H1592" s="7" t="n"/>
      <c r="I1592" s="7" t="n"/>
      <c r="J1592" s="7" t="n"/>
      <c r="K1592" s="7" t="n"/>
      <c r="L1592" s="7" t="n"/>
      <c r="M1592" s="7" t="inlineStr">
        <is>
          <t>https://www.phy.ncu.edu.tw/news/%e5%b7%a5%e7%a8%8b%e6%96%bd%e5%b7%a5%e5%81%9c%e6%b0%b4%e5%85%ac%e5%91%8a/</t>
        </is>
      </c>
      <c r="N1592" s="7" t="inlineStr">
        <is>
          <t>許慧君</t>
        </is>
      </c>
    </row>
    <row r="1593" ht="40" customHeight="1">
      <c r="A1593" s="7">
        <f>TRUE()</f>
        <v/>
      </c>
      <c r="B1593" s="7" t="inlineStr">
        <is>
          <t>其他</t>
        </is>
      </c>
      <c r="C1593" s="7" t="n"/>
      <c r="D1593" s="14" t="n">
        <v>44523</v>
      </c>
      <c r="E1593" s="7" t="inlineStr">
        <is>
          <t>S4-717暫停開放公告：12/02(四)</t>
        </is>
      </c>
      <c r="F1593" s="9" t="inlineStr">
        <is>
          <t>時間：110/12/02(四) 12:00-17:30
事由：特殊選才招生複試       考生候考區
活動期間本空間暫停開放討論，非相關人員請勿進入。謝謝合作。</t>
        </is>
      </c>
      <c r="G1593" s="7" t="n"/>
      <c r="H1593" s="7" t="n"/>
      <c r="I1593" s="7" t="n"/>
      <c r="J1593" s="7" t="n"/>
      <c r="K1593" s="7" t="n"/>
      <c r="L1593" s="7" t="n"/>
      <c r="M1593" s="7" t="inlineStr">
        <is>
          <t>https://www.phy.ncu.edu.tw/news/s4-717%e6%9a%ab%e5%81%9c%e9%96%8b%e6%94%be%e5%85%ac%e5%91%8a%ef%bc%9a12-02%e5%9b%9b/</t>
        </is>
      </c>
      <c r="N1593" s="7" t="inlineStr">
        <is>
          <t>吳菁穗</t>
        </is>
      </c>
    </row>
    <row r="1594" ht="53" customHeight="1">
      <c r="A1594" s="7">
        <f>TRUE()</f>
        <v/>
      </c>
      <c r="B1594" s="7" t="inlineStr">
        <is>
          <t>其他</t>
        </is>
      </c>
      <c r="C1594" s="7" t="n"/>
      <c r="D1594" s="14" t="n">
        <v>44523</v>
      </c>
      <c r="E1594" s="7" t="inlineStr">
        <is>
          <t>校園網路骨幹路由器對外電路調整-第二次施工</t>
        </is>
      </c>
      <c r="F1594" s="9" t="inlineStr">
        <is>
          <t>原預計11.24(三) 9:00 ~ 12:00 間，調整校園網路對外電路，期間會有網路瞬斷現象。
很抱歉，時間改成 13:00 ~ 16:00
造成不便，敬請見諒。 
電算中心</t>
        </is>
      </c>
      <c r="G1594" s="7" t="n"/>
      <c r="H1594" s="7" t="n"/>
      <c r="I1594" s="7" t="n"/>
      <c r="J1594" s="7" t="n"/>
      <c r="K1594" s="7" t="n"/>
      <c r="L1594" s="7" t="n"/>
      <c r="M1594" s="7" t="inlineStr">
        <is>
          <t>https://www.phy.ncu.edu.tw/news/%e6%a0%a1%e5%9c%92%e7%b6%b2%e8%b7%af%e9%aa%a8%e5%b9%b9%e8%b7%af%e7%94%b1%e5%99%a8%e5%b0%8d%e5%a4%96%e9%9b%bb%e8%b7%af%e8%aa%bf%e6%95%b4-%e7%ac%ac%e4%ba%8c%e6%ac%a1%e6%96%bd%e5%b7%a5/</t>
        </is>
      </c>
      <c r="N1594" s="7" t="inlineStr">
        <is>
          <t>許慧君</t>
        </is>
      </c>
    </row>
    <row r="1595" ht="144" customHeight="1">
      <c r="A1595" s="7">
        <f>TRUE()</f>
        <v/>
      </c>
      <c r="B1595" s="7" t="inlineStr">
        <is>
          <t>招生</t>
        </is>
      </c>
      <c r="C1595" s="7" t="n"/>
      <c r="D1595" s="14" t="n">
        <v>44519</v>
      </c>
      <c r="E1595" s="7" t="inlineStr">
        <is>
          <t>111學年度碩士班甄試入學正備取生報到情形查詢</t>
        </is>
      </c>
      <c r="F1595" s="9" t="inlineStr">
        <is>
          <t>正備取生報到階段查詢
正備取生報到情形查詢
階段次數報到日期備註功能
正取生  正取生 *110年12月01日至110年12月10日
備取1110年12月13日至110年12月20日備取1~備取3
備取2110年12月13日至110年12月20日備取1~備取5
備取3110年12月15日至110年12月24日備取6~備取8
備取4110年12月24日至110年12月30日備取9~備取11
備取5111年01月05日至111年01月12日備取12
備取6111年01月05日至111年01月12日備取13
備取7111年01月20日至111年01月24日備取14</t>
        </is>
      </c>
      <c r="G1595" s="7" t="inlineStr">
        <is>
          <t>正備取生報到階段查詢</t>
        </is>
      </c>
      <c r="H1595" s="7" t="inlineStr">
        <is>
          <t>https://cis.ncu.edu.tw/ExamRegister/checkin?activityNo=124</t>
        </is>
      </c>
      <c r="I1595" s="7" t="inlineStr">
        <is>
          <t>正備取生報到情形查詢</t>
        </is>
      </c>
      <c r="J1595" s="7" t="inlineStr">
        <is>
          <t>https://cis.ncu.edu.tw/ExamRegister/checkin_detail?d=124I999I1I2202I0</t>
        </is>
      </c>
      <c r="K1595" s="7" t="n"/>
      <c r="L1595" s="7" t="n"/>
      <c r="M1595" s="7" t="inlineStr">
        <is>
          <t>https://www.phy.ncu.edu.tw/news/111%e5%ad%b8%e5%b9%b4%e5%ba%a6%e7%a2%a9%e5%a3%ab%e7%8f%ad%e7%94%84%e8%a9%a6%e5%85%a5%e5%ad%b8%e6%ad%a3%e5%82%99%e5%8f%96%e7%94%9f%e5%a0%b1%e5%88%b0%e6%83%85%e5%bd%a2%e6%9f%a5%e8%a9%a2/</t>
        </is>
      </c>
      <c r="N1595" s="7" t="inlineStr">
        <is>
          <t>許慧君</t>
        </is>
      </c>
    </row>
    <row r="1596" ht="40" customHeight="1">
      <c r="A1596" s="7">
        <f>TRUE()</f>
        <v/>
      </c>
      <c r="B1596" s="7" t="inlineStr">
        <is>
          <t>招生</t>
        </is>
      </c>
      <c r="C1596" s="7" t="n"/>
      <c r="D1596" s="14" t="n">
        <v>44519</v>
      </c>
      <c r="E1596" s="7" t="inlineStr">
        <is>
          <t>111學年度碩士班甄試入學第二梯次錄取名單</t>
        </is>
      </c>
      <c r="F1596" s="9" t="inlineStr">
        <is>
          <t>111學年度碩士班甄試入學第二梯次錄取名單
複試正取者:複試成績單、報到通知，於11/19郵寄至通訊地址。
複試備取者、未錄取者:成績單，於11/19郵寄至通訊地址。</t>
        </is>
      </c>
      <c r="G1596" s="7" t="inlineStr">
        <is>
          <t>111學年度碩士班甄試入學第二梯次錄取名單</t>
        </is>
      </c>
      <c r="H1596" s="7" t="inlineStr">
        <is>
          <t>https://admission.ncu.edu.tw/zh-TW/article/2021-11-19%2010:36:39</t>
        </is>
      </c>
      <c r="I1596" s="7" t="n"/>
      <c r="J1596" s="7" t="n"/>
      <c r="K1596" s="7" t="n"/>
      <c r="L1596" s="7" t="n"/>
      <c r="M1596" s="7" t="inlineStr">
        <is>
          <t>https://www.phy.ncu.edu.tw/news/111%e5%ad%b8%e5%b9%b4%e5%ba%a6%e7%a2%a9%e5%a3%ab%e7%8f%ad%e7%94%84%e8%a9%a6%e5%85%a5%e5%ad%b8%e7%ac%ac%e4%ba%8c%e6%a2%af%e6%ac%a1%e9%8c%84%e5%8f%96%e5%90%8d%e5%96%ae/</t>
        </is>
      </c>
      <c r="N1596" s="7" t="inlineStr">
        <is>
          <t>許慧君</t>
        </is>
      </c>
    </row>
    <row r="1597" ht="409.6" customHeight="1">
      <c r="A1597" s="7">
        <f>TRUE()</f>
        <v/>
      </c>
      <c r="B1597" s="7" t="inlineStr">
        <is>
          <t>招生</t>
        </is>
      </c>
      <c r="C1597" s="7" t="inlineStr">
        <is>
          <t>高中生</t>
        </is>
      </c>
      <c r="D1597" s="14" t="n">
        <v>44517</v>
      </c>
      <c r="E1597" s="7" t="inlineStr">
        <is>
          <t>111學年度大學特殊選才招生物理學系複試通知</t>
        </is>
      </c>
      <c r="F1597" s="9" t="inlineStr">
        <is>
          <t>國立中央大學 111 學年度大學特殊選才招生 物理學系 初試通過名單
報名人數 23名，初試通過名單 21 名(依准考證號碼)
 605010001、605010002、605010003、605010004、605010005、605010006、605010007、605010008、605010009、605010010、605010011、605010012、605010013、605010014、605010015、605010016、605010017、605010018、605010020、605010022、605010023。
國立中央大學 111 學年度大學特殊選才招生  物理學系  複試通知單
初試成績單及複試通知單已於110年11月17日寄出，敬請注意收件。
一、複試日期：110年12月02日（星期四）
報到時間：請依表列報到時間辦理報到。考生須親自辦理報到，逾時未報到者，視為自動放棄應試資格。
報到地點：健雄館七樓S4-717。
應攜帶物品：①複試通知單②附照片之有效身分證件。
考生候考區：健雄館S4-717。考生報到後，請依規定於候考區等候，勿隨意離場，三次唱名未到，視同自動放棄應試資格。如遇缺考者，則由現場已報到考生依序遞補進行。 
考試時間：預計13:00起依『考試序號』進行口試，每位考生分四階段，前三階段各8分鐘，共24分鐘；第四階段為共同對談，時間為16:30~17:30，請勿缺席。
報到時間考試序號准考證號姓名
12:451605010004廖○任
12:452605010006蔡○霖
12:453605010009劉○恩
13:054605010011徐○兆
13:055605010012許○蓉
13:056605010014陳○潔
13:357605010018張○彤
13:358605010020曾○翔
13:359605010022黃○森
13:5510605010002蔡○瑜
13:5511605010013林○緯
13:5512605010023高○恩
14:2513605010001李○維
14:2514605010003洪○喬
14:2515605010005張○瑀
14:5016605010007林○先
14:5017605010008楊○淳
14:5018605010010邱○宸
15:1519605010015郭○穎
15:1520605010016黃○岳
15:1521605010017楊○若
二、注意事項：
1.報到時請繳驗複試通知單及身分證件正本，驗畢歸還。
2.補助經濟弱勢考生複試交通費，請於簡章網頁→相關表格下載A-7。
3.機車禁止入校。家長開車之考生可憑本複試通知單免收停車費：入校時以車牌辨識直接通行，勿刷悠遊卡或一卡通；離校前請勿至自動繳費機繳費，離校時請走人工車道並出示本通知單即可放行。 
 如對於本項考試有任何問題，歡迎洽詢 (03) 422-7151 轉分機65300。</t>
        </is>
      </c>
      <c r="G1597" s="7" t="n"/>
      <c r="H1597" s="7" t="n"/>
      <c r="I1597" s="7" t="n"/>
      <c r="J1597" s="7" t="n"/>
      <c r="K1597" s="7" t="n"/>
      <c r="L1597" s="7" t="n"/>
      <c r="M1597" s="7" t="inlineStr">
        <is>
          <t>https://www.phy.ncu.edu.tw/news/111%e5%ad%b8%e5%b9%b4%e5%ba%a6%e5%a4%a7%e5%ad%b8%e7%89%b9%e6%ae%8a%e9%81%b8%e6%89%8d%e6%8b%9b%e7%94%9f%e7%89%a9%e7%90%86%e5%ad%b8%e7%b3%bb%e8%a4%87%e8%a9%a6%e9%80%9a%e7%9f%a5/</t>
        </is>
      </c>
      <c r="N1597" s="7" t="inlineStr">
        <is>
          <t>吳菁穗</t>
        </is>
      </c>
    </row>
    <row r="1598" ht="309" customHeight="1">
      <c r="A1598" s="7">
        <f>TRUE()</f>
        <v/>
      </c>
      <c r="B1598" s="7" t="inlineStr">
        <is>
          <t>演講</t>
        </is>
      </c>
      <c r="C1598" s="7" t="n"/>
      <c r="D1598" s="14" t="n">
        <v>44517</v>
      </c>
      <c r="E1598" s="7" t="inlineStr">
        <is>
          <t>Colloquium20211123-A decade of golden age of operando x-ray spectroscopy for energy science</t>
        </is>
      </c>
      <c r="F1598" s="9" t="inlineStr">
        <is>
          <t>Colloquium
Department of Physics, NCU
A decade of golden age of operando x-ray spectroscopy for energy science
Prof. Chung-Li Dong (董崇禮)
Department of Physics, Tamkang University
Date 2021.11.23 (Tue)    
Place S4-625
Time 14:00-16:00
Abstract: A new era of human demand for renewable energy is dawning and material scientists are devoted to hunting for clean and sustainable energy. To improve the energy conversion/generation/storage efficiency of current energy material is a great challenge beyond doubt. In many important energy material systems such as artificial photosynthesis, nanostructured catalysts, and smart materials, it is critical to look into the change of atomic and electronic structures near the interfacial region under their real operational conditions. Without knowing the atomic and electronic structures and how they vary in working environments, it is difficult to better engineer the material for superior performance in an efficient way. Synchrotron x-ray spectroscopies, including x-ray absorption and x-ray emission spectroscopies are powerful tools to study the local unoccupied and occupied electronic states. Utilizing the in situ technique, the access to monitor the change of atomic and electronic structures of the energy material under operational environment now becomes possible. This presentation will report the in situ characterization on energy relevant materials by synchrotron x-ray spectroscopy, including soft- and hard-x-ray absorption spectroscopy. Emerging characterization tool, recent progress of in situ technique development, and a number of recent studies will be presented in this talk.</t>
        </is>
      </c>
      <c r="G1598" s="7" t="n"/>
      <c r="H1598" s="7" t="n"/>
      <c r="I1598" s="7" t="n"/>
      <c r="J1598" s="7" t="n"/>
      <c r="K1598" s="7" t="n"/>
      <c r="L1598" s="7" t="n"/>
      <c r="M1598" s="7" t="inlineStr">
        <is>
          <t>https://www.phy.ncu.edu.tw/news/colloquium20211123-a-decade-of-golden-age-of-operando-x-ray-spectroscopy-for-energy-science/</t>
        </is>
      </c>
      <c r="N1598" s="7" t="inlineStr">
        <is>
          <t>許慧君</t>
        </is>
      </c>
    </row>
    <row r="1599" ht="40" customHeight="1">
      <c r="A1599" s="7">
        <f>TRUE()</f>
        <v/>
      </c>
      <c r="B1599" s="7" t="inlineStr">
        <is>
          <t>其他</t>
        </is>
      </c>
      <c r="C1599" s="7" t="n"/>
      <c r="D1599" s="14" t="n">
        <v>44517</v>
      </c>
      <c r="E1599" s="7" t="inlineStr">
        <is>
          <t>S4-717暫停開放公告11/20(六)</t>
        </is>
      </c>
      <c r="F1599" s="9" t="inlineStr">
        <is>
          <t>時間：11/20(六)09-17
事由：復旦高中科學活動
活動期間非相關人員請勿進入謝謝合作</t>
        </is>
      </c>
      <c r="G1599" s="7" t="n"/>
      <c r="H1599" s="7" t="n"/>
      <c r="I1599" s="7" t="n"/>
      <c r="J1599" s="7" t="n"/>
      <c r="K1599" s="7" t="n"/>
      <c r="L1599" s="7" t="n"/>
      <c r="M1599" s="7" t="inlineStr">
        <is>
          <t>https://www.phy.ncu.edu.tw/news/s4-717%e6%9a%ab%e5%81%9c%e9%96%8b%e6%94%be%e5%85%ac%e5%91%8a11-20%e5%85%ad/</t>
        </is>
      </c>
      <c r="N1599" s="7" t="inlineStr">
        <is>
          <t>許慧君</t>
        </is>
      </c>
    </row>
    <row r="1600" ht="27" customHeight="1">
      <c r="A1600" s="7">
        <f>TRUE()</f>
        <v/>
      </c>
      <c r="B1600" s="7" t="inlineStr">
        <is>
          <t>其他</t>
        </is>
      </c>
      <c r="C1600" s="7" t="n"/>
      <c r="D1600" s="14" t="n">
        <v>44516</v>
      </c>
      <c r="E1600" s="7" t="inlineStr">
        <is>
          <t>恭賀粘正勳老師榮獲[2021台灣創新技術博覽會發明競賽]金牌獎</t>
        </is>
      </c>
      <c r="F1600" s="9" t="inlineStr">
        <is>
          <t>2021發明競賽得獎名單
專利作品名稱:應用於水面上之光驅動轉子</t>
        </is>
      </c>
      <c r="G1600" s="7" t="inlineStr">
        <is>
          <t>2021發明競賽得獎名單</t>
        </is>
      </c>
      <c r="H1600" s="7" t="inlineStr">
        <is>
          <t>https://drive.google.com/file/d/1pm8WO6xNy9GT4AP_2h54MdF1YnIv8Y9Y/view</t>
        </is>
      </c>
      <c r="I1600" s="7" t="n"/>
      <c r="J1600" s="7" t="n"/>
      <c r="K1600" s="7" t="n"/>
      <c r="L1600" s="7" t="n"/>
      <c r="M1600" s="7" t="inlineStr">
        <is>
          <t>https://www.phy.ncu.edu.tw/news/%e6%81%ad%e8%b3%80%e7%b2%98%e6%ad%a3%e5%8b%b3%e8%80%81%e5%b8%ab%e6%a6%ae%e7%8d%b22021%e5%8f%b0%e7%81%a3%e5%89%b5%e6%96%b0%e6%8a%80%e8%a1%93%e5%8d%9a%e8%a6%bd%e6%9c%83%e7%99%bc%e6%98%8e%e7%ab%b6/</t>
        </is>
      </c>
      <c r="N1600" s="7" t="inlineStr">
        <is>
          <t>許慧君</t>
        </is>
      </c>
    </row>
    <row r="1601" ht="53" customHeight="1">
      <c r="A1601" s="7">
        <f>TRUE()</f>
        <v/>
      </c>
      <c r="B1601" s="7" t="inlineStr">
        <is>
          <t>其他</t>
        </is>
      </c>
      <c r="C1601" s="7" t="n"/>
      <c r="D1601" s="14" t="n">
        <v>44516</v>
      </c>
      <c r="E1601" s="7" t="inlineStr">
        <is>
          <t>校園網路骨幹路由器介面調整</t>
        </is>
      </c>
      <c r="F1601" s="9" t="inlineStr">
        <is>
          <t>11/17(三) 10:00 ~ 17:00 間需要調整介面，以下單位會受到影響，大約中斷3~5分鐘
文一、文二、文三、教研大樓、工一館化材、工四館化材、工一館土木、營管+工學院、物理系、高能、天文、生科、水文、太空、學科中心、生醫、統研、機械、環工、應地、光電</t>
        </is>
      </c>
      <c r="G1601" s="7" t="n"/>
      <c r="H1601" s="7" t="n"/>
      <c r="I1601" s="7" t="n"/>
      <c r="J1601" s="7" t="n"/>
      <c r="K1601" s="7" t="n"/>
      <c r="L1601" s="7" t="n"/>
      <c r="M1601" s="7" t="inlineStr">
        <is>
          <t>https://www.phy.ncu.edu.tw/news/%e6%a0%a1%e5%9c%92%e7%b6%b2%e8%b7%af%e9%aa%a8%e5%b9%b9%e8%b7%af%e7%94%b1%e5%99%a8%e4%bb%8b%e9%9d%a2%e8%aa%bf%e6%95%b4/</t>
        </is>
      </c>
      <c r="N1601" s="7" t="inlineStr">
        <is>
          <t>許慧君</t>
        </is>
      </c>
    </row>
    <row r="1602">
      <c r="A1602" s="7">
        <f>TRUE()</f>
        <v/>
      </c>
      <c r="B1602" s="7" t="inlineStr">
        <is>
          <t>其他</t>
        </is>
      </c>
      <c r="C1602" s="7" t="n"/>
      <c r="D1602" s="14" t="n">
        <v>44516</v>
      </c>
      <c r="E1602" s="7" t="inlineStr">
        <is>
          <t>2021(ProPHY第五期)</t>
        </is>
      </c>
      <c r="F1602" s="7" t="inlineStr">
        <is>
          <t>2021(ProPHY第五期)</t>
        </is>
      </c>
      <c r="G1602" s="7" t="inlineStr">
        <is>
          <t>2021(ProPHY第五期)</t>
        </is>
      </c>
      <c r="H1602" s="7" t="inlineStr">
        <is>
          <t>https://ncuphy04.wixsite.com/mysite-1</t>
        </is>
      </c>
      <c r="I1602" s="7" t="n"/>
      <c r="J1602" s="7" t="n"/>
      <c r="K1602" s="7" t="n"/>
      <c r="L1602" s="7" t="n"/>
      <c r="M1602" s="7" t="inlineStr">
        <is>
          <t>https://www.phy.ncu.edu.tw/news/2021prophy%e7%ac%ac%e4%ba%94%e6%9c%9f/</t>
        </is>
      </c>
      <c r="N1602" s="7" t="inlineStr">
        <is>
          <t>許慧君</t>
        </is>
      </c>
    </row>
    <row r="1603" ht="92" customHeight="1">
      <c r="A1603" s="7">
        <f>TRUE()</f>
        <v/>
      </c>
      <c r="B1603" s="7" t="inlineStr">
        <is>
          <t>其他</t>
        </is>
      </c>
      <c r="C1603" s="7" t="n"/>
      <c r="D1603" s="14" t="n">
        <v>44516</v>
      </c>
      <c r="E1603" s="7" t="inlineStr">
        <is>
          <t>校園網路骨幹路由器對外電路調整</t>
        </is>
      </c>
      <c r="F1603" s="9" t="inlineStr">
        <is>
          <t>System Network Manager Group (SNMG) Post
------------------------------------------------------------------------------
大家好
預計11.18(四) 8:00 ~ 12:00 間，調整校園網路對外電路，期間會有網路瞬斷現象。
麻煩協助通知。造成不便，敬請見諒。
電算中心 戴元任 敬上
 Post By (發信者) 電算中心 戴元任</t>
        </is>
      </c>
      <c r="G1603" s="7" t="n"/>
      <c r="H1603" s="7" t="n"/>
      <c r="I1603" s="7" t="n"/>
      <c r="J1603" s="7" t="n"/>
      <c r="K1603" s="7" t="n"/>
      <c r="L1603" s="7" t="n"/>
      <c r="M1603" s="7" t="inlineStr">
        <is>
          <t>https://www.phy.ncu.edu.tw/news/%e6%a0%a1%e5%9c%92%e7%b6%b2%e8%b7%af%e9%aa%a8%e5%b9%b9%e8%b7%af%e7%94%b1%e5%99%a8%e5%b0%8d%e5%a4%96%e9%9b%bb%e8%b7%af%e8%aa%bf%e6%95%b4/</t>
        </is>
      </c>
      <c r="N1603" s="7" t="inlineStr">
        <is>
          <t>許慧君</t>
        </is>
      </c>
    </row>
    <row r="1604" ht="118" customHeight="1">
      <c r="A1604" s="7">
        <f>TRUE()</f>
        <v/>
      </c>
      <c r="B1604" s="7" t="inlineStr">
        <is>
          <t>其他</t>
        </is>
      </c>
      <c r="C1604" s="7" t="n"/>
      <c r="D1604" s="14" t="n">
        <v>44516</v>
      </c>
      <c r="E1604" s="7" t="inlineStr">
        <is>
          <t>請同學立即至Portal學籍系統輸入個人校外租屋地址，謝謝~</t>
        </is>
      </c>
      <c r="F1604" s="9" t="inlineStr">
        <is>
          <t>各位同學好：近期常有同學在校外租屋處發生病痛及意外，因為在學校的學籍系統上沒有輸入租屋地址，或舊資料未更新，延誤救護時間。
若同學是在校外租屋，請您立即補輸入(或更新)自己的租屋地址，以利緊急狀況發生時可立即獲得協助，煩請立刻執行~~謝謝 
★★輸入租屋地址步驟：中大Portal--&gt;便捷窗口--&gt;服務櫃台--&gt;教務專區--&gt;學籍/註冊--&gt;學籍登錄--&gt;點選中間「學籍登錄」--&gt;下一步--&gt;通訊資訊--&gt;住宿資料--&gt;點選「校外賃居」--&gt;同意(填寫賃居地址)--&gt;輸入或更新「賃居地址」--&gt;下一步(3次)--&gt;資料確認無誤+送出 
此”輸入\更新”非常重要，救急亟需，請同學一定要完成！！ (個資學校會保密)    
學務處生輔組 敬上 110/11/15</t>
        </is>
      </c>
      <c r="G1604" s="7" t="n"/>
      <c r="H1604" s="7" t="n"/>
      <c r="I1604" s="7" t="n"/>
      <c r="J1604" s="7" t="n"/>
      <c r="K1604" s="7" t="n"/>
      <c r="L1604" s="7" t="n"/>
      <c r="M1604" s="7" t="inlineStr">
        <is>
          <t>https://www.phy.ncu.edu.tw/news/%e8%ab%8b%e5%90%8c%e5%ad%b8%e7%ab%8b%e5%8d%b3%e8%87%b3portal%e5%ad%b8%e7%b1%8d%e7%b3%bb%e7%b5%b1%e8%bc%b8%e5%85%a5%e5%80%8b%e4%ba%ba%e6%a0%a1%e5%a4%96%e7%a7%9f%e5%b1%8b%e5%9c%b0%e5%9d%80%ef%bc%8c/</t>
        </is>
      </c>
      <c r="N1604" s="7" t="inlineStr">
        <is>
          <t>許慧君</t>
        </is>
      </c>
    </row>
    <row r="1605">
      <c r="A1605" s="7">
        <f>TRUE()</f>
        <v/>
      </c>
      <c r="B1605" s="7" t="inlineStr">
        <is>
          <t>其他</t>
        </is>
      </c>
      <c r="C1605" s="7" t="n"/>
      <c r="D1605" s="14" t="n">
        <v>44515</v>
      </c>
      <c r="E1605" s="7" t="inlineStr">
        <is>
          <t>11/23（二）111學年度第一梯次交換計畫申請說明會</t>
        </is>
      </c>
      <c r="F1605" s="7" t="n"/>
      <c r="G1605" s="7" t="n"/>
      <c r="H1605" s="7" t="n"/>
      <c r="I1605" s="7" t="n"/>
      <c r="J1605" s="7" t="n"/>
      <c r="K1605" s="7" t="n"/>
      <c r="L1605" s="7" t="n"/>
      <c r="M1605" s="7" t="inlineStr">
        <is>
          <t>https://www.phy.ncu.edu.tw/news/11-23%ef%bc%88%e4%ba%8c%ef%bc%89111%e5%ad%b8%e5%b9%b4%e5%ba%a6%e7%ac%ac%e4%b8%80%e6%a2%af%e6%ac%a1%e4%ba%a4%e6%8f%9b%e8%a8%88%e7%95%ab%e7%94%b3%e8%ab%8b%e8%aa%aa%e6%98%8e%e6%9c%83/</t>
        </is>
      </c>
      <c r="N1605" s="7" t="inlineStr">
        <is>
          <t>許慧君</t>
        </is>
      </c>
    </row>
    <row r="1606">
      <c r="A1606" s="7">
        <f>TRUE()</f>
        <v/>
      </c>
      <c r="B1606" s="7" t="inlineStr">
        <is>
          <t>其他</t>
        </is>
      </c>
      <c r="C1606" s="7" t="n"/>
      <c r="D1606" s="14" t="n">
        <v>44515</v>
      </c>
      <c r="E1606" s="7" t="inlineStr">
        <is>
          <t>看短片答問卷抽抽鬆餅券~滋養研究生的身心味蕾</t>
        </is>
      </c>
      <c r="F1606" s="7" t="n"/>
      <c r="G1606" s="7" t="n"/>
      <c r="H1606" s="7" t="n"/>
      <c r="I1606" s="7" t="n"/>
      <c r="J1606" s="7" t="n"/>
      <c r="K1606" s="7" t="n"/>
      <c r="L1606" s="7" t="n"/>
      <c r="M1606" s="7" t="inlineStr">
        <is>
          <t>https://www.phy.ncu.edu.tw/news/%e7%9c%8b%e7%9f%ad%e7%89%87%e7%ad%94%e5%95%8f%e5%8d%b7%e6%8a%bd%e6%8a%bd%e9%ac%86%e9%a4%85%e5%88%b8%e6%bb%8b%e9%a4%8a%e7%a0%94%e7%a9%b6%e7%94%9f%e7%9a%84%e8%ba%ab%e5%bf%83%e5%91%b3%e8%95%be/</t>
        </is>
      </c>
      <c r="N1606" s="7" t="inlineStr">
        <is>
          <t>許慧君</t>
        </is>
      </c>
    </row>
    <row r="1607">
      <c r="A1607" s="7">
        <f>TRUE()</f>
        <v/>
      </c>
      <c r="B1607" s="7" t="inlineStr">
        <is>
          <t>獎學金</t>
        </is>
      </c>
      <c r="C1607" s="7" t="n"/>
      <c r="D1607" s="14" t="n">
        <v>44511</v>
      </c>
      <c r="E1607" s="7" t="inlineStr">
        <is>
          <t>李博士克承獎學金申請公告</t>
        </is>
      </c>
      <c r="F1607" s="7" t="inlineStr">
        <is>
          <t>李博士克承獎學金辦法與申請表下載</t>
        </is>
      </c>
      <c r="G1607" s="7" t="inlineStr">
        <is>
          <t>李博士克承獎學金辦法與申請表</t>
        </is>
      </c>
      <c r="H1607" s="7" t="inlineStr">
        <is>
          <t>https://www.phy.ncu.edu.tw/wp-content/uploads/2021/11/李博士克承獎學金辦法與申請表-1.pdf</t>
        </is>
      </c>
      <c r="I1607" s="7" t="inlineStr">
        <is>
          <t>下載</t>
        </is>
      </c>
      <c r="J1607" s="7" t="inlineStr">
        <is>
          <t>https://www.phy.ncu.edu.tw/wp-content/uploads/2021/11/李博士克承獎學金辦法與申請表-1.pdf</t>
        </is>
      </c>
      <c r="K1607" s="7" t="n"/>
      <c r="L1607" s="7" t="n"/>
      <c r="M1607" s="7" t="inlineStr">
        <is>
          <t>https://www.phy.ncu.edu.tw/news/%e6%9d%8e%e5%8d%9a%e5%a3%ab%e5%85%8b%e6%89%bf%e7%8d%8e%e5%ad%b8%e9%87%91%e7%94%b3%e8%ab%8b%e5%85%ac%e5%91%8a-3/</t>
        </is>
      </c>
      <c r="N1607" s="7" t="inlineStr">
        <is>
          <t>許慧君</t>
        </is>
      </c>
    </row>
    <row r="1608" ht="40" customHeight="1">
      <c r="A1608" s="7">
        <f>TRUE()</f>
        <v/>
      </c>
      <c r="B1608" s="7" t="inlineStr">
        <is>
          <t>獎學金</t>
        </is>
      </c>
      <c r="C1608" s="7" t="n"/>
      <c r="D1608" s="14" t="n">
        <v>44511</v>
      </c>
      <c r="E1608" s="7" t="inlineStr">
        <is>
          <t>110年度中技社「科技獎學金」得獎名單</t>
        </is>
      </c>
      <c r="F1608" s="9" t="inlineStr">
        <is>
          <t>研究獎學金：博士班謝妮恩
境外生研究獎學金:博士班 RAPTI GHOSH
境外生生活助學金:博士班 RAPTI GHOSH</t>
        </is>
      </c>
      <c r="G1608" s="7" t="n"/>
      <c r="H1608" s="7" t="n"/>
      <c r="I1608" s="7" t="n"/>
      <c r="J1608" s="7" t="n"/>
      <c r="K1608" s="7" t="n"/>
      <c r="L1608" s="7" t="n"/>
      <c r="M1608" s="7" t="inlineStr">
        <is>
          <t>https://www.phy.ncu.edu.tw/news/110%e5%b9%b4%e5%ba%a6%e4%b8%ad%e6%8a%80%e7%a4%be%e3%80%8c%e7%a7%91%e6%8a%80%e7%8d%8e%e5%ad%b8%e9%87%91%e3%80%8d%e5%be%97%e7%8d%8e%e5%90%8d%e5%96%ae/</t>
        </is>
      </c>
      <c r="N1608" s="7" t="inlineStr">
        <is>
          <t>許慧君</t>
        </is>
      </c>
    </row>
    <row r="1609">
      <c r="A1609" s="7">
        <f>TRUE()</f>
        <v/>
      </c>
      <c r="B1609" s="7" t="inlineStr">
        <is>
          <t>其他</t>
        </is>
      </c>
      <c r="C1609" s="7" t="n"/>
      <c r="D1609" s="14" t="n">
        <v>44510</v>
      </c>
      <c r="E1609" s="7" t="inlineStr">
        <is>
          <t>美國紐約石溪大學，材料與化工研究所招生說明會：11月15日星期一 9 pm (for 中央 NCU)</t>
        </is>
      </c>
      <c r="F1609" s="7" t="n"/>
      <c r="G1609" s="7" t="n"/>
      <c r="H1609" s="7" t="n"/>
      <c r="I1609" s="7" t="n"/>
      <c r="J1609" s="7" t="n"/>
      <c r="K1609" s="7" t="n"/>
      <c r="L1609" s="7" t="n"/>
      <c r="M1609" s="7" t="inlineStr">
        <is>
          <t>https://www.phy.ncu.edu.tw/news/%e7%be%8e%e5%9c%8b%e7%b4%90%e7%b4%84%e7%9f%b3%e6%ba%aa%e5%a4%a7%e5%ad%b8%ef%bc%8c%e6%9d%90%e6%96%99%e8%88%87%e5%8c%96%e5%b7%a5%e7%a0%94%e7%a9%b6%e6%89%80%e6%8b%9b%e7%94%9f%e8%aa%aa%e6%98%8e%e6%9c%83/</t>
        </is>
      </c>
      <c r="N1609" s="7" t="inlineStr">
        <is>
          <t>許慧君</t>
        </is>
      </c>
    </row>
    <row r="1610" ht="222" customHeight="1">
      <c r="A1610" s="7">
        <f>TRUE()</f>
        <v/>
      </c>
      <c r="B1610" s="7" t="inlineStr">
        <is>
          <t>演講</t>
        </is>
      </c>
      <c r="C1610" s="7" t="n"/>
      <c r="D1610" s="14" t="n">
        <v>44510</v>
      </c>
      <c r="E1610" s="7" t="inlineStr">
        <is>
          <t>Colloquium20211116-Development of laser-driven particle and photon sources in NCU 100-TW laser facility</t>
        </is>
      </c>
      <c r="F1610" s="9" t="inlineStr">
        <is>
          <t>Colloquium
Department of Physics, NCU
Development of laser-driven particle and photon sources in NCU 100-TW laser facility
Prof. Chih-Hao Pai (白植豪)
Dept. of Physics, NCU
Date 2021.11.16 (Tue)
Place S4-625
Time 14:00-16:00
Abstract: In this talk, recent progress on the development of high-quality laser plasma accelerators and photon sources at NCU 100-TW laser facility will be presented. I will present the laser facility and the recent upgrade. For the development of laser wakefield accelerators (LWFA) and radiation sources, several key progress will be reported, including the first demonstration of wakefield structure and dynamic imaging using a femtosecond high energy electron beam generated by a LWFA, laser-driven x-ray generation based on LWFA, and the first demonstration of tunable relativistic, single-cycle infrared pulse generation from LWFA a tailored plasma structure. Some future plans based on these progresses will also be presented.</t>
        </is>
      </c>
      <c r="G1610" s="7" t="n"/>
      <c r="H1610" s="7" t="n"/>
      <c r="I1610" s="7" t="n"/>
      <c r="J1610" s="7" t="n"/>
      <c r="K1610" s="7" t="n"/>
      <c r="L1610" s="7" t="n"/>
      <c r="M1610" s="7" t="inlineStr">
        <is>
          <t>https://www.phy.ncu.edu.tw/news/colloquium20211116-development-of-laser-driven-particle-and-photon-sources-in-ncu-100-tw-laser-facility/</t>
        </is>
      </c>
      <c r="N1610" s="7" t="inlineStr">
        <is>
          <t>許慧君</t>
        </is>
      </c>
    </row>
    <row r="1611">
      <c r="A1611" s="7">
        <f>TRUE()</f>
        <v/>
      </c>
      <c r="B1611" s="7" t="inlineStr">
        <is>
          <t>其他</t>
        </is>
      </c>
      <c r="C1611" s="7" t="n"/>
      <c r="D1611" s="14" t="n">
        <v>44509</v>
      </c>
      <c r="E1611" s="7" t="inlineStr">
        <is>
          <t>GWTC-3, 第三個重力波訊號源目錄</t>
        </is>
      </c>
      <c r="F1611" s="7" t="inlineStr">
        <is>
          <t>GWTC-3, 第三個重力波訊號源目錄</t>
        </is>
      </c>
      <c r="G1611" s="7" t="inlineStr">
        <is>
          <t>GWTC-3, 第三個重力波訊號源目錄</t>
        </is>
      </c>
      <c r="H1611" s="7" t="inlineStr">
        <is>
          <t>https://ligo.org/science/Publication-O3bCatalog/translations/science-summary-chinese-traditional.pdf?fbclid=IwAR2Kyhfy5aHh2lkMFRIv_kckFDVJ-3Ggpr0OLjs2LPijqepqHJ8dfUfiRZc</t>
        </is>
      </c>
      <c r="I1611" s="7" t="n"/>
      <c r="J1611" s="7" t="n"/>
      <c r="K1611" s="7" t="n"/>
      <c r="L1611" s="7" t="n"/>
      <c r="M1611" s="7" t="inlineStr">
        <is>
          <t>https://www.phy.ncu.edu.tw/news/gwtc-3-%e7%ac%ac%e4%b8%89%e5%80%8b%e9%87%8d%e5%8a%9b%e6%b3%a2%e8%a8%8a%e8%99%9f%e6%ba%90%e7%9b%ae%e9%8c%84/</t>
        </is>
      </c>
      <c r="N1611" s="7" t="inlineStr">
        <is>
          <t>許慧君</t>
        </is>
      </c>
    </row>
    <row r="1612">
      <c r="A1612" s="7">
        <f>TRUE()</f>
        <v/>
      </c>
      <c r="B1612" s="7" t="inlineStr">
        <is>
          <t>其他</t>
        </is>
      </c>
      <c r="C1612" s="7" t="n"/>
      <c r="D1612" s="14" t="n">
        <v>44508</v>
      </c>
      <c r="E1612" s="7" t="inlineStr">
        <is>
          <t>GWTC-3目錄和O3b觀測結果發表                                                    GWTC-3 Catalog and O3b Bulk Strain Data Release</t>
        </is>
      </c>
      <c r="F1612" s="7" t="inlineStr">
        <is>
          <t>https://www.ligo.caltech.edu/news/ligo20211107</t>
        </is>
      </c>
      <c r="G1612" s="7" t="inlineStr">
        <is>
          <t>https://www.ligo.caltech.edu/news/ligo20211107</t>
        </is>
      </c>
      <c r="H1612" s="7" t="inlineStr">
        <is>
          <t>https://www.ligo.caltech.edu/news/ligo20211107</t>
        </is>
      </c>
      <c r="I1612" s="7" t="n"/>
      <c r="J1612" s="7" t="n"/>
      <c r="K1612" s="7" t="n"/>
      <c r="L1612" s="7" t="n"/>
      <c r="M1612" s="7" t="inlineStr">
        <is>
          <t>https://www.phy.ncu.edu.tw/news/gwtc-3%e7%9b%ae%e9%8c%84%e5%92%8co3b%e8%a7%80%e6%b8%ac%e7%b5%90%e6%9e%9c%e7%99%bc%e8%a1%a8-gwtc-3-catalog-and-o3b-bulk-strain-data-release/</t>
        </is>
      </c>
      <c r="N1612" s="7" t="inlineStr">
        <is>
          <t>許慧君</t>
        </is>
      </c>
    </row>
    <row r="1613">
      <c r="A1613" s="7">
        <f>TRUE()</f>
        <v/>
      </c>
      <c r="B1613" s="7" t="inlineStr">
        <is>
          <t>研討會</t>
        </is>
      </c>
      <c r="C1613" s="7" t="n"/>
      <c r="D1613" s="14" t="n">
        <v>44508</v>
      </c>
      <c r="E1613" s="7" t="inlineStr">
        <is>
          <t>110年第三屆學術倫理講座</t>
        </is>
      </c>
      <c r="F1613" s="7" t="n"/>
      <c r="G1613" s="7" t="n"/>
      <c r="H1613" s="7" t="n"/>
      <c r="I1613" s="7" t="n"/>
      <c r="J1613" s="7" t="n"/>
      <c r="K1613" s="7" t="n"/>
      <c r="L1613" s="7" t="n"/>
      <c r="M1613" s="7" t="inlineStr">
        <is>
          <t>https://www.phy.ncu.edu.tw/news/110%e5%b9%b4%e7%ac%ac%e4%b8%89%e5%b1%86%e5%ad%b8%e8%a1%93%e5%80%ab%e7%90%86%e8%ac%9b%e5%ba%a7/</t>
        </is>
      </c>
      <c r="N1613" s="7" t="inlineStr">
        <is>
          <t>許慧君</t>
        </is>
      </c>
    </row>
    <row r="1614">
      <c r="A1614" s="7">
        <f>TRUE()</f>
        <v/>
      </c>
      <c r="B1614" s="7" t="inlineStr">
        <is>
          <t>招生</t>
        </is>
      </c>
      <c r="C1614" s="7" t="n"/>
      <c r="D1614" s="14" t="n">
        <v>44505</v>
      </c>
      <c r="E1614" s="7" t="inlineStr">
        <is>
          <t>111學年度碩士班甄試入學第一梯次錄取名單(僅初試直接錄取)</t>
        </is>
      </c>
      <c r="F1614" s="7" t="inlineStr">
        <is>
          <t>https://admission.ncu.edu.tw/zh-TW/article/2021-11-05%2010:28:47</t>
        </is>
      </c>
      <c r="G1614" s="7" t="inlineStr">
        <is>
          <t>https://admission.ncu.edu.tw/zh-TW/article/2021-11-05%2010:2</t>
        </is>
      </c>
      <c r="H1614" s="7" t="inlineStr">
        <is>
          <t>https://admission.ncu.edu.tw/zh-TW/article/2021-11-05%2010:28:47</t>
        </is>
      </c>
      <c r="I1614" s="7" t="n"/>
      <c r="J1614" s="7" t="n"/>
      <c r="K1614" s="7" t="n"/>
      <c r="L1614" s="7" t="n"/>
      <c r="M1614" s="7" t="inlineStr">
        <is>
          <t>https://www.phy.ncu.edu.tw/news/111%e5%ad%b8%e5%b9%b4%e5%ba%a6%e7%a2%a9%e5%a3%ab%e7%8f%ad%e7%94%84%e8%a9%a6%e5%85%a5%e5%ad%b8%e7%ac%ac%e4%b8%80%e6%a2%af%e6%ac%a1%e9%8c%84%e5%8f%96%e5%90%8d%e5%96%ae%e5%83%85%e5%88%9d%e8%a9%a6/</t>
        </is>
      </c>
      <c r="N1614" s="7" t="inlineStr">
        <is>
          <t>許慧君</t>
        </is>
      </c>
    </row>
    <row r="1615">
      <c r="A1615" s="7">
        <f>TRUE()</f>
        <v/>
      </c>
      <c r="B1615" s="7" t="inlineStr">
        <is>
          <t>其他</t>
        </is>
      </c>
      <c r="C1615" s="7" t="n"/>
      <c r="D1615" s="14" t="n">
        <v>44505</v>
      </c>
      <c r="E1615" s="7" t="inlineStr">
        <is>
          <t>誠徵學生參與重力波研究</t>
        </is>
      </c>
      <c r="F1615" s="7" t="n"/>
      <c r="G1615" s="7" t="n"/>
      <c r="H1615" s="7" t="n"/>
      <c r="I1615" s="7" t="n"/>
      <c r="J1615" s="7" t="n"/>
      <c r="K1615" s="7" t="n"/>
      <c r="L1615" s="7" t="n"/>
      <c r="M1615" s="7" t="inlineStr">
        <is>
          <t>https://www.phy.ncu.edu.tw/news/%e8%aa%a0%e5%be%b5%e5%ad%b8%e7%94%9f%e5%8f%83%e8%88%87%e9%87%8d%e5%8a%9b%e6%b3%a2%e7%a0%94%e7%a9%b6/</t>
        </is>
      </c>
      <c r="N1615" s="7" t="inlineStr">
        <is>
          <t>許慧君</t>
        </is>
      </c>
    </row>
    <row r="1616" ht="222" customHeight="1">
      <c r="A1616" s="7">
        <f>TRUE()</f>
        <v/>
      </c>
      <c r="B1616" s="7" t="inlineStr">
        <is>
          <t>其他</t>
        </is>
      </c>
      <c r="C1616" s="7" t="n"/>
      <c r="D1616" s="14" t="n">
        <v>44505</v>
      </c>
      <c r="E1616" s="7" t="inlineStr">
        <is>
          <t>高能與強場物理研究中心 誠徵研究助理</t>
        </is>
      </c>
      <c r="F1616" s="9" t="inlineStr">
        <is>
          <t>應徵資格：具碩士(含)以上學歷
工作項目與內容：
雷射干涉計之研究
發展LIGO重力波探測器校準系統
其他交辦事項
需求人力：2名
工作地點：國立中央大學.中央研究院.國立清華大學
工作時間：上午9點~下午5點
待遇：面議
截止時間：11/30
應徵資料：
履歷(CV)
相關學經歷證明文件影本檔案
應徵方式：
E-mail寄至：iyuki@ncu.edu.tw
主旨：XXX(姓名)應徵研究助理,資料審核通過者將通知面試時間,未通過者恕不通知。
聯絡人：井上優貴教授</t>
        </is>
      </c>
      <c r="G1616" s="7" t="inlineStr">
        <is>
          <t>iyuki@ncu.edu.tw</t>
        </is>
      </c>
      <c r="H1616" s="7" t="inlineStr">
        <is>
          <t>mailto:iyuki@ncu.edu.tw</t>
        </is>
      </c>
      <c r="I1616" s="7" t="n"/>
      <c r="J1616" s="7" t="n"/>
      <c r="K1616" s="7" t="n"/>
      <c r="L1616" s="7" t="n"/>
      <c r="M1616" s="7" t="inlineStr">
        <is>
          <t>https://www.phy.ncu.edu.tw/news/%e9%ab%98%e8%83%bd%e8%88%87%e5%bc%b7%e5%a0%b4%e7%89%a9%e7%90%86%e7%a0%94%e7%a9%b6%e4%b8%ad%e5%bf%83-%e8%aa%a0%e5%be%b5%e7%a0%94%e7%a9%b6%e5%8a%a9%e7%90%86/</t>
        </is>
      </c>
      <c r="N1616" s="7" t="inlineStr">
        <is>
          <t>許慧君</t>
        </is>
      </c>
    </row>
    <row r="1617" ht="79" customHeight="1">
      <c r="A1617" s="7">
        <f>TRUE()</f>
        <v/>
      </c>
      <c r="B1617" s="7" t="inlineStr">
        <is>
          <t>其他</t>
        </is>
      </c>
      <c r="C1617" s="7" t="n"/>
      <c r="D1617" s="14" t="n">
        <v>44504</v>
      </c>
      <c r="E1617" s="7" t="inlineStr">
        <is>
          <t>【期中教學回饋】110(一)期中教學回饋開始填寫囉~即日起至11月19日(五)止，歡迎同學踴躍填寫</t>
        </is>
      </c>
      <c r="F1617" s="9" t="inlineStr">
        <is>
          <t>各位同學好：
110學年第一學期期中教學回饋於11月4日開始至11月19日 23:59:59截止
歡迎同學踴躍至系統填寫對於修課課程的建議(期初至期中)，謝謝!
填寫路徑：https://cis.ncu.edu.tw/iNCU/academic/course/courseEvaluate
(使用portal帳號、密碼登入-&gt;教務專區-&gt;課務-&gt;教學評量)
***期中教學回饋為匿名問卷，您的身份我們絕對保密***</t>
        </is>
      </c>
      <c r="G1617" s="7" t="inlineStr">
        <is>
          <t>https://cis.ncu.edu.tw/iNCU/academic/course/courseEvaluate</t>
        </is>
      </c>
      <c r="H1617" s="7" t="inlineStr">
        <is>
          <t>https://cis.ncu.edu.tw/iNCU/academic/course/courseEvaluate</t>
        </is>
      </c>
      <c r="I1617" s="7" t="n"/>
      <c r="J1617" s="7" t="n"/>
      <c r="K1617" s="7" t="n"/>
      <c r="L1617" s="7" t="n"/>
      <c r="M1617" s="7" t="inlineStr">
        <is>
          <t>https://www.phy.ncu.edu.tw/news/%e3%80%90%e6%9c%9f%e4%b8%ad%e6%95%99%e5%ad%b8%e5%9b%9e%e9%a5%8b%e3%80%91110%e4%b8%80%e6%9c%9f%e4%b8%ad%e6%95%99%e5%ad%b8%e5%9b%9e%e9%a5%8b%e9%96%8b%e5%a7%8b%e5%a1%ab%e5%af%ab%e5%9b%89%e5%8d%b3/</t>
        </is>
      </c>
      <c r="N1617" s="7" t="inlineStr">
        <is>
          <t>許慧君</t>
        </is>
      </c>
    </row>
    <row r="1618">
      <c r="A1618" s="7">
        <f>TRUE()</f>
        <v/>
      </c>
      <c r="B1618" s="7" t="inlineStr">
        <is>
          <t>招生</t>
        </is>
      </c>
      <c r="C1618" s="7" t="n"/>
      <c r="D1618" s="14" t="n">
        <v>44504</v>
      </c>
      <c r="E1618" s="7" t="inlineStr">
        <is>
          <t>111學年度碩士班考試入學招生簡章</t>
        </is>
      </c>
      <c r="F1618" s="7" t="inlineStr">
        <is>
          <t>https://admission.ncu.edu.tw/zh-TW/content/78/13</t>
        </is>
      </c>
      <c r="G1618" s="7" t="inlineStr">
        <is>
          <t>https://admission.ncu.edu.tw/zh-TW/content/78/13</t>
        </is>
      </c>
      <c r="H1618" s="7" t="inlineStr">
        <is>
          <t>https://admission.ncu.edu.tw/zh-TW/content/78/13</t>
        </is>
      </c>
      <c r="I1618" s="7" t="n"/>
      <c r="J1618" s="7" t="n"/>
      <c r="K1618" s="7" t="n"/>
      <c r="L1618" s="7" t="n"/>
      <c r="M1618" s="7" t="inlineStr">
        <is>
          <t>https://www.phy.ncu.edu.tw/news/111%e5%ad%b8%e5%b9%b4%e5%ba%a6%e7%a2%a9%e5%a3%ab%e7%8f%ad%e8%80%83%e8%a9%a6%e5%85%a5%e5%ad%b8%e6%8b%9b%e7%94%9f%e7%b0%a1%e7%ab%a0/</t>
        </is>
      </c>
      <c r="N1618" s="7" t="inlineStr">
        <is>
          <t>許慧君</t>
        </is>
      </c>
    </row>
    <row r="1619">
      <c r="A1619" s="7">
        <f>TRUE()</f>
        <v/>
      </c>
      <c r="B1619" s="7" t="inlineStr">
        <is>
          <t>其他</t>
        </is>
      </c>
      <c r="C1619" s="7" t="n"/>
      <c r="D1619" s="14" t="n">
        <v>44504</v>
      </c>
      <c r="E1619" s="7" t="inlineStr">
        <is>
          <t>聯發科技2022年預聘及研發替代役招募</t>
        </is>
      </c>
      <c r="F1619" s="7" t="n"/>
      <c r="G1619" s="7" t="n"/>
      <c r="H1619" s="7" t="n"/>
      <c r="I1619" s="7" t="n"/>
      <c r="J1619" s="7" t="n"/>
      <c r="K1619" s="7" t="n"/>
      <c r="L1619" s="7" t="n"/>
      <c r="M1619" s="7" t="inlineStr">
        <is>
          <t>https://www.phy.ncu.edu.tw/news/%e8%81%af%e7%99%bc%e7%a7%91%e6%8a%802022%e5%b9%b4%e9%a0%90%e8%81%98%e5%8f%8a%e7%a0%94%e7%99%bc%e6%9b%bf%e4%bb%a3%e5%bd%b9%e6%8b%9b%e5%8b%9f/</t>
        </is>
      </c>
      <c r="N1619" s="7" t="inlineStr">
        <is>
          <t>許慧君</t>
        </is>
      </c>
    </row>
    <row r="1620">
      <c r="A1620" s="7">
        <f>TRUE()</f>
        <v/>
      </c>
      <c r="B1620" s="7" t="inlineStr">
        <is>
          <t>其他</t>
        </is>
      </c>
      <c r="C1620" s="7" t="n"/>
      <c r="D1620" s="14" t="n">
        <v>44504</v>
      </c>
      <c r="E1620" s="7" t="inlineStr">
        <is>
          <t>失物招領(110.11.04)</t>
        </is>
      </c>
      <c r="F1620" s="7" t="inlineStr">
        <is>
          <t>有遺失下列物品者，請儘速至物理系辦(S4-629)認領! 未領取物品將於110.11.30清除。</t>
        </is>
      </c>
      <c r="G1620" s="7" t="n"/>
      <c r="H1620" s="7" t="n"/>
      <c r="I1620" s="7" t="n"/>
      <c r="J1620" s="7" t="n"/>
      <c r="K1620" s="7" t="n"/>
      <c r="L1620" s="7" t="n"/>
      <c r="M1620" s="7" t="inlineStr">
        <is>
          <t>https://www.phy.ncu.edu.tw/news/%e5%a4%b1%e7%89%a9%e6%8b%9b%e9%a0%98110-11-04/</t>
        </is>
      </c>
      <c r="N1620" s="7" t="inlineStr">
        <is>
          <t>許慧君</t>
        </is>
      </c>
    </row>
    <row r="1621" ht="66" customHeight="1">
      <c r="A1621" s="7">
        <f>TRUE()</f>
        <v/>
      </c>
      <c r="B1621" s="7" t="inlineStr">
        <is>
          <t>其他</t>
        </is>
      </c>
      <c r="C1621" s="7" t="n"/>
      <c r="D1621" s="14" t="n">
        <v>44504</v>
      </c>
      <c r="E1621" s="7" t="inlineStr">
        <is>
          <t>因應新冠肺炎防疫，全國維持二級警戒措施，本校校園防疫措施！</t>
        </is>
      </c>
      <c r="F1621" s="9" t="inlineStr">
        <is>
          <t>因應新冠肺炎防疫，全國維持二級警戒措施，本校防疫措施如附件，請全校教職員工生配合遵守。
大專校院110學年度因應嚴重特殊傳染性肺炎防疫管理指引(110.11.1版本)：https://cpd.moe.gov.tw/page_two.php?id=35148
v1_校園防疫措施1101102-下載</t>
        </is>
      </c>
      <c r="G1621" s="7" t="inlineStr">
        <is>
          <t>https://cpd.moe.gov.tw/page_two.php?id=35148</t>
        </is>
      </c>
      <c r="H1621" s="7" t="inlineStr">
        <is>
          <t>https://cpd.moe.gov.tw/page_two.php?id=35148</t>
        </is>
      </c>
      <c r="I1621" s="7" t="inlineStr">
        <is>
          <t>v1_校園防疫措施1101102-</t>
        </is>
      </c>
      <c r="J1621" s="7" t="inlineStr">
        <is>
          <t>https://www.phy.ncu.edu.tw/wp-content/uploads/2021/11/v1_校園防疫措施1101102-.pdf</t>
        </is>
      </c>
      <c r="K1621" s="7" t="inlineStr">
        <is>
          <t>下載</t>
        </is>
      </c>
      <c r="L1621" s="7" t="inlineStr">
        <is>
          <t>https://www.phy.ncu.edu.tw/wp-content/uploads/2021/11/v1_校園防疫措施1101102-.pdf</t>
        </is>
      </c>
      <c r="M1621" s="7" t="inlineStr">
        <is>
          <t>https://www.phy.ncu.edu.tw/news/%e5%9b%a0%e6%87%89%e6%96%b0%e5%86%a0%e8%82%ba%e7%82%8e%e9%98%b2%e7%96%ab%ef%bc%8c%e5%85%a8%e5%9c%8b%e7%b6%ad%e6%8c%81%e4%ba%8c%e7%b4%9a%e8%ad%a6%e6%88%92%e6%8e%aa%e6%96%bd%ef%bc%8c%e6%9c%ac%e6%a0%a1-2/</t>
        </is>
      </c>
      <c r="N1621" s="7" t="inlineStr">
        <is>
          <t>許慧君</t>
        </is>
      </c>
    </row>
    <row r="1622">
      <c r="A1622" s="7">
        <f>TRUE()</f>
        <v/>
      </c>
      <c r="B1622" s="7" t="inlineStr">
        <is>
          <t>獎學金</t>
        </is>
      </c>
      <c r="C1622" s="7" t="n"/>
      <c r="D1622" s="14" t="n">
        <v>44503</v>
      </c>
      <c r="E1622" s="7" t="inlineStr">
        <is>
          <t>110學年度「國立中央大學培育優秀博士生獎學金」獲獎學生名單</t>
        </is>
      </c>
      <c r="F1622" s="7" t="inlineStr">
        <is>
          <t>恭喜本系張允瑄同學(新申請)、胡皓為同學(第三年續獎)獲獎!</t>
        </is>
      </c>
      <c r="G1622" s="7" t="n"/>
      <c r="H1622" s="7" t="n"/>
      <c r="I1622" s="7" t="n"/>
      <c r="J1622" s="7" t="n"/>
      <c r="K1622" s="7" t="n"/>
      <c r="L1622" s="7" t="n"/>
      <c r="M1622" s="7" t="inlineStr">
        <is>
          <t>https://www.phy.ncu.edu.tw/news/110%e5%ad%b8%e5%b9%b4%e5%ba%a6%e3%80%8c%e5%9c%8b%e7%ab%8b%e4%b8%ad%e5%a4%ae%e5%a4%a7%e5%ad%b8%e5%9f%b9%e8%82%b2%e5%84%aa%e7%a7%80%e5%8d%9a%e5%a3%ab%e7%94%9f%e7%8d%8e%e5%ad%b8%e9%87%91%e3%80%8d/</t>
        </is>
      </c>
      <c r="N1622" s="7" t="inlineStr">
        <is>
          <t>許慧君</t>
        </is>
      </c>
    </row>
    <row r="1623">
      <c r="A1623" s="7">
        <f>TRUE()</f>
        <v/>
      </c>
      <c r="B1623" s="7" t="inlineStr">
        <is>
          <t>其他</t>
        </is>
      </c>
      <c r="C1623" s="7" t="n"/>
      <c r="D1623" s="14" t="n">
        <v>44501</v>
      </c>
      <c r="E1623" s="7" t="inlineStr">
        <is>
          <t>11/02起課程取消人數限制，全校恢復正常實體上課</t>
        </is>
      </c>
      <c r="F1623" s="7" t="inlineStr">
        <is>
          <t>http://pdc.adm.ncu.edu.tw/postM/post/course/1101101_1.pdf</t>
        </is>
      </c>
      <c r="G1623" s="7" t="inlineStr">
        <is>
          <t>http://pdc.adm.ncu.edu.tw/postM/post/course/1101101_1.pdf</t>
        </is>
      </c>
      <c r="H1623" s="7" t="inlineStr">
        <is>
          <t>http://pdc.adm.ncu.edu.tw/postM/post/course/1101101_1.pdf</t>
        </is>
      </c>
      <c r="I1623" s="7" t="n"/>
      <c r="J1623" s="7" t="n"/>
      <c r="K1623" s="7" t="n"/>
      <c r="L1623" s="7" t="n"/>
      <c r="M1623" s="7" t="inlineStr">
        <is>
          <t>https://www.phy.ncu.edu.tw/news/11-02%e8%b5%b7%e8%aa%b2%e7%a8%8b%e5%8f%96%e6%b6%88%e4%ba%ba%e6%95%b8%e9%99%90%e5%88%b6%ef%bc%8c%e5%85%a8%e6%a0%a1%e6%81%a2%e5%be%a9%e6%ad%a3%e5%b8%b8%e5%af%a6%e9%ab%94%e4%b8%8a%e8%aa%b2/</t>
        </is>
      </c>
      <c r="N1623" s="7" t="inlineStr">
        <is>
          <t>許慧君</t>
        </is>
      </c>
    </row>
    <row r="1624" ht="118" customHeight="1">
      <c r="A1624" s="7">
        <f>TRUE()</f>
        <v/>
      </c>
      <c r="B1624" s="7" t="inlineStr">
        <is>
          <t>其他</t>
        </is>
      </c>
      <c r="C1624" s="7" t="n"/>
      <c r="D1624" s="14" t="n">
        <v>44498</v>
      </c>
      <c r="E1624" s="7" t="inlineStr">
        <is>
          <t>110(一)課程停修申請10月29日至12月10日止，相關說明請點選此公告</t>
        </is>
      </c>
      <c r="F1624" s="9" t="inlineStr">
        <is>
          <t>110(一)課程停修申請10月29日至12月10日截止，請辦理的同學於 12 月 10 日17:00前完成相關手續並將申請單送至課務組，逾期不受理。
1.停修條件：
學生申請停修課程，一學期以一科為限，惟停修後之學分數不得少於每學期應修最低學分數。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請於公告辦理停修期間至選課系統→課程加退選→停修課程申請表→列印申請表，經任課老師及系（所、專班、學位學程）主管簽章後，於期限內送回課務組辦理</t>
        </is>
      </c>
      <c r="G1624" s="7" t="n"/>
      <c r="H1624" s="7" t="n"/>
      <c r="I1624" s="7" t="n"/>
      <c r="J1624" s="7" t="n"/>
      <c r="K1624" s="7" t="n"/>
      <c r="L1624" s="7" t="n"/>
      <c r="M1624" s="7" t="inlineStr">
        <is>
          <t>https://www.phy.ncu.edu.tw/news/110%e4%b8%80%e8%aa%b2%e7%a8%8b%e5%81%9c%e4%bf%ae%e7%94%b3%e8%ab%8b10%e6%9c%8829%e6%97%a5%e8%87%b312%e6%9c%8810%e6%97%a5%e6%ad%a2%ef%bc%8c%e7%9b%b8%e9%97%9c%e8%aa%aa%e6%98%8e%e8%ab%8b%e9%bb%9e/</t>
        </is>
      </c>
      <c r="N1624" s="7" t="inlineStr">
        <is>
          <t>許慧君</t>
        </is>
      </c>
    </row>
    <row r="1625" ht="131" customHeight="1">
      <c r="A1625" s="7">
        <f>TRUE()</f>
        <v/>
      </c>
      <c r="B1625" s="7" t="inlineStr">
        <is>
          <t>招生</t>
        </is>
      </c>
      <c r="C1625" s="7" t="n"/>
      <c r="D1625" s="14" t="n">
        <v>44498</v>
      </c>
      <c r="E1625" s="7" t="inlineStr">
        <is>
          <t>2021中央大學國際學生招生說明會-校簡介(中文場)</t>
        </is>
      </c>
      <c r="F1625" s="9" t="inlineStr">
        <is>
          <t>時間學院Link
10:00中大招生說明https://youtu.be/UCov2Ps6qY0
10:30文學院https://youtu.be/aZLvlamc1uc
11:00理學院https://youtu.be/RUbRqrL68Ac
11:30工學院https://youtu.be/_OKgxtAd4yc
12:00管理學院https://youtu.be/m3q58gbMLnA
12:30通訊電機學院https://youtu.be/hbbyCXNN7fE
13:00地科學院https://youtu.be/mgCl5emhisc
13:30客家學院https://youtu.be/4kyB7VBdk0o
14:00生醫理工學院https://youtu.be/yJ-c3WJ8yT8</t>
        </is>
      </c>
      <c r="G1625" s="7" t="inlineStr">
        <is>
          <t>https://youtu.be/UCov2Ps6qY0</t>
        </is>
      </c>
      <c r="H1625" s="7" t="inlineStr">
        <is>
          <t>https://youtu.be/UCov2Ps6qY0</t>
        </is>
      </c>
      <c r="I1625" s="7" t="inlineStr">
        <is>
          <t>https://youtu.be/aZLvlamc1uc</t>
        </is>
      </c>
      <c r="J1625" s="7" t="inlineStr">
        <is>
          <t>https://youtu.be/aZLvlamc1uc</t>
        </is>
      </c>
      <c r="K1625" s="7" t="inlineStr">
        <is>
          <t>https://youtu.be/RUbRqrL68Ac</t>
        </is>
      </c>
      <c r="L1625" s="7" t="inlineStr">
        <is>
          <t>https://youtu.be/RUbRqrL68Ac</t>
        </is>
      </c>
      <c r="M1625" s="7" t="inlineStr">
        <is>
          <t>https://www.phy.ncu.edu.tw/news/2021%e4%b8%ad%e5%a4%ae%e5%a4%a7%e5%ad%b8%e5%9c%8b%e9%9a%9b%e5%ad%b8%e7%94%9f%e6%8b%9b%e7%94%9f%e8%aa%aa%e6%98%8e%e6%9c%83-%e6%a0%a1%e7%b0%a1%e4%bb%8b%e4%b8%ad%e6%96%87%e5%a0%b4/</t>
        </is>
      </c>
      <c r="N1625" s="7" t="inlineStr">
        <is>
          <t>許慧君</t>
        </is>
      </c>
    </row>
    <row r="1626">
      <c r="A1626" s="7">
        <f>TRUE()</f>
        <v/>
      </c>
      <c r="B1626" s="7" t="inlineStr">
        <is>
          <t>招生</t>
        </is>
      </c>
      <c r="C1626" s="7" t="n"/>
      <c r="D1626" s="14" t="n">
        <v>44498</v>
      </c>
      <c r="E1626" s="7" t="inlineStr">
        <is>
          <t>111學年度碩、博士班甄試錄取生申請提前於110學年度第2學期入學之相關注意事項</t>
        </is>
      </c>
      <c r="F1626" s="7" t="inlineStr">
        <is>
          <t>http://pdc.adm.ncu.edu.tw/postM/post/reg/1101028_1.pdf</t>
        </is>
      </c>
      <c r="G1626" s="7" t="inlineStr">
        <is>
          <t>http://pdc.adm.ncu.edu.tw/postM/post/reg/1101028_1.pdf</t>
        </is>
      </c>
      <c r="H1626" s="7" t="inlineStr">
        <is>
          <t>http://pdc.adm.ncu.edu.tw/postM/post/reg/1101028_1.pdf</t>
        </is>
      </c>
      <c r="I1626" s="7" t="n"/>
      <c r="J1626" s="7" t="n"/>
      <c r="K1626" s="7" t="n"/>
      <c r="L1626" s="7" t="n"/>
      <c r="M1626" s="7" t="inlineStr">
        <is>
          <t>https://www.phy.ncu.edu.tw/news/111%e5%ad%b8%e5%b9%b4%e5%ba%a6%e7%a2%a9%e3%80%81%e5%8d%9a%e5%a3%ab%e7%8f%ad%e7%94%84%e8%a9%a6%e9%8c%84%e5%8f%96%e7%94%9f%e7%94%b3%e8%ab%8b%e6%8f%90%e5%89%8d%e6%96%bc110%e5%ad%b8%e5%b9%b4%e5%ba%a6/</t>
        </is>
      </c>
      <c r="N1626" s="7" t="inlineStr">
        <is>
          <t>許慧君</t>
        </is>
      </c>
    </row>
    <row r="1627">
      <c r="A1627" s="7">
        <f>TRUE()</f>
        <v/>
      </c>
      <c r="B1627" s="7" t="inlineStr">
        <is>
          <t>招生</t>
        </is>
      </c>
      <c r="C1627" s="7" t="n"/>
      <c r="D1627" s="14" t="n">
        <v>44497</v>
      </c>
      <c r="E1627" s="7" t="inlineStr">
        <is>
          <t>2022年僑生及港澳生學位生單獨招生簡章公告</t>
        </is>
      </c>
      <c r="F1627" s="7" t="inlineStr">
        <is>
          <t>2022年僑生及港澳生學位生單獨招生簡章公告</t>
        </is>
      </c>
      <c r="G1627" s="7" t="inlineStr">
        <is>
          <t>2022年僑生及港澳生學位生單獨招生簡章公告</t>
        </is>
      </c>
      <c r="H1627" s="7" t="inlineStr">
        <is>
          <t>http://www.oia.ncu.edu.tw/index.php/tw/%E7%94%B3%E8%AB%8B%E4%B8%AD%E5%A4%A7/%E5%83%91%E7%94%9F%E6%B8%AF%E6%BE%B3%E7%94%9F%E5%96%AE%E7%8D%A8%E6%8B%9B%E7%94%9F.html</t>
        </is>
      </c>
      <c r="I1627" s="7" t="n"/>
      <c r="J1627" s="7" t="n"/>
      <c r="K1627" s="7" t="n"/>
      <c r="L1627" s="7" t="n"/>
      <c r="M1627" s="7" t="inlineStr">
        <is>
          <t>https://www.phy.ncu.edu.tw/news/2022%e5%b9%b4%e5%83%91%e7%94%9f%e5%8f%8a%e6%b8%af%e6%be%b3%e7%94%9f%e5%ad%b8%e4%bd%8d%e7%94%9f%e5%96%ae%e7%8d%a8%e6%8b%9b%e7%94%9f%e7%b0%a1%e7%ab%a0%e5%85%ac%e5%91%8a/</t>
        </is>
      </c>
      <c r="N1627" s="7" t="inlineStr">
        <is>
          <t>許慧君</t>
        </is>
      </c>
    </row>
    <row r="1628" ht="248" customHeight="1">
      <c r="A1628" s="7">
        <f>TRUE()</f>
        <v/>
      </c>
      <c r="B1628" s="7" t="inlineStr">
        <is>
          <t>其他</t>
        </is>
      </c>
      <c r="C1628" s="7" t="n"/>
      <c r="D1628" s="14" t="n">
        <v>44497</v>
      </c>
      <c r="E1628" s="7" t="inlineStr">
        <is>
          <t>住宿服務組舊冷氣卡/電力卡退費注意事項Notes for refund of OLD Air-conditioning card/Electricity card</t>
        </is>
      </c>
      <c r="F1628" s="9" t="inlineStr">
        <is>
          <t>主旨：舊冷氣卡/電力卡退費注意事項
SUBJECT:  Notes for refund of OLD Air-conditioning card/Electricity card
公告事項PURPOSE：
1、退卡退款地點：校內2間全家便利商店
Refund place：2 FamilyMart convenience stores on campus
松果餐廳內全家：舊冷氣卡/電力卡
FamilyMart in Pine Core Restaurant：OLD Air-conditioning card/Electricity card
B) 男九餐廳內全家：舊冷氣卡
FamilyMart in Male Dorm #9：OLD Air-conditioning card
2、退卡退款時間：即日起 ~110/11/14止
Refund time： From now ~November 14, 2021
3、倘因全家剩餘款項不足致無法退還冷氣卡/電力卡剩餘金額者，請持卡人至住宿服務處辦理退費作業。
If the remaining amount of the air-conditioning card/electricity card cannot be refunded due to insufficient funds for these 2 FamilyMart, the cardholder should go to the Student Housing Service Division to process the refund.
4、請持卡人掌握可至全家辦理退費的時間，逾期不予受理。
The cardholder is requested to know the time when the refund can be processed by these 2 FamilyMart. Overdue will not be accepted.</t>
        </is>
      </c>
      <c r="G1628" s="7" t="n"/>
      <c r="H1628" s="7" t="n"/>
      <c r="I1628" s="7" t="n"/>
      <c r="J1628" s="7" t="n"/>
      <c r="K1628" s="7" t="n"/>
      <c r="L1628" s="7" t="n"/>
      <c r="M1628" s="7" t="inlineStr">
        <is>
          <t>https://www.phy.ncu.edu.tw/news/%e4%bd%8f%e5%ae%bf%e6%9c%8d%e5%8b%99%e7%b5%84%e8%88%8a%e5%86%b7%e6%b0%a3%e5%8d%a1-%e9%9b%bb%e5%8a%9b%e5%8d%a1%e9%80%80%e8%b2%bb%e6%b3%a8%e6%84%8f%e4%ba%8b%e9%a0%85notes-for-refund-of-old-air-condition/</t>
        </is>
      </c>
      <c r="N1628" s="7" t="inlineStr">
        <is>
          <t>許慧君</t>
        </is>
      </c>
    </row>
    <row r="1629" ht="222" customHeight="1">
      <c r="A1629" s="7">
        <f>TRUE()</f>
        <v/>
      </c>
      <c r="B1629" s="7" t="inlineStr">
        <is>
          <t>演講</t>
        </is>
      </c>
      <c r="C1629" s="7" t="n"/>
      <c r="D1629" s="14" t="n">
        <v>44497</v>
      </c>
      <c r="E1629" s="7" t="inlineStr">
        <is>
          <t>Colloquium20211102-Electronic Structures of 2D Materials</t>
        </is>
      </c>
      <c r="F1629" s="9" t="inlineStr">
        <is>
          <t>Colloquium
Department of Physics, NCU
Electronic Structures of 2D Materials
Prof. Meng-Kai Lin (林孟凱)
Dept. of Physics, NCU
Date 2021.11.02 (Tue)
Place S4-625
Time 14:00-16:00
Abstract: Research on single layers and few layers of materials has demonstrated abundant cases of novel properties, including lattice and charge distortions, magnetic ordering, topological electronic transitions, superconductivity, etc., that are drastically different from the corresponding bulk cases. Transition metal dichalcogenides (TMDCs), which form a huge group of van der Waals layered systems, are excellent parent materials for the study in reduced dimension. In this talk, I will briefly introduce the principle of the major tool, angle-resolved photoemission spectroscopy (ARPES), used in my research and present my recent works on few-layer TMDCs and their heterostructures, specifically, for substrate mediated charge instability in TiTe2 single layer, and coherent coupling in TiTe2/TiSe2 Moiré bilayer.</t>
        </is>
      </c>
      <c r="G1629" s="7" t="n"/>
      <c r="H1629" s="7" t="n"/>
      <c r="I1629" s="7" t="n"/>
      <c r="J1629" s="7" t="n"/>
      <c r="K1629" s="7" t="n"/>
      <c r="L1629" s="7" t="n"/>
      <c r="M1629" s="7" t="inlineStr">
        <is>
          <t>https://www.phy.ncu.edu.tw/news/colloquium20211102-electronic-structures-of-2d-materials/</t>
        </is>
      </c>
      <c r="N1629" s="7" t="inlineStr">
        <is>
          <t>許慧君</t>
        </is>
      </c>
    </row>
    <row r="1630" ht="66" customHeight="1">
      <c r="A1630" s="7">
        <f>TRUE()</f>
        <v/>
      </c>
      <c r="B1630" s="7" t="inlineStr">
        <is>
          <t>其他</t>
        </is>
      </c>
      <c r="C1630" s="7" t="n"/>
      <c r="D1630" s="14" t="n">
        <v>44497</v>
      </c>
      <c r="E1630" s="7" t="inlineStr">
        <is>
          <t>一對一課輔開放第二梯申請，即日起受理報名，隨到隨審，額滿為止</t>
        </is>
      </c>
      <c r="F1630" s="9" t="inlineStr">
        <is>
          <t>一、110-1學期一對一課輔即日起受理紙本報名，採隨到隨審，額滿為止。
二、請先詳閱制度說明，同意後再行申請。
三、如有疑問請洽校內分機57135陳小姐（ffww108@g.ncu.edu.tw）
四、相關資料請至下列連結
連結：http://pdc.adm.ncu.edu.tw/tldc/student.asp?roadno=183</t>
        </is>
      </c>
      <c r="G1630" s="7" t="inlineStr">
        <is>
          <t>http://pdc.adm.ncu.edu.tw/tldc/student.asp?roadno=183</t>
        </is>
      </c>
      <c r="H1630" s="7" t="inlineStr">
        <is>
          <t>http://pdc.adm.ncu.edu.tw/tldc/student.asp?roadno=183</t>
        </is>
      </c>
      <c r="I1630" s="7" t="n"/>
      <c r="J1630" s="7" t="n"/>
      <c r="K1630" s="7" t="n"/>
      <c r="L1630" s="7" t="n"/>
      <c r="M1630" s="7" t="inlineStr">
        <is>
          <t>https://www.phy.ncu.edu.tw/news/%e4%b8%80%e5%b0%8d%e4%b8%80%e8%aa%b2%e8%bc%94%e9%96%8b%e6%94%be%e7%ac%ac%e4%ba%8c%e6%a2%af%e7%94%b3%e8%ab%8b%ef%bc%8c%e5%8d%b3%e6%97%a5%e8%b5%b7%e5%8f%97%e7%90%86%e5%a0%b1%e5%90%8d%ef%bc%8c%e9%9a%a8/</t>
        </is>
      </c>
      <c r="N1630" s="7" t="inlineStr">
        <is>
          <t>許慧君</t>
        </is>
      </c>
    </row>
    <row r="1631">
      <c r="A1631" s="7">
        <f>TRUE()</f>
        <v/>
      </c>
      <c r="B1631" s="7" t="inlineStr">
        <is>
          <t>其他</t>
        </is>
      </c>
      <c r="C1631" s="7" t="n"/>
      <c r="D1631" s="14" t="n">
        <v>44497</v>
      </c>
      <c r="E1631" s="7" t="inlineStr">
        <is>
          <t>因應新冠肺炎防疫，全國維持二級警戒措施，本校校園防疫措施！</t>
        </is>
      </c>
      <c r="F1631" s="7" t="inlineStr">
        <is>
          <t>v1_校園防疫措施1101027-下載</t>
        </is>
      </c>
      <c r="G1631" s="7" t="inlineStr">
        <is>
          <t>v1_校園防疫措施1101027-</t>
        </is>
      </c>
      <c r="H1631" s="7" t="inlineStr">
        <is>
          <t>https://www.phy.ncu.edu.tw/wp-content/uploads/2021/10/v1_校園防疫措施1101027-.pdf</t>
        </is>
      </c>
      <c r="I1631" s="7" t="inlineStr">
        <is>
          <t>下載</t>
        </is>
      </c>
      <c r="J1631" s="7" t="inlineStr">
        <is>
          <t>https://www.phy.ncu.edu.tw/wp-content/uploads/2021/10/v1_校園防疫措施1101027-.pdf</t>
        </is>
      </c>
      <c r="K1631" s="7" t="n"/>
      <c r="L1631" s="7" t="n"/>
      <c r="M1631" s="7" t="inlineStr">
        <is>
          <t>https://www.phy.ncu.edu.tw/news/%e5%9b%a0%e6%87%89%e6%96%b0%e5%86%a0%e8%82%ba%e7%82%8e%e9%98%b2%e7%96%ab%ef%bc%8c%e5%85%a8%e5%9c%8b%e7%b6%ad%e6%8c%81%e4%ba%8c%e7%b4%9a%e8%ad%a6%e6%88%92%e6%8e%aa%e6%96%bd%ef%bc%8c%e6%9c%ac%e6%a0%a1/</t>
        </is>
      </c>
      <c r="N1631" s="7" t="inlineStr">
        <is>
          <t>許慧君</t>
        </is>
      </c>
    </row>
    <row r="1632" ht="92" customHeight="1">
      <c r="A1632" s="7">
        <f>TRUE()</f>
        <v/>
      </c>
      <c r="B1632" s="7" t="inlineStr">
        <is>
          <t>其他</t>
        </is>
      </c>
      <c r="C1632" s="7" t="n"/>
      <c r="D1632" s="14" t="n">
        <v>44496</v>
      </c>
      <c r="E1632" s="7" t="inlineStr">
        <is>
          <t>1101105教室異動</t>
        </is>
      </c>
      <c r="F1632" s="9" t="inlineStr">
        <is>
          <t>110.11.05(五)
因舉辦碩士班甄試口試
S4-621 .623教室異動
(如有停課，由授課老師公布)
科目名稱 (任課老師)時間原教室新教室
陳俞融老師實驗室0900-1200S4-621S4-204
PH6039*-理論凝態物理 (賴山強)1400-1700S4-623S4-204</t>
        </is>
      </c>
      <c r="G1632" s="7" t="n"/>
      <c r="H1632" s="7" t="n"/>
      <c r="I1632" s="7" t="n"/>
      <c r="J1632" s="7" t="n"/>
      <c r="K1632" s="7" t="n"/>
      <c r="L1632" s="7" t="n"/>
      <c r="M1632" s="7" t="inlineStr">
        <is>
          <t>https://www.phy.ncu.edu.tw/news/1101105%e6%95%99%e5%ae%a4%e7%95%b0%e5%8b%95/</t>
        </is>
      </c>
      <c r="N1632" s="7" t="inlineStr">
        <is>
          <t>許慧君</t>
        </is>
      </c>
    </row>
    <row r="1633" ht="144" customHeight="1">
      <c r="A1633" s="7">
        <f>TRUE()</f>
        <v/>
      </c>
      <c r="B1633" s="7" t="inlineStr">
        <is>
          <t>招生</t>
        </is>
      </c>
      <c r="C1633" s="7" t="n"/>
      <c r="D1633" s="14" t="n">
        <v>44496</v>
      </c>
      <c r="E1633" s="7" t="inlineStr">
        <is>
          <t>111學年度研究所甄試-物理系碩士班初試審查結果</t>
        </is>
      </c>
      <c r="F1633" s="9" t="inlineStr">
        <is>
          <t>初試直接錄取名單將於11/5本校招生組統一放榜公告
可參加複試名單及複試方式與注意事項詳
111甄試初審通知-物理系碩士班-初審通過下載
*簡報資料請於110年11月03日(星期三)17: 00前Email電子檔至corona@ncu.edu.tw，檔名：【准考證號╴姓名】，當日亦請務必攜帶簡報電子檔以備用。
初試審查結果文件
*初試直接錄取者 收到文件:初試成績單、報到通知(預計11/5本校統一放榜後郵寄至通訊地址)
*可參加11/5複試者 收到文件:初試成績單、複試通知函、複試報到時間表、交通資訊(預計10/28郵寄至通訊地址)
*初試未通過者 收到文件:初試成績單(預計10/28郵寄至通訊地址)</t>
        </is>
      </c>
      <c r="G1633" s="7" t="inlineStr">
        <is>
          <t>111甄試初審通知-物理系碩士班-初審通過</t>
        </is>
      </c>
      <c r="H1633" s="7" t="inlineStr">
        <is>
          <t>https://www.phy.ncu.edu.tw/wp-content/uploads/2021/10/111甄試初審通知-物理系碩士班-初審通過.pdf</t>
        </is>
      </c>
      <c r="I1633" s="7" t="inlineStr">
        <is>
          <t>下載</t>
        </is>
      </c>
      <c r="J1633" s="7" t="inlineStr">
        <is>
          <t>https://www.phy.ncu.edu.tw/wp-content/uploads/2021/10/111甄試初審通知-物理系碩士班-初審通過.pdf</t>
        </is>
      </c>
      <c r="K1633" s="7" t="n"/>
      <c r="L1633" s="7" t="n"/>
      <c r="M1633" s="7" t="inlineStr">
        <is>
          <t>https://www.phy.ncu.edu.tw/news/111%e5%ad%b8%e5%b9%b4%e5%ba%a6%e7%a0%94%e7%a9%b6%e6%89%80%e7%94%84%e8%a9%a6-%e7%89%a9%e7%90%86%e7%b3%bb%e7%a2%a9%e5%a3%ab%e7%8f%ad%e5%88%9d%e8%a9%a6%e5%af%a9%e6%9f%a5%e7%b5%90%e6%9e%9c/</t>
        </is>
      </c>
      <c r="N1633" s="7" t="inlineStr">
        <is>
          <t>許慧君</t>
        </is>
      </c>
    </row>
    <row r="1634">
      <c r="A1634" s="7">
        <f>TRUE()</f>
        <v/>
      </c>
      <c r="B1634" s="7" t="inlineStr">
        <is>
          <t>其他</t>
        </is>
      </c>
      <c r="C1634" s="7" t="n"/>
      <c r="D1634" s="14" t="n">
        <v>44496</v>
      </c>
      <c r="E1634" s="7" t="inlineStr">
        <is>
          <t>2021 NCU Information Session-Admission &amp; Scholarship</t>
        </is>
      </c>
      <c r="F1634" s="7" t="inlineStr">
        <is>
          <t>https://www.youtube.com/watch?v=5hD7KJyaFKY</t>
        </is>
      </c>
      <c r="G1634" s="7" t="n"/>
      <c r="H1634" s="7" t="n"/>
      <c r="I1634" s="7" t="n"/>
      <c r="J1634" s="7" t="n"/>
      <c r="K1634" s="7" t="n"/>
      <c r="L1634" s="7" t="n"/>
      <c r="M1634" s="7" t="inlineStr">
        <is>
          <t>https://www.phy.ncu.edu.tw/news/2021-ncu-information-session-admission-scholarship-2/</t>
        </is>
      </c>
      <c r="N1634" s="7" t="inlineStr">
        <is>
          <t>許慧君</t>
        </is>
      </c>
    </row>
    <row r="1635">
      <c r="A1635" s="7">
        <f>TRUE()</f>
        <v/>
      </c>
      <c r="B1635" s="7" t="inlineStr">
        <is>
          <t>其他</t>
        </is>
      </c>
      <c r="C1635" s="7" t="n"/>
      <c r="D1635" s="14" t="n">
        <v>44496</v>
      </c>
      <c r="E1635" s="7" t="inlineStr">
        <is>
          <t>2021 NCU Information Session-Admission &amp; Scholarship</t>
        </is>
      </c>
      <c r="F1635" s="7" t="inlineStr">
        <is>
          <t>https://www.youtube.com/watch?v=5hD7KJyaFKY</t>
        </is>
      </c>
      <c r="G1635" s="7" t="n"/>
      <c r="H1635" s="7" t="n"/>
      <c r="I1635" s="7" t="n"/>
      <c r="J1635" s="7" t="n"/>
      <c r="K1635" s="7" t="n"/>
      <c r="L1635" s="7" t="n"/>
      <c r="M1635" s="7" t="inlineStr">
        <is>
          <t>https://www.phy.ncu.edu.tw/news/2021-ncu-information-session-admission-scholarship/</t>
        </is>
      </c>
      <c r="N1635" s="7" t="inlineStr">
        <is>
          <t>許慧君</t>
        </is>
      </c>
    </row>
    <row r="1636" ht="79" customHeight="1">
      <c r="A1636" s="7">
        <f>TRUE()</f>
        <v/>
      </c>
      <c r="B1636" s="7" t="inlineStr">
        <is>
          <t>獎學金</t>
        </is>
      </c>
      <c r="C1636" s="7" t="n"/>
      <c r="D1636" s="14" t="n">
        <v>44495</v>
      </c>
      <c r="E1636" s="7" t="inlineStr">
        <is>
          <t>臺灣半導體產學研發聯盟舉辦2022「TSIA半導體獎」選拔活動</t>
        </is>
      </c>
      <c r="F1636" s="9" t="inlineStr">
        <is>
          <t>TSIA半導體獎博士申請辦法1100929下載
TSIA半導體獎具博士申請表1100929下載
TSIA半導體獎博士推薦函1100929下載
TSIA半導體獎博士研究生申請辦法1100929下載
TSIA半導體獎博士研究生申請表1100929下載
TSIA半導體獎博士研究生推薦函1100929下載</t>
        </is>
      </c>
      <c r="G1636" s="7" t="inlineStr">
        <is>
          <t>TSIA半導體獎博士申請辦法1100929</t>
        </is>
      </c>
      <c r="H1636" s="7" t="inlineStr">
        <is>
          <t>https://www.phy.ncu.edu.tw/wp-content/uploads/2021/10/TSIA半導體獎博士申請辦法1100929.pdf</t>
        </is>
      </c>
      <c r="I1636" s="7" t="inlineStr">
        <is>
          <t>下載</t>
        </is>
      </c>
      <c r="J1636" s="7" t="inlineStr">
        <is>
          <t>https://www.phy.ncu.edu.tw/wp-content/uploads/2021/10/TSIA半導體獎博士申請辦法1100929.pdf</t>
        </is>
      </c>
      <c r="K1636" s="7" t="inlineStr">
        <is>
          <t>TSIA半導體獎具博士申請表1100929</t>
        </is>
      </c>
      <c r="L1636" s="7" t="inlineStr">
        <is>
          <t>https://www.phy.ncu.edu.tw/wp-content/uploads/2021/10/TSIA半導體獎具博士申請表1100929.pdf</t>
        </is>
      </c>
      <c r="M1636" s="7" t="inlineStr">
        <is>
          <t>https://www.phy.ncu.edu.tw/news/%e8%87%ba%e7%81%a3%e5%8d%8a%e5%b0%8e%e9%ab%94%e7%94%a2%e5%ad%b8%e7%a0%94%e7%99%bc%e8%81%af%e7%9b%9f%e8%88%89%e8%be%a62022%e3%80%8ctsia%e5%8d%8a%e5%b0%8e%e9%ab%94%e7%8d%8e%e3%80%8d%e9%81%b8%e6%8b%94/</t>
        </is>
      </c>
      <c r="N1636" s="7" t="inlineStr">
        <is>
          <t>許慧君</t>
        </is>
      </c>
    </row>
    <row r="1637" ht="157" customHeight="1">
      <c r="A1637" s="7">
        <f>TRUE()</f>
        <v/>
      </c>
      <c r="B1637" s="7" t="inlineStr">
        <is>
          <t>招生</t>
        </is>
      </c>
      <c r="C1637" s="7" t="n"/>
      <c r="D1637" s="14" t="n">
        <v>44495</v>
      </c>
      <c r="E1637" s="7" t="inlineStr">
        <is>
          <t>2021 NCU Information Session-Admission &amp; Scholarship</t>
        </is>
      </c>
      <c r="F1637" s="9" t="inlineStr">
        <is>
          <t>TimeUnit/College/CenterLink
10:00NCU Admission &amp; Scholarshiphttps://youtu.be/5hD7KJyaFKY
10:30College of Liberal Artshttps://youtu.be/yupNiPRh-U0
11:00College of Sciencehttps://youtu.be/kzYErFRbD0I
11:30College of Engineeringhttps://youtu.be/tvRnttvenfs
12:00School of Managementhttps://youtu.be/VxIWt1XcsvU
12:30College of Electrical Engineering and Computer Sciencehttps://youtu.be/dmE85_0g_Tg
13:00College of Earth Scienceshttps://youtu.be/6i-4oNE5Y3E
13:30College of Health Sciences &amp; Technologyhttps://youtu.be/oMIJqVRCMog
14:00Center for Space and Remote Sensing Researchhttps://youtu.be/Q5CpbkZlrWY
14:30Language Center- Chinese Language Learninghttps://youtu.be/gmOXd17VD54</t>
        </is>
      </c>
      <c r="G1637" s="7" t="inlineStr">
        <is>
          <t>https://youtu.be/5hD7KJyaFKY</t>
        </is>
      </c>
      <c r="H1637" s="7" t="inlineStr">
        <is>
          <t>https://youtu.be/5hD7KJyaFKY</t>
        </is>
      </c>
      <c r="I1637" s="7" t="inlineStr">
        <is>
          <t>https://youtu.be/yupNiPRh-U0</t>
        </is>
      </c>
      <c r="J1637" s="7" t="inlineStr">
        <is>
          <t>https://youtu.be/yupNiPRh-U0</t>
        </is>
      </c>
      <c r="K1637" s="7" t="inlineStr">
        <is>
          <t>https://youtu.be/kzYErFRbD0I</t>
        </is>
      </c>
      <c r="L1637" s="7" t="inlineStr">
        <is>
          <t>https://youtu.be/kzYErFRbD0I</t>
        </is>
      </c>
      <c r="M1637" s="7" t="inlineStr">
        <is>
          <t>https://www.phy.ncu.edu.tw/news/2021-ncu-information-session-admission-scholarship-3/</t>
        </is>
      </c>
      <c r="N1637" s="7" t="inlineStr">
        <is>
          <t>許慧君</t>
        </is>
      </c>
    </row>
    <row r="1638" ht="209" customHeight="1">
      <c r="A1638" s="7">
        <f>TRUE()</f>
        <v/>
      </c>
      <c r="B1638" s="7" t="inlineStr">
        <is>
          <t>其他</t>
        </is>
      </c>
      <c r="C1638" s="7" t="n"/>
      <c r="D1638" s="14" t="n">
        <v>44494</v>
      </c>
      <c r="E1638" s="7" t="inlineStr">
        <is>
          <t>服務學習資訊網，新網站使用說明線上直播會</t>
        </is>
      </c>
      <c r="F1638" s="9" t="inlineStr">
        <is>
          <t>服務學習資訊網新網站將於110/10/27(三)8:00正式上線，
熱情邀請大家來參與新網站使用說明線上直播會，
我們將貼心的為各位介紹不同角色專屬的功能，還有線上抽獎活動！
點此報名參加直播：https://forms.gle/EJcytwMncPMekAhT7
角色亮點功能線上直播會場次
一般學生時數儀錶板 線上個人時數申請 線上獎學金申請110/10/28(四) 晚上場 19:00-20:30
社團幹部／行政人員線上團體時數申請 複合時數申請 線上回傳簽到單110/10/27(三) 中午場 12:10-13:00  
系／院辦公室人員預警名單明細查詢 各類時數活動統計
*同一人可能同時兼任不同角色，歡迎扮演不同角色觀賞線上直播
*直播會全程參與皆可獲得一般生活知能一小時時數
*本校教職員生觀賞線上直播皆有機會抽獎獲得全家禮物卡，參加場次越多抽獎機會越多
*報名成功者在活動前一天會收到線上會議網址連結
*若不能參加日後亦會在服務學習資訊網上提供操作手冊及教學影片
*若有任何問題，歡迎洽詢服務學習發展中心 03-4227151分機57229</t>
        </is>
      </c>
      <c r="G1638" s="7" t="inlineStr">
        <is>
          <t>https://forms.gle/EJcytwMncPMekAhT7</t>
        </is>
      </c>
      <c r="H1638" s="7" t="inlineStr">
        <is>
          <t>https://forms.gle/EJcytwMncPMekAhT7</t>
        </is>
      </c>
      <c r="I1638" s="7" t="n"/>
      <c r="J1638" s="7" t="n"/>
      <c r="K1638" s="7" t="n"/>
      <c r="L1638" s="7" t="n"/>
      <c r="M1638" s="7" t="inlineStr">
        <is>
          <t>https://www.phy.ncu.edu.tw/news/%e6%9c%8d%e5%8b%99%e5%ad%b8%e7%bf%92%e8%b3%87%e8%a8%8a%e7%b6%b2%ef%bc%8c%e6%96%b0%e7%b6%b2%e7%ab%99%e4%bd%bf%e7%94%a8%e8%aa%aa%e6%98%8e%e7%b7%9a%e4%b8%8a%e7%9b%b4%e6%92%ad%e6%9c%83/</t>
        </is>
      </c>
      <c r="N1638" s="7" t="inlineStr">
        <is>
          <t>許慧君</t>
        </is>
      </c>
    </row>
    <row r="1639" ht="235" customHeight="1">
      <c r="A1639" s="7">
        <f>TRUE()</f>
        <v/>
      </c>
      <c r="B1639" s="7" t="inlineStr">
        <is>
          <t>演講</t>
        </is>
      </c>
      <c r="C1639" s="7" t="n"/>
      <c r="D1639" s="14" t="n">
        <v>44489</v>
      </c>
      <c r="E1639" s="7" t="inlineStr">
        <is>
          <t>Colloquium20211026-Career opportunities of physics graduates in the field of IC design</t>
        </is>
      </c>
      <c r="F1639" s="9" t="inlineStr">
        <is>
          <t>Colloquium
Department of Physics, NCU
Career opportunities of physics graduates in the field of IC design
陳冠宇 處長
聯發科技股份有限公司
Date 2021.10.26 (Tue)
Place S4-625
Time 14:00-16:00
Abstract: The application of technology makes human life more convenient. The epidemic has strengthened mankind’s dependence on technology. In addition, the China-US trade war also makes everyone to well understand the importance of the semiconductor industry. Taiwan plays an important role in the semiconductor industry, but this advantage requires constant input of new blood to be able to maintain it. And you, are the most suitable candidates. In this speech, I will introduce to you what the semiconductor industry is, the role played by Taiwan, the current performance of Taiwan IC design companies, and the organization of IC design companies. Finally, I will introduce the opportunities that physics graduates can play in the IC design company and why analog/RF circuit design is suitable for you.</t>
        </is>
      </c>
      <c r="G1639" s="7" t="n"/>
      <c r="H1639" s="7" t="n"/>
      <c r="I1639" s="7" t="n"/>
      <c r="J1639" s="7" t="n"/>
      <c r="K1639" s="7" t="n"/>
      <c r="L1639" s="7" t="n"/>
      <c r="M1639" s="7" t="inlineStr">
        <is>
          <t>https://www.phy.ncu.edu.tw/news/colloquium20211026-carrier-opportunities-of-physics-graduates-in-the-file-of-ic-design/</t>
        </is>
      </c>
      <c r="N1639" s="7" t="inlineStr">
        <is>
          <t>許慧君</t>
        </is>
      </c>
    </row>
    <row r="1640">
      <c r="A1640" s="7">
        <f>TRUE()</f>
        <v/>
      </c>
      <c r="B1640" s="7" t="inlineStr">
        <is>
          <t>其他</t>
        </is>
      </c>
      <c r="C1640" s="7" t="n"/>
      <c r="D1640" s="14" t="n">
        <v>44487</v>
      </c>
      <c r="E1640" s="7" t="inlineStr">
        <is>
          <t>Faculty Positions at National Central University, Taiwan</t>
        </is>
      </c>
      <c r="F1640" s="7" t="inlineStr">
        <is>
          <t>The Department of Physics at National Central University invites applications for tenure-track positions with the appointment starting from August 2022. Applicants in all areas of physics are welcome. Successful candidates are expected to establish a strong and independent research program, obtain research funding, commit to excellent teaching, and supervise students. Applicants should submit a curriculum vitae and research prospectus, and arrange three reference letters to be sent to Prof. Otto C.W. Kong, Department of Physics, National Central University, Taoyuan City 32001, Taiwan (e-mail: otto@ phy.ncu.edu.tw; TEL: +886-3-4253749). To ensure full consideration, applications should be received before January 15th, 2022.</t>
        </is>
      </c>
      <c r="G1640" s="7" t="n"/>
      <c r="H1640" s="7" t="n"/>
      <c r="I1640" s="7" t="n"/>
      <c r="J1640" s="7" t="n"/>
      <c r="K1640" s="7" t="n"/>
      <c r="L1640" s="7" t="n"/>
      <c r="M1640" s="7" t="inlineStr">
        <is>
          <t>https://www.phy.ncu.edu.tw/news/faculty-positions-at-national-central-university-taiwan/</t>
        </is>
      </c>
      <c r="N1640" s="7" t="inlineStr">
        <is>
          <t>許慧君</t>
        </is>
      </c>
    </row>
    <row r="1641" ht="131" customHeight="1">
      <c r="A1641" s="7">
        <f>TRUE()</f>
        <v/>
      </c>
      <c r="B1641" s="7" t="inlineStr">
        <is>
          <t>其他</t>
        </is>
      </c>
      <c r="C1641" s="7" t="n"/>
      <c r="D1641" s="14" t="n">
        <v>44487</v>
      </c>
      <c r="E1641" s="7" t="inlineStr">
        <is>
          <t>111學年度 物理系求才廣告</t>
        </is>
      </c>
      <c r="F1641" s="9" t="inlineStr">
        <is>
          <t>國立中央大學物理系誠徵助理教授(含)以上教師
一、求才內容：國立中央大學物理系徵求助理教授（含）以上職級之教師，從事教學、研究與服務工作。申請人須具備博士學位，申請者請於111年1月15日前將履歷、研究規畫、著作目錄、推薦信（至少三封）等文件寄至：桃園市中壢區中央大學物理系江袓永教授 (e-mail: otto@phy.ncu.edu.tw)。
二、起聘時間：民國111年8月1日
三、擬聘領域：無限制，歡迎各物理領域申請。
四、聯 絡 人：劉怡貞 (e-mail: ncu5300@ncu.edu.tw, TEL: 03-4253749)
五、聯絡地址：桃園市中壢區中大路300號 國立中央大學 物理系辦公室
六、更新時間： 2021/10/15</t>
        </is>
      </c>
      <c r="G1641" s="7" t="n"/>
      <c r="H1641" s="7" t="n"/>
      <c r="I1641" s="7" t="n"/>
      <c r="J1641" s="7" t="n"/>
      <c r="K1641" s="7" t="n"/>
      <c r="L1641" s="7" t="n"/>
      <c r="M1641" s="7" t="inlineStr">
        <is>
          <t>https://www.phy.ncu.edu.tw/news/111%e5%ad%b8%e5%b9%b4%e5%ba%a6-%e7%89%a9%e7%90%86%e7%b3%bb%e6%b1%82%e6%89%8d%e5%bb%a3%e5%91%8a/</t>
        </is>
      </c>
      <c r="N1641" s="7" t="inlineStr">
        <is>
          <t>許慧君</t>
        </is>
      </c>
    </row>
    <row r="1642" ht="66" customHeight="1">
      <c r="A1642" s="7">
        <f>TRUE()</f>
        <v/>
      </c>
      <c r="B1642" s="7" t="inlineStr">
        <is>
          <t>其他</t>
        </is>
      </c>
      <c r="C1642" s="7" t="n"/>
      <c r="D1642" s="14" t="n">
        <v>44487</v>
      </c>
      <c r="E1642" s="7" t="inlineStr">
        <is>
          <t>【施工公告】110年10月18日(星期一)至20日(星期三)上午約8時至下午6時 本校分區停車場標線補繪施工作業</t>
        </is>
      </c>
      <c r="F1642" s="9" t="inlineStr">
        <is>
          <t>1.110年10月18日(星期一)至20日(星期三)上午約8時至下午6時，進行各分區停車場標線補繪施工作業。
2.詳細施工區域及時間請參閱附件。
3.為避免車輛損傷，施工期間請將您的愛車暫停其他地方，造成您的不便，敬請見諒。
總務處事務組張小姐，分機：57317</t>
        </is>
      </c>
      <c r="G1642" s="7" t="n"/>
      <c r="H1642" s="7" t="n"/>
      <c r="I1642" s="7" t="n"/>
      <c r="J1642" s="7" t="n"/>
      <c r="K1642" s="7" t="n"/>
      <c r="L1642" s="7" t="n"/>
      <c r="M1642" s="7" t="inlineStr">
        <is>
          <t>https://www.phy.ncu.edu.tw/news/%e3%80%90%e6%96%bd%e5%b7%a5%e5%85%ac%e5%91%8a%e3%80%91110%e5%b9%b410%e6%9c%8818%e6%97%a5%e6%98%9f%e6%9c%9f%e4%b8%80%e8%87%b320%e6%97%a5%e6%98%9f%e6%9c%9f%e4%b8%89%e4%b8%8a%e5%8d%88%e7%b4%848/</t>
        </is>
      </c>
      <c r="N1642" s="7" t="inlineStr">
        <is>
          <t>許慧君</t>
        </is>
      </c>
    </row>
    <row r="1643" ht="261" customHeight="1">
      <c r="A1643" s="7">
        <f>TRUE()</f>
        <v/>
      </c>
      <c r="B1643" s="7" t="inlineStr">
        <is>
          <t>演講</t>
        </is>
      </c>
      <c r="C1643" s="7" t="n"/>
      <c r="D1643" s="14" t="n">
        <v>44483</v>
      </c>
      <c r="E1643" s="7" t="inlineStr">
        <is>
          <t>Colloquium20211019-Properties and application of 1D nanomaterials &amp; 2D moire-pattern bilayers</t>
        </is>
      </c>
      <c r="F1643" s="9" t="inlineStr">
        <is>
          <t>Colloquium
Department of Physics, NCU
Properties and application of 1D nanomaterials &amp; 2D moire-pattern bilayers
一維奈米材料與二維莫瑞紋雙層特性與應用
Prof. 馬遠榮 (Yuan-Ron Ma)
Department of Physics, NDHU
Date 2021.10.19 (Tue)
Place S4-625
Time 14:00-16:00
Abstract: Now 1D nanomaterials and 2D layered materials are so popular, because they possess unique properties used in electronics and spintronics. This talk introduces 1D metal-oxide nanostructures and their applications in electrochromic devices and supercapacitors. The synthesis of ferromagnetic 2D layers and exfoliation of monolayers and moire-pattern bilayers are also introduced. The ferromagnetic 2D layers have a perfect crystal field and a symmetric ligand field, which can be applied in spintronics and quantum computers.
一維奈米材料與二維層狀材料均為熱門材料，因它們有許多獨特之特性，可應用各式電子元件、自旋電子元件等。此演講將介紹一維氧化物奈米材料，應用於電致變色、與超級電容器等。與介紹鐵磁性二維層狀材料製作、與撕撥至單層或莫瑞紋雙層之技術，其完美晶體場、對稱配位場晶體等特性，可幫助自旋電子元件、或量子電腦應用。</t>
        </is>
      </c>
      <c r="G1643" s="7" t="n"/>
      <c r="H1643" s="7" t="n"/>
      <c r="I1643" s="7" t="n"/>
      <c r="J1643" s="7" t="n"/>
      <c r="K1643" s="7" t="n"/>
      <c r="L1643" s="7" t="n"/>
      <c r="M1643" s="7" t="inlineStr">
        <is>
          <t>https://www.phy.ncu.edu.tw/news/colloquium20211019-properties-and-application-of-1d-nanomaterials-2d-moire-pattern-bilayers/</t>
        </is>
      </c>
      <c r="N1643" s="7" t="inlineStr">
        <is>
          <t>許慧君</t>
        </is>
      </c>
    </row>
    <row r="1644" ht="309" customHeight="1">
      <c r="A1644" s="7">
        <f>TRUE()</f>
        <v/>
      </c>
      <c r="B1644" s="7" t="inlineStr">
        <is>
          <t>其他</t>
        </is>
      </c>
      <c r="C1644" s="7" t="n"/>
      <c r="D1644" s="14" t="n">
        <v>44482</v>
      </c>
      <c r="E1644" s="7" t="inlineStr">
        <is>
          <t>1101 MATLAB線上教育訓練開始報名，從基礎到進階應用，讓你一次學習滿滿。</t>
        </is>
      </c>
      <c r="F1644" s="9" t="inlineStr">
        <is>
          <t>1101MATLAB線上教育訓練開始喔!本次課程從初學安裝到進階應用，除了讓您熟悉MATLAB基本知識，也能學習MATLAB進階應用，本系列教育訓練全程採用線上方式進行，相關教學資源與課程連結將透過EMAIL方式傳送，歡迎有興趣教職員生踴躍報名參加。
活動聯絡人:教務處 教學發展中心 蔡先生 57137 dwtsai@ncu.edu.tw
歡迎加入NCU-MATLAB好友 
日期時間主題報名連結
10/21(四)10:00~12:00安裝說明會報名連結
如何從學校取得MATLAB正式授權軟體、建立帳號及MATLAB的安裝、MathWorks原廠的線上課程資源。
10/27(三)09:00~12:00MATLAB 基礎程式設計報名連結
此課程專門為 MATLAB 初學者設計，希望藉此幫助使用者充分地了解 MATLAB 程式語言，全程實機操作。課程開始將簡介 MATLAB 操作環境、程式語法、支援的資料型態及使用方式等，並舉例說明常用的資料 I/O 指令使用方式讓初學者熟悉 MATLAB。接下來說明 MATLAB 常用的繪圖指令及其功能，程式邏輯法則，運算的方式等，讓初學者能更了解 MATLAB 的使用，並協助使用者學會如何使用建立自己的演算法函式於 MATLAB 中並呼叫引用。
11/19(五)09:00~12:00如何使用MATLAB進行大數據分析報名連結
本課程介紹MATLAB如何面對大量資料的處理與分析，主要可分為三個部分，第一部分介紹資料的匯入，以及MATLAB匯入檔案時，如何有效率的使用記憶體；第二部分將介紹資料前處理的相關功能，如何將資料結構化，並合理的補齊缺漏值，最後一部分將介紹分析的模型與手法，並如何從如何從資料分析的結果中獲得價值。
12/03(五)09:00~12:00庖丁解魚?剖析深度學習&amp;MATLAB最新功能報名連結
介紹如何在MATLAB中快速的入門深度學習，有諸多的APP可以不需要寫Code就可以完成深度學習專案，以及在落地時，如何快速的將深度學習演算法部屬在嵌入式硬體上。</t>
        </is>
      </c>
      <c r="G1644" s="7" t="inlineStr">
        <is>
          <t>https://lin.ee/wQ4ZAxP</t>
        </is>
      </c>
      <c r="H1644" s="7" t="inlineStr">
        <is>
          <t>https://lin.ee/wQ4ZAxP</t>
        </is>
      </c>
      <c r="I1644" s="7" t="inlineStr">
        <is>
          <t>報名連結</t>
        </is>
      </c>
      <c r="J1644" s="7" t="inlineStr">
        <is>
          <t>https://docs.google.com/forms/d/e/1FAIpQLSflUMIrpf5cB2ShNvjW-jXR5lWmMpXYRch5kdta-bHrhjRrSw/viewform</t>
        </is>
      </c>
      <c r="K1644" s="7" t="inlineStr">
        <is>
          <t>報名連結</t>
        </is>
      </c>
      <c r="L1644" s="7" t="inlineStr">
        <is>
          <t>https://docs.google.com/forms/d/e/1FAIpQLSfNQxAfbhkOOsllcQjza7mmzE2lWvqPpQ-03b2Zt5jW-Ht31A/viewform</t>
        </is>
      </c>
      <c r="M1644" s="7" t="inlineStr">
        <is>
          <t>https://www.phy.ncu.edu.tw/news/1101-matlab%e7%b7%9a%e4%b8%8a%e6%95%99%e8%82%b2%e8%a8%93%e7%b7%b4%e9%96%8b%e5%a7%8b%e5%a0%b1%e5%90%8d%ef%bc%8c%e5%be%9e%e5%9f%ba%e7%a4%8e%e5%88%b0%e9%80%b2%e9%9a%8e%e6%87%89%e7%94%a8%ef%bc%8c%e8%ae%93/</t>
        </is>
      </c>
      <c r="N1644" s="7" t="inlineStr">
        <is>
          <t>許慧君</t>
        </is>
      </c>
    </row>
    <row r="1645" ht="92" customHeight="1">
      <c r="A1645" s="7">
        <f>TRUE()</f>
        <v/>
      </c>
      <c r="B1645" s="7" t="inlineStr">
        <is>
          <t>獎學金</t>
        </is>
      </c>
      <c r="C1645" s="7" t="n"/>
      <c r="D1645" s="14" t="n">
        <v>44481</v>
      </c>
      <c r="E1645" s="7" t="inlineStr">
        <is>
          <t>110-1物理學系上詮光纖獎學金得獎名單</t>
        </is>
      </c>
      <c r="F1645" s="9" t="inlineStr">
        <is>
          <t>研究傑出獎助
艾約翰 105282602 博士班六年級
莊翔淯 107282001 博士班四年級
羅偉碩 110282006 博士班一年級
吳承翰 109222025 碩士班一年級
恭喜以上四位同學獲獎
獲獎通知以email個別通知</t>
        </is>
      </c>
      <c r="G1645" s="7" t="n"/>
      <c r="H1645" s="7" t="n"/>
      <c r="I1645" s="7" t="n"/>
      <c r="J1645" s="7" t="n"/>
      <c r="K1645" s="7" t="n"/>
      <c r="L1645" s="7" t="n"/>
      <c r="M1645" s="7" t="inlineStr">
        <is>
          <t>https://www.phy.ncu.edu.tw/news/110-1%e7%89%a9%e7%90%86%e5%ad%b8%e7%b3%bb%e4%b8%8a%e8%a9%ae%e5%85%89%e7%ba%96%e7%8d%8e%e5%ad%b8%e9%87%91%e5%be%97%e7%8d%8e%e5%90%8d%e5%96%ae/</t>
        </is>
      </c>
      <c r="N1645" s="7" t="inlineStr">
        <is>
          <t>許慧君</t>
        </is>
      </c>
    </row>
    <row r="1646" ht="92" customHeight="1">
      <c r="A1646" s="7">
        <f>TRUE()</f>
        <v/>
      </c>
      <c r="B1646" s="7" t="inlineStr">
        <is>
          <t>獎學金</t>
        </is>
      </c>
      <c r="C1646" s="7" t="n"/>
      <c r="D1646" s="14" t="n">
        <v>44481</v>
      </c>
      <c r="E1646" s="7" t="inlineStr">
        <is>
          <t>110學年度王立文女士獎學金得獎名單</t>
        </is>
      </c>
      <c r="F1646" s="9" t="inlineStr">
        <is>
          <t>喻心慈 108202503 大學部三年級
林佳靜 109202501 大學部二年級
鄒宜庭 109202503 大學部二年級
張寶容 109202509 大學部二年級
恭喜四位同學獲獎!
獲獎通知及公共服務相關事項以email個別通知
中央大學物理學系王立文女士獎學金辦法下載</t>
        </is>
      </c>
      <c r="G1646" s="7" t="inlineStr">
        <is>
          <t>中央大學物理學系王立文女士獎學金辦法</t>
        </is>
      </c>
      <c r="H1646" s="7" t="inlineStr">
        <is>
          <t>https://www.phy.ncu.edu.tw/wp-content/uploads/2021/10/國立中央大學物理學系王立文女士獎學金辦法1091215系務會議通過-1.pdf</t>
        </is>
      </c>
      <c r="I1646" s="7" t="inlineStr">
        <is>
          <t>下載</t>
        </is>
      </c>
      <c r="J1646" s="7" t="inlineStr">
        <is>
          <t>https://www.phy.ncu.edu.tw/wp-content/uploads/2021/10/國立中央大學物理學系王立文女士獎學金辦法1091215系務會議通過-1.pdf</t>
        </is>
      </c>
      <c r="K1646" s="7" t="n"/>
      <c r="L1646" s="7" t="n"/>
      <c r="M1646" s="7" t="inlineStr">
        <is>
          <t>https://www.phy.ncu.edu.tw/news/110%e5%ad%b8%e5%b9%b4%e5%ba%a6%e7%8e%8b%e7%ab%8b%e6%96%87%e5%a5%b3%e5%a3%ab%e7%8d%8e%e5%ad%b8%e9%87%91%e5%be%97%e7%8d%8e%e5%90%8d%e5%96%ae/</t>
        </is>
      </c>
      <c r="N1646" s="7" t="inlineStr">
        <is>
          <t>許慧君</t>
        </is>
      </c>
    </row>
    <row r="1647">
      <c r="A1647" s="7">
        <f>TRUE()</f>
        <v/>
      </c>
      <c r="B1647" s="7" t="inlineStr">
        <is>
          <t>其他</t>
        </is>
      </c>
      <c r="C1647" s="7" t="n"/>
      <c r="D1647" s="14" t="n">
        <v>44481</v>
      </c>
      <c r="E1647" s="7" t="inlineStr">
        <is>
          <t>11/2（二）111學年度雙聯學位計畫申請說明會</t>
        </is>
      </c>
      <c r="F1647" s="7" t="n"/>
      <c r="G1647" s="7" t="n"/>
      <c r="H1647" s="7" t="n"/>
      <c r="I1647" s="7" t="n"/>
      <c r="J1647" s="7" t="n"/>
      <c r="K1647" s="7" t="n"/>
      <c r="L1647" s="7" t="n"/>
      <c r="M1647" s="7" t="inlineStr">
        <is>
          <t>https://www.phy.ncu.edu.tw/news/11-2%ef%bc%88%e4%ba%8c%ef%bc%89111%e5%ad%b8%e5%b9%b4%e5%ba%a6%e9%9b%99%e8%81%af%e5%ad%b8%e4%bd%8d%e8%a8%88%e7%95%ab%e7%94%b3%e8%ab%8b%e8%aa%aa%e6%98%8e%e6%9c%83/</t>
        </is>
      </c>
      <c r="N1647" s="7" t="inlineStr">
        <is>
          <t>許慧君</t>
        </is>
      </c>
    </row>
    <row r="1648" ht="118" customHeight="1">
      <c r="A1648" s="7">
        <f>TRUE()</f>
        <v/>
      </c>
      <c r="B1648" s="7" t="inlineStr">
        <is>
          <t>其他</t>
        </is>
      </c>
      <c r="C1648" s="7" t="n"/>
      <c r="D1648" s="14" t="n">
        <v>44477</v>
      </c>
      <c r="E1648" s="7" t="inlineStr">
        <is>
          <t>2021年中研院物理所院區開放 線上活動</t>
        </is>
      </c>
      <c r="F1648" s="9" t="inlineStr">
        <is>
          <t>為鼓勵民眾了解物理相關領域之研究，讓學生體驗物理科學的樂趣，今年中研院院區開放活動，物理所規劃了科普演講、實驗室導覽、精選推薦影片等
活動，並首次以線上進行所有活動，期望讓更方便的參與，讓更多人一起體驗物理人的樂趣。
相關活動訊息，公布於物理所網頁（https://www.phys.sinica.edu.tw/openhouse/ ）
活動舉行時間: 110年10月30日（六）~10月31日（日）及11月6日（六）~11月7日（日）。
參加各項活動，除可參與「中研院院區開放集章抽獎活動」，也可兌換學習證明。
歡迎有興趣的老師、同學，一起來參加。</t>
        </is>
      </c>
      <c r="G1648" s="7" t="inlineStr">
        <is>
          <t>https://www.phys.sinica.edu.tw/openhouse/</t>
        </is>
      </c>
      <c r="H1648" s="7" t="inlineStr">
        <is>
          <t>https://www.phys.sinica.edu.tw/openhouse/</t>
        </is>
      </c>
      <c r="I1648" s="7" t="n"/>
      <c r="J1648" s="7" t="n"/>
      <c r="K1648" s="7" t="n"/>
      <c r="L1648" s="7" t="n"/>
      <c r="M1648" s="7" t="inlineStr">
        <is>
          <t>https://www.phy.ncu.edu.tw/news/2021%e5%b9%b4%e4%b8%ad%e7%a0%94%e9%99%a2%e7%89%a9%e7%90%86%e6%89%80%e9%99%a2%e5%8d%80%e9%96%8b%e6%94%be-%e7%b7%9a%e4%b8%8a%e6%b4%bb%e5%8b%95/</t>
        </is>
      </c>
      <c r="N1648" s="7" t="inlineStr">
        <is>
          <t>劉怡貞</t>
        </is>
      </c>
    </row>
    <row r="1649" ht="92" customHeight="1">
      <c r="A1649" s="7">
        <f>TRUE()</f>
        <v/>
      </c>
      <c r="B1649" s="7" t="inlineStr">
        <is>
          <t>演講</t>
        </is>
      </c>
      <c r="C1649" s="7" t="n"/>
      <c r="D1649" s="14" t="n">
        <v>44475</v>
      </c>
      <c r="E1649" s="7" t="inlineStr">
        <is>
          <t>Complex System and Biophysics Seminar 1101007</t>
        </is>
      </c>
      <c r="F1649" s="9" t="inlineStr">
        <is>
          <t>Welcome
Complex System and Biophysics Seminar
Sensing and response: a minimal model
Yan-Ru Chen
National Central University
Time: 10/7 (Thu) 12:00 noon
Place: S4-625</t>
        </is>
      </c>
      <c r="G1649" s="7" t="n"/>
      <c r="H1649" s="7" t="n"/>
      <c r="I1649" s="7" t="n"/>
      <c r="J1649" s="7" t="n"/>
      <c r="K1649" s="7" t="n"/>
      <c r="L1649" s="7" t="n"/>
      <c r="M1649" s="7" t="inlineStr">
        <is>
          <t>https://www.phy.ncu.edu.tw/news/complex-system-and-biophysics-seminar-1101007/</t>
        </is>
      </c>
      <c r="N1649" s="7" t="inlineStr">
        <is>
          <t>許慧君</t>
        </is>
      </c>
    </row>
    <row r="1650" ht="27" customHeight="1">
      <c r="A1650" s="7">
        <f>TRUE()</f>
        <v/>
      </c>
      <c r="B1650" s="7" t="inlineStr">
        <is>
          <t>其他</t>
        </is>
      </c>
      <c r="C1650" s="7" t="n"/>
      <c r="D1650" s="14" t="n">
        <v>44475</v>
      </c>
      <c r="E1650" s="7" t="inlineStr">
        <is>
          <t>因應新冠肺炎防疫，全國二級警戒措施至10月18日，本校校園防疫措施！</t>
        </is>
      </c>
      <c r="F1650" s="9" t="inlineStr">
        <is>
          <t>v1_校園防疫措施1101005-下載
教育部110年10月4日臺教高通字第1100133873號函及附件-下載</t>
        </is>
      </c>
      <c r="G1650" s="7" t="inlineStr">
        <is>
          <t>v1_校園防疫措施1101005-</t>
        </is>
      </c>
      <c r="H1650" s="7" t="inlineStr">
        <is>
          <t>https://www.phy.ncu.edu.tw/wp-content/uploads/2021/10/v1_校園防疫措施1101005-.pdf</t>
        </is>
      </c>
      <c r="I1650" s="7" t="inlineStr">
        <is>
          <t>下載</t>
        </is>
      </c>
      <c r="J1650" s="7" t="inlineStr">
        <is>
          <t>https://www.phy.ncu.edu.tw/wp-content/uploads/2021/10/v1_校園防疫措施1101005-.pdf</t>
        </is>
      </c>
      <c r="K1650" s="7" t="inlineStr">
        <is>
          <t>教育部110年10月4日臺教高通字第1100133873號函及附件-</t>
        </is>
      </c>
      <c r="L1650" s="7" t="inlineStr">
        <is>
          <t>https://www.phy.ncu.edu.tw/wp-content/uploads/2021/10/教育部110年10月4日臺教高通字第1100133873號函及附件-.pdf</t>
        </is>
      </c>
      <c r="M1650" s="7" t="inlineStr">
        <is>
          <t>https://www.phy.ncu.edu.tw/news/%e5%9b%a0%e6%87%89%e6%96%b0%e5%86%a0%e8%82%ba%e7%82%8e%e9%98%b2%e7%96%ab%ef%bc%8c%e5%85%a8%e5%9c%8b%e4%ba%8c%e7%b4%9a%e8%ad%a6%e6%88%92%e6%8e%aa%e6%96%bd%e8%87%b310%e6%9c%8818%e6%97%a5%ef%bc%8c/</t>
        </is>
      </c>
      <c r="N1650" s="7" t="inlineStr">
        <is>
          <t>許慧君</t>
        </is>
      </c>
    </row>
    <row r="1651" ht="53" customHeight="1">
      <c r="A1651" s="7">
        <f>TRUE()</f>
        <v/>
      </c>
      <c r="B1651" s="7" t="inlineStr">
        <is>
          <t>其他</t>
        </is>
      </c>
      <c r="C1651" s="7" t="n"/>
      <c r="D1651" s="14" t="n">
        <v>44475</v>
      </c>
      <c r="E1651" s="7" t="inlineStr">
        <is>
          <t>物理系網路斷線通知10/8(五)10:30~17:00約1-2小時</t>
        </is>
      </c>
      <c r="F1651" s="9" t="inlineStr">
        <is>
          <t>時間:10/8(五)10:30~17:00
進行網路光纖測線工程
期間網路可能會斷線約1-2小時
造成不便敬請見諒</t>
        </is>
      </c>
      <c r="G1651" s="7" t="n"/>
      <c r="H1651" s="7" t="n"/>
      <c r="I1651" s="7" t="n"/>
      <c r="J1651" s="7" t="n"/>
      <c r="K1651" s="7" t="n"/>
      <c r="L1651" s="7" t="n"/>
      <c r="M1651" s="7" t="inlineStr">
        <is>
          <t>https://www.phy.ncu.edu.tw/news/%e7%89%a9%e7%90%86%e7%b3%bb%e7%b6%b2%e8%b7%af%e6%96%b7%e7%b7%9a%e9%80%9a%e7%9f%a510-8%e4%ba%9410301700%e7%b4%841-2%e5%b0%8f%e6%99%82/</t>
        </is>
      </c>
      <c r="N1651" s="7" t="inlineStr">
        <is>
          <t>許慧君</t>
        </is>
      </c>
    </row>
    <row r="1652" ht="92" customHeight="1">
      <c r="A1652" s="7">
        <f>TRUE()</f>
        <v/>
      </c>
      <c r="B1652" s="7" t="inlineStr">
        <is>
          <t>其他</t>
        </is>
      </c>
      <c r="C1652" s="7" t="n"/>
      <c r="D1652" s="14" t="n">
        <v>44474</v>
      </c>
      <c r="E1652" s="7" t="inlineStr">
        <is>
          <t>圖書館110學年度第1學期新生推廣利用教育課程表</t>
        </is>
      </c>
      <c r="F1652" s="9" t="inlineStr">
        <is>
          <t>一、為鼓勵全校師生善用圖書館資源，本館特舉辦一系列豐富講習課程，內容包含資料庫利用、書目管理軟體及論文比對等主題。
二、報名網址https://rapid.lib.ncu.edu.tw/course/info.php。
三、若因事無法參加以上課程，集合5人以上即可與圖書館另行預約諮詢時段， 團體報名網址：https://rapid.lib.ncu.edu.tw/course/groupSignUp.php。
四、本檔課程上課方式皆為線上授課。
五、附件：110學年度第1學期推廣利用教育課程表。</t>
        </is>
      </c>
      <c r="G1652" s="7" t="n"/>
      <c r="H1652" s="7" t="n"/>
      <c r="I1652" s="7" t="n"/>
      <c r="J1652" s="7" t="n"/>
      <c r="K1652" s="7" t="n"/>
      <c r="L1652" s="7" t="n"/>
      <c r="M1652" s="7" t="inlineStr">
        <is>
          <t>https://www.phy.ncu.edu.tw/news/%e5%9c%96%e6%9b%b8%e9%a4%a8110%e5%ad%b8%e5%b9%b4%e5%ba%a6%e7%ac%ac1%e5%ad%b8%e6%9c%9f%e6%96%b0%e7%94%9f%e6%8e%a8%e5%bb%a3%e5%88%a9%e7%94%a8%e6%95%99%e8%82%b2%e8%aa%b2%e7%a8%8b%e8%a1%a8/</t>
        </is>
      </c>
      <c r="N1652" s="7" t="inlineStr">
        <is>
          <t>許慧君</t>
        </is>
      </c>
    </row>
    <row r="1653" ht="209" customHeight="1">
      <c r="A1653" s="7">
        <f>TRUE()</f>
        <v/>
      </c>
      <c r="B1653" s="7" t="inlineStr">
        <is>
          <t>演講</t>
        </is>
      </c>
      <c r="C1653" s="7" t="n"/>
      <c r="D1653" s="14" t="n">
        <v>44474</v>
      </c>
      <c r="E1653" s="7" t="inlineStr">
        <is>
          <t>Colloquium20211012-To order or not to order, that is the question: a magnetic quantum phase transition</t>
        </is>
      </c>
      <c r="F1653" s="9" t="inlineStr">
        <is>
          <t>Colloquium
Department of Physics, NCU
To order or not to order, that is the question: a magnetic quantum phase transition
Prof. 黃建龍 (Chien-Lung Huang)
Department of Physics, National Cheng Kung University
Date 2021.10.12 (Tue)    
Place S4-625
Time 14:00-16:00
Abstract: Exotic physical properties, arising from quantum mechanical interactions between quasiparticles, emerge near the boundary between magnetic order and disorder phase. In my talk, I will present experimental signatures of one such example: a ferromagnetic (FM) alloy Ni1-xRhx. For x = 0.375, the system exhibits a rare FM quantum critical point (QCP), evidenced by divergence of thermodynamic properties as the temperature approaches absolute zero. To uncover the FM QCP opens a new route, besides its antiferromagnetic counterpart, to emergent quantum phenomena, such as unconventional superconductivity and non-Fermi-liquid behavior.</t>
        </is>
      </c>
      <c r="G1653" s="7" t="n"/>
      <c r="H1653" s="7" t="n"/>
      <c r="I1653" s="7" t="n"/>
      <c r="J1653" s="7" t="n"/>
      <c r="K1653" s="7" t="n"/>
      <c r="L1653" s="7" t="n"/>
      <c r="M1653" s="7" t="inlineStr">
        <is>
          <t>https://www.phy.ncu.edu.tw/news/colloquium20211012-to-order-or-not-to-order-that-is-the-question-a-magnetic-quantum-phase-transition/</t>
        </is>
      </c>
      <c r="N1653" s="7" t="inlineStr">
        <is>
          <t>許慧君</t>
        </is>
      </c>
    </row>
    <row r="1654" ht="92" customHeight="1">
      <c r="A1654" s="7">
        <f>TRUE()</f>
        <v/>
      </c>
      <c r="B1654" s="7" t="inlineStr">
        <is>
          <t>其他</t>
        </is>
      </c>
      <c r="C1654" s="7" t="n"/>
      <c r="D1654" s="14" t="n">
        <v>44473</v>
      </c>
      <c r="E1654" s="7" t="inlineStr">
        <is>
          <t>110年資安系列競賽</t>
        </is>
      </c>
      <c r="F1654" s="9" t="inlineStr">
        <is>
          <t>行政院國家資通安全會報技術服務中心主辦的110年資安系列競賽相關資訊：
今年徵件主題「智慧生活資安」，3項競賽分別為競技類「資安技能金盾獎」、徵件類「資安影片」和「資安海報」
⭐️技能競賽報名 延長至 10月8日(五)17:00截止報名！
⭐️海報徵件報名 延長至 10月27日(三)17:00截止報名！
⭐️影片徵件報名 延長至 11月5日(五)17:00截止報名！
報名網址: https://csc.nccst.nat.gov.tw/index.aspx</t>
        </is>
      </c>
      <c r="G1654" s="7" t="inlineStr">
        <is>
          <t>https://csc.nccst.nat.gov.tw/index.aspx</t>
        </is>
      </c>
      <c r="H1654" s="7" t="inlineStr">
        <is>
          <t>https://csc.nccst.nat.gov.tw/index.aspx</t>
        </is>
      </c>
      <c r="I1654" s="7" t="n"/>
      <c r="J1654" s="7" t="n"/>
      <c r="K1654" s="7" t="n"/>
      <c r="L1654" s="7" t="n"/>
      <c r="M1654" s="7" t="inlineStr">
        <is>
          <t>https://www.phy.ncu.edu.tw/news/110%e5%b9%b4%e8%b3%87%e5%ae%89%e7%b3%bb%e5%88%97%e7%ab%b6%e8%b3%bd/</t>
        </is>
      </c>
      <c r="N1654" s="7" t="inlineStr">
        <is>
          <t>許慧君</t>
        </is>
      </c>
    </row>
    <row r="1655" ht="183" customHeight="1">
      <c r="A1655" s="7">
        <f>TRUE()</f>
        <v/>
      </c>
      <c r="B1655" s="7" t="inlineStr">
        <is>
          <t>其他</t>
        </is>
      </c>
      <c r="C1655" s="7" t="n"/>
      <c r="D1655" s="14" t="n">
        <v>44470</v>
      </c>
      <c r="E1655" s="7" t="inlineStr">
        <is>
          <t>圖書館110學年度第1學期新生推廣利用教育，歡迎大家踴躍報名參加！！</t>
        </is>
      </c>
      <c r="F1655" s="9" t="inlineStr">
        <is>
          <t>一、為鼓勵全校師生善用圖書館資源，本館特舉辦一系列豐富講習課程，內容包含資料庫利用、書目管理軟體及論文比對等主題。課程資訊如下：
EndNote 20書目管理軟體-入門：2021-10-7（四）14:00-15:30
Turnitin論文原創性比對系統：2021-10-8（五）14:00-15:30
Scopus 論文查詢工具：2021-10-12（二）14:00-15:30
Turnitin User Guide (Taught in English)：2021-10-14（四）14:00-15:30
指標期刊、論文查詢工具 (SCIE/SSCI) + JCR：2021-11-3（三）14:00-15:30
EndNote 20書目管理軟體-入門：2021-11-5（五）10:00-11:30
二、報名網址
10月課程報名網址：https://rapid.lib.ncu.edu.tw/course/info.php?y=2021&amp;m=10
11月課程報名網址：https://rapid.lib.ncu.edu.tw/course/info.php?y=2021&amp;m=11
三、若因事無法參加以上課程，集合5人以上即可與圖書館另行預約諮詢時段，團體報名網址：https://rapid.lib.ncu.edu.tw/course/groupSignUp.php。
四、本檔課程上課方式皆為線上授課。</t>
        </is>
      </c>
      <c r="G1655" s="7" t="inlineStr">
        <is>
          <t>https://rapid.lib.ncu.edu.tw/course/info.php?y=2021&amp;m=10</t>
        </is>
      </c>
      <c r="H1655" s="7" t="inlineStr">
        <is>
          <t>https://rapid.lib.ncu.edu.tw/course/info.php?y=2021&amp;m=10</t>
        </is>
      </c>
      <c r="I1655" s="7" t="inlineStr">
        <is>
          <t>https://rapid.lib.ncu.edu.tw/course/info.php?y=2021&amp;m=11</t>
        </is>
      </c>
      <c r="J1655" s="7" t="inlineStr">
        <is>
          <t>https://rapid.lib.ncu.edu.tw/course/info.php?y=2021&amp;m=11</t>
        </is>
      </c>
      <c r="K1655" s="7" t="inlineStr">
        <is>
          <t>https://rapid.lib.ncu.edu.tw/course/groupSignUp.php</t>
        </is>
      </c>
      <c r="L1655" s="7" t="inlineStr">
        <is>
          <t>https://rapid.lib.ncu.edu.tw/course/groupSignUp.php</t>
        </is>
      </c>
      <c r="M1655" s="7" t="inlineStr">
        <is>
          <t>https://www.phy.ncu.edu.tw/news/%e5%9c%96%e6%9b%b8%e9%a4%a8110%e5%ad%b8%e5%b9%b4%e5%ba%a6%e7%ac%ac1%e5%ad%b8%e6%9c%9f%e6%96%b0%e7%94%9f%e6%8e%a8%e5%bb%a3%e5%88%a9%e7%94%a8%e6%95%99%e8%82%b2%ef%bc%8c%e6%ad%a1%e8%bf%8e%e5%a4%a7/</t>
        </is>
      </c>
      <c r="N1655" s="7" t="inlineStr">
        <is>
          <t>許慧君</t>
        </is>
      </c>
    </row>
    <row r="1656" ht="222" customHeight="1">
      <c r="A1656" s="7">
        <f>TRUE()</f>
        <v/>
      </c>
      <c r="B1656" s="7" t="inlineStr">
        <is>
          <t>演講</t>
        </is>
      </c>
      <c r="C1656" s="7" t="n"/>
      <c r="D1656" s="14" t="n">
        <v>44469</v>
      </c>
      <c r="E1656" s="7" t="inlineStr">
        <is>
          <t>理工研究生的內功心法</t>
        </is>
      </c>
      <c r="F1656" s="9" t="inlineStr">
        <is>
          <t>理工研究生的內功心法  (01/06(四) 18:00~20:00，共2小時)
這次我們針對理工科的同學們，再開一場升學相關的講座，2022年1月應該有很多大四同學已經取得台成清陽明交大的入學資格，有些同學正在準備研究所考試，這場講座幫大家打好基礎並新增內功心法，歡迎大三以上與正在就讀本校研究所的同學報名。
2020年最受學生好評的主題，進入碩士班念書是人生另一個挑戰，如何做好充足的準備並有效率的完成碩士學業是必然的課題，所謂充足的準備實際是包含哪些內容? 我們將在此講座中與大家分享。
講師：本校光電系 陳思妤老師
學習內容：
為什麼要讀研究所
產業需要理工科研究所畢業人才的能力
理工研究生的學習心態
如何充實的度過研究生涯
Q&amp;A
※本場次活動問卷必須在2022/01/07，12:00前完成問卷，才能列入時數統計名單中。
相關連結
活動報名網址</t>
        </is>
      </c>
      <c r="G1656" s="7" t="inlineStr">
        <is>
          <t>活動報名網址</t>
        </is>
      </c>
      <c r="H1656" s="7" t="inlineStr">
        <is>
          <t>https://cis.ncu.edu.tw/ActivitySys/activitys/1260</t>
        </is>
      </c>
      <c r="I1656" s="7" t="n"/>
      <c r="J1656" s="7" t="n"/>
      <c r="K1656" s="7" t="n"/>
      <c r="L1656" s="7" t="n"/>
      <c r="M1656" s="7" t="inlineStr">
        <is>
          <t>https://www.phy.ncu.edu.tw/news/%e7%90%86%e5%b7%a5%e7%a0%94%e7%a9%b6%e7%94%9f%e7%9a%84%e5%85%a7%e5%8a%9f%e5%bf%83%e6%b3%95/</t>
        </is>
      </c>
      <c r="N1656" s="7" t="inlineStr">
        <is>
          <t>許慧君</t>
        </is>
      </c>
    </row>
    <row r="1657" ht="183" customHeight="1">
      <c r="A1657" s="7">
        <f>TRUE()</f>
        <v/>
      </c>
      <c r="B1657" s="7" t="inlineStr">
        <is>
          <t>研討會</t>
        </is>
      </c>
      <c r="C1657" s="7" t="n"/>
      <c r="D1657" s="14" t="n">
        <v>44469</v>
      </c>
      <c r="E1657" s="7" t="inlineStr">
        <is>
          <t>CUHK PHYSICS STUDENT CONFERENCE 香港中文大學物理小年會</t>
        </is>
      </c>
      <c r="F1657" s="9" t="inlineStr">
        <is>
          <t>歡迎同學踴躍報名參加!
10/02(六)
CUHK PHYSICS STUDENT CONFERENCE
香港中文大學物理小年會
http://www.phy.cuhk.edu.hk/studentconf/
Plenary and Astrophysics &amp; Cosmology Session
Website: https://cuhk.zoom.us/j/92421888840
Meeting ID: 924 2188 8840
Experimental &amp; Computational Physics Session
Website: https://cuhk.zoom.us/j/95207302331
Meeting ID: 952 0730 2331
會議當天如有更新會議連結，請同學參考 
http://www.phy.cuhk.edu.hk/studentconf/Program2021/schedule.php
本系有7位同學參與口頭報告!!!!!</t>
        </is>
      </c>
      <c r="G1657" s="7" t="inlineStr">
        <is>
          <t>http://www.phy.cuhk.edu.hk/studentconf/</t>
        </is>
      </c>
      <c r="H1657" s="7" t="inlineStr">
        <is>
          <t>http://www.phy.cuhk.edu.hk/studentconf/</t>
        </is>
      </c>
      <c r="I1657" s="7" t="inlineStr">
        <is>
          <t>https://cuhk.zoom.us/j/92421888840</t>
        </is>
      </c>
      <c r="J1657" s="7" t="inlineStr">
        <is>
          <t>https://cuhk.zoom.us/j/92421888840</t>
        </is>
      </c>
      <c r="K1657" s="7" t="inlineStr">
        <is>
          <t>https://cuhk.zoom.us/j/95207302331</t>
        </is>
      </c>
      <c r="L1657" s="7" t="inlineStr">
        <is>
          <t>https://cuhk.zoom.us/j/95207302331</t>
        </is>
      </c>
      <c r="M1657" s="7" t="inlineStr">
        <is>
          <t>https://www.phy.ncu.edu.tw/news/cuhk-physics-student-conference-%e9%a6%99%e6%b8%af%e4%b8%ad%e6%96%87%e5%a4%a7%e5%ad%b8%e7%89%a9%e7%90%86%e5%b0%8f%e5%b9%b4%e6%9c%83/</t>
        </is>
      </c>
      <c r="N1657" s="7" t="inlineStr">
        <is>
          <t>許慧君</t>
        </is>
      </c>
    </row>
    <row r="1658" ht="409.6" customHeight="1">
      <c r="A1658" s="7">
        <f>TRUE()</f>
        <v/>
      </c>
      <c r="B1658" s="7" t="inlineStr">
        <is>
          <t>演講</t>
        </is>
      </c>
      <c r="C1658" s="7" t="n"/>
      <c r="D1658" s="14" t="n">
        <v>44468</v>
      </c>
      <c r="E1658" s="7" t="inlineStr">
        <is>
          <t>Colloquium20211005-Photoelectron spectroscopy with femtosecond lasers</t>
        </is>
      </c>
      <c r="F1658" s="9" t="inlineStr">
        <is>
          <t>Colloquium
Department of Physics, NCU
Photoelectron spectroscopy with femtosecond lasers
Prof. 江正天 (Cheng-Tien Chiang)
Institute of Atomic and Molecular Sciences, Academia Sinica
Date 2021.10.05 (Tue)    
Place S4-625
Time 14:00-16:00
Photoelectron spectroscopy has become a general tool to study the electronic structure of materials. In combination with femtosecond lasers and nonlinear optics, laser-based photoemission experiments at surfaces have allowed to study the ultrafast intertwined dynamics of electrons, phonons, and spin excitations [1,2]. As a significant extension of conventional photoemission experiments, there has been significant progress of double photoemission (DPE) spectroscopy at surfaces recently. In DPE experiments, a pair of photoelectrons are emitted upon the absorption of one single photon [3]. By using a pair of electron spectrometers, these two photoelectrons can be analyzed with energy and momentum resolution. Therefore DPE can provide unique access to directly characterize interacting electrons in solids.
In this talk, an overview of the recently developed laser-based DPE experiments will be introduced [4]. To provide a sufficiently high photon energy to excite a pair of electrons, high-order harmonic light sources operating at megahertz repetition rates with a widely tunable photon energy range were built [5]. In combination with a pair of time-of-flight photoelectron spectrometers, photoelectron pairs from Ag(001), Cu(111), as well as the strongly correlated NiO(001) and CoO(001) surfaces have been observed. Specifically on the Ag and Cu surfaces, photoelectron pairs can be categorized according to their valence band character for the first time [6]. In strong contrast, on NiO and CoO indications of multiple excitations of d electrons were observed. These results will be discussed in terms of the characteristic electron-electron interaction in these materials.
[1] S. Geber et al., Science 357, 71 (2017).
[2] K. Gillmeister, D. Golež, C.-T. Chiang et al., Nat. Commun. 11, 4095 (2020).
[3] J. Berakdar, Phys. Rev. B 58, 9808 (1998).
[4] C.-T. Chiang et al., Prog. Surf. Sci. 95, 100572 (2020).
[5] C.-T. Chiang et al., J. Electron Spectrosc. Relat. Phenomena 200, 15 (2015).
[6] A. Trützschler, M. Huth, C.-T. Chiang et al., Phys. Rev. Lett. 118, 136401 (2017).</t>
        </is>
      </c>
      <c r="G1658" s="7" t="n"/>
      <c r="H1658" s="7" t="n"/>
      <c r="I1658" s="7" t="n"/>
      <c r="J1658" s="7" t="n"/>
      <c r="K1658" s="7" t="n"/>
      <c r="L1658" s="7" t="n"/>
      <c r="M1658" s="7" t="inlineStr">
        <is>
          <t>https://www.phy.ncu.edu.tw/news/colloquium20211005-photoelectron-spectroscopy-with-femtosecond-lasers/</t>
        </is>
      </c>
      <c r="N1658" s="7" t="inlineStr">
        <is>
          <t>許慧君</t>
        </is>
      </c>
    </row>
    <row r="1659" ht="53" customHeight="1">
      <c r="A1659" s="7">
        <f>TRUE()</f>
        <v/>
      </c>
      <c r="B1659" s="7" t="inlineStr">
        <is>
          <t>其他</t>
        </is>
      </c>
      <c r="C1659" s="7" t="n"/>
      <c r="D1659" s="14" t="n">
        <v>44467</v>
      </c>
      <c r="E1659" s="7" t="inlineStr">
        <is>
          <t>402實驗室清洗冰水機公告</t>
        </is>
      </c>
      <c r="F1659" s="9" t="inlineStr">
        <is>
          <t>時間:9/29(三)上午十點至下午三點
施工內容:清洗402室外部冰水機
請302實驗物理實驗室、202教室、102普通物理實驗室(及鄰近房間)不要開窗，以免被液體噴灑到，謝謝!</t>
        </is>
      </c>
      <c r="G1659" s="7" t="n"/>
      <c r="H1659" s="7" t="n"/>
      <c r="I1659" s="7" t="n"/>
      <c r="J1659" s="7" t="n"/>
      <c r="K1659" s="7" t="n"/>
      <c r="L1659" s="7" t="n"/>
      <c r="M1659" s="7" t="inlineStr">
        <is>
          <t>https://www.phy.ncu.edu.tw/news/402%e5%af%a6%e9%a9%97%e5%ae%a4%e6%b8%85%e6%b4%97%e5%86%b0%e6%b0%b4%e6%a9%9f%e5%85%ac%e5%91%8a/</t>
        </is>
      </c>
      <c r="N1659" s="7" t="inlineStr">
        <is>
          <t>許慧君</t>
        </is>
      </c>
    </row>
    <row r="1660">
      <c r="A1660" s="7">
        <f>TRUE()</f>
        <v/>
      </c>
      <c r="B1660" s="7" t="inlineStr">
        <is>
          <t>其他</t>
        </is>
      </c>
      <c r="C1660" s="7" t="n"/>
      <c r="D1660" s="14" t="n">
        <v>44467</v>
      </c>
      <c r="E1660" s="7" t="inlineStr">
        <is>
          <t>2022 Annual Meeting of The Physical Society of Taiwan</t>
        </is>
      </c>
      <c r="F1660" s="7" t="inlineStr">
        <is>
          <t>https://tps2022.conf.tw/</t>
        </is>
      </c>
      <c r="G1660" s="7" t="inlineStr">
        <is>
          <t>https://tps2022.conf.tw/</t>
        </is>
      </c>
      <c r="H1660" s="7" t="inlineStr">
        <is>
          <t>https://tps2022.conf.tw/</t>
        </is>
      </c>
      <c r="I1660" s="7" t="n"/>
      <c r="J1660" s="7" t="n"/>
      <c r="K1660" s="7" t="n"/>
      <c r="L1660" s="7" t="n"/>
      <c r="M1660" s="7" t="inlineStr">
        <is>
          <t>https://www.phy.ncu.edu.tw/news/2022-annual-meeting-of-the-physical-society-of-taiwan/</t>
        </is>
      </c>
      <c r="N1660" s="7" t="inlineStr">
        <is>
          <t>許慧君</t>
        </is>
      </c>
    </row>
    <row r="1661">
      <c r="A1661" s="7">
        <f>TRUE()</f>
        <v/>
      </c>
      <c r="B1661" s="7" t="inlineStr">
        <is>
          <t>研討會</t>
        </is>
      </c>
      <c r="C1661" s="7" t="n"/>
      <c r="D1661" s="14" t="n">
        <v>44467</v>
      </c>
      <c r="E1661" s="7" t="inlineStr">
        <is>
          <t>2022台灣物理年會暨科技部計畫成果發表會</t>
        </is>
      </c>
      <c r="F1661" s="7" t="inlineStr">
        <is>
          <t>https://tps2022.conf.tw/</t>
        </is>
      </c>
      <c r="G1661" s="7" t="inlineStr">
        <is>
          <t>https://tps2022.conf.tw/</t>
        </is>
      </c>
      <c r="H1661" s="7" t="inlineStr">
        <is>
          <t>https://tps2022.conf.tw/</t>
        </is>
      </c>
      <c r="I1661" s="7" t="n"/>
      <c r="J1661" s="7" t="n"/>
      <c r="K1661" s="7" t="n"/>
      <c r="L1661" s="7" t="n"/>
      <c r="M1661" s="7" t="inlineStr">
        <is>
          <t>https://www.phy.ncu.edu.tw/news/2022%e5%8f%b0%e7%81%a3%e7%89%a9%e7%90%86%e5%b9%b4%e6%9c%83%e6%9a%a8%e7%a7%91%e6%8a%80%e9%83%a8%e8%a8%88%e7%95%ab%e6%88%90%e6%9e%9c%e7%99%bc%e8%a1%a8%e6%9c%83/</t>
        </is>
      </c>
      <c r="N1661" s="7" t="inlineStr">
        <is>
          <t>許慧君</t>
        </is>
      </c>
    </row>
    <row r="1662" ht="66" customHeight="1">
      <c r="A1662" s="7">
        <f>TRUE()</f>
        <v/>
      </c>
      <c r="B1662" s="7" t="inlineStr">
        <is>
          <t>其他</t>
        </is>
      </c>
      <c r="C1662" s="7" t="n"/>
      <c r="D1662" s="14" t="n">
        <v>44467</v>
      </c>
      <c r="E1662" s="7" t="inlineStr">
        <is>
          <t>物理系網路斷線通知9/28(二)16:00、9/29(三)00:00</t>
        </is>
      </c>
      <c r="F1662" s="9" t="inlineStr">
        <is>
          <t>因線路測試
全系網路會斷線
9/28(二)16:00約10分鐘
9/29(三)00:00 約半小時
造成不便敬請見諒</t>
        </is>
      </c>
      <c r="G1662" s="7" t="n"/>
      <c r="H1662" s="7" t="n"/>
      <c r="I1662" s="7" t="n"/>
      <c r="J1662" s="7" t="n"/>
      <c r="K1662" s="7" t="n"/>
      <c r="L1662" s="7" t="n"/>
      <c r="M1662" s="7" t="inlineStr">
        <is>
          <t>https://www.phy.ncu.edu.tw/news/%e7%89%a9%e7%90%86%e7%b3%bb%e7%b6%b2%e8%b7%af%e6%96%b7%e7%b7%9a%e9%80%9a%e7%9f%a59-28%e4%ba%8c1600/</t>
        </is>
      </c>
      <c r="N1662" s="7" t="inlineStr">
        <is>
          <t>許慧君</t>
        </is>
      </c>
    </row>
    <row r="1663">
      <c r="A1663" s="7">
        <f>TRUE()</f>
        <v/>
      </c>
      <c r="B1663" s="7" t="inlineStr">
        <is>
          <t>其他</t>
        </is>
      </c>
      <c r="C1663" s="7" t="n"/>
      <c r="D1663" s="14" t="n">
        <v>44466</v>
      </c>
      <c r="E1663" s="7" t="inlineStr">
        <is>
          <t>因應新冠肺炎防疫，全國二級警戒措施至10月4日，本校校園防疫措施！</t>
        </is>
      </c>
      <c r="F1663" s="7" t="inlineStr">
        <is>
          <t>v1_校園防疫措施1100927-下載</t>
        </is>
      </c>
      <c r="G1663" s="7" t="inlineStr">
        <is>
          <t>v1_校園防疫措施1100927-</t>
        </is>
      </c>
      <c r="H1663" s="7" t="inlineStr">
        <is>
          <t>https://www.phy.ncu.edu.tw/wp-content/uploads/2021/09/v1_校園防疫措施1100927-.pdf</t>
        </is>
      </c>
      <c r="I1663" s="7" t="inlineStr">
        <is>
          <t>下載</t>
        </is>
      </c>
      <c r="J1663" s="7" t="inlineStr">
        <is>
          <t>https://www.phy.ncu.edu.tw/wp-content/uploads/2021/09/v1_校園防疫措施1100927-.pdf</t>
        </is>
      </c>
      <c r="K1663" s="7" t="n"/>
      <c r="L1663" s="7" t="n"/>
      <c r="M1663" s="7" t="inlineStr">
        <is>
          <t>https://www.phy.ncu.edu.tw/news/%e5%9b%a0%e6%87%89%e6%96%b0%e5%86%a0%e8%82%ba%e7%82%8e%e9%98%b2%e7%96%ab%ef%bc%8c%e5%85%a8%e5%9c%8b%e4%ba%8c%e7%b4%9a%e8%ad%a6%e6%88%92%e6%8e%aa%e6%96%bd%e8%87%b310%e6%9c%884%e6%97%a5%ef%bc%8c/</t>
        </is>
      </c>
      <c r="N1663" s="7" t="inlineStr">
        <is>
          <t>許慧君</t>
        </is>
      </c>
    </row>
    <row r="1664" ht="321" customHeight="1">
      <c r="A1664" s="7">
        <f>TRUE()</f>
        <v/>
      </c>
      <c r="B1664" s="7" t="inlineStr">
        <is>
          <t>其他</t>
        </is>
      </c>
      <c r="C1664" s="7" t="n"/>
      <c r="D1664" s="14" t="n">
        <v>44463</v>
      </c>
      <c r="E1664" s="7" t="inlineStr">
        <is>
          <t>請同學務必於09月30日確認選課資料Please confirm your selected course list between Sep30 to Oct4</t>
        </is>
      </c>
      <c r="F1664" s="9" t="inlineStr">
        <is>
          <t>請同學務必於09月30日(四)上午9時之後，至選課系統確認課程，特別留意課程課號是否正確符合畢業規定。
若課程仍有異動需求，請辦理人工加退選，人工加退選辦理期間：110/09/30(四) 09:00 ~ 110/10/04 (一) 17:00
辦理程序：登入選課系統、課程加退選、人工加退選課程申請表、列印申請表、任課教師簽章、
 出納組繳交現金或課務組悠遊卡扣款 100元手續費、申請表須於10/04前送至【課務組】
逾期不再受理，只能申請停修(110/10/29-110/12/10)，期末不得再以任何理由請求修改課程。 
課務組敬上
Dear Students:
Please check your selected courses result at Course Schedule Planning System between Sep. 30th to Oct. 4th . 
Please make sure every course number is correct and meet your graduation requirement.
If there’s any problem, please submit your form of manually add/drop courses to NCU curriculum division to correct the course before Oct. 4th.
How to do it: Log in NCU Course Schedule Planning System, Add and Drop courses, Print application form to manually update course selection record, Get signature of the course instructor, Pay late processing fee of NT100 to cashier division, Submit the form to curriculum division(3rd floor at administrative building).
When to do it: During Sep. 30th to Oct. 4th , 9a.m. to 5p.m. After this period, you could only apply for withdrawing course between Oct. 29th to Dec. 10th.
Please be reminded that any application for correcting your course list after Dec. 10th for any reason won’t be accepted.
NCU Curriculum Division</t>
        </is>
      </c>
      <c r="G1664" s="7" t="n"/>
      <c r="H1664" s="7" t="n"/>
      <c r="I1664" s="7" t="n"/>
      <c r="J1664" s="7" t="n"/>
      <c r="K1664" s="7" t="n"/>
      <c r="L1664" s="7" t="n"/>
      <c r="M1664" s="7" t="inlineStr">
        <is>
          <t>https://www.phy.ncu.edu.tw/news/%e8%ab%8b%e5%90%8c%e5%ad%b8%e5%8b%99%e5%bf%85%e6%96%bc09%e6%9c%8830%e6%97%a5%e7%a2%ba%e8%aa%8d%e9%81%b8%e8%aa%b2%e8%b3%87%e6%96%99please-confirm-your-selected-course-list-between-sep30-to-oct4/</t>
        </is>
      </c>
      <c r="N1664" s="7" t="inlineStr">
        <is>
          <t>吳菁穗</t>
        </is>
      </c>
    </row>
    <row r="1665" ht="170" customHeight="1">
      <c r="A1665" s="7">
        <f>TRUE()</f>
        <v/>
      </c>
      <c r="B1665" s="7" t="inlineStr">
        <is>
          <t>其他</t>
        </is>
      </c>
      <c r="C1665" s="7" t="n"/>
      <c r="D1665" s="14" t="n">
        <v>44463</v>
      </c>
      <c r="E1665" s="7" t="inlineStr">
        <is>
          <t>教育部有關大專校院學生施打嚴重特殊傳染性肺炎(COVID-19)疫苗之疫苗假</t>
        </is>
      </c>
      <c r="F1665" s="9" t="inlineStr">
        <is>
          <t>110OB01882下載
教育部臺教技通字第1100129737號函下載
主旨：函轉教育部有關大專校院學生施打嚴重特殊傳染性肺炎(COVID-19)疫苗之疫苗假一案，敬請公告周知，請查照。
說明：
一、依教育部110年9月23日臺教技通字第1100129737號函辦理。
二、為因應嚴重特殊傳染性肺炎疫情、降低感染風險，並讓整體防疫更加完善，學生接種疫苗後，如有不良反應者，得申請疫苗假，疫苗假以三天為原則(含接種當日)，必要時得延長，且於疫苗假期間，不列入出缺席紀錄。
三、疫苗假請至本校學生請假系統提出(路徑：Portal入口→便捷窗口→服務櫃台→學務專區→「假單申請」)，假別選擇「特殊假(防疫假)」，並檢具相關文件以茲證明。
四、超過可請疫苗接種假期限後，如因不適症狀就醫及休養期間，可依本校學生請假規則辦理。疫苗假期間請同學尋求陪伴及照顧，避免獨處。</t>
        </is>
      </c>
      <c r="G1665" s="7" t="inlineStr">
        <is>
          <t>110OB01882</t>
        </is>
      </c>
      <c r="H1665" s="7" t="inlineStr">
        <is>
          <t>https://www.phy.ncu.edu.tw/wp-content/uploads/2021/09/110OB01882.pdf</t>
        </is>
      </c>
      <c r="I1665" s="7" t="inlineStr">
        <is>
          <t>下載</t>
        </is>
      </c>
      <c r="J1665" s="7" t="inlineStr">
        <is>
          <t>https://www.phy.ncu.edu.tw/wp-content/uploads/2021/09/110OB01882.pdf</t>
        </is>
      </c>
      <c r="K1665" s="7" t="inlineStr">
        <is>
          <t>教育部臺教技通字第1100129737號函</t>
        </is>
      </c>
      <c r="L1665" s="7" t="inlineStr">
        <is>
          <t>https://www.phy.ncu.edu.tw/wp-content/uploads/2021/09/教育部臺教技通字第1100129737號函.pdf</t>
        </is>
      </c>
      <c r="M1665" s="7" t="inlineStr">
        <is>
          <t>https://www.phy.ncu.edu.tw/news/%e6%95%99%e8%82%b2%e9%83%a8%e6%9c%89%e9%97%9c%e5%a4%a7%e5%b0%88%e6%a0%a1%e9%99%a2%e5%ad%b8%e7%94%9f%e6%96%bd%e6%89%93%e5%9a%b4%e9%87%8d%e7%89%b9%e6%ae%8a%e5%82%b3%e6%9f%93%e6%80%a7%e8%82%ba%e7%82%8ec/</t>
        </is>
      </c>
      <c r="N1665" s="7" t="inlineStr">
        <is>
          <t>許慧君</t>
        </is>
      </c>
    </row>
    <row r="1666" ht="183" customHeight="1">
      <c r="A1666" s="7">
        <f>TRUE()</f>
        <v/>
      </c>
      <c r="B1666" s="7" t="inlineStr">
        <is>
          <t>其他</t>
        </is>
      </c>
      <c r="C1666" s="7" t="n"/>
      <c r="D1666" s="14" t="n">
        <v>44463</v>
      </c>
      <c r="E1666" s="7" t="inlineStr">
        <is>
          <t>【110年11月06日 多益校園測驗】(限中大理學院110學年度入學新生)</t>
        </is>
      </c>
      <c r="F1666" s="9" t="inlineStr">
        <is>
          <t>110學年度，理學院進行大一英文改革，加入科普文章內容、輔以課程助教協助學生在自學小組討論中成長，最後，搭配前後測評估學生學習成效。
【前測】 
施測對象：110學年度入學之理學院大一新生
測驗時間：110年11月06日(六) 9:30-12:00
報名期限：即日起至110/10/01(五)止
報名網址：https://www.examservice.com.tw/Home/preindex...... 
報名費用：1000元，由學生自行報名繳費
報名補助：110學年度入學之理學院大一新生，持紙本成績單至理學院院辦(S1-102)申請「全額補助」；低收入戶另有優惠，請洽理學院承辦人
成績：紙本成績單(無照片)，得申請畢業門檻
校園聯絡人：理學院鄭小姐sarahcheng@ncu.edu.tw，03-42271515轉65006
測驗日期報名期間低收報名表寄出截止日查詢考試通知網路成績查詢日
2021/11/06 (六) 09:30~12:00即日起-10/12021/10/01 (五)2021/11/01 (一)2021/11/25 (四)</t>
        </is>
      </c>
      <c r="G1666" s="7" t="inlineStr">
        <is>
          <t>https://www.examservice.com.tw/Home/preindex......</t>
        </is>
      </c>
      <c r="H1666" s="7" t="inlineStr">
        <is>
          <t>https://www.examservice.com.tw/Home/preindex?setStoreID=B0068A</t>
        </is>
      </c>
      <c r="I1666" s="7" t="n"/>
      <c r="J1666" s="7" t="n"/>
      <c r="K1666" s="7" t="n"/>
      <c r="L1666" s="7" t="n"/>
      <c r="M1666" s="7" t="inlineStr">
        <is>
          <t>https://www.phy.ncu.edu.tw/news/%e3%80%90110%e5%b9%b411%e6%9c%8806%e6%97%a5-%e5%a4%9a%e7%9b%8a%e6%a0%a1%e5%9c%92%e6%b8%ac%e9%a9%97%e3%80%91%e9%99%90%e4%b8%ad%e5%a4%a7%e7%90%86%e5%ad%b8%e9%99%a2110%e5%ad%b8%e5%b9%b4%e5%ba%a6/</t>
        </is>
      </c>
      <c r="N1666" s="7" t="inlineStr">
        <is>
          <t>吳菁穗</t>
        </is>
      </c>
    </row>
    <row r="1667" ht="222" customHeight="1">
      <c r="A1667" s="7">
        <f>TRUE()</f>
        <v/>
      </c>
      <c r="B1667" s="7" t="inlineStr">
        <is>
          <t>其他</t>
        </is>
      </c>
      <c r="C1667" s="7" t="n"/>
      <c r="D1667" s="14" t="n">
        <v>44462</v>
      </c>
      <c r="E1667" s="7" t="inlineStr">
        <is>
          <t>PH6007 Classical Mechanics I (古典力學I) 課程時間變更&amp; 9/24線上課程公告</t>
        </is>
      </c>
      <c r="F1667" s="9" t="inlineStr">
        <is>
          <t>The class hours of PH6007 Classical Mechanics I are changed to 2p.m.-5p.m. every Friday, starting from 9/24.
We will use Webex for our class tomorrow (9/24) at 2p.m.
There are 4 steps to join the Webex class.
Step 1: Go to the link:
https://ncu-edu.webex.com/ncu-edu/j.php?MTID=md36704f44d0e01c1f1c64e90e474ca88
Step 2: Click "Join from your browser." ("從您的瀏覽器加入。")
Step 3: Enter your name, email address (e.g. hotmail, gmail, etc.), and then click "Join as a guest"  ("以訪客身份加入"）
Step 4: Click "Join meeting" （"加入會議"）
For our online classes, please:
1) use earphone/headphone with a built-in microphone (to avoid echo problem),
2) make sure the microphone button in your Webex is in "off" status when you are not speaking,
3) turn on the video camera in your Webex, so that the professor can see you during the class,
4) use Google Chrome browser to perform the 4 steps above,
5) log in at least 5 minutes before the lecture starts.</t>
        </is>
      </c>
      <c r="G1667" s="7" t="inlineStr">
        <is>
          <t>https://ncu-edu.webex.com/ncu-edu/j.php?MTID=md36704f44d0e01</t>
        </is>
      </c>
      <c r="H1667" s="7" t="inlineStr">
        <is>
          <t>https://ncu-edu.webex.com/ncu-edu/j.php?MTID=md36704f44d0e01c1f1c64e90e474ca88</t>
        </is>
      </c>
      <c r="I1667" s="7" t="n"/>
      <c r="J1667" s="7" t="n"/>
      <c r="K1667" s="7" t="n"/>
      <c r="L1667" s="7" t="n"/>
      <c r="M1667" s="7" t="inlineStr">
        <is>
          <t>https://www.phy.ncu.edu.tw/news/ph6007-classical-mechanics-i-%e5%8f%a4%e5%85%b8%e5%8a%9b%e5%ad%b8%e8%aa%b2%e7%a8%8b%e6%99%82%e9%96%93%e8%ae%8a%e6%9b%b4-9-24%e7%b7%9a%e4%b8%8a%e8%aa%b2%e7%a8%8b%e5%85%ac%e5%91%8a/</t>
        </is>
      </c>
      <c r="N1667" s="7" t="inlineStr">
        <is>
          <t>許慧君</t>
        </is>
      </c>
    </row>
    <row r="1668" ht="53" customHeight="1">
      <c r="A1668" s="7">
        <f>TRUE()</f>
        <v/>
      </c>
      <c r="B1668" s="7" t="inlineStr">
        <is>
          <t>其他</t>
        </is>
      </c>
      <c r="C1668" s="7" t="n"/>
      <c r="D1668" s="14" t="n">
        <v>44462</v>
      </c>
      <c r="E1668" s="7" t="inlineStr">
        <is>
          <t>【理學院學生出國說明會】</t>
        </is>
      </c>
      <c r="F1668" s="9" t="inlineStr">
        <is>
          <t>時間：10/19(二)11:00-12:00 
地點：健雄館2樓209階梯教室 
對象：理學院大學部、研究所同學 
備註：因應疫情，限制人數50名，請有意出席的同學至Portal報名系統報名(海報QR code)</t>
        </is>
      </c>
      <c r="G1668" s="7" t="n"/>
      <c r="H1668" s="7" t="n"/>
      <c r="I1668" s="7" t="n"/>
      <c r="J1668" s="7" t="n"/>
      <c r="K1668" s="7" t="n"/>
      <c r="L1668" s="7" t="n"/>
      <c r="M1668" s="7" t="inlineStr">
        <is>
          <t>https://www.phy.ncu.edu.tw/news/%e3%80%90%e7%90%86%e5%ad%b8%e9%99%a2%e5%ad%b8%e7%94%9f%e5%87%ba%e5%9c%8b%e8%aa%aa%e6%98%8e%e6%9c%83%e3%80%91/</t>
        </is>
      </c>
      <c r="N1668" s="7" t="inlineStr">
        <is>
          <t>許慧君</t>
        </is>
      </c>
    </row>
    <row r="1669">
      <c r="A1669" s="7">
        <f>TRUE()</f>
        <v/>
      </c>
      <c r="B1669" s="7" t="inlineStr">
        <is>
          <t>其他</t>
        </is>
      </c>
      <c r="C1669" s="7" t="n"/>
      <c r="D1669" s="14" t="n">
        <v>44462</v>
      </c>
      <c r="E1669" s="7" t="inlineStr">
        <is>
          <t>失物招領(110.09.23)</t>
        </is>
      </c>
      <c r="F1669" s="7" t="inlineStr">
        <is>
          <t>有遺失下列物品者，請儘速至物理系辦(S4-629)認領! 未領取物品將於110.10.29清除。</t>
        </is>
      </c>
      <c r="G1669" s="7" t="n"/>
      <c r="H1669" s="7" t="n"/>
      <c r="I1669" s="7" t="n"/>
      <c r="J1669" s="7" t="n"/>
      <c r="K1669" s="7" t="n"/>
      <c r="L1669" s="7" t="n"/>
      <c r="M1669" s="7" t="inlineStr">
        <is>
          <t>https://www.phy.ncu.edu.tw/news/%e5%a4%b1%e7%89%a9%e6%8b%9b%e9%a0%98110-09-23/</t>
        </is>
      </c>
      <c r="N1669" s="7" t="inlineStr">
        <is>
          <t>許慧君</t>
        </is>
      </c>
    </row>
    <row r="1670" ht="157" customHeight="1">
      <c r="A1670" s="7">
        <f>TRUE()</f>
        <v/>
      </c>
      <c r="B1670" s="7" t="inlineStr">
        <is>
          <t>其他</t>
        </is>
      </c>
      <c r="C1670" s="7" t="n"/>
      <c r="D1670" s="14" t="n">
        <v>44461</v>
      </c>
      <c r="E1670" s="7" t="inlineStr">
        <is>
          <t>9/30(四)清洗健雄館1-10樓窗台</t>
        </is>
      </c>
      <c r="F1670" s="9" t="inlineStr">
        <is>
          <t>健雄館一樓電梯旁(靠中大湖)安全門暫停開放!
請靠近窗台之房間使用者，當天請務必關上窗戶，以免汙水潑入室內，不便之處請見諒。
一樓104技佐辦公室
二樓206天文所
三樓306電子學實驗室
四樓406離子佈植實驗室
五樓506軟凝態物理實驗室
六樓624複雜液體研究室
七樓724研討室
八樓824
九樓914
十樓1012</t>
        </is>
      </c>
      <c r="G1670" s="7" t="n"/>
      <c r="H1670" s="7" t="n"/>
      <c r="I1670" s="7" t="n"/>
      <c r="J1670" s="7" t="n"/>
      <c r="K1670" s="7" t="n"/>
      <c r="L1670" s="7" t="n"/>
      <c r="M1670" s="7" t="inlineStr">
        <is>
          <t>https://www.phy.ncu.edu.tw/news/9-30%e5%9b%9b%e6%b8%85%e6%b4%97%e5%81%a5%e9%9b%84%e9%a4%a81-10%e6%a8%93%e7%aa%97%e5%8f%b0/</t>
        </is>
      </c>
      <c r="N1670" s="7" t="inlineStr">
        <is>
          <t>許慧君</t>
        </is>
      </c>
    </row>
    <row r="1671" ht="297" customHeight="1">
      <c r="A1671" s="7">
        <f>TRUE()</f>
        <v/>
      </c>
      <c r="B1671" s="7" t="inlineStr">
        <is>
          <t>演講</t>
        </is>
      </c>
      <c r="C1671" s="7" t="n"/>
      <c r="D1671" s="14" t="n">
        <v>44461</v>
      </c>
      <c r="E1671" s="7" t="inlineStr">
        <is>
          <t>Colloquium20210928-Topological material: Intrinsic ferromagnetic axion insulator</t>
        </is>
      </c>
      <c r="F1671" s="9" t="inlineStr">
        <is>
          <t>Colloquium
Department of Physics, NCU
Topological material: Intrinsic ferromagnetic axion insulator
Prof. 張泰榕 (Tay-Rong Chang)
Department of Physics, National Cheng Kung University
Date 2021.09.28 (Tue)    
Place S4-625
Time 14:00-16:00
In the past decade, the correlation between symmetry and topology have taken the central stage of modern physics. It has attracted intensive research interests in condensed matter physics and materials science since the discovery of various topological materials such as quantum spin Hall insulators, 3D topological insulators, and inversion-symmetry breaking Weyl semimetals. Despite tremendous progress, the majority of known topological materials are nonmagnetic while the novel magnetic topological materials have remains elusive. In this talk, I will introduce our recent prediction on an intrinsic ferromagnetic axion state in the new magnetic topological material MnBi8Te13 [1] and discuss the magnetic topological phase transition in the family compound MnBi4Te7 [2]. Our finding provides a superior material realization to explore zero-field QAH effect, quantized topological magnetoelectric effect, and associated phenomena.
[1] Chaowei Hu et al., Realization of an intrinsic ferromagnetic topological state in MnBi8Te13, Science Advances 6, eaba4275 (2020).
[2] Chaowei Hu et al., Tuning magnetism and band topology through antisite defects in Sb-doped MnBi4Te7, Phys. Rev. B 104, 054422 (2021).</t>
        </is>
      </c>
      <c r="G1671" s="7" t="n"/>
      <c r="H1671" s="7" t="n"/>
      <c r="I1671" s="7" t="n"/>
      <c r="J1671" s="7" t="n"/>
      <c r="K1671" s="7" t="n"/>
      <c r="L1671" s="7" t="n"/>
      <c r="M1671" s="7" t="inlineStr">
        <is>
          <t>https://www.phy.ncu.edu.tw/news/colloquium20210928-topological-material-intrinsic-ferromagnetic-axion-insulator/</t>
        </is>
      </c>
      <c r="N1671" s="7" t="inlineStr">
        <is>
          <t>許慧君</t>
        </is>
      </c>
    </row>
    <row r="1672" ht="105" customHeight="1">
      <c r="A1672" s="7">
        <f>TRUE()</f>
        <v/>
      </c>
      <c r="B1672" s="7" t="inlineStr">
        <is>
          <t>其他</t>
        </is>
      </c>
      <c r="C1672" s="7" t="n"/>
      <c r="D1672" s="14" t="n">
        <v>44461</v>
      </c>
      <c r="E1672" s="7" t="inlineStr">
        <is>
          <t>110年中央大學校園公費、自費流感疫苗接種（第一階段）</t>
        </is>
      </c>
      <c r="F1672" s="9" t="inlineStr">
        <is>
          <t>活動日期：110年10月4日（星期一）第一階段
活動時間：上午9點～11點30分
活動地點：學務處2樓交誼廳
對象：全校教職員工生、眷屬及中大幼兒園師生
報名網址：https://health.ncu.edu.tw/activities/454
聯絡人：劉孔群護理師
（分機：57271；電子郵件信箱：kcliou@ncu.edu.tw）
2021流感疫苗下載</t>
        </is>
      </c>
      <c r="G1672" s="7" t="inlineStr">
        <is>
          <t>2021流感疫苗</t>
        </is>
      </c>
      <c r="H1672" s="7" t="inlineStr">
        <is>
          <t>https://www.phy.ncu.edu.tw/wp-content/uploads/2021/09/2021流感疫苗.pdf</t>
        </is>
      </c>
      <c r="I1672" s="7" t="inlineStr">
        <is>
          <t>下載</t>
        </is>
      </c>
      <c r="J1672" s="7" t="inlineStr">
        <is>
          <t>https://www.phy.ncu.edu.tw/wp-content/uploads/2021/09/2021流感疫苗.pdf</t>
        </is>
      </c>
      <c r="K1672" s="7" t="n"/>
      <c r="L1672" s="7" t="n"/>
      <c r="M1672" s="7" t="inlineStr">
        <is>
          <t>https://www.phy.ncu.edu.tw/news/110%e5%b9%b4%e4%b8%ad%e5%a4%ae%e5%a4%a7%e5%ad%b8%e6%a0%a1%e5%9c%92%e5%85%ac%e8%b2%bb%e3%80%81%e8%87%aa%e8%b2%bb%e6%b5%81%e6%84%9f%e7%96%ab%e8%8b%97%e6%8e%a5%e7%a8%ae%ef%bc%88%e7%ac%ac%e4%b8%80/</t>
        </is>
      </c>
      <c r="N1672" s="7" t="inlineStr">
        <is>
          <t>許慧君</t>
        </is>
      </c>
    </row>
    <row r="1673" ht="273" customHeight="1">
      <c r="A1673" s="7">
        <f>TRUE()</f>
        <v/>
      </c>
      <c r="B1673" s="7" t="inlineStr">
        <is>
          <t>其他</t>
        </is>
      </c>
      <c r="C1673" s="7" t="n"/>
      <c r="D1673" s="14" t="n">
        <v>44461</v>
      </c>
      <c r="E1673" s="7" t="inlineStr">
        <is>
          <t>110學年度上學期大一CPR課程</t>
        </is>
      </c>
      <c r="F1673" s="9" t="inlineStr">
        <is>
          <t>報名網址：http://health.ncu.edu.tw:3001/
報名系統限報名1場次，系統會紀錄您過去的報名資料，需要從確認報名信件進入後刪除報名，才可以再次報名，故請確認課程時間與您個人生活規劃無衝突再報名。
報名日期：110年9月27日上午6點起開放報名。上午6點前提早報名者，主辦單位將從系統後台，不通知逕行刪除報名資格。
報名資格：全校大學部學生
上課地點:學務處2樓會議室
課程流程：
17：30-18：00  簽到及筆試前測
18：00-19：30  學理課程
19：30-21：00  分組技術演練
21：00-22：30  分組技術考試及筆試後測
注意事項：
為因應新型冠狀病毒疫情，本次訓練全程配戴口罩，且取消人工呼吸演練。
如發燒、上呼吸道症狀或疑似COVID-19症狀者，嚴禁入班上課。
因應疫情變化，本組將配合政策辦理停課。如因停課影響畢業生權益部分，將另外安排配套措施。
報名成功會收到電子郵件，請將此電子郵件保留，未來若要刪除報名，由此連結進入。
上課遲到30分鐘，即取消當日報名資格，開放現場候補進場。
聯絡人：劉孔群護理師（分機：57271；電子郵件：kcliou@ncu.edu.tw）
110學年度大一CPR說明下載</t>
        </is>
      </c>
      <c r="G1673" s="7" t="inlineStr">
        <is>
          <t>http://health.ncu.edu.tw:3001/</t>
        </is>
      </c>
      <c r="H1673" s="7" t="inlineStr">
        <is>
          <t>http://health.ncu.edu.tw:3001/</t>
        </is>
      </c>
      <c r="I1673" s="7" t="inlineStr">
        <is>
          <t>110學年度大一CPR說明</t>
        </is>
      </c>
      <c r="J1673" s="7" t="inlineStr">
        <is>
          <t>https://www.phy.ncu.edu.tw/wp-content/uploads/2021/09/110學年度大一CPR說明.pdf</t>
        </is>
      </c>
      <c r="K1673" s="7" t="inlineStr">
        <is>
          <t>下載</t>
        </is>
      </c>
      <c r="L1673" s="7" t="inlineStr">
        <is>
          <t>https://www.phy.ncu.edu.tw/wp-content/uploads/2021/09/110學年度大一CPR說明.pdf</t>
        </is>
      </c>
      <c r="M1673" s="7" t="inlineStr">
        <is>
          <t>https://www.phy.ncu.edu.tw/news/110%e5%ad%b8%e5%b9%b4%e5%ba%a6%e4%b8%8a%e5%ad%b8%e6%9c%9f%e5%a4%a7%e4%b8%80cpr%e8%aa%b2%e7%a8%8b/</t>
        </is>
      </c>
      <c r="N1673" s="7" t="inlineStr">
        <is>
          <t>許慧君</t>
        </is>
      </c>
    </row>
    <row r="1674">
      <c r="A1674" s="7">
        <f>TRUE()</f>
        <v/>
      </c>
      <c r="B1674" s="7" t="inlineStr">
        <is>
          <t>其他</t>
        </is>
      </c>
      <c r="C1674" s="7" t="n"/>
      <c r="D1674" s="14" t="n">
        <v>44461</v>
      </c>
      <c r="E1674" s="7" t="inlineStr">
        <is>
          <t>新生健康檢查常見Q＆A</t>
        </is>
      </c>
      <c r="F1674" s="7" t="inlineStr">
        <is>
          <t>新生健康檢查常見問題Q＆A下載</t>
        </is>
      </c>
      <c r="G1674" s="7" t="inlineStr">
        <is>
          <t>新生健康檢查常見問題Q＆A</t>
        </is>
      </c>
      <c r="H1674" s="7" t="inlineStr">
        <is>
          <t>https://www.phy.ncu.edu.tw/wp-content/uploads/2021/09/新生健康檢查常見問題Q＆A.pdf</t>
        </is>
      </c>
      <c r="I1674" s="7" t="inlineStr">
        <is>
          <t>下載</t>
        </is>
      </c>
      <c r="J1674" s="7" t="inlineStr">
        <is>
          <t>https://www.phy.ncu.edu.tw/wp-content/uploads/2021/09/新生健康檢查常見問題Q＆A.pdf</t>
        </is>
      </c>
      <c r="K1674" s="7" t="n"/>
      <c r="L1674" s="7" t="n"/>
      <c r="M1674" s="7" t="inlineStr">
        <is>
          <t>https://www.phy.ncu.edu.tw/news/%e6%96%b0%e7%94%9f%e5%81%a5%e5%ba%b7%e6%aa%a2%e6%9f%a5%e5%b8%b8%e8%a6%8bq%ef%bc%86a/</t>
        </is>
      </c>
      <c r="N1674" s="7" t="inlineStr">
        <is>
          <t>許慧君</t>
        </is>
      </c>
    </row>
    <row r="1675" ht="27" customHeight="1">
      <c r="A1675" s="7">
        <f>TRUE()</f>
        <v/>
      </c>
      <c r="B1675" s="7" t="inlineStr">
        <is>
          <t>其他</t>
        </is>
      </c>
      <c r="C1675" s="7" t="n"/>
      <c r="D1675" s="14" t="n">
        <v>44456</v>
      </c>
      <c r="E1675" s="7" t="inlineStr">
        <is>
          <t>110-1課程教學助教Teaching Assistant(20210916)</t>
        </is>
      </c>
      <c r="F1675" s="9" t="inlineStr">
        <is>
          <t>110-1助教TA下載
110-1課程教學助教報到程序</t>
        </is>
      </c>
      <c r="G1675" s="7" t="inlineStr">
        <is>
          <t>110-1助教TA</t>
        </is>
      </c>
      <c r="H1675" s="7" t="inlineStr">
        <is>
          <t>https://www.phy.ncu.edu.tw/wp-content/uploads/2021/09/110-1助教TA-3.pdf</t>
        </is>
      </c>
      <c r="I1675" s="7" t="inlineStr">
        <is>
          <t>下載</t>
        </is>
      </c>
      <c r="J1675" s="7" t="inlineStr">
        <is>
          <t>https://www.phy.ncu.edu.tw/wp-content/uploads/2021/09/110-1助教TA-3.pdf</t>
        </is>
      </c>
      <c r="K1675" s="7" t="inlineStr">
        <is>
          <t>110-1課程教學助教報到程序</t>
        </is>
      </c>
      <c r="L1675" s="7" t="inlineStr">
        <is>
          <t>https://www.phy.ncu.edu.tw/news/110-1%e8%aa%b2%e7%a8%8b%e5%8a%a9%e6%95%99%e5%a0%b1%e5%88%b0%e7%a8%8b%e5%ba%8f/</t>
        </is>
      </c>
      <c r="M1675" s="7" t="inlineStr">
        <is>
          <t>https://www.phy.ncu.edu.tw/news/110-1%e8%aa%b2%e7%a8%8b%e6%95%99%e5%ad%b8%e5%8a%a9%e6%95%99teaching-assistant20210916/</t>
        </is>
      </c>
      <c r="N1675" s="7" t="inlineStr">
        <is>
          <t>許慧君</t>
        </is>
      </c>
    </row>
    <row r="1676">
      <c r="A1676" s="7">
        <f>TRUE()</f>
        <v/>
      </c>
      <c r="B1676" s="7" t="inlineStr">
        <is>
          <t>其他</t>
        </is>
      </c>
      <c r="C1676" s="7" t="n"/>
      <c r="D1676" s="14" t="n">
        <v>44456</v>
      </c>
      <c r="E1676" s="7" t="inlineStr">
        <is>
          <t>Academic Year 2021 First Semester Billing Statement of Credit Fees Download Period</t>
        </is>
      </c>
      <c r="F1676" s="7" t="inlineStr">
        <is>
          <t>http://oga.ncu.edu.tw/ncuoga/oga/newsform.php?id=14636</t>
        </is>
      </c>
      <c r="G1676" s="7" t="inlineStr">
        <is>
          <t>http://oga.ncu.edu.tw/ncuoga/oga/newsform.php?id=14636</t>
        </is>
      </c>
      <c r="H1676" s="7" t="inlineStr">
        <is>
          <t>http://oga.ncu.edu.tw/ncuoga/oga/newsform.php?id=14636</t>
        </is>
      </c>
      <c r="I1676" s="7" t="n"/>
      <c r="J1676" s="7" t="n"/>
      <c r="K1676" s="7" t="n"/>
      <c r="L1676" s="7" t="n"/>
      <c r="M1676" s="7" t="inlineStr">
        <is>
          <t>https://www.phy.ncu.edu.tw/news/academic-year-2021-first-semester-billing-statement-of-credit-fees-download-period/</t>
        </is>
      </c>
      <c r="N1676" s="7" t="inlineStr">
        <is>
          <t>許慧君</t>
        </is>
      </c>
    </row>
    <row r="1677" ht="118" customHeight="1">
      <c r="A1677" s="7">
        <f>TRUE()</f>
        <v/>
      </c>
      <c r="B1677" s="7" t="inlineStr">
        <is>
          <t>其他</t>
        </is>
      </c>
      <c r="C1677" s="7" t="n"/>
      <c r="D1677" s="14" t="n">
        <v>44456</v>
      </c>
      <c r="E1677" s="7" t="inlineStr">
        <is>
          <t>「活用SciVal了解全球研究趨勢，選擇投稿期刊」教育訓練課程</t>
        </is>
      </c>
      <c r="F1677" s="9" t="inlineStr">
        <is>
          <t>研發處訂於10/5下午2時，舉辦「活用SciVal了解全球研究趨勢，選擇投稿期刊」教育訓練課程。歡迎全校教研人員、博士後研究、碩博士生踴躍報名參加。希望本課程能對教研人員的學術研究有所幫助。欲報名者可掃附加檔案QR Code或連結下列網址報名，報名成功後，系統會另寄上課連結網址及上課通知。如仍有其他任何問題，可請研發處學術組(分機27064-27065)。
https://elsevier.zoom.us/webinar/register/WN_r8r8LF3VSO2FjHCAdkrMbw
本次課程與Elsiver廠商共同舉辦，由該廠商專業講師Rita Ho主講。使用Zoom線上授課軟體。該廠商為國際大廠所使用之正版授權Zoom線上授課軟體，已大幅修正及考量資訊安全。如仍對Zoom線上授課軟體有所疑慮，登入時可匿名，或採不具個資的帳號登入。</t>
        </is>
      </c>
      <c r="G1677" s="7" t="inlineStr">
        <is>
          <t>https://elsevier.zoom.us/webinar/register/WN_r8r8LF3VSO2FjHC</t>
        </is>
      </c>
      <c r="H1677" s="7" t="inlineStr">
        <is>
          <t>https://elsevier.zoom.us/webinar/register/WN_r8r8LF3VSO2FjHCAdkrMbw</t>
        </is>
      </c>
      <c r="I1677" s="7" t="n"/>
      <c r="J1677" s="7" t="n"/>
      <c r="K1677" s="7" t="n"/>
      <c r="L1677" s="7" t="n"/>
      <c r="M1677" s="7" t="inlineStr">
        <is>
          <t>https://www.phy.ncu.edu.tw/news/%e3%80%8c%e6%b4%bb%e7%94%a8scival%e4%ba%86%e8%a7%a3%e5%85%a8%e7%90%83%e7%a0%94%e7%a9%b6%e8%b6%a8%e5%8b%a2%ef%bc%8c%e9%81%b8%e6%93%87%e6%8a%95%e7%a8%bf%e6%9c%9f%e5%88%8a%e3%80%8d%e6%95%99%e8%82%b2/</t>
        </is>
      </c>
      <c r="N1677" s="7" t="inlineStr">
        <is>
          <t>許慧君</t>
        </is>
      </c>
    </row>
    <row r="1678" ht="66" customHeight="1">
      <c r="A1678" s="7">
        <f>TRUE()</f>
        <v/>
      </c>
      <c r="B1678" s="7" t="inlineStr">
        <is>
          <t>其他</t>
        </is>
      </c>
      <c r="C1678" s="7" t="n"/>
      <c r="D1678" s="14" t="n">
        <v>44455</v>
      </c>
      <c r="E1678" s="7" t="inlineStr">
        <is>
          <t>一對一課輔即日起至9/30受理報名</t>
        </is>
      </c>
      <c r="F1678" s="9" t="inlineStr">
        <is>
          <t>一、110-1學期一對一課輔即日起至110年9月30日止受理紙本報名。
二、本學期調整部分規範，請先詳閱制度說明，同意後再行申請。
三、如有疑問請洽校內分機57135陳小姐（ffww108@g.ncu.edu.tw）
四、相關資料請至下列連結下載
連結：http://pdc.adm.ncu.edu.tw/tldc/teacher.asp?roadno=183</t>
        </is>
      </c>
      <c r="G1678" s="7" t="inlineStr">
        <is>
          <t>http://pdc.adm.ncu.edu.tw/tldc/teacher.asp?roadno=183</t>
        </is>
      </c>
      <c r="H1678" s="7" t="inlineStr">
        <is>
          <t>http://pdc.adm.ncu.edu.tw/tldc/teacher.asp?roadno=183</t>
        </is>
      </c>
      <c r="I1678" s="7" t="n"/>
      <c r="J1678" s="7" t="n"/>
      <c r="K1678" s="7" t="n"/>
      <c r="L1678" s="7" t="n"/>
      <c r="M1678" s="7" t="inlineStr">
        <is>
          <t>https://www.phy.ncu.edu.tw/news/%e4%b8%80%e5%b0%8d%e4%b8%80%e8%aa%b2%e8%bc%94%e5%8d%b3%e6%97%a5%e8%b5%b7%e8%87%b39-30%e5%8f%97%e7%90%86%e5%a0%b1%e5%90%8d/</t>
        </is>
      </c>
      <c r="N1678" s="7" t="inlineStr">
        <is>
          <t>許慧君</t>
        </is>
      </c>
    </row>
    <row r="1679">
      <c r="A1679" s="7">
        <f>TRUE()</f>
        <v/>
      </c>
      <c r="B1679" s="7" t="inlineStr">
        <is>
          <t>招生</t>
        </is>
      </c>
      <c r="C1679" s="7" t="n"/>
      <c r="D1679" s="14" t="n">
        <v>44455</v>
      </c>
      <c r="E1679" s="7" t="inlineStr">
        <is>
          <t>111學年度碩士班甄試入學招生簡章</t>
        </is>
      </c>
      <c r="F1679" s="7" t="inlineStr">
        <is>
          <t>https://admission.ncu.edu.tw/zh-TW/content/82/13</t>
        </is>
      </c>
      <c r="G1679" s="7" t="inlineStr">
        <is>
          <t>https://admission.ncu.edu.tw/zh-TW/content/82/13</t>
        </is>
      </c>
      <c r="H1679" s="7" t="inlineStr">
        <is>
          <t>https://admission.ncu.edu.tw/zh-TW/content/82/13</t>
        </is>
      </c>
      <c r="I1679" s="7" t="n"/>
      <c r="J1679" s="7" t="n"/>
      <c r="K1679" s="7" t="n"/>
      <c r="L1679" s="7" t="n"/>
      <c r="M1679" s="7" t="inlineStr">
        <is>
          <t>https://www.phy.ncu.edu.tw/news/111%e5%ad%b8%e5%b9%b4%e5%ba%a6%e7%a2%a9%e5%a3%ab%e7%8f%ad%e7%94%84%e8%a9%a6%e5%85%a5%e5%ad%b8%e6%8b%9b%e7%94%9f%e7%b0%a1%e7%ab%a0/</t>
        </is>
      </c>
      <c r="N1679" s="7" t="inlineStr">
        <is>
          <t>許慧君</t>
        </is>
      </c>
    </row>
    <row r="1680" ht="92" customHeight="1">
      <c r="A1680" s="7">
        <f>TRUE()</f>
        <v/>
      </c>
      <c r="B1680" s="7" t="inlineStr">
        <is>
          <t>其他</t>
        </is>
      </c>
      <c r="C1680" s="7" t="n"/>
      <c r="D1680" s="14" t="n">
        <v>44454</v>
      </c>
      <c r="E1680" s="7" t="inlineStr">
        <is>
          <t>新開課程PH6003B-量子力學 Ｉ(李紀倫)</t>
        </is>
      </c>
      <c r="F1680" s="9" t="inlineStr">
        <is>
          <t>物理系新開課程，PH6003B-量子力學 Ｉ，授課教師:李紀倫老師
選課上限30人，加選密碼卡下周發放，有意選課的同學請務必線上參與課程。
第一次上課9/16(四)09:00
google meet連結：https://meet.google.com/zxh-nymb-wnf  
建議以學校google suite帳號登入連結，登入前請先將帳號修改為中文全名。
實體上課教室:週三34 (10-12) S4-625、週四2 (9-10) S4-202
9/26前線上授課</t>
        </is>
      </c>
      <c r="G1680" s="7" t="inlineStr">
        <is>
          <t>https://meet.google.com/zxh-nymb-wnf</t>
        </is>
      </c>
      <c r="H1680" s="7" t="inlineStr">
        <is>
          <t>https://meet.google.com/zxh-nymb-wnf</t>
        </is>
      </c>
      <c r="I1680" s="7" t="n"/>
      <c r="J1680" s="7" t="n"/>
      <c r="K1680" s="7" t="n"/>
      <c r="L1680" s="7" t="n"/>
      <c r="M1680" s="7" t="inlineStr">
        <is>
          <t>https://www.phy.ncu.edu.tw/news/%e6%96%b0%e9%96%8b%e8%aa%b2%e7%a8%8bph6003b-%e9%87%8f%e5%ad%90%e5%8a%9b%e5%ad%b8-%ef%bd%89%e6%9d%8e%e7%b4%80%e5%80%ab/</t>
        </is>
      </c>
      <c r="N1680" s="7" t="inlineStr">
        <is>
          <t>許慧君</t>
        </is>
      </c>
    </row>
    <row r="1681" ht="345" customHeight="1">
      <c r="A1681" s="7">
        <f>TRUE()</f>
        <v/>
      </c>
      <c r="B1681" s="7" t="inlineStr">
        <is>
          <t>其他</t>
        </is>
      </c>
      <c r="C1681" s="7" t="n"/>
      <c r="D1681" s="14" t="n">
        <v>44454</v>
      </c>
      <c r="E1681" s="7" t="inlineStr">
        <is>
          <t>110學年度第1學期【學分費】及【貸款差額】繳費單下載時間公告</t>
        </is>
      </c>
      <c r="F1681" s="9" t="inlineStr">
        <is>
          <t>一、繳費期間為：110年10月15日（五）至110年10月28日（四）
繳費截止日：110年10月28日（四）
＊使用信用卡刷卡需3~4個工作天才能入帳（不含假日），超商繳交需5~7個工作天才能入帳（不含假日）請提早授權或繳納，以免逾期。
學分費之逾期後續問題請洽課務組。
二、110.10.15開放網路下載繳費單：
(1)學校首頁的Portal入口下載列印繳費單 (學生服務→生活助學服務→學費繳費單)
(2)第一銀行第e學雜費入口網：https://eschool.firstbank.com.tw (依畫面選項選擇學校名稱，依序輸入學號及身分證後6碼)
(3)學雜費管理系統：http://tuition.is.ncu.edu.tw/stdvoucher
三、繳費方式：
(1)臨櫃繳款：第一銀行國內分行
第一銀行於每週二、四、五上午10:00~12:00會配合到校服務 / 行政大樓一樓
(2)ATM轉帳繳費：轉入行庫代碼007（第一銀行）
(3)語音信用卡繳費：02-27608818
(4)網路信用卡繳費：https://www.27608818.com
(5)超商繳款：須自付手續費
(6)台灣pay繳費(晶片金融卡)：須自付手續費10元
(7)銀聯卡：https://eschool.firstbank.com.tw，信用卡手續費由持卡人負擔。
＊請同學多利用自動化設備繳款，使用信用卡刷卡需3~4個工作天才能入帳（不含假日），超商繳交需5~7個工作天才能入帳（不含假日）請提早授權或繳納，以免逾期。
四、若對繳費單內容有任何疑問請洽出納組（分機57346）。
五、未繳交學分費者，依選課辦法第三條規定，依規定需繳交學分費者，請於期限內繳交完畢，否則視同未完成選課手續，所修習需繳交學分費之課程，均予自動退選。請注意，以免權益受損。
六、學分費收費對象：碩博士生（97學年度以後入學之博士生除外）、大學延畢生、修教育學分者、就學貸款不足額者。</t>
        </is>
      </c>
      <c r="G1681" s="7" t="n"/>
      <c r="H1681" s="7" t="n"/>
      <c r="I1681" s="7" t="n"/>
      <c r="J1681" s="7" t="n"/>
      <c r="K1681" s="7" t="n"/>
      <c r="L1681" s="7" t="n"/>
      <c r="M1681" s="7" t="inlineStr">
        <is>
          <t>https://www.phy.ncu.edu.tw/news/110%e5%ad%b8%e5%b9%b4%e5%ba%a6%e7%ac%ac1%e5%ad%b8%e6%9c%9f%e3%80%90%e5%ad%b8%e5%88%86%e8%b2%bb%e3%80%91%e5%8f%8a%e3%80%90%e8%b2%b8%e6%ac%be%e5%b7%ae%e9%a1%8d%e3%80%91%e7%b9%b3%e8%b2%bb%e5%96%ae/</t>
        </is>
      </c>
      <c r="N1681" s="7" t="inlineStr">
        <is>
          <t>許慧君</t>
        </is>
      </c>
    </row>
    <row r="1682" ht="261" customHeight="1">
      <c r="A1682" s="7">
        <f>TRUE()</f>
        <v/>
      </c>
      <c r="B1682" s="7" t="inlineStr">
        <is>
          <t>其他</t>
        </is>
      </c>
      <c r="C1682" s="7" t="n"/>
      <c r="D1682" s="14" t="n">
        <v>44453</v>
      </c>
      <c r="E1682" s="7" t="inlineStr">
        <is>
          <t>大學部Portal畢審系統常見問題說明</t>
        </is>
      </c>
      <c r="F1682" s="9" t="inlineStr">
        <is>
          <t>有關大學部Portal畢審系統常見問題，說明如下：
**由於本系應修科目表之規定非常複雜，尤其是跨領域課程40幾門課選2門課含例外規定，畢審系統無法判別，須人工一一審核，因此若已滿足所有畢業資格，畢審系統仍會顯示「不合格」。請務必自行核對所修課程是否符合入學當年度之應修科目表規定。
**107學年度(含)以前入學者，因甲、乙制互相轉換，相關課程可互相抵修（例如基物I可抵普物上或力學、基物II可抵普物下或電磁學），但相關課程都修習的，不能計入畢業學分（例如，基物I及力學都有修習，則其中一門不算畢業學分）。
**請儘量於四年級上學期前辦理必修課的抵修程序，以利本系及註冊組人工審核。辦理抵修請至Portal-服務櫃台-教務服務-學籍/註冊/課程抵免修系統 填單、列印出紙本至系辦核章、線上送出申請。
**所修習科目只要符合入學當年度的應修科目表上的所有規定，其餘通識、外系科目等皆算入畢業學分內。
**選修有學分數的體育及軍訓課程皆不列入畢業學分，請務必留意，以免畢業當學期結束才發現無法畢業。
**畢審系統規則代碼說明：
1. 10000為總規則代碼，只要下面任一規則有不合格，就會顯示為不合格。
2. 10000下面包含6個第二層規則：11000(含下面所有11xxx)、12000(含下面所有12xxx)、14000(含下面所有12xxx)、16000(含下面所有16xxx)、18000(含下面所有18xxx)、19000(含下面所有19xxx)；第二層規則下只要有任一規則不合格，就會顯示為不合格。</t>
        </is>
      </c>
      <c r="G1682" s="7" t="n"/>
      <c r="H1682" s="7" t="n"/>
      <c r="I1682" s="7" t="n"/>
      <c r="J1682" s="7" t="n"/>
      <c r="K1682" s="7" t="n"/>
      <c r="L1682" s="7" t="n"/>
      <c r="M1682" s="7" t="inlineStr">
        <is>
          <t>https://www.phy.ncu.edu.tw/news/%e5%a4%a7%e5%ad%b8%e9%83%a8portal%e7%95%a2%e5%af%a9%e7%b3%bb%e7%b5%b1%e5%b8%b8%e8%a6%8b%e5%95%8f%e9%a1%8c%e8%aa%aa%e6%98%8e/</t>
        </is>
      </c>
      <c r="N1682" s="7" t="inlineStr">
        <is>
          <t>吳菁穗</t>
        </is>
      </c>
    </row>
    <row r="1683" ht="144" customHeight="1">
      <c r="A1683" s="7">
        <f>TRUE()</f>
        <v/>
      </c>
      <c r="B1683" s="7" t="inlineStr">
        <is>
          <t>其他</t>
        </is>
      </c>
      <c r="C1683" s="7" t="n"/>
      <c r="D1683" s="14" t="n">
        <v>44453</v>
      </c>
      <c r="E1683" s="7" t="inlineStr">
        <is>
          <t>110學年度物理系職業適性診斷測驗(CPAS)</t>
        </is>
      </c>
      <c r="F1683" s="9" t="inlineStr">
        <is>
          <t>雖然求職離你們可能還很遙遠，但或許你們可以考慮一下體驗職涯中心提供的CPAS測驗。
啥是CPAS呢？
『職業適性診斷測驗』Career personality Aptitude System，本質上是一種人格特質測驗，主要是用於診測個人的職業「適性（Aptitude）」。本測驗的信效度都非常高，信度高達0.92，效度高達0.87，診斷結果的準確性也高達95%。因此，個人或企業都能夠依據測驗的結果，尋覓或分配合適的工作。
參與測驗的同學不需付費(職涯中心免費提供)，但測驗完畢後，需要參與職涯中心舉辦的『測驗結果分析與引導說明會』。職涯中心的老師會針對每項數字告訴你們相對應的含意。有需要與業界指導老師對談的同學還可以預約諮詢的時間。
有意願參加的同學請在下方連結填寫報名資料。報名截止日為9/30
https://forms.gle/dXbsyK12Xj4KXDgE9</t>
        </is>
      </c>
      <c r="G1683" s="7" t="inlineStr">
        <is>
          <t>https://forms.gle/dXbsyK12Xj4KXDgE9</t>
        </is>
      </c>
      <c r="H1683" s="7" t="inlineStr">
        <is>
          <t>https://forms.gle/dXbsyK12Xj4KXDgE9</t>
        </is>
      </c>
      <c r="I1683" s="7" t="n"/>
      <c r="J1683" s="7" t="n"/>
      <c r="K1683" s="7" t="n"/>
      <c r="L1683" s="7" t="n"/>
      <c r="M1683" s="7" t="inlineStr">
        <is>
          <t>https://www.phy.ncu.edu.tw/news/110%e5%ad%b8%e5%b9%b4%e5%ba%a6%e7%89%a9%e7%90%86%e7%b3%bb%e8%81%b7%e6%a5%ad%e9%81%a9%e6%80%a7%e8%a8%ba%e6%96%b7%e6%b8%ac%e9%a9%97cpas/</t>
        </is>
      </c>
      <c r="N1683" s="7" t="inlineStr">
        <is>
          <t>許慧君</t>
        </is>
      </c>
    </row>
    <row r="1684" ht="131" customHeight="1">
      <c r="A1684" s="7">
        <f>TRUE()</f>
        <v/>
      </c>
      <c r="B1684" s="7" t="inlineStr">
        <is>
          <t>其他</t>
        </is>
      </c>
      <c r="C1684" s="7" t="n"/>
      <c r="D1684" s="14" t="n">
        <v>44452</v>
      </c>
      <c r="E1684" s="7" t="inlineStr">
        <is>
          <t>110-1大一力學及實驗課課程內容說明會：9/22(三)8:00於健雄館S4-209舉辦</t>
        </is>
      </c>
      <c r="F1684" s="9" t="inlineStr">
        <is>
          <t>本系大一開設實驗物理與方法３班、力學２班供學生自由選課，為使學生於選課前對各班課程有充分了解，
擬訂於9/22(三) 8:00~10:00由各班任課老師作課程內容介紹，請務必於8:00前到健雄館S4-209集合，請勿缺席；
原時段之力學課暫停。詳細流程如下：
08:00-08:10 主任致詞
08:10-08:25 大學課程介紹 (郭家銘)
08:25-08:50 力學課程說明 (郭家銘、陳宣毅) *9/27(一)上課時發放"力學"加選密碼卡。
08:50-09:20 實驗物理課程說明 (田溶根、白植豪、陳俞融)
09:20-09:50 實驗物理課程分班選擇(領取加選密碼卡)</t>
        </is>
      </c>
      <c r="G1684" s="7" t="n"/>
      <c r="H1684" s="7" t="n"/>
      <c r="I1684" s="7" t="n"/>
      <c r="J1684" s="7" t="n"/>
      <c r="K1684" s="7" t="n"/>
      <c r="L1684" s="7" t="n"/>
      <c r="M1684" s="7" t="inlineStr">
        <is>
          <t>https://www.phy.ncu.edu.tw/news/110-1%e5%a4%a7%e4%b8%80%e5%8a%9b%e5%ad%b8%e5%8f%8a%e5%af%a6%e9%a9%97%e8%aa%b2%e8%aa%b2%e7%a8%8b%e5%85%a7%e5%ae%b9%e8%aa%aa%e6%98%8e%e6%9c%83%ef%bc%9a9-22%e4%b8%89800%e6%96%bc%e5%81%a5%e9%9b%84/</t>
        </is>
      </c>
      <c r="N1684" s="7" t="inlineStr">
        <is>
          <t>吳菁穗</t>
        </is>
      </c>
    </row>
    <row r="1685" ht="66" customHeight="1">
      <c r="A1685" s="7">
        <f>TRUE()</f>
        <v/>
      </c>
      <c r="B1685" s="7" t="inlineStr">
        <is>
          <t>其他</t>
        </is>
      </c>
      <c r="C1685" s="7" t="n"/>
      <c r="D1685" s="14" t="n">
        <v>44450</v>
      </c>
      <c r="E1685" s="7" t="inlineStr">
        <is>
          <t>徵求課程助教1100911更新</t>
        </is>
      </c>
      <c r="F1685" s="9" t="inlineStr">
        <is>
          <t>意者請回信corona@ncu.edu.tw
姓名:
學號:
手機:
Email:</t>
        </is>
      </c>
      <c r="G1685" s="7" t="n"/>
      <c r="H1685" s="7" t="n"/>
      <c r="I1685" s="7" t="n"/>
      <c r="J1685" s="7" t="n"/>
      <c r="K1685" s="7" t="n"/>
      <c r="L1685" s="7" t="n"/>
      <c r="M1685" s="7" t="inlineStr">
        <is>
          <t>https://www.phy.ncu.edu.tw/news/%e5%be%b5%e6%b1%82%e8%aa%b2%e7%a8%8b%e5%8a%a9%e6%95%991100911%e6%9b%b4%e6%96%b0/</t>
        </is>
      </c>
      <c r="N1685" s="7" t="inlineStr">
        <is>
          <t>許慧君</t>
        </is>
      </c>
    </row>
    <row r="1686" ht="66" customHeight="1">
      <c r="A1686" s="7">
        <f>TRUE()</f>
        <v/>
      </c>
      <c r="B1686" s="7" t="inlineStr">
        <is>
          <t>其他</t>
        </is>
      </c>
      <c r="C1686" s="7" t="n"/>
      <c r="D1686" s="14" t="n">
        <v>44450</v>
      </c>
      <c r="E1686" s="7" t="inlineStr">
        <is>
          <t>110-1 CM1009普通化學修課注意事項</t>
        </is>
      </c>
      <c r="F1686" s="9" t="inlineStr">
        <is>
          <t>轉化學系通知，欲修習「CM1009普通化學」之學生請務必事先閱讀閱讀「修課注意事項」，謝謝！
http://www.chem.ncu.edu.tw/news/news101/110-1-CM1009%E6%99%AE%E9%80%9A%E5%8C%96%E5%AD%B8%E4%BF%AE%E8%AA%B2%E6%B3%A8%E6%84%8F%E4%BA%8B%E9%A0%85-32327663</t>
        </is>
      </c>
      <c r="G1686" s="7" t="inlineStr">
        <is>
          <t>http://www.chem.ncu.edu.tw/news/news101/110-1-CM1009%E6%99%A</t>
        </is>
      </c>
      <c r="H1686" s="7" t="inlineStr">
        <is>
          <t>http://www.chem.ncu.edu.tw/news/news101/110-1-CM1009%E6%99%AE%E9%80%9A%E5%8C%96%E5%AD%B8%E4%BF%AE%E8%AA%B2%E6%B3%A8%E6%84%8F%E4%BA%8B%E9%A0%85-32327663</t>
        </is>
      </c>
      <c r="I1686" s="7" t="n"/>
      <c r="J1686" s="7" t="n"/>
      <c r="K1686" s="7" t="n"/>
      <c r="L1686" s="7" t="n"/>
      <c r="M1686" s="7" t="inlineStr">
        <is>
          <t>https://www.phy.ncu.edu.tw/news/110-1-cm1009%e6%99%ae%e9%80%9a%e5%8c%96%e5%ad%b8%e4%bf%ae%e8%aa%b2%e6%b3%a8%e6%84%8f%e4%ba%8b%e9%a0%85/</t>
        </is>
      </c>
      <c r="N1686" s="7" t="inlineStr">
        <is>
          <t>吳菁穗</t>
        </is>
      </c>
    </row>
    <row r="1687">
      <c r="A1687" s="7">
        <f>TRUE()</f>
        <v/>
      </c>
      <c r="B1687" s="7" t="inlineStr">
        <is>
          <t>招生</t>
        </is>
      </c>
      <c r="C1687" s="7" t="n"/>
      <c r="D1687" s="14" t="n">
        <v>44450</v>
      </c>
      <c r="E1687" s="7" t="inlineStr">
        <is>
          <t>國立中央大學招生資訊網</t>
        </is>
      </c>
      <c r="F1687" s="7" t="inlineStr">
        <is>
          <t>https://admission.ncu.edu.tw</t>
        </is>
      </c>
      <c r="G1687" s="7" t="inlineStr">
        <is>
          <t>https://admission.ncu.edu.tw</t>
        </is>
      </c>
      <c r="H1687" s="7" t="inlineStr">
        <is>
          <t>https://admission.ncu.edu.tw</t>
        </is>
      </c>
      <c r="I1687" s="7" t="n"/>
      <c r="J1687" s="7" t="n"/>
      <c r="K1687" s="7" t="n"/>
      <c r="L1687" s="7" t="n"/>
      <c r="M1687" s="7" t="inlineStr">
        <is>
          <t>https://www.phy.ncu.edu.tw/news/%e5%9c%8b%e7%ab%8b%e4%b8%ad%e5%a4%ae%e5%a4%a7%e5%ad%b8%e6%8b%9b%e7%94%9f%e8%b3%87%e8%a8%8a%e7%b6%b2/</t>
        </is>
      </c>
      <c r="N1687" s="7" t="inlineStr">
        <is>
          <t>許慧君</t>
        </is>
      </c>
    </row>
    <row r="1688">
      <c r="A1688" s="7">
        <f>TRUE()</f>
        <v/>
      </c>
      <c r="B1688" s="7" t="inlineStr">
        <is>
          <t>演講</t>
        </is>
      </c>
      <c r="C1688" s="7" t="n"/>
      <c r="D1688" s="14" t="n">
        <v>44450</v>
      </c>
      <c r="E1688" s="7" t="inlineStr">
        <is>
          <t>為促進校內教學研討與創新交流風氣，教務處特舉辦「一起教好書議題系列活動」，敬邀全校師生蒞臨。</t>
        </is>
      </c>
      <c r="F1688" s="7" t="n"/>
      <c r="G1688" s="7" t="n"/>
      <c r="H1688" s="7" t="n"/>
      <c r="I1688" s="7" t="n"/>
      <c r="J1688" s="7" t="n"/>
      <c r="K1688" s="7" t="n"/>
      <c r="L1688" s="7" t="n"/>
      <c r="M1688" s="7" t="inlineStr">
        <is>
          <t>https://www.phy.ncu.edu.tw/news/%e7%82%ba%e4%bf%83%e9%80%b2%e6%a0%a1%e5%85%a7%e6%95%99%e5%ad%b8%e7%a0%94%e8%a8%8e%e8%88%87%e5%89%b5%e6%96%b0%e4%ba%a4%e6%b5%81%e9%a2%a8%e6%b0%a3%ef%bc%8c%e6%95%99%e5%8b%99%e8%99%95%e7%89%b9%e8%88%89/</t>
        </is>
      </c>
      <c r="N1688" s="7" t="inlineStr">
        <is>
          <t>許慧君</t>
        </is>
      </c>
    </row>
    <row r="1689">
      <c r="A1689" s="7">
        <f>TRUE()</f>
        <v/>
      </c>
      <c r="B1689" s="7" t="inlineStr">
        <is>
          <t>其他</t>
        </is>
      </c>
      <c r="C1689" s="7" t="n"/>
      <c r="D1689" s="14" t="n">
        <v>44450</v>
      </c>
      <c r="E1689" s="7" t="inlineStr">
        <is>
          <t>110學年度第一學期「台灣聯合大學系統跨校選授課校際專車」行車資訊</t>
        </is>
      </c>
      <c r="F1689" s="7" t="inlineStr">
        <is>
          <t>https://www.ncu.edu.tw/tw/events/show.php?num=16026</t>
        </is>
      </c>
      <c r="G1689" s="7" t="inlineStr">
        <is>
          <t>https://www.ncu.edu.tw/tw/events/show.php?num=16026</t>
        </is>
      </c>
      <c r="H1689" s="7" t="inlineStr">
        <is>
          <t>https://www.ncu.edu.tw/tw/events/show.php?num=16026</t>
        </is>
      </c>
      <c r="I1689" s="7" t="n"/>
      <c r="J1689" s="7" t="n"/>
      <c r="K1689" s="7" t="n"/>
      <c r="L1689" s="7" t="n"/>
      <c r="M1689" s="7" t="inlineStr">
        <is>
          <t>https://www.phy.ncu.edu.tw/news/110%e5%ad%b8%e5%b9%b4%e5%ba%a6%e7%ac%ac%e4%b8%80%e5%ad%b8%e6%9c%9f%e3%80%8c%e5%8f%b0%e7%81%a3%e8%81%af%e5%90%88%e5%a4%a7%e5%ad%b8%e7%b3%bb%e7%b5%b1%e8%aa%87%e6%a0%a1%e9%81%b8%e6%8e%88%e8%aa%b2/</t>
        </is>
      </c>
      <c r="N1689" s="7" t="inlineStr">
        <is>
          <t>許慧君</t>
        </is>
      </c>
    </row>
    <row r="1690">
      <c r="A1690" s="7">
        <f>TRUE()</f>
        <v/>
      </c>
      <c r="B1690" s="7" t="inlineStr">
        <is>
          <t>其他</t>
        </is>
      </c>
      <c r="C1690" s="7" t="n"/>
      <c r="D1690" s="14" t="n">
        <v>44450</v>
      </c>
      <c r="E1690" s="7" t="inlineStr">
        <is>
          <t>2021下半年各場次出國說明會及111學年度各項出國計畫申請時程</t>
        </is>
      </c>
      <c r="F1690" s="7" t="inlineStr">
        <is>
          <t>2021-2DM下載</t>
        </is>
      </c>
      <c r="G1690" s="7" t="inlineStr">
        <is>
          <t>2021-2DM</t>
        </is>
      </c>
      <c r="H1690" s="7" t="inlineStr">
        <is>
          <t>https://www.phy.ncu.edu.tw/wp-content/uploads/2021/09/2021-2DM.pdf</t>
        </is>
      </c>
      <c r="I1690" s="7" t="inlineStr">
        <is>
          <t>下載</t>
        </is>
      </c>
      <c r="J1690" s="7" t="inlineStr">
        <is>
          <t>https://www.phy.ncu.edu.tw/wp-content/uploads/2021/09/2021-2DM.pdf</t>
        </is>
      </c>
      <c r="K1690" s="7" t="n"/>
      <c r="L1690" s="7" t="n"/>
      <c r="M1690" s="7" t="inlineStr">
        <is>
          <t>https://www.phy.ncu.edu.tw/news/2021%e4%b8%8b%e5%8d%8a%e5%b9%b4%e5%90%84%e5%a0%b4%e6%ac%a1%e5%87%ba%e5%9c%8b%e8%aa%aa%e6%98%8e%e6%9c%83%e5%8f%8a111%e5%ad%b8%e5%b9%b4%e5%ba%a6%e5%90%84%e9%a0%85%e5%87%ba%e5%9c%8b%e8%a8%88%e7%95%ab/</t>
        </is>
      </c>
      <c r="N1690" s="7" t="inlineStr">
        <is>
          <t>許慧君</t>
        </is>
      </c>
    </row>
    <row r="1691" ht="273" customHeight="1">
      <c r="A1691" s="7">
        <f>TRUE()</f>
        <v/>
      </c>
      <c r="B1691" s="7" t="inlineStr">
        <is>
          <t>其他</t>
        </is>
      </c>
      <c r="C1691" s="7" t="n"/>
      <c r="D1691" s="14" t="n">
        <v>44450</v>
      </c>
      <c r="E1691" s="7" t="inlineStr">
        <is>
          <t>9月13日至9月26日線上上課，課程資訊請查看新ee-class系統各課程公告，或聯絡授課教師、開課單位詢問(9/10更新)</t>
        </is>
      </c>
      <c r="F1691" s="9" t="inlineStr">
        <is>
          <t>9/13(一)大二~研究所學生開始上課 (9/13-9/26線上上課)
9/22(三)大一新生開始上課 (9/22-9/26線上上課)
1.已中選課程：
(1)請至新ee-class系統查看課程公告，如為當日中選，將於09:40之後，才可以至新ee-class系統查看當日中選的課程資訊
路徑：
登入portal系統-&gt;學生服務-&gt;教務相關服務-&gt;新ee-class系統-&gt;頁面右上方點選「我的課程」-&gt;頁面下方顯示所修課程-&gt;點選課程名稱-&gt;進入課程首頁
(2)授課教師可能透過email通知，請隨時留意校內email或個人email信箱
2.尚未中選但想旁聽課程：
請聯絡授課教師(各系所網頁查詢教師email)、詢問開課單位，或查看選課系統課程備註、課程綱要
3.如何索取課程密碼卡：
請聯絡授課教師(各系所網頁查詢教師email)、詢問開課單位
4.新生第一週的課程補課措施：
請新生隨時留意新ee-class課程公告訊息，部分課程可能會有線上影片或作業，請務必每門課程查閱。
路徑：
登入portal系統-&gt;學生服務-&gt;教務相關服務-&gt;新ee-class系統-&gt;頁面右上方點選「我的課程」-&gt;頁面下方顯示所修課程-&gt;點選課程名稱-&gt;進入課程首頁
連結：https://ncueeclass.ncu.edu.tw/</t>
        </is>
      </c>
      <c r="G1691" s="7" t="inlineStr">
        <is>
          <t>新ee-class系統</t>
        </is>
      </c>
      <c r="H1691" s="7" t="inlineStr">
        <is>
          <t>https://ncueeclass.ncu.edu.tw/</t>
        </is>
      </c>
      <c r="I1691" s="7" t="inlineStr">
        <is>
          <t>portal系統</t>
        </is>
      </c>
      <c r="J1691" s="7" t="inlineStr">
        <is>
          <t>https://portal.ncu.edu.tw/</t>
        </is>
      </c>
      <c r="K1691" s="7" t="inlineStr">
        <is>
          <t>各系所網頁</t>
        </is>
      </c>
      <c r="L1691" s="7" t="inlineStr">
        <is>
          <t>https://www.ncu.edu.tw/tw/pages/index.php?num=2</t>
        </is>
      </c>
      <c r="M1691" s="7" t="inlineStr">
        <is>
          <t>https://www.phy.ncu.edu.tw/news/9%e6%9c%8813%e6%97%a5%e8%87%b39%e6%9c%8826%e6%97%a5%e7%b7%9a%e4%b8%8a%e4%b8%8a%e8%aa%b2%ef%bc%8c%e8%aa%b2%e7%a8%8b%e8%b3%87%e8%a8%8a%e8%ab%8b%e6%9f%a5%e7%9c%8b%e6%96%b0ee-class%e7%b3%bb%e7%b5%b1/</t>
        </is>
      </c>
      <c r="N1691" s="7" t="inlineStr">
        <is>
          <t>許慧君</t>
        </is>
      </c>
    </row>
    <row r="1692" ht="92" customHeight="1">
      <c r="A1692" s="7">
        <f>TRUE()</f>
        <v/>
      </c>
      <c r="B1692" s="7" t="inlineStr">
        <is>
          <t>其他</t>
        </is>
      </c>
      <c r="C1692" s="7" t="n"/>
      <c r="D1692" s="14" t="n">
        <v>44449</v>
      </c>
      <c r="E1692" s="7" t="inlineStr">
        <is>
          <t>因應新冠肺炎防疫，桃園市二級加強警戒措施至9月23日，本校調整校園防疫措施！</t>
        </is>
      </c>
      <c r="F1692" s="9" t="inlineStr">
        <is>
          <t>因應新冠肺炎防疫，疫情指揮中心公告桃園市二級加強警戒措施至9月23日，本校調整相關防疫措施如附件，請全校教職員工生配合遵守。
110年9月10日防疫會議重要決議：
1、延至110年9月13日起全校各館舍全面開館。
2、110學年度第一學期課程：110年9月26日前課程採行全面線上課程，110年9月27日起授課規範詳見附件。
v1_校園防疫措施1100910-下載</t>
        </is>
      </c>
      <c r="G1692" s="7" t="inlineStr">
        <is>
          <t>v1_校園防疫措施1100910-</t>
        </is>
      </c>
      <c r="H1692" s="7" t="inlineStr">
        <is>
          <t>https://www.phy.ncu.edu.tw/wp-content/uploads/2021/09/v1_校園防疫措施1100910-.pdf</t>
        </is>
      </c>
      <c r="I1692" s="7" t="inlineStr">
        <is>
          <t>下載</t>
        </is>
      </c>
      <c r="J1692" s="7" t="inlineStr">
        <is>
          <t>https://www.phy.ncu.edu.tw/wp-content/uploads/2021/09/v1_校園防疫措施1100910-.pdf</t>
        </is>
      </c>
      <c r="K1692" s="7" t="n"/>
      <c r="L1692" s="7" t="n"/>
      <c r="M1692" s="7" t="inlineStr">
        <is>
          <t>https://www.phy.ncu.edu.tw/news/%e5%9b%a0%e6%87%89%e6%96%b0%e5%86%a0%e8%82%ba%e7%82%8e%e9%98%b2%e7%96%ab%ef%bc%8c%e6%a1%83%e5%9c%92%e5%b8%82%e4%ba%8c%e7%b4%9a%e5%8a%a0%e5%bc%b7%e8%ad%a6%e6%88%92%e6%8e%aa%e6%96%bd%e8%87%b39%e6%9c%882/</t>
        </is>
      </c>
      <c r="N1692" s="7" t="inlineStr">
        <is>
          <t>許慧君</t>
        </is>
      </c>
    </row>
    <row r="1693">
      <c r="A1693" s="7">
        <f>TRUE()</f>
        <v/>
      </c>
      <c r="B1693" s="7" t="inlineStr">
        <is>
          <t>其他</t>
        </is>
      </c>
      <c r="C1693" s="7" t="n"/>
      <c r="D1693" s="14" t="n">
        <v>44449</v>
      </c>
      <c r="E1693" s="7" t="inlineStr">
        <is>
          <t>110-1學期在學證明申請說明</t>
        </is>
      </c>
      <c r="F1693" s="7" t="inlineStr">
        <is>
          <t>http://pdc.adm.ncu.edu.tw/postM/post/reg/NCU_1101_1100909.pdf</t>
        </is>
      </c>
      <c r="G1693" s="7" t="inlineStr">
        <is>
          <t>http://pdc.adm.ncu.edu.tw/postM/post/reg/NCU_1101_1100909.pd</t>
        </is>
      </c>
      <c r="H1693" s="7" t="inlineStr">
        <is>
          <t>http://pdc.adm.ncu.edu.tw/postM/post/reg/NCU_1101_1100909.pdf</t>
        </is>
      </c>
      <c r="I1693" s="7" t="n"/>
      <c r="J1693" s="7" t="n"/>
      <c r="K1693" s="7" t="n"/>
      <c r="L1693" s="7" t="n"/>
      <c r="M1693" s="7" t="inlineStr">
        <is>
          <t>https://www.phy.ncu.edu.tw/news/110-1%e5%ad%b8%e6%9c%9f%e5%9c%a8%e5%ad%b8%e8%ad%89%e6%98%8e%e7%94%b3%e8%ab%8b%e8%aa%aa%e6%98%8e/</t>
        </is>
      </c>
      <c r="N1693" s="7" t="inlineStr">
        <is>
          <t>許慧君</t>
        </is>
      </c>
    </row>
    <row r="1694">
      <c r="A1694" s="7">
        <f>TRUE()</f>
        <v/>
      </c>
      <c r="B1694" s="7" t="inlineStr">
        <is>
          <t>其他</t>
        </is>
      </c>
      <c r="C1694" s="7" t="n"/>
      <c r="D1694" s="14" t="n">
        <v>44449</v>
      </c>
      <c r="E1694" s="7" t="inlineStr">
        <is>
          <t>1101學期研究所新生學生證領取時程</t>
        </is>
      </c>
      <c r="F1694" s="7" t="inlineStr">
        <is>
          <t>1101學期研究所新生學生證領取時程：依本校學則第七條規定，新生入學時須 完成所有註冊程序，若未完成則緩發學生證。本學期因研究所新生體檢延至 9 月 25 日(六)舉行，原訂 9 月 13 日至 9 月 28 日領取學生證，延至 9 月 22 日至 10 月 5 日完成所有註冊程序後，始得領取。</t>
        </is>
      </c>
      <c r="G1694" s="7" t="n"/>
      <c r="H1694" s="7" t="n"/>
      <c r="I1694" s="7" t="n"/>
      <c r="J1694" s="7" t="n"/>
      <c r="K1694" s="7" t="n"/>
      <c r="L1694" s="7" t="n"/>
      <c r="M1694" s="7" t="inlineStr">
        <is>
          <t>https://www.phy.ncu.edu.tw/news/1101%e5%ad%b8%e6%9c%9f%e7%a0%94%e7%a9%b6%e6%89%80%e6%96%b0%e7%94%9f%e5%ad%b8%e7%94%9f%e8%ad%89%e9%a0%98%e5%8f%96%e6%99%82%e7%a8%8b/</t>
        </is>
      </c>
      <c r="N1694" s="7" t="inlineStr">
        <is>
          <t>許慧君</t>
        </is>
      </c>
    </row>
    <row r="1695">
      <c r="A1695" s="7">
        <f>TRUE()</f>
        <v/>
      </c>
      <c r="B1695" s="7" t="inlineStr">
        <is>
          <t>其他</t>
        </is>
      </c>
      <c r="C1695" s="7" t="n"/>
      <c r="D1695" s="14" t="n">
        <v>44448</v>
      </c>
      <c r="E1695" s="7" t="inlineStr">
        <is>
          <t>OIA NCU</t>
        </is>
      </c>
      <c r="F1695" s="7" t="inlineStr">
        <is>
          <t>https://www.youtube.com/channel/UCLqwd8vAI6dcxvf34zTFQ8A/videos</t>
        </is>
      </c>
      <c r="G1695" s="7" t="inlineStr">
        <is>
          <t>https://www.youtube.com/channel/UCLqwd8vAI6dcxvf34zTFQ8A/vid</t>
        </is>
      </c>
      <c r="H1695" s="7" t="inlineStr">
        <is>
          <t>https://www.youtube.com/channel/UCLqwd8vAI6dcxvf34zTFQ8A/videos</t>
        </is>
      </c>
      <c r="I1695" s="7" t="n"/>
      <c r="J1695" s="7" t="n"/>
      <c r="K1695" s="7" t="n"/>
      <c r="L1695" s="7" t="n"/>
      <c r="M1695" s="7" t="inlineStr">
        <is>
          <t>https://www.phy.ncu.edu.tw/news/oia-ncu/</t>
        </is>
      </c>
      <c r="N1695" s="7" t="inlineStr">
        <is>
          <t>許慧君</t>
        </is>
      </c>
    </row>
    <row r="1696" ht="273" customHeight="1">
      <c r="A1696" s="7">
        <f>TRUE()</f>
        <v/>
      </c>
      <c r="B1696" s="7" t="inlineStr">
        <is>
          <t>其他</t>
        </is>
      </c>
      <c r="C1696" s="7" t="n"/>
      <c r="D1696" s="14" t="n">
        <v>44448</v>
      </c>
      <c r="E1696" s="7" t="inlineStr">
        <is>
          <t>大專校院110學年度因應嚴重特殊傳染性肺炎防疫管理指引</t>
        </is>
      </c>
      <c r="F1696" s="9" t="inlineStr">
        <is>
          <t>0121132a00_attch5下載
重點提醒!
一、教學及授課方式
學校如採實體授課，應符合下列辦理原則，否則採線上授課：
(一) 室內維持安全社交距離(2.25 平方米/人)且人數上限 80 人(依指揮中心所訂室內集會人數上限)。
(二) 採固定座位、固定成員方式進行，並落實實聯制。
(三) 上課時師生應全程佩戴口罩且落實手部消毒，上課期間禁止飲食。
(四) 教室應保持通風良好及定時清消，並上課如有操作設備機具須妥善消毒（詳後述環境及清消管理）。
二、 體育、游泳、實習課程
(三) 實習課
進行實驗或實習課程時，應採固定分組，並避免學生共用設備、器材；如有輪替使用設備或器材之需要，輪替前應先澈底消毒。
三、課程以外之集會活動
(一) 集會活動人數上限為室內80 人、室外300 人；若超額須提報防疫計畫報請地方主管機關核准後實施。上述規定依中央流行疫情指揮中心規定進行滾動式修正。
(二) 集會活動應採固定座位且為梅花座(仍須維持社交距離)、實聯制、體溫量測、全程佩戴口罩、人流(總量)控管，並於活動前執行風險評估；如無法依前述規定規劃完善之防疫配套措施，建議取消或延後辦理。
(三) 參與者應隨時維持手部清潔，校方應於出入口及場所提供乾（濕）洗手設備或酒精。</t>
        </is>
      </c>
      <c r="G1696" s="7" t="inlineStr">
        <is>
          <t>0121132a00_attch5</t>
        </is>
      </c>
      <c r="H1696" s="7" t="inlineStr">
        <is>
          <t>https://www.phy.ncu.edu.tw/wp-content/uploads/2021/09/0121132a00_attch5.pdf</t>
        </is>
      </c>
      <c r="I1696" s="7" t="inlineStr">
        <is>
          <t>下載</t>
        </is>
      </c>
      <c r="J1696" s="7" t="inlineStr">
        <is>
          <t>https://www.phy.ncu.edu.tw/wp-content/uploads/2021/09/0121132a00_attch5.pdf</t>
        </is>
      </c>
      <c r="K1696" s="7" t="n"/>
      <c r="L1696" s="7" t="n"/>
      <c r="M1696" s="7" t="inlineStr">
        <is>
          <t>https://www.phy.ncu.edu.tw/news/%e5%a4%a7%e5%b0%88%e6%a0%a1%e9%99%a2110%e5%ad%b8%e5%b9%b4%e5%ba%a6%e5%9b%a0%e6%87%89%e5%9a%b4%e9%87%8d%e7%89%b9%e6%ae%8a%e5%82%b3%e6%9f%93%e6%80%a7%e8%82%ba%e7%82%8e%e9%98%b2%e7%96%ab%e7%ae%a1/</t>
        </is>
      </c>
      <c r="N1696" s="7" t="inlineStr">
        <is>
          <t>許慧君</t>
        </is>
      </c>
    </row>
    <row r="1697" ht="53" customHeight="1">
      <c r="A1697" s="7">
        <f>TRUE()</f>
        <v/>
      </c>
      <c r="B1697" s="7" t="inlineStr">
        <is>
          <t>獎學金</t>
        </is>
      </c>
      <c r="C1697" s="7" t="n"/>
      <c r="D1697" s="14" t="n">
        <v>44448</v>
      </c>
      <c r="E1697" s="7" t="inlineStr">
        <is>
          <t>日月光半導體菁英培育獎學金</t>
        </is>
      </c>
      <c r="F1697" s="9" t="inlineStr">
        <is>
          <t>申請時間: 2021/7/1至2022/5/31止(碩二申請至3/31)
活動對象: 碩一、碩二學生
獎  學  金: 21萬元
聯絡窗口: 日月光菁英培育專案 陳小姐(07-361-7131#83049)</t>
        </is>
      </c>
      <c r="G1697" s="7" t="n"/>
      <c r="H1697" s="7" t="n"/>
      <c r="I1697" s="7" t="n"/>
      <c r="J1697" s="7" t="n"/>
      <c r="K1697" s="7" t="n"/>
      <c r="L1697" s="7" t="n"/>
      <c r="M1697" s="7" t="inlineStr">
        <is>
          <t>https://www.phy.ncu.edu.tw/news/%e6%97%a5%e6%9c%88%e5%85%89%e5%8d%8a%e5%b0%8e%e9%ab%94/</t>
        </is>
      </c>
      <c r="N1697" s="7" t="inlineStr">
        <is>
          <t>許慧君</t>
        </is>
      </c>
    </row>
    <row r="1698" ht="118" customHeight="1">
      <c r="A1698" s="7">
        <f>TRUE()</f>
        <v/>
      </c>
      <c r="B1698" s="7" t="inlineStr">
        <is>
          <t>其他</t>
        </is>
      </c>
      <c r="C1698" s="7" t="n"/>
      <c r="D1698" s="14" t="n">
        <v>44448</v>
      </c>
      <c r="E1698" s="7" t="inlineStr">
        <is>
          <t>110-1物理系研究生畢業離校手續Graduate Students’ Graduation Procedure of the Physics Department</t>
        </is>
      </c>
      <c r="F1698" s="9" t="inlineStr">
        <is>
          <t>物理系研究生畢業離校手續Graduate-Students’-Graduation-Procedure-of-the-Physics-Department下載
物理系離校系所同意書Graduation-Form-of-the-Physics-Department-of-National-Central-University下載
110學年度第1學期頒發學位證書相關注意事項Announcement-of-Matters-Needing-Attention-Regarding-the-Issuing-of-Degree-Certificates-in-the-First-Semester-of-the-110th-Academic-Year下載
研究生學位論文紙本常見錯誤範例Examples-of-Common-Errors-in-NCU-Postgraduates’-Hard-copy-Theses下載</t>
        </is>
      </c>
      <c r="G1698" s="7" t="inlineStr">
        <is>
          <t>物理系研究生畢業離校手續Graduate-Students’-Graduation-Procedure-of-the-P</t>
        </is>
      </c>
      <c r="H1698" s="7" t="inlineStr">
        <is>
          <t>https://www.phy.ncu.edu.tw/wp-content/uploads/2021/09/物理系研究生畢業離校手續Graduate-Students’-Graduation-Procedure-of-the-Physics-Department-1.pdf</t>
        </is>
      </c>
      <c r="I1698" s="7" t="inlineStr">
        <is>
          <t>下載</t>
        </is>
      </c>
      <c r="J1698" s="7" t="inlineStr">
        <is>
          <t>https://www.phy.ncu.edu.tw/wp-content/uploads/2021/09/物理系研究生畢業離校手續Graduate-Students’-Graduation-Procedure-of-the-Physics-Department-1.pdf</t>
        </is>
      </c>
      <c r="K1698" s="7" t="inlineStr">
        <is>
          <t>物理系離校系所同意書Graduation-Form-of-the-Physics-Department-of-Natio</t>
        </is>
      </c>
      <c r="L1698" s="7" t="inlineStr">
        <is>
          <t>https://www.phy.ncu.edu.tw/wp-content/uploads/2021/09/物理系離校系所同意書Graduation-Form-of-the-Physics-Department-of-National-Central-University-1-1.pdf</t>
        </is>
      </c>
      <c r="M1698" s="7" t="inlineStr">
        <is>
          <t>https://www.phy.ncu.edu.tw/news/110%e5%ad%b8%e5%b9%b4%e5%ba%a6%e7%ac%ac1%e5%ad%b8%e6%9c%9f%e9%a0%92%e7%99%bc%e5%ad%b8%e4%bd%8d%e8%ad%89%e6%9b%b8%e7%95%a2%e6%a5%ad%e9%9b%a2%e6%a0%a1%e7%9b%b8%e9%97%9c%e6%b3%a8%e6%84%8f%e4%ba%8b/</t>
        </is>
      </c>
      <c r="N1698" s="7" t="inlineStr">
        <is>
          <t>許慧君</t>
        </is>
      </c>
    </row>
    <row r="1699" ht="144" customHeight="1">
      <c r="A1699" s="7">
        <f>TRUE()</f>
        <v/>
      </c>
      <c r="B1699" s="7" t="inlineStr">
        <is>
          <t>其他</t>
        </is>
      </c>
      <c r="C1699" s="7" t="n"/>
      <c r="D1699" s="14" t="n">
        <v>44447</v>
      </c>
      <c r="E1699" s="7" t="inlineStr">
        <is>
          <t>『重要公告』110學年度新生健康檢查注意事項</t>
        </is>
      </c>
      <c r="F1699" s="9" t="inlineStr">
        <is>
          <t>110學年度中央大學新生～請注意!!!!!
新生體檢日期
研究生體檢日--&gt;110/9/25（星期六）
大學部體檢日--&gt;110/9/26（星期日）
因疫情影響相關措施滾動式修正，詳細資料及注意事項請見『新生知訊網』！
新生知訊網:https://ncufresh.ncu.edu.tw/
查詢路徑：新生知訊網--&gt;新生必讀--&gt;選擇『大學生』或『研究生』
--&gt;(右側)新生輔導--&gt;(左側)新生健檢
體檢費用：650元/人（現場繳交）
健康檢查資料卡現場填寫
聯絡人：劉孔群護理師（分機：57271）</t>
        </is>
      </c>
      <c r="G1699" s="7" t="inlineStr">
        <is>
          <t>https://ncufresh.ncu.edu.tw/</t>
        </is>
      </c>
      <c r="H1699" s="7" t="inlineStr">
        <is>
          <t>https://ncufresh.ncu.edu.tw/</t>
        </is>
      </c>
      <c r="I1699" s="7" t="n"/>
      <c r="J1699" s="7" t="n"/>
      <c r="K1699" s="7" t="n"/>
      <c r="L1699" s="7" t="n"/>
      <c r="M1699" s="7" t="inlineStr">
        <is>
          <t>https://www.phy.ncu.edu.tw/news/%e3%80%8e%e9%87%8d%e8%a6%81%e5%85%ac%e5%91%8a%e3%80%8f110%e5%ad%b8%e5%b9%b4%e5%ba%a6%e6%96%b0%e7%94%9f%e5%81%a5%e5%ba%b7%e6%aa%a2%e6%9f%a5%e6%b3%a8%e6%84%8f%e4%ba%8b%e9%a0%85/</t>
        </is>
      </c>
      <c r="N1699" s="7" t="inlineStr">
        <is>
          <t>許慧君</t>
        </is>
      </c>
    </row>
    <row r="1700" ht="235" customHeight="1">
      <c r="A1700" s="7">
        <f>TRUE()</f>
        <v/>
      </c>
      <c r="B1700" s="7" t="inlineStr">
        <is>
          <t>其他</t>
        </is>
      </c>
      <c r="C1700" s="7" t="n"/>
      <c r="D1700" s="14" t="n">
        <v>44447</v>
      </c>
      <c r="E1700" s="7" t="inlineStr">
        <is>
          <t>110學年度 大學部導師 分配作業</t>
        </is>
      </c>
      <c r="F1700" s="9" t="inlineStr">
        <is>
          <t>1) 登記導師：即日起至~9/17 (五)， 請 ❶大三：全部 ❷大四：延畢生及轉系生 至下列網址登記導師志願序，截止日後依志願序安排，如同一導師同一志願者超過限定名額，則以抽籤方式決定。逾期未登記者由系辦分配。預計9/24(五)公告導師生名單。
❶大三登記處：https://docs.google.com/....../1FAIpQLS....../viewform......
❷大四登記處：https://docs.google.com/....../1FAIpQLS....../viewform......
2) 大二轉系生/轉學生請任選一位大二導師，請逕向系辦吳小姐登記。若因補修大一實驗課，認為與大一導師較為熟悉，經導師委員會召集人及導師本人同意，可由大一導師擔任導師。
*導生分配方式：
1) 一、二年級學生原則上由「實驗物理」課程三位授課老師擔任導師，導生以修課學生為主。
2) 三年級學生就已指定之導師中自由選擇登記。
3) 學生於修業期間，原則上一、二年級時同一位導師，三、四年級時同一位導師。
*110學年度導師名單：
1) 大一：田溶根、白植豪、陳俞融；
2) 大二：伊 林、郭家銘、朱旭新；
3) 大三：吳明佳、徐 翰、林孟凱；
4) 大四：江祖永、陸大安、薛雅薇。</t>
        </is>
      </c>
      <c r="G1700" s="7" t="inlineStr">
        <is>
          <t>https://docs.google.com/....../1FAIpQLS....../viewform......</t>
        </is>
      </c>
      <c r="H1700" s="7" t="inlineStr">
        <is>
          <t>https://docs.google.com/forms/d/e/1FAIpQLSfX30RbcPfcNEa03VdxQz8hiWP7qAZ6DYI1YMhpLm1D2CNs4Q/viewform?usp=pp_url&amp;fbclid=IwAR2bBOd0wWj95lsAO4Zw1iLMk_swFw11PiXuWUKqjF7cL2M6luWX7kv6sWU</t>
        </is>
      </c>
      <c r="I1700" s="7" t="inlineStr">
        <is>
          <t>https://docs.google.com/....../1FAIpQLS....../viewform......</t>
        </is>
      </c>
      <c r="J1700" s="7" t="inlineStr">
        <is>
          <t>https://l.facebook.com/l.php?u=https%3A%2F%2Fdocs.google.com%2Fforms%2Fd%2Fe%2F1FAIpQLScdFlKSE5eC0IICkv59UJ2X7CW-EnqrLKprqvqTMVe7natXdQ%2Fviewform%3Fusp%3Dpp_url%26fbclid%3DIwAR1UMyM8JxGk6Fiqrmve7fVrkfJ5Vcrz-1LIQLOI7o9TRj-a5ki5KZzkgi8&amp;h=AT28R1ECrDiu8azJ58byQlpd35aSv5HcNp5UCMjyKJ00MGfQMZ-05fkJnkf-6mdiVDg7sZ1tx4usz_jbnDKwKXTZhXIyY1OYmdM2Mvbio6r8sdhpr3m0KxqNc2-sdLP1ui6MDw1xLO4rEaqkZIo8&amp;__tn__=-UK-y-R&amp;c[0]=AT0CvZXHjviUJtoUs3yxD9Tc209DlFw0XDckhi45ZHOF682Wx0Z_T1GdDubTNPS8csnlxcbuR1Qx8WkV5jRY803HukkWhCbDm-yNduFsbzNJUqPgsV85Rpto8g849onPMmLUNuoc_Qj8H4Xk0Svo8G_hTi4aUhPZiEnM9RO978srtE_y-0B45OhBhcW3VM_Nij3ozGo_JAfnrkwbw_KVH8LloPWBBYc</t>
        </is>
      </c>
      <c r="K1700" s="7" t="n"/>
      <c r="L1700" s="7" t="n"/>
      <c r="M1700" s="7" t="inlineStr">
        <is>
          <t>https://www.phy.ncu.edu.tw/news/110%e5%ad%b8%e5%b9%b4%e5%ba%a6-%e5%a4%a7%e5%ad%b8%e9%83%a8%e5%b0%8e%e5%b8%ab-%e5%88%86%e9%85%8d%e4%bd%9c%e6%a5%ad/</t>
        </is>
      </c>
      <c r="N1700" s="7" t="inlineStr">
        <is>
          <t>吳菁穗</t>
        </is>
      </c>
    </row>
    <row r="1701" ht="131" customHeight="1">
      <c r="A1701" s="7">
        <f>TRUE()</f>
        <v/>
      </c>
      <c r="B1701" s="7" t="inlineStr">
        <is>
          <t>其他</t>
        </is>
      </c>
      <c r="C1701" s="7" t="n"/>
      <c r="D1701" s="14" t="n">
        <v>44446</v>
      </c>
      <c r="E1701" s="7" t="inlineStr">
        <is>
          <t>因應疫情有關跨領域學習及學分抵免等之彈性措施</t>
        </is>
      </c>
      <c r="F1701" s="9" t="inlineStr">
        <is>
          <t>因應疫情彈性措施，線上課程至9/21止，本學期申請輔系/雙主修/第二專長/學分學程、學分抵免、學士班提高編級、課程抵修免修申請及輔系/雙主修/第二專長取得資格審核申請，由9/17延長至9/27截止，與大一新生申請學分學程、學分抵免、提高編級截止日(9/27)相同。
In response to the pandemic, online courses are extended to Sep. 21; the deadline for the application for a minor, a double major, the second specialty, a credit program, waiving or transferring credits, transferring into a higher grade for undergraduates, transferring or waiving courses, and qualification reviews for a minor / double major / second specialty is extended from Sep. 17 to Sep. 27, and so is the deadline (Sep. 27) for freshmen’s application for a credit program, waiving or transferring credits, and transferring into a higher grade.</t>
        </is>
      </c>
      <c r="G1701" s="7" t="n"/>
      <c r="H1701" s="7" t="n"/>
      <c r="I1701" s="7" t="n"/>
      <c r="J1701" s="7" t="n"/>
      <c r="K1701" s="7" t="n"/>
      <c r="L1701" s="7" t="n"/>
      <c r="M1701" s="7" t="inlineStr">
        <is>
          <t>https://www.phy.ncu.edu.tw/news/%e5%9b%a0%e6%87%89%e7%96%ab%e6%83%85%e6%9c%89%e9%97%9c%e8%b7%a8%e9%a0%98%e5%9f%9f%e5%ad%b8%e7%bf%92%e5%8f%8a%e5%ad%b8%e5%88%86%e6%8a%b5%e5%85%8d%e7%ad%89%e4%b9%8b%e5%bd%88%e6%80%a7%e6%8e%aa%e6%96%bd/</t>
        </is>
      </c>
      <c r="N1701" s="7" t="inlineStr">
        <is>
          <t>許慧君</t>
        </is>
      </c>
    </row>
    <row r="1702" ht="393" customHeight="1">
      <c r="A1702" s="7">
        <f>TRUE()</f>
        <v/>
      </c>
      <c r="B1702" s="7" t="inlineStr">
        <is>
          <t>其他</t>
        </is>
      </c>
      <c r="C1702" s="7" t="n"/>
      <c r="D1702" s="14" t="n">
        <v>44446</v>
      </c>
      <c r="E1702" s="7" t="inlineStr">
        <is>
          <t>110-1物理系課程教室公告(110.09.23更新)</t>
        </is>
      </c>
      <c r="F1702" s="9" t="inlineStr">
        <is>
          <t>課程異動
09/13-09/26全面線上上課，物理系教室不開放，特殊事由需使用者請到系辦登記借用。
PH6017專題演講I : 09/14(二)線上演講，研究生心指南 ，碩一新生必修課程。
PH6007古典力學I : 09/17(五)不上課，09/24(五)第一次上課。
課程時間異動 9/24線上課程公告
22052
PH6007-*古典力學 Ｉ
Classical Mechanics I
[碩博同修] [授課語言:英語]江祖永318五678/S4-625 (健雄館(科學四館)-625 )
防疫規定
因應國內嚴重特殊傳染性肺炎疫情
室內維持安全社交距離(2.25平方米/人)且人數上限為80人。
採固定座位、固定成員方式進行，並落實實聯制。(請填寫座位表並掃描教室門上實聯制QRcord)
上課時師生應全程佩戴口罩且落實手部消毒，禁止飲食。
教室異動
流水號課號班次科目名稱教師名稱原教室調整後教室
22011PH1027A力學郭家銘S4-204S4-625
22029PH2003*應用數學陳江梅S4-204S4-209
22035PH3011B熱物理伊林S4-625S4-204
22043PH3059*光學Ｉ鄭王曜S4-202S4-625
22050PH6003*量子力學 Ｉ廖文德S4-625S4-209
22056PH6039*理論凝態物理賴山強S4-621S4-623
22063PH7030*複雜系統吳明佳S4-623S4-625
新開課程
22098
PH6003-B量子力學 Ｉ
Quantum Mechanics I
物理系碩士班、博士班優先，物理系及理學院學士班四年級次之。限30人
[碩博同修] [授課語言:部分英語] [密碼卡:全部使用] [不開放初選]李紀倫318三34/S4-625
四2/S4-202 (健雄館(科學四館)-202 )</t>
        </is>
      </c>
      <c r="G1702" s="7" t="inlineStr">
        <is>
          <t>研究生心指南</t>
        </is>
      </c>
      <c r="H1702" s="7" t="inlineStr">
        <is>
          <t>https://www.phy.ncu.edu.tw/news/colloquium20210914-%e7%a0%94%e7%a9%b6%e7%94%9f%e5%bf%83%e6%8c%87%e5%8d%97/</t>
        </is>
      </c>
      <c r="I1702" s="7" t="inlineStr">
        <is>
          <t>9/24線上課程公告</t>
        </is>
      </c>
      <c r="J1702" s="7" t="inlineStr">
        <is>
          <t>https://www.phy.ncu.edu.tw/news/ph6007-classical-mechanics-i-%e5%8f%a4%e5%85%b8%e5%8a%9b%e5%ad%b8%e8%aa%b2%e7%a8%8b%e6%99%82%e9%96%93%e8%ae%8a%e6%9b%b4-9-24%e7%b7%9a%e4%b8%8a%e8%aa%b2%e7%a8%8b%e5%85%ac%e5%91%8a/</t>
        </is>
      </c>
      <c r="K1702" s="7" t="n"/>
      <c r="L1702" s="7" t="n"/>
      <c r="M1702" s="7" t="inlineStr">
        <is>
          <t>https://www.phy.ncu.edu.tw/news/110-1%e8%aa%b2%e7%a8%8b%e5%85%ac%e5%91%8a110-09-07%e6%9b%b4%e6%96%b0/</t>
        </is>
      </c>
      <c r="N1702" s="7" t="inlineStr">
        <is>
          <t>許慧君</t>
        </is>
      </c>
    </row>
    <row r="1703" ht="196" customHeight="1">
      <c r="A1703" s="7">
        <f>TRUE()</f>
        <v/>
      </c>
      <c r="B1703" s="7" t="inlineStr">
        <is>
          <t>演講</t>
        </is>
      </c>
      <c r="C1703" s="7" t="n"/>
      <c r="D1703" s="14" t="n">
        <v>44446</v>
      </c>
      <c r="E1703" s="7" t="inlineStr">
        <is>
          <t>碩士班前的準備與生涯規劃</t>
        </is>
      </c>
      <c r="F1703" s="9" t="inlineStr">
        <is>
          <t>碩士班前的準備與生涯規劃  (12/09(四) 18:00~20:00，共2小時)
2020年最受學生好評的講座又來了~經問卷調查中顯示，本校大學部學生有6成以上學生選擇繼續升學，進入碩士班念書是人生另一個挑戰，如何做好充足的準備並有效率的完成碩士學業是必然的課題，所謂充足的準備實際是包含哪些內容? 我們將在此講座中與大家分享。
講師：張鐵懷老師 ( 教育部設計思考跨域人才培育計畫 台大博士後研究員)
學習內容：
為何念碩士班
國內碩士班
國外碩士班
讀書計畫、英語能力、邏輯思考能力
其他應具備的能力
※本場次活動問卷必須在12/10，中午12:00前完成問卷，才能列入時數統計名單中。
相關連結
2021 生涯探索小周末系列講座報名網址</t>
        </is>
      </c>
      <c r="G1703" s="7" t="inlineStr">
        <is>
          <t>2021 生涯探索小周末系列講座報名網址</t>
        </is>
      </c>
      <c r="H1703" s="7" t="inlineStr">
        <is>
          <t>https://cis.ncu.edu.tw/ActivitySys/activitys/1260</t>
        </is>
      </c>
      <c r="I1703" s="7" t="n"/>
      <c r="J1703" s="7" t="n"/>
      <c r="K1703" s="7" t="n"/>
      <c r="L1703" s="7" t="n"/>
      <c r="M1703" s="7" t="inlineStr">
        <is>
          <t>https://www.phy.ncu.edu.tw/news/%e7%a2%a9%e5%a3%ab%e7%8f%ad%e5%89%8d%e7%9a%84%e6%ba%96%e5%82%99%e8%88%87%e7%94%9f%e6%b6%af%e8%a6%8f%e5%8a%83/</t>
        </is>
      </c>
      <c r="N1703" s="7" t="inlineStr">
        <is>
          <t>許慧君</t>
        </is>
      </c>
    </row>
    <row r="1704" ht="248" customHeight="1">
      <c r="A1704" s="7">
        <f>TRUE()</f>
        <v/>
      </c>
      <c r="B1704" s="7" t="inlineStr">
        <is>
          <t>其他</t>
        </is>
      </c>
      <c r="C1704" s="7" t="n"/>
      <c r="D1704" s="14" t="n">
        <v>44445</v>
      </c>
      <c r="E1704" s="7" t="inlineStr">
        <is>
          <t>9/13-9/21線上上課，課程資訊請查看新ee-class系統各課程公告，或聯絡授課教師、開課單位詢問</t>
        </is>
      </c>
      <c r="F1704" s="9" t="inlineStr">
        <is>
          <t>9/13(一)大二~研究所學生開始上課(9/13-9/21線上上課)
9/22(三)大一新生開始上課
1.已中選課程：
請至新ee-class系統查看課程公告，如為當日中選，將於09:30之後，才可以至新ee-class系統查看當日中選的課程資訊
路徑：
登入portal系統-&gt;學生服務-&gt;教務相關服務-&gt;新ee-class系統-&gt;頁面右上方點選「我的課程」-&gt;頁面下方顯示所修課程-&gt;點選課程名稱-&gt;進入課程首頁
2.尚未中選但想旁聽課程：
請聯絡授課教師(各系所網頁查詢教師mail)、詢問開課單位
3.如何索取課程密碼卡：
請聯絡授課教師(各系所網頁查詢教師mail)、詢問開課單位
4.新生第一週的課程補課措施：
請新生隨時留意新ee-class課程公告訊息，部分課程可能會有線上影片或作業，請務必每門課程查閱。
路徑：
登入portal系統-&gt;學生服務-&gt;教務相關服務-&gt;新ee-class系統-&gt;頁面右上方點選「我的課程」-&gt;頁面下方顯示所修課程-&gt;點選課程名稱-&gt;進入課程首頁
連結：https://ncueeclass.ncu.edu.tw/</t>
        </is>
      </c>
      <c r="G1704" s="7" t="inlineStr">
        <is>
          <t>新ee-class系統</t>
        </is>
      </c>
      <c r="H1704" s="7" t="inlineStr">
        <is>
          <t>https://ncueeclass.ncu.edu.tw/</t>
        </is>
      </c>
      <c r="I1704" s="7" t="inlineStr">
        <is>
          <t>portal系統</t>
        </is>
      </c>
      <c r="J1704" s="7" t="inlineStr">
        <is>
          <t>https://portal.ncu.edu.tw/</t>
        </is>
      </c>
      <c r="K1704" s="7" t="inlineStr">
        <is>
          <t>各系所網頁</t>
        </is>
      </c>
      <c r="L1704" s="7" t="inlineStr">
        <is>
          <t>https://www.ncu.edu.tw/tw/pages/index.php?num=2</t>
        </is>
      </c>
      <c r="M1704" s="7" t="inlineStr">
        <is>
          <t>https://www.phy.ncu.edu.tw/news/9-13-9-21%e7%b7%9a%e4%b8%8a%e4%b8%8a%e8%aa%b2%ef%bc%8c%e8%aa%b2%e7%a8%8b%e8%b3%87%e8%a8%8a%e8%ab%8b%e6%9f%a5%e7%9c%8b%e6%96%b0ee-class%e7%b3%bb%e7%b5%b1%e5%90%84%e8%aa%b2%e7%a8%8b%e5%85%ac%e5%91%8a/</t>
        </is>
      </c>
      <c r="N1704" s="7" t="inlineStr">
        <is>
          <t>許慧君</t>
        </is>
      </c>
    </row>
    <row r="1705" ht="105" customHeight="1">
      <c r="A1705" s="7">
        <f>TRUE()</f>
        <v/>
      </c>
      <c r="B1705" s="7" t="inlineStr">
        <is>
          <t>演講</t>
        </is>
      </c>
      <c r="C1705" s="7" t="n"/>
      <c r="D1705" s="14" t="n">
        <v>44445</v>
      </c>
      <c r="E1705" s="7" t="inlineStr">
        <is>
          <t>Colloquium20210914-研究生心指南</t>
        </is>
      </c>
      <c r="F1705" s="9" t="inlineStr">
        <is>
          <t>Colloquium
Department of Physics, NCU
研究生心指南
林于雅 諮商心理師
中央大學諮商中心
Date 2021.09.14 (Tue)    
Place Online Talk https://meet.google.com/gcs-euuh-keq
Time 14:00-16:00</t>
        </is>
      </c>
      <c r="G1705" s="7" t="inlineStr">
        <is>
          <t>https://meet.google.com/gcs-euuh-keq</t>
        </is>
      </c>
      <c r="H1705" s="7" t="inlineStr">
        <is>
          <t>https://meet.google.com/gcs-euuh-keq</t>
        </is>
      </c>
      <c r="I1705" s="7" t="n"/>
      <c r="J1705" s="7" t="n"/>
      <c r="K1705" s="7" t="n"/>
      <c r="L1705" s="7" t="n"/>
      <c r="M1705" s="7" t="inlineStr">
        <is>
          <t>https://www.phy.ncu.edu.tw/news/colloquium20210914-%e7%a0%94%e7%a9%b6%e7%94%9f%e5%bf%83%e6%8c%87%e5%8d%97/</t>
        </is>
      </c>
      <c r="N1705" s="7" t="inlineStr">
        <is>
          <t>許慧君</t>
        </is>
      </c>
    </row>
    <row r="1706" ht="131" customHeight="1">
      <c r="A1706" s="7">
        <f>TRUE()</f>
        <v/>
      </c>
      <c r="B1706" s="7" t="inlineStr">
        <is>
          <t>其他</t>
        </is>
      </c>
      <c r="C1706" s="7" t="n"/>
      <c r="D1706" s="14" t="n">
        <v>44445</v>
      </c>
      <c r="E1706" s="7" t="inlineStr">
        <is>
          <t>110-1【同步遠距教學方法與技巧】工作坊</t>
        </is>
      </c>
      <c r="F1706" s="9" t="inlineStr">
        <is>
          <t>110-1【同步遠距教學方法與技巧】工作坊開始報名了，請大家踴躍報名。本次邀請教學網紅-李燕秋老師主講，讓你輕鬆了解Cisco Webex Meetings與yberLink U 會議的基本操作與使用撇步。本系列工作坊活動全程採用線上直播(Youtube)方式進行，請事先準備(PC)電腦、(cellphone)手機或平板連線設備。
★"使用Webex ，遠距教學So Easy"===&gt;Cisco Webex Meetings教學★
場次1：110年9月9日(四) 晚上 7:00~9:00
場次2：110年9月16日(四) 晚上 7:00~9:00
場次3：110年9月27日(一) 上午 9:30~11:30
請點選下列工作坊報名連結:
連結：https://forms.gle/23QrUZw36kUNna9D7</t>
        </is>
      </c>
      <c r="G1706" s="7" t="inlineStr">
        <is>
          <t>https://forms.gle/23QrUZw36kUNna9D7</t>
        </is>
      </c>
      <c r="H1706" s="7" t="inlineStr">
        <is>
          <t>https://forms.gle/23QrUZw36kUNna9D7</t>
        </is>
      </c>
      <c r="I1706" s="7" t="n"/>
      <c r="J1706" s="7" t="n"/>
      <c r="K1706" s="7" t="n"/>
      <c r="L1706" s="7" t="n"/>
      <c r="M1706" s="7" t="inlineStr">
        <is>
          <t>https://www.phy.ncu.edu.tw/news/110-1%e3%80%90%e5%90%8c%e6%ad%a5%e9%81%a0%e8%b7%9d%e6%95%99%e5%ad%b8%e6%96%b9%e6%b3%95%e8%88%87%e6%8a%80%e5%b7%a7%e3%80%91%e5%b7%a5%e4%bd%9c%e5%9d%8a/</t>
        </is>
      </c>
      <c r="N1706" s="7" t="inlineStr">
        <is>
          <t>許慧君</t>
        </is>
      </c>
    </row>
    <row r="1707">
      <c r="A1707" s="7">
        <f>TRUE()</f>
        <v/>
      </c>
      <c r="B1707" s="7" t="inlineStr">
        <is>
          <t>其他</t>
        </is>
      </c>
      <c r="C1707" s="7" t="n"/>
      <c r="D1707" s="14" t="n">
        <v>44445</v>
      </c>
      <c r="E1707" s="7" t="inlineStr">
        <is>
          <t>線上教學課程數位化</t>
        </is>
      </c>
      <c r="F1707" s="7" t="inlineStr">
        <is>
          <t>http://pdc.adm.ncu.edu.tw/CDVID/2020/</t>
        </is>
      </c>
      <c r="G1707" s="7" t="inlineStr">
        <is>
          <t>http://pdc.adm.ncu.edu.tw/CDVID/2020/</t>
        </is>
      </c>
      <c r="H1707" s="7" t="inlineStr">
        <is>
          <t>http://pdc.adm.ncu.edu.tw/CDVID/2020/</t>
        </is>
      </c>
      <c r="I1707" s="7" t="n"/>
      <c r="J1707" s="7" t="n"/>
      <c r="K1707" s="7" t="n"/>
      <c r="L1707" s="7" t="n"/>
      <c r="M1707" s="7" t="inlineStr">
        <is>
          <t>https://www.phy.ncu.edu.tw/news/%e7%b7%9a%e4%b8%8a%e6%95%99%e5%ad%b8%e8%aa%b2%e7%a8%8b%e6%95%b8%e4%bd%8d%e5%8c%96-2/</t>
        </is>
      </c>
      <c r="N1707" s="7" t="inlineStr">
        <is>
          <t>許慧君</t>
        </is>
      </c>
    </row>
    <row r="1708" ht="92" customHeight="1">
      <c r="A1708" s="7">
        <f>TRUE()</f>
        <v/>
      </c>
      <c r="B1708" s="7" t="inlineStr">
        <is>
          <t>獎學金</t>
        </is>
      </c>
      <c r="C1708" s="7" t="n"/>
      <c r="D1708" s="14" t="n">
        <v>44445</v>
      </c>
      <c r="E1708" s="7" t="inlineStr">
        <is>
          <t>110學年度第1學期各項獎學金相關資訊</t>
        </is>
      </c>
      <c r="F1708" s="9" t="inlineStr">
        <is>
          <t>110學年度第1學期各項獎學金一覽表-1100906下載
各項校外獎學金將依來函陸續公告於本校獎助學金暨工讀管理系統（網址：https://cis.ncu.edu.tw/Scholarship），或由中大首頁Portal登入/學生服務/生活助學服務/獎助學金暨工讀管理系統，請同學善加運用。
申請獎學金系統公告之各項獎學金，凡由「學校送件」之申請案，請依系統登錄步驟線上登錄，並列印系統預設申請表或下載各該獎學金專有申請表格，按各該規定依限送學務處生活輔導組辦理申請手續。</t>
        </is>
      </c>
      <c r="G1708" s="7" t="inlineStr">
        <is>
          <t>110學年度第1學期各項獎學金一覽表-1100906</t>
        </is>
      </c>
      <c r="H1708" s="7" t="inlineStr">
        <is>
          <t>https://www.phy.ncu.edu.tw/wp-content/uploads/2021/09/110學年度第1學期各項獎學金一覽表-1100906.pdf</t>
        </is>
      </c>
      <c r="I1708" s="7" t="inlineStr">
        <is>
          <t>下載</t>
        </is>
      </c>
      <c r="J1708" s="7" t="inlineStr">
        <is>
          <t>https://www.phy.ncu.edu.tw/wp-content/uploads/2021/09/110學年度第1學期各項獎學金一覽表-1100906.pdf</t>
        </is>
      </c>
      <c r="K1708" s="7" t="inlineStr">
        <is>
          <t>https://cis.ncu.edu.tw/Scholarship），或由中大首頁Portal</t>
        </is>
      </c>
      <c r="L1708" s="7" t="inlineStr">
        <is>
          <t>https://cis.ncu.edu.tw/Scholarship），或由中大首頁Portal</t>
        </is>
      </c>
      <c r="M1708" s="7" t="inlineStr">
        <is>
          <t>https://www.phy.ncu.edu.tw/news/110%e5%ad%b8%e5%b9%b4%e5%ba%a6%e7%ac%ac1%e5%ad%b8%e6%9c%9f%e5%90%84%e9%a0%85%e7%8d%8e%e5%ad%b8%e9%87%91%e7%9b%b8%e9%97%9c%e8%b3%87%e8%a8%8a/</t>
        </is>
      </c>
      <c r="N1708" s="7" t="inlineStr">
        <is>
          <t>許慧君</t>
        </is>
      </c>
    </row>
    <row r="1709" ht="105" customHeight="1">
      <c r="A1709" s="7">
        <f>TRUE()</f>
        <v/>
      </c>
      <c r="B1709" s="7" t="inlineStr">
        <is>
          <t>其他</t>
        </is>
      </c>
      <c r="C1709" s="7" t="n"/>
      <c r="D1709" s="14" t="n">
        <v>44445</v>
      </c>
      <c r="E1709" s="7" t="inlineStr">
        <is>
          <t>『重要公告』因應桃園市二級加強警戒，本校調整校園防疫措施！</t>
        </is>
      </c>
      <c r="F1709" s="9" t="inlineStr">
        <is>
          <t>大家好！
因應新冠肺炎防疫，疫情指揮中心公告桃園市二級加強警戒措施至9月9日，本校調整相關防疫措施如附加檔，請全校教職員工生配合遵守。
主要修正處有二：
1. 館舍門禁管制延長至9/10（僅行政大樓維持開放單一出入口）。
2. 總務處、課外組經管場地，依桃園市政府規定修正可容納人數上限。
國立中央大學 敬上
v1_校園防疫措施1100903-下載</t>
        </is>
      </c>
      <c r="G1709" s="7" t="inlineStr">
        <is>
          <t>v1_校園防疫措施1100903-</t>
        </is>
      </c>
      <c r="H1709" s="7" t="inlineStr">
        <is>
          <t>https://www.phy.ncu.edu.tw/wp-content/uploads/2021/09/v1_校園防疫措施1100903-.pdf</t>
        </is>
      </c>
      <c r="I1709" s="7" t="inlineStr">
        <is>
          <t>下載</t>
        </is>
      </c>
      <c r="J1709" s="7" t="inlineStr">
        <is>
          <t>https://www.phy.ncu.edu.tw/wp-content/uploads/2021/09/v1_校園防疫措施1100903-.pdf</t>
        </is>
      </c>
      <c r="K1709" s="7" t="n"/>
      <c r="L1709" s="7" t="n"/>
      <c r="M1709" s="7" t="inlineStr">
        <is>
          <t>https://www.phy.ncu.edu.tw/news/%e3%80%8e%e9%87%8d%e8%a6%81%e5%85%ac%e5%91%8a%e3%80%8f%e5%9b%a0%e6%87%89%e6%a1%83%e5%9c%92%e5%b8%82%e4%ba%8c%e7%b4%9a%e5%8a%a0%e5%bc%b7%e8%ad%a6%e6%88%92%ef%bc%8c%e6%9c%ac%e6%a0%a1%e8%aa%bf%e6%95%b4/</t>
        </is>
      </c>
      <c r="N1709" s="7" t="inlineStr">
        <is>
          <t>許慧君</t>
        </is>
      </c>
    </row>
    <row r="1710" ht="381" customHeight="1">
      <c r="A1710" s="7">
        <f>TRUE()</f>
        <v/>
      </c>
      <c r="B1710" s="7" t="inlineStr">
        <is>
          <t>演講</t>
        </is>
      </c>
      <c r="C1710" s="7" t="n"/>
      <c r="D1710" s="14" t="n">
        <v>44445</v>
      </c>
      <c r="E1710" s="7" t="inlineStr">
        <is>
          <t>Colloquium110-1</t>
        </is>
      </c>
      <c r="F1710" s="9" t="inlineStr">
        <is>
          <t>演講日期(Schedule)演講人(Speaker)單位(Affiliation)演講題目(Title)
14-Sep林于雅新生心理座談研究生心指南
21-Sep無演講中秋節
28-Sep張泰榕成功大學物理學系Topological material: Intrinsic ferromagnetic axion insulator
5-Oct江正天中央研究院原分所Photoelectron spectroscopy with femtosecond lasers
12-Oct黃建龍成功大學物理學系To order or not to order, that is the question: a magnetic quantum phase transition
19-Oct馬遠榮東華大學物理學系Properties and application of 1D nanomaterials &amp; 2D moire-pattern bilayers
26-Oct陳冠宇聯發科技股份有限公司Career opportunities of physics graduates in the field of IC design
2-Nov林孟凱中央大學物理學系Electronic Structures of 2D Materials
9-Nov無演講期中考
16-Nov白植豪中央大學物理學系Development of laser-driven particle and photon sources in NCU 100-TW laser facility
23-Nov董崇禮淡江大學物理學系A decade of golden age of operando x-ray spectroscopy for energy science
30-Nov美光科技台灣美光DRAM產品工程大揭密
7-Dec林俊良陽明交通大學電子物理系Temperature-Dependent Electronic Structures of TMD Weyl Semimetals
14-Dec張中科中央研究院臺灣人體生物資料庫Biophysical perspectives of the biobanking enterprise
21-Dec許良彥中央研究院原分所Quantum Electrodynamical Chemistry: Molecules Coupled with Vacuum Fluctuations of Electromagnetic Fields
28-Dec郭文娟 陽明生醫光電研究所Multi-contrast optical coherence tomography (OCT) with artificial intelligence to provide personalized and precise diagnosis and treatment
4-Jan黃俊豪中央研究院物理所More is Different, Distorted is More-Superconductivity in MnSe
11-Jan無演講期末考</t>
        </is>
      </c>
      <c r="G1710" s="7" t="inlineStr">
        <is>
          <t>研究生心指南</t>
        </is>
      </c>
      <c r="H1710" s="7" t="inlineStr">
        <is>
          <t>https://www.phy.ncu.edu.tw/news/colloquium20210914-%e7%a0%94%e7%a9%b6%e7%94%9f%e5%bf%83%e6%8c%87%e5%8d%97/</t>
        </is>
      </c>
      <c r="I1710" s="7" t="inlineStr">
        <is>
          <t>Topological material: Intrinsic ferromagnetic axion insulato</t>
        </is>
      </c>
      <c r="J1710" s="7" t="inlineStr">
        <is>
          <t>https://www.phy.ncu.edu.tw/news/colloquium20210928-topological-material-intrinsic-ferromagnetic-axion-insulator/</t>
        </is>
      </c>
      <c r="K1710" s="7" t="inlineStr">
        <is>
          <t>Photoelectron spectroscopy with femtosecond lasers</t>
        </is>
      </c>
      <c r="L1710" s="7" t="inlineStr">
        <is>
          <t>https://www.phy.ncu.edu.tw/news/colloquium20211005-photoelectron-spectroscopy-with-femtosecond-lasers/</t>
        </is>
      </c>
      <c r="M1710" s="7" t="inlineStr">
        <is>
          <t>https://www.phy.ncu.edu.tw/news/colloquium110-1/</t>
        </is>
      </c>
      <c r="N1710" s="7" t="inlineStr">
        <is>
          <t>許慧君</t>
        </is>
      </c>
    </row>
    <row r="1711" ht="209" customHeight="1">
      <c r="A1711" s="7">
        <f>TRUE()</f>
        <v/>
      </c>
      <c r="B1711" s="7" t="inlineStr">
        <is>
          <t>其他</t>
        </is>
      </c>
      <c r="C1711" s="7" t="n"/>
      <c r="D1711" s="14" t="n">
        <v>44445</v>
      </c>
      <c r="E1711" s="7" t="inlineStr">
        <is>
          <t>110-1課程教學助教Teaching Assistant(20210906)</t>
        </is>
      </c>
      <c r="F1711" s="9" t="inlineStr">
        <is>
          <t>110-1課程助教安排如附件
The arrangement of TA for the first semester of the academic year 110 is as the annex
110-1助教TA-2下載
目前尚有數門課程待聘，有意申請者請於9/11前填寫附件申請表，email 至corona@ncu.edu.tw 
Positions are still available for several courses. Students who are willing to apply for the positions please fill in the application form and email it to corona@ncu.edu.tw by Sep 11.
110-1課程助教志願表TA-Application-Form下載
依據7/8通過研究生獎助學金辦法
國立中央大學物理系研究生獎助學金辦法20210708系務會議通過-1下載
課程助教開放申請優先順序 :
1. 第一順位 : 大一大二必修課(微積分、力學、電磁學、應用數學、熱物理、量子物理)、研究所四大力學(統計力學I、量子力學I、古典力學I、電動力學I)、普通物理、普通物理實驗
2. 第二順位 : 非上述課程
目前受理申請為第一順位&amp;第二順位
謝謝</t>
        </is>
      </c>
      <c r="G1711" s="7" t="inlineStr">
        <is>
          <t>110-1助教TA-2</t>
        </is>
      </c>
      <c r="H1711" s="7" t="inlineStr">
        <is>
          <t>https://www.phy.ncu.edu.tw/wp-content/uploads/2021/09/110-1助教TA-2.pdf</t>
        </is>
      </c>
      <c r="I1711" s="7" t="inlineStr">
        <is>
          <t>下載</t>
        </is>
      </c>
      <c r="J1711" s="7" t="inlineStr">
        <is>
          <t>https://www.phy.ncu.edu.tw/wp-content/uploads/2021/09/110-1助教TA-2.pdf</t>
        </is>
      </c>
      <c r="K1711" s="7" t="inlineStr">
        <is>
          <t>至corona@ncu.edu.tw</t>
        </is>
      </c>
      <c r="L1711" s="7" t="inlineStr">
        <is>
          <t>mailto:%E8%87%B3corona@ncu.edu.tw</t>
        </is>
      </c>
      <c r="M1711" s="7" t="inlineStr">
        <is>
          <t>https://www.phy.ncu.edu.tw/news/110-1%e8%aa%b2%e7%a8%8b%e6%95%99%e5%ad%b8%e5%8a%a9%e6%95%99teaching-assistant20210906/</t>
        </is>
      </c>
      <c r="N1711" s="7" t="inlineStr">
        <is>
          <t>許慧君</t>
        </is>
      </c>
    </row>
    <row r="1712" ht="297" customHeight="1">
      <c r="A1712" s="7">
        <f>TRUE()</f>
        <v/>
      </c>
      <c r="B1712" s="7" t="inlineStr">
        <is>
          <t>其他</t>
        </is>
      </c>
      <c r="C1712" s="7" t="n"/>
      <c r="D1712" s="14" t="n">
        <v>44445</v>
      </c>
      <c r="E1712" s="7" t="inlineStr">
        <is>
          <t>9月13日至9月21日(中秋節)前採取全面線上課程</t>
        </is>
      </c>
      <c r="F1712" s="9" t="inlineStr">
        <is>
          <t>全校師生好:
依據本校110年09月02日防疫會議決議，
1.9月13日至9月21日(中秋節)前採取全面線上課程；
2.9月22日起，則依照前次防疫會議措施辦理，摘錄如下：
(1) 所有課程應全程配戴口罩；教室及學習場域環境通風及定期消毒。
(2)80人以上大班課程，應採線上課程或混成課程。教室空間若顯擁擠，得由授課教師衡量採線上課程或混成課程。
線上或混成課程的授課教師，每堂課期間應確實掌握並記錄學生線上出席及參與狀況，並請提醒同學應在住處或校內進行線上課程，減少出入市區或公共場所。
(3)其餘課程採實體課程，應落實點名、體溫量測。
碩專班課程及有特殊理由課程，得經開課單位同意後改採線上課程。
(4)推廣教育課程：符合防疫指引規範之課程，80人以下可開放實體課程，80人以上採線上教學或採混成教學。
3.開學日期不變: 大一新生自09/22入學，其他年級學生維持09/13開學。
4.請授課教師於新EEclass公告課程授課方式、點名單亦已新增學生email以利聯繫。
新EEclass教師版手冊
https://tw.formosasoft.com/km/1238
教師公告課程路徑：使用portal帳密登入新eeclass系統-&gt;頁面右上方點選「我的課程」-&gt;頁面下方顯示所修課程-&gt;點選課程名稱-&gt;進入課程首頁-&gt;新增公告
新EEclass學生版手冊https://tw.formosasoft.com/km/1239
學生查看課程路徑：使用portal帳密登入新eeclass系統-&gt;頁面右上方點選「我的課程」-&gt;頁面下方顯示所修課程-&gt;點選課程名稱-&gt;進入課程首頁
連結：http://pdc.adm.ncu.edu.tw/postM/post/course/1100903_1.pdf</t>
        </is>
      </c>
      <c r="G1712" s="7" t="inlineStr">
        <is>
          <t>https://tw.formosasoft.com/km/1238</t>
        </is>
      </c>
      <c r="H1712" s="7" t="inlineStr">
        <is>
          <t>https://tw.formosasoft.com/km/1238</t>
        </is>
      </c>
      <c r="I1712" s="7" t="inlineStr">
        <is>
          <t>https://tw.formosasoft.com/km/1239</t>
        </is>
      </c>
      <c r="J1712" s="7" t="inlineStr">
        <is>
          <t>https://tw.formosasoft.com/km/1239</t>
        </is>
      </c>
      <c r="K1712" s="7" t="inlineStr">
        <is>
          <t>http://pdc.adm.ncu.edu.tw/postM/post/course/1100903_1.pdf</t>
        </is>
      </c>
      <c r="L1712" s="7" t="inlineStr">
        <is>
          <t>http://pdc.adm.ncu.edu.tw/postM/post/course/1100903_1.pdf</t>
        </is>
      </c>
      <c r="M1712" s="7" t="inlineStr">
        <is>
          <t>https://www.phy.ncu.edu.tw/news/9%e6%9c%8813%e6%97%a5%e8%87%b39%e6%9c%8821%e6%97%a5%e4%b8%ad%e7%a7%8b%e7%af%80%e5%89%8d%e6%8e%a1%e5%8f%96%e5%85%a8%e9%9d%a2%e7%b7%9a%e4%b8%8a%e8%aa%b2%e7%a8%8b/</t>
        </is>
      </c>
      <c r="N1712" s="7" t="inlineStr">
        <is>
          <t>許慧君</t>
        </is>
      </c>
    </row>
    <row r="1713" ht="118" customHeight="1">
      <c r="A1713" s="7">
        <f>TRUE()</f>
        <v/>
      </c>
      <c r="B1713" s="7" t="inlineStr">
        <is>
          <t>其他</t>
        </is>
      </c>
      <c r="C1713" s="7" t="n"/>
      <c r="D1713" s="14" t="n">
        <v>44445</v>
      </c>
      <c r="E1713" s="7" t="inlineStr">
        <is>
          <t>『防疫重要公告』</t>
        </is>
      </c>
      <c r="F1713" s="9" t="inlineStr">
        <is>
          <t>1、校長指示因應桃園二級加強警戒措施，本校各館舍之刷卡進出門禁管制措施延長實施至9月10日。
2、因應國籍航空機師及家人群聚事件，針對在8/13至9/2期間，曾與確診者接觸或活動軌跡重疊者，CDC發送疫情警示簡訊。9/16（四）前，如無疑似症狀者，請自我健康監測至少14天；如與確診者活動軌跡重疊，並出現疑似症狀或身體不適者，請儘速戴醫療口罩就醫採檢，並告知相關暴露史、活動接觸史，勿搭乘大眾運輸工具。
桃園採檢服務站點請詳見附件
桃園市防疫諮詢專線：0800-033355或防疫專線1922
中央大學關心您的健康</t>
        </is>
      </c>
      <c r="G1713" s="7" t="n"/>
      <c r="H1713" s="7" t="n"/>
      <c r="I1713" s="7" t="n"/>
      <c r="J1713" s="7" t="n"/>
      <c r="K1713" s="7" t="n"/>
      <c r="L1713" s="7" t="n"/>
      <c r="M1713" s="7" t="inlineStr">
        <is>
          <t>https://www.phy.ncu.edu.tw/news/%e3%80%8e%e9%98%b2%e7%96%ab%e9%87%8d%e8%a6%81%e5%85%ac%e5%91%8a%e3%80%8f/</t>
        </is>
      </c>
      <c r="N1713" s="7" t="inlineStr">
        <is>
          <t>許慧君</t>
        </is>
      </c>
    </row>
    <row r="1714">
      <c r="A1714" s="7">
        <f>TRUE()</f>
        <v/>
      </c>
      <c r="B1714" s="7" t="inlineStr">
        <is>
          <t>其他</t>
        </is>
      </c>
      <c r="C1714" s="7" t="n"/>
      <c r="D1714" s="14" t="n">
        <v>44441</v>
      </c>
      <c r="E1714" s="7" t="inlineStr">
        <is>
          <t>『重要公告』因應新冠肺炎防疫二級警戒持續至9月6日，調整開學防疫相關措施！</t>
        </is>
      </c>
      <c r="F1714" s="7" t="inlineStr">
        <is>
          <t>v1_校園防疫措施1100902-下載</t>
        </is>
      </c>
      <c r="G1714" s="7" t="inlineStr">
        <is>
          <t>v1_校園防疫措施1100902-</t>
        </is>
      </c>
      <c r="H1714" s="7" t="inlineStr">
        <is>
          <t>https://www.phy.ncu.edu.tw/wp-content/uploads/2021/09/v1_校園防疫措施1100902-.pdf</t>
        </is>
      </c>
      <c r="I1714" s="7" t="inlineStr">
        <is>
          <t>下載</t>
        </is>
      </c>
      <c r="J1714" s="7" t="inlineStr">
        <is>
          <t>https://www.phy.ncu.edu.tw/wp-content/uploads/2021/09/v1_校園防疫措施1100902-.pdf</t>
        </is>
      </c>
      <c r="K1714" s="7" t="n"/>
      <c r="L1714" s="7" t="n"/>
      <c r="M1714" s="7" t="inlineStr">
        <is>
          <t>https://www.phy.ncu.edu.tw/news/%e3%80%8e%e9%87%8d%e8%a6%81%e5%85%ac%e5%91%8a%e3%80%8f%e5%9b%a0%e6%87%89%e6%96%b0%e5%86%a0%e8%82%ba%e7%82%8e%e9%98%b2%e7%96%ab%e4%ba%8c%e7%b4%9a%e8%ad%a6%e6%88%92%e6%8c%81%e7%ba%8c%e8%87%b39%e6%9c%886/</t>
        </is>
      </c>
      <c r="N1714" s="7" t="inlineStr">
        <is>
          <t>許慧君</t>
        </is>
      </c>
    </row>
    <row r="1715" ht="79" customHeight="1">
      <c r="A1715" s="7">
        <f>TRUE()</f>
        <v/>
      </c>
      <c r="B1715" s="7" t="inlineStr">
        <is>
          <t>其他</t>
        </is>
      </c>
      <c r="C1715" s="7" t="n"/>
      <c r="D1715" s="14" t="n">
        <v>44441</v>
      </c>
      <c r="E1715" s="7" t="inlineStr">
        <is>
          <t>(停水公告) 110年9月4日健雄館水塔清洗作業</t>
        </is>
      </c>
      <c r="F1715" s="9" t="inlineStr">
        <is>
          <t>本(健雄)館地下室蓄水池及頂樓水塔清洗作業，敬請配合並轉知!
時間 : 110年9月4日(星期六) 09：00至17：00
本棟自來水及地下水屆時將停止供水，
實驗室儀器設備需用水者請留意，
廁所用水請儲水備用。
物理系技佐 黃榮輝ext. 65324</t>
        </is>
      </c>
      <c r="G1715" s="7" t="n"/>
      <c r="H1715" s="7" t="n"/>
      <c r="I1715" s="7" t="n"/>
      <c r="J1715" s="7" t="n"/>
      <c r="K1715" s="7" t="n"/>
      <c r="L1715" s="7" t="n"/>
      <c r="M1715" s="7" t="inlineStr">
        <is>
          <t>https://www.phy.ncu.edu.tw/news/%e5%81%9c%e6%b0%b4%e5%85%ac%e5%91%8a-110%e5%b9%b49%e6%9c%884%e6%97%a5%e5%81%a5%e9%9b%84%e9%a4%a8%e6%b0%b4%e5%a1%94%e6%b8%85%e6%b4%97%e4%bd%9c%e6%a5%ad/</t>
        </is>
      </c>
      <c r="N1715" s="7" t="inlineStr">
        <is>
          <t>許慧君</t>
        </is>
      </c>
    </row>
    <row r="1716">
      <c r="A1716" s="7">
        <f>TRUE()</f>
        <v/>
      </c>
      <c r="B1716" s="7" t="inlineStr">
        <is>
          <t>其他</t>
        </is>
      </c>
      <c r="C1716" s="7" t="n"/>
      <c r="D1716" s="14" t="n">
        <v>44441</v>
      </c>
      <c r="E1716" s="7" t="inlineStr">
        <is>
          <t>【富邦慈善基金會-2021潛力之星獎學金】 已開放申請至9/30(四)截止!</t>
        </is>
      </c>
      <c r="F1716" s="7" t="inlineStr">
        <is>
          <t>富邦慈善基金會2021潛力之星獎學金 https://www.fuboncharity.org.tw/chinese/news_content.php?id=775</t>
        </is>
      </c>
      <c r="G1716" s="7" t="inlineStr">
        <is>
          <t>https://www.fuboncharity.org.tw/chinese/news_content.php?id=</t>
        </is>
      </c>
      <c r="H1716" s="7" t="inlineStr">
        <is>
          <t>https://www.fuboncharity.org.tw/chinese/news_content.php?id=775</t>
        </is>
      </c>
      <c r="I1716" s="7" t="n"/>
      <c r="J1716" s="7" t="n"/>
      <c r="K1716" s="7" t="n"/>
      <c r="L1716" s="7" t="n"/>
      <c r="M1716" s="7" t="inlineStr">
        <is>
          <t>https://www.phy.ncu.edu.tw/news/%e3%80%90%e5%af%8c%e9%82%a6%e6%85%88%e5%96%84%e5%9f%ba%e9%87%91%e6%9c%83-2021%e6%bd%9b%e5%8a%9b%e4%b9%8b%e6%98%9f%e7%8d%8e%e5%ad%b8%e9%87%91%e3%80%91-%e5%b7%b2%e9%96%8b%e6%94%be%e7%94%b3%e8%ab%8b/</t>
        </is>
      </c>
      <c r="N1716" s="7" t="inlineStr">
        <is>
          <t>劉怡貞</t>
        </is>
      </c>
    </row>
    <row r="1717">
      <c r="A1717" s="7">
        <f>TRUE()</f>
        <v/>
      </c>
      <c r="B1717" s="7" t="inlineStr">
        <is>
          <t>其他</t>
        </is>
      </c>
      <c r="C1717" s="7" t="n"/>
      <c r="D1717" s="14" t="n">
        <v>44440</v>
      </c>
      <c r="E1717" s="7" t="inlineStr">
        <is>
          <t>2021 Academic Year First Semester Announcement of the Billing statement of Tuition Fee Download Period</t>
        </is>
      </c>
      <c r="F1717" s="7" t="inlineStr">
        <is>
          <t>http://oga.ncu.edu.tw/ncuoga/oga/newsform.php?id=14627</t>
        </is>
      </c>
      <c r="G1717" s="7" t="inlineStr">
        <is>
          <t>http://oga.ncu.edu.tw/ncuoga/oga/newsform.php?id=14627</t>
        </is>
      </c>
      <c r="H1717" s="7" t="inlineStr">
        <is>
          <t>http://oga.ncu.edu.tw/ncuoga/oga/newsform.php?id=14627</t>
        </is>
      </c>
      <c r="I1717" s="7" t="n"/>
      <c r="J1717" s="7" t="n"/>
      <c r="K1717" s="7" t="n"/>
      <c r="L1717" s="7" t="n"/>
      <c r="M1717" s="7" t="inlineStr">
        <is>
          <t>https://www.phy.ncu.edu.tw/news/2021-academic-year-first-semester-announcement-of-the-billing-statement-of-tuition-fee-download-period/</t>
        </is>
      </c>
      <c r="N1717" s="7" t="inlineStr">
        <is>
          <t>許慧君</t>
        </is>
      </c>
    </row>
    <row r="1718">
      <c r="A1718" s="7">
        <f>TRUE()</f>
        <v/>
      </c>
      <c r="B1718" s="7" t="inlineStr">
        <is>
          <t>獎學金</t>
        </is>
      </c>
      <c r="C1718" s="7" t="n"/>
      <c r="D1718" s="14" t="n">
        <v>44439</v>
      </c>
      <c r="E1718" s="7" t="inlineStr">
        <is>
          <t>財團法人鴻海教育基金會「鴻海科技獎」獎學金</t>
        </is>
      </c>
      <c r="F1718" s="7" t="inlineStr">
        <is>
          <t>財團法人鴻海教育基金會「鴻海科技獎」獎助學金下載</t>
        </is>
      </c>
      <c r="G1718" s="7" t="inlineStr">
        <is>
          <t>財團法人鴻海教育基金會「鴻海科技獎」獎助學金</t>
        </is>
      </c>
      <c r="H1718" s="7" t="inlineStr">
        <is>
          <t>https://www.phy.ncu.edu.tw/wp-content/uploads/2021/08/公文、辦法及申請書等財團法人鴻海教育基金會「鴻海科技獎」獎助學金.pdf</t>
        </is>
      </c>
      <c r="I1718" s="7" t="inlineStr">
        <is>
          <t>下載</t>
        </is>
      </c>
      <c r="J1718" s="7" t="inlineStr">
        <is>
          <t>https://www.phy.ncu.edu.tw/wp-content/uploads/2021/08/公文、辦法及申請書等財團法人鴻海教育基金會「鴻海科技獎」獎助學金.pdf</t>
        </is>
      </c>
      <c r="K1718" s="7" t="n"/>
      <c r="L1718" s="7" t="n"/>
      <c r="M1718" s="7" t="inlineStr">
        <is>
          <t>https://www.phy.ncu.edu.tw/news/%e8%b2%a1%e5%9c%98%e6%b3%95%e4%ba%ba%e9%b4%bb%e6%b5%b7%e6%95%99%e8%82%b2%e5%9f%ba%e9%87%91%e6%9c%83%e3%80%8c%e9%b4%bb%e6%b5%b7%e7%a7%91%e6%8a%80%e7%8d%8e%e3%80%8d%e7%8d%8e%e5%ad%b8%e9%87%91/</t>
        </is>
      </c>
      <c r="N1718" s="7" t="inlineStr">
        <is>
          <t>許慧君</t>
        </is>
      </c>
    </row>
    <row r="1719" ht="53" customHeight="1">
      <c r="A1719" s="7">
        <f>TRUE()</f>
        <v/>
      </c>
      <c r="B1719" s="7" t="inlineStr">
        <is>
          <t>其他</t>
        </is>
      </c>
      <c r="C1719" s="7" t="n"/>
      <c r="D1719" s="14" t="n">
        <v>44434</v>
      </c>
      <c r="E1719" s="7" t="inlineStr">
        <is>
          <t>1101有關新生第一週課程，請留意查看新ee-class課程公告</t>
        </is>
      </c>
      <c r="F1719" s="9" t="inlineStr">
        <is>
          <t>9/13(一)大二~研究所學生開始上課，9/22(三)大一新生開始上課，有關新生第一週的課程補課措施，請新生隨時留意新ee-class課程公告訊息，部分課程可能會有線上影片或作業，請務必每門課程查閱。
連結：https://ncueeclass.ncu.edu.tw/</t>
        </is>
      </c>
      <c r="G1719" s="7" t="inlineStr">
        <is>
          <t>https://ncueeclass.ncu.edu.tw/</t>
        </is>
      </c>
      <c r="H1719" s="7" t="inlineStr">
        <is>
          <t>https://ncueeclass.ncu.edu.tw/</t>
        </is>
      </c>
      <c r="I1719" s="7" t="n"/>
      <c r="J1719" s="7" t="n"/>
      <c r="K1719" s="7" t="n"/>
      <c r="L1719" s="7" t="n"/>
      <c r="M1719" s="7" t="inlineStr">
        <is>
          <t>https://www.phy.ncu.edu.tw/news/1101%e6%9c%89%e9%97%9c%e6%96%b0%e7%94%9f%e7%ac%ac%e4%b8%80%e9%80%b1%e8%aa%b2%e7%a8%8b%ef%bc%8c%e8%ab%8b%e7%95%99%e6%84%8f%e6%9f%a5%e7%9c%8b%e6%96%b0ee-class%e8%aa%b2%e7%a8%8b%e5%85%ac%e5%91%8a/</t>
        </is>
      </c>
      <c r="N1719" s="7" t="inlineStr">
        <is>
          <t>許慧君</t>
        </is>
      </c>
    </row>
    <row r="1720" ht="196" customHeight="1">
      <c r="A1720" s="7">
        <f>TRUE()</f>
        <v/>
      </c>
      <c r="B1720" s="7" t="inlineStr">
        <is>
          <t>其他</t>
        </is>
      </c>
      <c r="C1720" s="7" t="n"/>
      <c r="D1720" s="14" t="n">
        <v>44433</v>
      </c>
      <c r="E1720" s="7" t="inlineStr">
        <is>
          <t>物理系普通物理實驗室徵求工讀生</t>
        </is>
      </c>
      <c r="F1720" s="9" t="inlineStr">
        <is>
          <t>名額：1名
薪資：165元/小時(勞雇型)
聘期：110.09.01-111.01.14
時間：排班制。
實驗室名稱名額暑假排班時數學期間排班時數資格
普通物理實驗室19小時/周。 ( 如有必要，得外加1~3小時)11小時/周。 ( 如有必要，得外加1~3小時) 學期工讀時段，必須配合教室上課時間。1.懂基礎物理，曾修過普通物理實驗為佳。 2.會操作電腦及簡單機電檢修。 3.做事細心、負責。
意者請填寫下列資料回傳corona@ncu.edu.tw
姓名:
系級:
學號:
手機:
Email:
可排班時段:</t>
        </is>
      </c>
      <c r="G1720" s="7" t="inlineStr">
        <is>
          <t>corona@ncu.edu.tw</t>
        </is>
      </c>
      <c r="H1720" s="7" t="inlineStr">
        <is>
          <t>mailto:意者請填寫下列資料回傳corona@ncu.edu.tw</t>
        </is>
      </c>
      <c r="I1720" s="7" t="n"/>
      <c r="J1720" s="7" t="n"/>
      <c r="K1720" s="7" t="n"/>
      <c r="L1720" s="7" t="n"/>
      <c r="M1720" s="7" t="inlineStr">
        <is>
          <t>https://www.phy.ncu.edu.tw/news/%e7%89%a9%e7%90%86%e7%b3%bb%e6%99%ae%e9%80%9a%e7%89%a9%e7%90%86%e5%af%a6%e9%a9%97%e5%ae%a4%e5%be%b5%e6%b1%82%e5%b7%a5%e8%ae%80%e7%94%9f/</t>
        </is>
      </c>
      <c r="N1720" s="7" t="inlineStr">
        <is>
          <t>許慧君</t>
        </is>
      </c>
    </row>
    <row r="1721">
      <c r="A1721" s="7">
        <f>TRUE()</f>
        <v/>
      </c>
      <c r="B1721" s="7" t="inlineStr">
        <is>
          <t>其他</t>
        </is>
      </c>
      <c r="C1721" s="7" t="n"/>
      <c r="D1721" s="14" t="n">
        <v>44433</v>
      </c>
      <c r="E1721" s="7" t="inlineStr">
        <is>
          <t>『重要公告』因應新冠肺炎防疫二級警戒持續9月6日，調整校園防疫相關措施！</t>
        </is>
      </c>
      <c r="F1721" s="7" t="inlineStr">
        <is>
          <t>v1_校園防疫措施1100824-下載</t>
        </is>
      </c>
      <c r="G1721" s="7" t="inlineStr">
        <is>
          <t>v1_校園防疫措施1100824-</t>
        </is>
      </c>
      <c r="H1721" s="7" t="inlineStr">
        <is>
          <t>https://www.phy.ncu.edu.tw/wp-content/uploads/2021/08/v1_校園防疫措施1100824-.pdf</t>
        </is>
      </c>
      <c r="I1721" s="7" t="inlineStr">
        <is>
          <t>下載</t>
        </is>
      </c>
      <c r="J1721" s="7" t="inlineStr">
        <is>
          <t>https://www.phy.ncu.edu.tw/wp-content/uploads/2021/08/v1_校園防疫措施1100824-.pdf</t>
        </is>
      </c>
      <c r="K1721" s="7" t="n"/>
      <c r="L1721" s="7" t="n"/>
      <c r="M1721" s="7" t="inlineStr">
        <is>
          <t>https://www.phy.ncu.edu.tw/news/%e3%80%8e%e9%87%8d%e8%a6%81%e5%85%ac%e5%91%8a%e3%80%8f%e5%9b%a0%e6%87%89%e6%96%b0%e5%86%a0%e8%82%ba%e7%82%8e%e9%98%b2%e7%96%ab%e4%ba%8c%e7%b4%9a%e8%ad%a6%e6%88%92%e6%8c%81%e7%ba%8c9%e6%9c%886%e6%97%a5/</t>
        </is>
      </c>
      <c r="N1721" s="7" t="inlineStr">
        <is>
          <t>許慧君</t>
        </is>
      </c>
    </row>
    <row r="1722">
      <c r="A1722" s="7">
        <f>TRUE()</f>
        <v/>
      </c>
      <c r="B1722" s="7" t="inlineStr">
        <is>
          <t>其他</t>
        </is>
      </c>
      <c r="C1722" s="7" t="n"/>
      <c r="D1722" s="14" t="n">
        <v>44432</v>
      </c>
      <c r="E1722" s="7" t="inlineStr">
        <is>
          <t>110學年度教務章則</t>
        </is>
      </c>
      <c r="F1722" s="7" t="inlineStr">
        <is>
          <t>http://pdc.adm.ncu.edu.tw/rule/rule110/</t>
        </is>
      </c>
      <c r="G1722" s="7" t="inlineStr">
        <is>
          <t>http://pdc.adm.ncu.edu.tw/rule/rule110/</t>
        </is>
      </c>
      <c r="H1722" s="7" t="inlineStr">
        <is>
          <t>http://pdc.adm.ncu.edu.tw/rule/rule110/</t>
        </is>
      </c>
      <c r="I1722" s="7" t="n"/>
      <c r="J1722" s="7" t="n"/>
      <c r="K1722" s="7" t="n"/>
      <c r="L1722" s="7" t="n"/>
      <c r="M1722" s="7" t="inlineStr">
        <is>
          <t>https://www.phy.ncu.edu.tw/news/110%e5%ad%b8%e5%b9%b4%e5%ba%a6%e6%95%99%e5%8b%99%e7%ab%a0%e5%89%87/</t>
        </is>
      </c>
      <c r="N1722" s="7" t="inlineStr">
        <is>
          <t>許慧君</t>
        </is>
      </c>
    </row>
    <row r="1723">
      <c r="A1723" s="7">
        <f>TRUE()</f>
        <v/>
      </c>
      <c r="B1723" s="7" t="inlineStr">
        <is>
          <t>其他</t>
        </is>
      </c>
      <c r="C1723" s="7" t="n"/>
      <c r="D1723" s="14" t="n">
        <v>44432</v>
      </c>
      <c r="E1723" s="7" t="inlineStr">
        <is>
          <t>110年9月3日上午8：00～17：30全校環境消毒公告 National Central University Environmental anti - mosquito measures Notice</t>
        </is>
      </c>
      <c r="F1723" s="7" t="inlineStr">
        <is>
          <t>全校消毒雙語公告1100824下載</t>
        </is>
      </c>
      <c r="G1723" s="7" t="inlineStr">
        <is>
          <t>全校消毒雙語公告1100824</t>
        </is>
      </c>
      <c r="H1723" s="7" t="inlineStr">
        <is>
          <t>https://www.phy.ncu.edu.tw/wp-content/uploads/2021/08/全校消毒雙語公告1100824.pdf</t>
        </is>
      </c>
      <c r="I1723" s="7" t="inlineStr">
        <is>
          <t>下載</t>
        </is>
      </c>
      <c r="J1723" s="7" t="inlineStr">
        <is>
          <t>https://www.phy.ncu.edu.tw/wp-content/uploads/2021/08/全校消毒雙語公告1100824.pdf</t>
        </is>
      </c>
      <c r="K1723" s="7" t="n"/>
      <c r="L1723" s="7" t="n"/>
      <c r="M1723" s="7" t="inlineStr">
        <is>
          <t>https://www.phy.ncu.edu.tw/news/110%e5%b9%b49%e6%9c%883%e6%97%a5%e4%b8%8a%e5%8d%888%ef%bc%9a00%ef%bd%9e17%ef%bc%9a30%e5%85%a8%e6%a0%a1%e7%92%b0%e5%a2%83%e6%b6%88%e6%af%92%e5%85%ac%e5%91%8a-national-central-university-environmental-a/</t>
        </is>
      </c>
      <c r="N1723" s="7" t="inlineStr">
        <is>
          <t>許慧君</t>
        </is>
      </c>
    </row>
    <row r="1724" ht="27" customHeight="1">
      <c r="A1724" s="7">
        <f>TRUE()</f>
        <v/>
      </c>
      <c r="B1724" s="7" t="inlineStr">
        <is>
          <t>獎學金</t>
        </is>
      </c>
      <c r="C1724" s="7" t="n"/>
      <c r="D1724" s="14" t="n">
        <v>44432</v>
      </c>
      <c r="E1724" s="7" t="inlineStr">
        <is>
          <t>110學年度第1學期「國立中央大學優秀學生獎學金」(申請截止日9/30)(研究生延長申請截止日10/6)</t>
        </is>
      </c>
      <c r="F1724" s="9" t="inlineStr">
        <is>
          <t>中文版-優秀學生獎學金辦法與檢附文件清單下載
英文版-優秀學生獎學金辦法與檢附文件清單下載</t>
        </is>
      </c>
      <c r="G1724" s="7" t="inlineStr">
        <is>
          <t>中文版-優秀學生獎學金辦法與檢附文件清單</t>
        </is>
      </c>
      <c r="H1724" s="7" t="inlineStr">
        <is>
          <t>https://www.phy.ncu.edu.tw/wp-content/uploads/2021/08/中文版-優秀學生獎學金辦法與檢附文件清單.pdf</t>
        </is>
      </c>
      <c r="I1724" s="7" t="inlineStr">
        <is>
          <t>下載</t>
        </is>
      </c>
      <c r="J1724" s="7" t="inlineStr">
        <is>
          <t>https://www.phy.ncu.edu.tw/wp-content/uploads/2021/08/中文版-優秀學生獎學金辦法與檢附文件清單.pdf</t>
        </is>
      </c>
      <c r="K1724" s="7" t="inlineStr">
        <is>
          <t>英文版-優秀學生獎學金辦法與檢附文件清單</t>
        </is>
      </c>
      <c r="L1724" s="7" t="inlineStr">
        <is>
          <t>https://www.phy.ncu.edu.tw/wp-content/uploads/2021/08/英文版-優秀學生獎學金辦法與檢附文件清單.pdf</t>
        </is>
      </c>
      <c r="M1724" s="7" t="inlineStr">
        <is>
          <t>https://www.phy.ncu.edu.tw/news/110%e5%ad%b8%e5%b9%b4%e5%ba%a6%e7%ac%ac1%e5%ad%b8%e6%9c%9f%e3%80%8c%e5%9c%8b%e7%ab%8b%e4%b8%ad%e5%a4%ae%e5%a4%a7%e5%ad%b8%e5%84%aa%e7%a7%80%e5%ad%b8%e7%94%9f%e7%8d%8e%e5%ad%b8%e9%87%91%e3%80%8d/</t>
        </is>
      </c>
      <c r="N1724" s="7" t="inlineStr">
        <is>
          <t>許慧君</t>
        </is>
      </c>
    </row>
    <row r="1725" ht="170" customHeight="1">
      <c r="A1725" s="7">
        <f>TRUE()</f>
        <v/>
      </c>
      <c r="B1725" s="7" t="inlineStr">
        <is>
          <t>其他</t>
        </is>
      </c>
      <c r="C1725" s="7" t="n"/>
      <c r="D1725" s="14" t="n">
        <v>44432</v>
      </c>
      <c r="E1725" s="7" t="inlineStr">
        <is>
          <t>本校110學年度新進及在職教職員生「職業安全衛生教育訓練」、「化學品危害通識教育訓練」、「物理及機械性危害教育訓練」視訊直播講習</t>
        </is>
      </c>
      <c r="F1725" s="9" t="inlineStr">
        <is>
          <t>辦理本校110學年度新進及在職教職員生「職業安全衛生教育訓練」、「化學品危害通識教育訓練」、「物理及機械性危害教育訓練」視訊直播講習
講習日期時間如下，請先至環安中心首頁教育訓練系統報名http://in.ncu.edu.tw/ncu57303/index.php，Webex線上視訊連結公佈在環安中心首頁：
(一)職業安全衛生教育訓練：8月27日(星期五)上午9時至12時。
(二)化學品危害通識教育訓練：8月24日(星期二)上午9時至12時。
(三)物理及機械性危害教育訓練：8月27日(星期五)下午13時至16時。
依職業安全衛生教育訓練規則第17條規定，新進教職員生(含專任助理)需接受至少三小時安全衛生教育訓練；另依職業安全衛生教育訓練規則第18、19條規定，工作者需每三年至少三小時在職教育訓練。
110OB01640下載
110環安中心報名教育訓練SOP-1下載
Webex使用程序下載</t>
        </is>
      </c>
      <c r="G1725" s="7" t="inlineStr">
        <is>
          <t>http://in.ncu.edu.tw/ncu57303/index.php，Webex線上視訊連結公佈在環安中心首頁</t>
        </is>
      </c>
      <c r="H1725" s="7" t="inlineStr">
        <is>
          <t>http://in.ncu.edu.tw/ncu57303/index.php，Webex線上視訊連結公佈在環安中心首頁</t>
        </is>
      </c>
      <c r="I1725" s="7" t="inlineStr">
        <is>
          <t>110OB01640</t>
        </is>
      </c>
      <c r="J1725" s="7" t="inlineStr">
        <is>
          <t>https://www.phy.ncu.edu.tw/wp-content/uploads/2021/08/110OB01640.pdf</t>
        </is>
      </c>
      <c r="K1725" s="7" t="inlineStr">
        <is>
          <t>下載</t>
        </is>
      </c>
      <c r="L1725" s="7" t="inlineStr">
        <is>
          <t>https://www.phy.ncu.edu.tw/wp-content/uploads/2021/08/110OB01640.pdf</t>
        </is>
      </c>
      <c r="M1725" s="7" t="inlineStr">
        <is>
          <t>https://www.phy.ncu.edu.tw/news/%e6%9c%ac%e6%a0%a1110%e5%ad%b8%e5%b9%b4%e5%ba%a6%e6%96%b0%e9%80%b2%e5%8f%8a%e5%9c%a8%e8%81%b7%e6%95%99%e8%81%b7%e5%93%a1%e7%94%9f%e3%80%8c%e8%81%b7%e6%a5%ad%e5%ae%89%e5%85%a8%e8%a1%9b%e7%94%9f/</t>
        </is>
      </c>
      <c r="N1725" s="7" t="inlineStr">
        <is>
          <t>許慧君</t>
        </is>
      </c>
    </row>
    <row r="1726">
      <c r="A1726" s="7">
        <f>TRUE()</f>
        <v/>
      </c>
      <c r="B1726" s="7" t="inlineStr">
        <is>
          <t>其他</t>
        </is>
      </c>
      <c r="C1726" s="7" t="n"/>
      <c r="D1726" s="14" t="n">
        <v>44432</v>
      </c>
      <c r="E1726" s="7" t="inlineStr">
        <is>
          <t>110年度第二次「學海築夢及新南向學海築夢」校內甄選開始</t>
        </is>
      </c>
      <c r="F1726" s="7" t="inlineStr">
        <is>
          <t>https://careercenter.ncu.edu.tw/news/show/587</t>
        </is>
      </c>
      <c r="G1726" s="7" t="inlineStr">
        <is>
          <t>https://careercenter.ncu.edu.tw/news/show/587</t>
        </is>
      </c>
      <c r="H1726" s="7" t="inlineStr">
        <is>
          <t>https://careercenter.ncu.edu.tw/news/show/587</t>
        </is>
      </c>
      <c r="I1726" s="7" t="n"/>
      <c r="J1726" s="7" t="n"/>
      <c r="K1726" s="7" t="n"/>
      <c r="L1726" s="7" t="n"/>
      <c r="M1726" s="7" t="inlineStr">
        <is>
          <t>https://www.phy.ncu.edu.tw/news/110%e5%b9%b4%e5%ba%a6%e7%ac%ac%e4%ba%8c%e6%ac%a1%e3%80%8c%e5%ad%b8%e6%b5%b7%e7%af%89%e5%a4%a2%e5%8f%8a%e6%96%b0%e5%8d%97%e5%90%91%e5%ad%b8%e6%b5%b7%e7%af%89%e5%a4%a2%e3%80%8d%e6%a0%a1%e5%85%a7/</t>
        </is>
      </c>
      <c r="N1726" s="7" t="inlineStr">
        <is>
          <t>許慧君</t>
        </is>
      </c>
    </row>
    <row r="1727" ht="183" customHeight="1">
      <c r="A1727" s="7">
        <f>TRUE()</f>
        <v/>
      </c>
      <c r="B1727" s="7" t="inlineStr">
        <is>
          <t>其他</t>
        </is>
      </c>
      <c r="C1727" s="7" t="n"/>
      <c r="D1727" s="14" t="n">
        <v>44431</v>
      </c>
      <c r="E1727" s="7" t="inlineStr">
        <is>
          <t>[公告]電算中心設備維護, 部份服務暫停</t>
        </is>
      </c>
      <c r="F1727" s="9" t="inlineStr">
        <is>
          <t>日期: 2021/8/27(五)
時間: 7:30~9:00 AM
服務:
- 電子郵件
    - @cc.ncu.edu.tw, @ncu.edu.tw, 包括: Webmail, SMTP, POP3, MyEmail
- 校友電子信箱
    - @alumni.ncu.edu.tw, 包括: SMTP, POP3, 校友校園無線網路
- Container Hosting
- 網頁服務
    - www.ncu.edu.tw , in.ncu.edu.tw , 包括: 中大首頁、中大校務基金募款網站、校友中心網站、校友總會網站、人事室網站、電算中心網站、藝文中心網站、環安中心網站、稽核室網站、材料科學與工程研究所網站、生科系網站、光電科學研究中心、學務處住宿服務組網站、理學院學士班網站、環境研究所網站、永續環境科技研究中心
- Cloud Computing(一代虛擬主機)</t>
        </is>
      </c>
      <c r="G1727" s="7" t="inlineStr">
        <is>
          <t>www.ncu.edu.tw</t>
        </is>
      </c>
      <c r="H1727" s="7" t="inlineStr">
        <is>
          <t>http://www.ncu.edu.tw</t>
        </is>
      </c>
      <c r="I1727" s="7" t="n"/>
      <c r="J1727" s="7" t="n"/>
      <c r="K1727" s="7" t="n"/>
      <c r="L1727" s="7" t="n"/>
      <c r="M1727" s="7" t="inlineStr">
        <is>
          <t>https://www.phy.ncu.edu.tw/news/%e5%85%ac%e5%91%8a%e9%9b%bb%e7%ae%97%e4%b8%ad%e5%bf%83%e8%a8%ad%e5%82%99%e7%b6%ad%e8%ad%b7-%e9%83%a8%e4%bb%bd%e6%9c%8d%e5%8b%99%e6%9a%ab%e5%81%9c/</t>
        </is>
      </c>
      <c r="N1727" s="7" t="inlineStr">
        <is>
          <t>許慧君</t>
        </is>
      </c>
    </row>
    <row r="1728" ht="209" customHeight="1">
      <c r="A1728" s="7">
        <f>TRUE()</f>
        <v/>
      </c>
      <c r="B1728" s="7" t="inlineStr">
        <is>
          <t>其他</t>
        </is>
      </c>
      <c r="C1728" s="7" t="n"/>
      <c r="D1728" s="14" t="n">
        <v>44429</v>
      </c>
      <c r="E1728" s="7" t="inlineStr">
        <is>
          <t>110-1課程教學助教Teaching Assistant(20210821)</t>
        </is>
      </c>
      <c r="F1728" s="9" t="inlineStr">
        <is>
          <t>110-1課程助教安排如附件
The arrangement of TA for the first semester of the academic year 110 is as the annex
110-1助教TA下載
目前尚有數門課程待聘，有意申請者請於8/26前填寫附件申請表，email 至corona@ncu.edu.tw 
Positions are still available for several courses. Students who are willing to apply for the positions please fill in the application form and email it to corona@ncu.edu.tw by Aug 26.
110-1課程助教志願表TA-Application-Form下載
依據7/8通過研究生獎助學金辦法
國立中央大學物理系研究生獎助學金辦法20210708系務會議通過-1下載
課程助教開放申請優先順序 :
1. 第一順位 : 大一大二必修課(微積分、力學、電磁學、應用數學、熱物理、量子物理)、研究所四大力學(統計力學I、量子力學I、古典力學I、電動力學I)、普通物理、普通物理實驗
2. 第二順位 : 非上述課程
目前受理申請為第一順位&amp;第二順位
謝謝</t>
        </is>
      </c>
      <c r="G1728" s="7" t="inlineStr">
        <is>
          <t>110-1助教TA</t>
        </is>
      </c>
      <c r="H1728" s="7" t="inlineStr">
        <is>
          <t>https://www.phy.ncu.edu.tw/wp-content/uploads/2021/08/110-1助教TA-6.pdf</t>
        </is>
      </c>
      <c r="I1728" s="7" t="inlineStr">
        <is>
          <t>下載</t>
        </is>
      </c>
      <c r="J1728" s="7" t="inlineStr">
        <is>
          <t>https://www.phy.ncu.edu.tw/wp-content/uploads/2021/08/110-1助教TA-6.pdf</t>
        </is>
      </c>
      <c r="K1728" s="7" t="inlineStr">
        <is>
          <t>至corona@ncu.edu.tw</t>
        </is>
      </c>
      <c r="L1728" s="7" t="inlineStr">
        <is>
          <t>mailto:%E8%87%B3corona@ncu.edu.tw</t>
        </is>
      </c>
      <c r="M1728" s="7" t="inlineStr">
        <is>
          <t>https://www.phy.ncu.edu.tw/news/110-1%e8%aa%b2%e7%a8%8b%e6%95%99%e5%ad%b8%e5%8a%a9%e6%95%99teaching-assistant20210821/</t>
        </is>
      </c>
      <c r="N1728" s="7" t="inlineStr">
        <is>
          <t>許慧君</t>
        </is>
      </c>
    </row>
    <row r="1729">
      <c r="A1729" s="7">
        <f>TRUE()</f>
        <v/>
      </c>
      <c r="B1729" s="7" t="inlineStr">
        <is>
          <t>其他</t>
        </is>
      </c>
      <c r="C1729" s="7" t="n"/>
      <c r="D1729" s="14" t="n">
        <v>44427</v>
      </c>
      <c r="E1729" s="7" t="inlineStr">
        <is>
          <t>110(一)全校課程加退選期間為9/8(三)09:00-9/28(二)23:59，9/29(三)起課程如有衝堂/同課號情形將全數退選</t>
        </is>
      </c>
      <c r="F1729" s="7" t="inlineStr">
        <is>
          <t>http://pdc.adm.ncu.edu.tw/news_detail.aspx?no=2785</t>
        </is>
      </c>
      <c r="G1729" s="7" t="inlineStr">
        <is>
          <t>http://pdc.adm.ncu.edu.tw/news_detail.aspx?no=2785</t>
        </is>
      </c>
      <c r="H1729" s="7" t="inlineStr">
        <is>
          <t>http://pdc.adm.ncu.edu.tw/news_detail.aspx?no=2785</t>
        </is>
      </c>
      <c r="I1729" s="7" t="n"/>
      <c r="J1729" s="7" t="n"/>
      <c r="K1729" s="7" t="n"/>
      <c r="L1729" s="7" t="n"/>
      <c r="M1729" s="7" t="inlineStr">
        <is>
          <t>https://www.phy.ncu.edu.tw/news/110%e4%b8%80%e5%85%a8%e6%a0%a1%e8%aa%b2%e7%a8%8b%e5%8a%a0%e9%80%80%e9%81%b8%e6%9c%9f%e9%96%93%e7%82%ba9-8%e4%b8%890900-9-28%e4%ba%8c2359%ef%bc%8c9-29%e4%b8%89%e8%b5%b7%e8%aa%b2%e7%a8%8b/</t>
        </is>
      </c>
      <c r="N1729" s="7" t="inlineStr">
        <is>
          <t>許慧君</t>
        </is>
      </c>
    </row>
    <row r="1730">
      <c r="A1730" s="7">
        <f>TRUE()</f>
        <v/>
      </c>
      <c r="B1730" s="7" t="inlineStr">
        <is>
          <t>其他</t>
        </is>
      </c>
      <c r="C1730" s="7" t="n"/>
      <c r="D1730" s="14" t="n">
        <v>44425</v>
      </c>
      <c r="E1730" s="7" t="inlineStr">
        <is>
          <t>2021-2022 NCU Academic Calendar (1100707)</t>
        </is>
      </c>
      <c r="F1730" s="7" t="inlineStr">
        <is>
          <t>http://pdc.adm.ncu.edu.tw/calendar/2021-2022_ncu_Academic_calendar.pdf</t>
        </is>
      </c>
      <c r="G1730" s="7" t="inlineStr">
        <is>
          <t>http://pdc.adm.ncu.edu.tw/calendar/2021-2022_ncu_Academic_ca</t>
        </is>
      </c>
      <c r="H1730" s="7" t="inlineStr">
        <is>
          <t>http://pdc.adm.ncu.edu.tw/calendar/2021-2022_ncu_Academic_calendar.pdf</t>
        </is>
      </c>
      <c r="I1730" s="7" t="n"/>
      <c r="J1730" s="7" t="n"/>
      <c r="K1730" s="7" t="n"/>
      <c r="L1730" s="7" t="n"/>
      <c r="M1730" s="7" t="inlineStr">
        <is>
          <t>https://www.phy.ncu.edu.tw/news/2021-2022-ncu-academic-calendar-1100707/</t>
        </is>
      </c>
      <c r="N1730" s="7" t="inlineStr">
        <is>
          <t>許慧君</t>
        </is>
      </c>
    </row>
    <row r="1731" ht="183" customHeight="1">
      <c r="A1731" s="7">
        <f>TRUE()</f>
        <v/>
      </c>
      <c r="B1731" s="7" t="inlineStr">
        <is>
          <t>其他</t>
        </is>
      </c>
      <c r="C1731" s="7" t="n"/>
      <c r="D1731" s="14" t="n">
        <v>44425</v>
      </c>
      <c r="E1731" s="7" t="inlineStr">
        <is>
          <t>【職安教育訓練】8/19、8/24辦理新進及在職教職員生「職業安全衛生及化學品危害教育訓練」(視訊直播)</t>
        </is>
      </c>
      <c r="F1731" s="9" t="inlineStr">
        <is>
          <t>講師：陳美枝老師
會議室連結：https://meet.google.com/uax-hyne-kkj
會議室代碼：uax-hyne-kkj
8月19日9:00-12:00    一般職業安全衛生教育訓練
8月24日9:00-12:00    化學品危害教育訓練
報名網址  http://in.ncu.edu.tw/ncu57303/index.php
操作步驟請參閱附件。
110環安中心報名教育訓練SOP下載
提醒：
1.課程開始時，輔導員應執行線上點名並記錄，遲到(缺課)15分鐘者視為曠課。
2.課程進行時，學員之視訊螢幕應全程開啟，並可清楚視別學員上課狀態。線上點名之圖像每日每1節20分鐘內，上傳至網路資料夾。
3.課程進行時，應不定時抽選學員回答問題（可視訊回答或訊息回復），並將學員互動記錄於視訊教學出席報告</t>
        </is>
      </c>
      <c r="G1731" s="7" t="inlineStr">
        <is>
          <t>https://meet.google.com/uax-hyne-kkj</t>
        </is>
      </c>
      <c r="H1731" s="7" t="inlineStr">
        <is>
          <t>https://meet.google.com/uax-hyne-kkj</t>
        </is>
      </c>
      <c r="I1731" s="7" t="inlineStr">
        <is>
          <t>http://in.ncu.edu.tw/ncu57303/index.php</t>
        </is>
      </c>
      <c r="J1731" s="7" t="inlineStr">
        <is>
          <t>http://in.ncu.edu.tw/ncu57303/index.php</t>
        </is>
      </c>
      <c r="K1731" s="7" t="inlineStr">
        <is>
          <t>110環安中心報名教育訓練SOP</t>
        </is>
      </c>
      <c r="L1731" s="7" t="inlineStr">
        <is>
          <t>https://www.phy.ncu.edu.tw/wp-content/uploads/2021/08/110環安中心報名教育訓練SOP.pdf</t>
        </is>
      </c>
      <c r="M1731" s="7" t="inlineStr">
        <is>
          <t>https://www.phy.ncu.edu.tw/news/%e3%80%90%e8%81%b7%e5%ae%89%e6%95%99%e8%82%b2%e8%a8%93%e7%b7%b4%e3%80%918-19%e3%80%818-24%e8%be%a6%e7%90%86%e6%96%b0%e9%80%b2%e5%8f%8a%e5%9c%a8%e8%81%b7%e6%95%99%e8%81%b7%e5%93%a1%e7%94%9f%e3%80%8c/</t>
        </is>
      </c>
      <c r="N1731" s="7" t="inlineStr">
        <is>
          <t>許慧君</t>
        </is>
      </c>
    </row>
    <row r="1732">
      <c r="A1732" s="7">
        <f>TRUE()</f>
        <v/>
      </c>
      <c r="B1732" s="7" t="inlineStr">
        <is>
          <t>其他</t>
        </is>
      </c>
      <c r="C1732" s="7" t="n"/>
      <c r="D1732" s="14" t="n">
        <v>44425</v>
      </c>
      <c r="E1732" s="7" t="inlineStr">
        <is>
          <t>兵役緩徵作業</t>
        </is>
      </c>
      <c r="F1732" s="7" t="inlineStr">
        <is>
          <t>http://military.ncu.edu.tw/military_service.php</t>
        </is>
      </c>
      <c r="G1732" s="7" t="inlineStr">
        <is>
          <t>http://military.ncu.edu.tw/military_service.php</t>
        </is>
      </c>
      <c r="H1732" s="7" t="inlineStr">
        <is>
          <t>http://military.ncu.edu.tw/military_service.php</t>
        </is>
      </c>
      <c r="I1732" s="7" t="n"/>
      <c r="J1732" s="7" t="n"/>
      <c r="K1732" s="7" t="n"/>
      <c r="L1732" s="7" t="n"/>
      <c r="M1732" s="7" t="inlineStr">
        <is>
          <t>https://www.phy.ncu.edu.tw/news/%e7%b7%a9%e5%be%b5%e4%bd%9c%e6%a5%ad/</t>
        </is>
      </c>
      <c r="N1732" s="7" t="inlineStr">
        <is>
          <t>許慧君</t>
        </is>
      </c>
    </row>
    <row r="1733" ht="79" customHeight="1">
      <c r="A1733" s="7">
        <f>TRUE()</f>
        <v/>
      </c>
      <c r="B1733" s="7" t="inlineStr">
        <is>
          <t>其他</t>
        </is>
      </c>
      <c r="C1733" s="7" t="n"/>
      <c r="D1733" s="14" t="n">
        <v>44425</v>
      </c>
      <c r="E1733" s="7" t="inlineStr">
        <is>
          <t>Notification of School Enrollment for the First Semester of Academic Year 2021-2022</t>
        </is>
      </c>
      <c r="F1733" s="9" t="inlineStr">
        <is>
          <t>Notification of School Enrollment for the First Semester of Academic Year 2021-2022 for New International Students(Oversea Chinese Students, Foreign Students, Mainland Chinese Students, and Exchange Students)at National Central University.
Notification of School Enrollment for the First Semester of Academic Year 2021-2022 for Current International Students(Oversea Chinese Students, Foreign Students, Mainland Chinese Students, and Exchange Students)at National Central University.</t>
        </is>
      </c>
      <c r="G1733" s="7" t="inlineStr">
        <is>
          <t xml:space="preserve">Notification of School Enrollment for the First Semester of </t>
        </is>
      </c>
      <c r="H1733" s="7" t="inlineStr">
        <is>
          <t>http://pdc.adm.ncu.edu.tw/postM/post/reg/1100608_2.pdf</t>
        </is>
      </c>
      <c r="I1733" s="7" t="inlineStr">
        <is>
          <t xml:space="preserve">Notification of School Enrollment for the First Semester of </t>
        </is>
      </c>
      <c r="J1733" s="7" t="inlineStr">
        <is>
          <t>http://pdc.adm.ncu.edu.tw/postM/post/reg/1100608_1.pdf</t>
        </is>
      </c>
      <c r="K1733" s="7" t="n"/>
      <c r="L1733" s="7" t="n"/>
      <c r="M1733" s="7" t="inlineStr">
        <is>
          <t>https://www.phy.ncu.edu.tw/news/notification-of-school-enrollment-for-the-first-semester-of-academic-year-2021-2022/</t>
        </is>
      </c>
      <c r="N1733" s="7" t="inlineStr">
        <is>
          <t>許慧君</t>
        </is>
      </c>
    </row>
    <row r="1734">
      <c r="A1734" s="7">
        <f>TRUE()</f>
        <v/>
      </c>
      <c r="B1734" s="7" t="inlineStr">
        <is>
          <t>其他</t>
        </is>
      </c>
      <c r="C1734" s="7" t="n"/>
      <c r="D1734" s="14" t="n">
        <v>44425</v>
      </c>
      <c r="E1734" s="7" t="inlineStr">
        <is>
          <t>110學年度校曆修正版(110.8.16)</t>
        </is>
      </c>
      <c r="F1734" s="7" t="inlineStr">
        <is>
          <t>http://pdc.adm.ncu.edu.tw/calendar/calendar110.pdf</t>
        </is>
      </c>
      <c r="G1734" s="7" t="inlineStr">
        <is>
          <t>http://pdc.adm.ncu.edu.tw/calendar/calendar110.pdf</t>
        </is>
      </c>
      <c r="H1734" s="7" t="inlineStr">
        <is>
          <t>http://pdc.adm.ncu.edu.tw/calendar/calendar110.pdf</t>
        </is>
      </c>
      <c r="I1734" s="7" t="n"/>
      <c r="J1734" s="7" t="n"/>
      <c r="K1734" s="7" t="n"/>
      <c r="L1734" s="7" t="n"/>
      <c r="M1734" s="7" t="inlineStr">
        <is>
          <t>https://www.phy.ncu.edu.tw/news/110%e5%ad%b8%e5%b9%b4%e5%ba%a6%e6%a0%a1%e6%9b%86%e4%bf%ae%e6%ad%a3%e7%89%88110-8-16/</t>
        </is>
      </c>
      <c r="N1734" s="7" t="inlineStr">
        <is>
          <t>許慧君</t>
        </is>
      </c>
    </row>
    <row r="1735">
      <c r="A1735" s="7">
        <f>TRUE()</f>
        <v/>
      </c>
      <c r="B1735" s="7" t="inlineStr">
        <is>
          <t>演講</t>
        </is>
      </c>
      <c r="C1735" s="7" t="n"/>
      <c r="D1735" s="14" t="n">
        <v>44425</v>
      </c>
      <c r="E1735" s="7" t="inlineStr">
        <is>
          <t>110學年度第1學期大一週會及院週會</t>
        </is>
      </c>
      <c r="F1735" s="7" t="inlineStr">
        <is>
          <t>https://www.ncu.edu.tw/tw/events/show.php?num=15966</t>
        </is>
      </c>
      <c r="G1735" s="7" t="inlineStr">
        <is>
          <t>https://www.ncu.edu.tw/tw/events/show.php?num=15966</t>
        </is>
      </c>
      <c r="H1735" s="7" t="inlineStr">
        <is>
          <t>https://www.ncu.edu.tw/tw/events/show.php?num=15966</t>
        </is>
      </c>
      <c r="I1735" s="7" t="n"/>
      <c r="J1735" s="7" t="n"/>
      <c r="K1735" s="7" t="n"/>
      <c r="L1735" s="7" t="n"/>
      <c r="M1735" s="7" t="inlineStr">
        <is>
          <t>https://www.phy.ncu.edu.tw/news/110%e5%ad%b8%e5%b9%b4%e5%ba%a6%e7%ac%ac1%e5%ad%b8%e6%9c%9f%e5%a4%a7%e4%b8%80%e9%80%b1%e6%9c%83%e5%8f%8a%e9%99%a2%e9%80%b1%e6%9c%83/</t>
        </is>
      </c>
      <c r="N1735" s="7" t="inlineStr">
        <is>
          <t>許慧君</t>
        </is>
      </c>
    </row>
    <row r="1736" ht="79" customHeight="1">
      <c r="A1736" s="7">
        <f>TRUE()</f>
        <v/>
      </c>
      <c r="B1736" s="7" t="inlineStr">
        <is>
          <t>其他</t>
        </is>
      </c>
      <c r="C1736" s="7" t="n"/>
      <c r="D1736" s="14" t="n">
        <v>44425</v>
      </c>
      <c r="E1736" s="7" t="inlineStr">
        <is>
          <t>8/18(三)六樓研究室洗手台施工公告</t>
        </is>
      </c>
      <c r="F1736" s="9" t="inlineStr">
        <is>
          <t>時間:8/18(三)整天
地點:六樓608室
內容:洗手台維修
施工期間關閉六樓601~624水源總開關
各房間內的洗手台會停水
造成不便敬請見諒</t>
        </is>
      </c>
      <c r="G1736" s="7" t="n"/>
      <c r="H1736" s="7" t="n"/>
      <c r="I1736" s="7" t="n"/>
      <c r="J1736" s="7" t="n"/>
      <c r="K1736" s="7" t="n"/>
      <c r="L1736" s="7" t="n"/>
      <c r="M1736" s="7" t="inlineStr">
        <is>
          <t>https://www.phy.ncu.edu.tw/news/8-18%e4%b8%89%e5%85%ad%e6%a8%93%e7%a0%94%e7%a9%b6%e5%ae%a4%e6%b4%97%e6%89%8b%e5%8f%b0%e6%96%bd%e5%b7%a5%e5%85%ac%e5%91%8a/</t>
        </is>
      </c>
      <c r="N1736" s="7" t="inlineStr">
        <is>
          <t>許慧君</t>
        </is>
      </c>
    </row>
    <row r="1737">
      <c r="A1737" s="7">
        <f>TRUE()</f>
        <v/>
      </c>
      <c r="B1737" s="7" t="inlineStr">
        <is>
          <t>其他</t>
        </is>
      </c>
      <c r="C1737" s="7" t="n"/>
      <c r="D1737" s="14" t="n">
        <v>44421</v>
      </c>
      <c r="E1737" s="7" t="inlineStr">
        <is>
          <t>2021 新生知訊網</t>
        </is>
      </c>
      <c r="F1737" s="7" t="inlineStr">
        <is>
          <t>https://ncufresh.ncu.edu.tw/</t>
        </is>
      </c>
      <c r="G1737" s="7" t="inlineStr">
        <is>
          <t>https://ncufresh.ncu.edu.tw/</t>
        </is>
      </c>
      <c r="H1737" s="7" t="inlineStr">
        <is>
          <t>https://ncufresh.ncu.edu.tw/</t>
        </is>
      </c>
      <c r="I1737" s="7" t="n"/>
      <c r="J1737" s="7" t="n"/>
      <c r="K1737" s="7" t="n"/>
      <c r="L1737" s="7" t="n"/>
      <c r="M1737" s="7" t="inlineStr">
        <is>
          <t>https://www.phy.ncu.edu.tw/news/2021-%e6%96%b0%e7%94%9f%e7%9f%a5%e8%a8%8a%e7%b6%b2/</t>
        </is>
      </c>
      <c r="N1737" s="7" t="inlineStr">
        <is>
          <t>許慧君</t>
        </is>
      </c>
    </row>
    <row r="1738" ht="209" customHeight="1">
      <c r="A1738" s="7">
        <f>TRUE()</f>
        <v/>
      </c>
      <c r="B1738" s="7" t="inlineStr">
        <is>
          <t>其他</t>
        </is>
      </c>
      <c r="C1738" s="7" t="n"/>
      <c r="D1738" s="14" t="n">
        <v>44421</v>
      </c>
      <c r="E1738" s="7" t="inlineStr">
        <is>
          <t>110-1課程教學助教Teaching Assistant(20210813)</t>
        </is>
      </c>
      <c r="F1738" s="9" t="inlineStr">
        <is>
          <t>110-1課程助教安排如附件
The arrangement of TA for the first semester of the academic year 110 is as the annex
110-1助教TA-2下載
目前尚有數門課程待聘，有意申請者請於8/20前填寫附件申請表，email 至corona@ncu.edu.tw 
Positions are still available for several courses. Students who are willing to apply for the positions please fill in the application form and email it to corona@ncu.edu.tw by Aug 20.
110-1課程助教志願表TA-Application-Form下載
依據7/8通過研究生獎助學金辦法
國立中央大學物理系研究生獎助學金辦法20210708系務會議通過-1下載
課程助教開放申請優先順序 :
1. 第一順位 : 大一大二必修課(微積分、力學、電磁學、應用數學、熱物理、量子物理)、研究所四大力學(統計力學I、量子力學I、古典力學I、電動力學I)、普通物理、普通物理實驗
2. 第二順位 : 非上述課程
目前受理申請為第一順位&amp;第二順位
謝謝</t>
        </is>
      </c>
      <c r="G1738" s="7" t="inlineStr">
        <is>
          <t>110-1助教TA-2</t>
        </is>
      </c>
      <c r="H1738" s="7" t="inlineStr">
        <is>
          <t>https://www.phy.ncu.edu.tw/wp-content/uploads/2021/08/110-1助教TA-2.pdf</t>
        </is>
      </c>
      <c r="I1738" s="7" t="inlineStr">
        <is>
          <t>下載</t>
        </is>
      </c>
      <c r="J1738" s="7" t="inlineStr">
        <is>
          <t>https://www.phy.ncu.edu.tw/wp-content/uploads/2021/08/110-1助教TA-2.pdf</t>
        </is>
      </c>
      <c r="K1738" s="7" t="inlineStr">
        <is>
          <t>至corona@ncu.edu.tw</t>
        </is>
      </c>
      <c r="L1738" s="7" t="inlineStr">
        <is>
          <t>mailto:%E8%87%B3corona@ncu.edu.tw</t>
        </is>
      </c>
      <c r="M1738" s="7" t="inlineStr">
        <is>
          <t>https://www.phy.ncu.edu.tw/news/110-1%e8%aa%b2%e7%a8%8b%e6%95%99%e5%ad%b8%e5%8a%a9%e6%95%99teaching-assistant20210813/</t>
        </is>
      </c>
      <c r="N1738" s="7" t="inlineStr">
        <is>
          <t>許慧君</t>
        </is>
      </c>
    </row>
    <row r="1739" ht="66" customHeight="1">
      <c r="A1739" s="7">
        <f>TRUE()</f>
        <v/>
      </c>
      <c r="B1739" s="7" t="inlineStr">
        <is>
          <t>其他</t>
        </is>
      </c>
      <c r="C1739" s="7" t="n"/>
      <c r="D1739" s="14" t="n">
        <v>44420</v>
      </c>
      <c r="E1739" s="7" t="inlineStr">
        <is>
          <t>物理系空間清潔公告110.09.01(三)</t>
        </is>
      </c>
      <c r="F1739" s="9" t="inlineStr">
        <is>
          <t>二樓：202教室、204教室、209教室
六樓：621研討室、623研討室、625演講室、626研討室、627交誼廳、627-1影印間
七樓：717學生活動空間、724研討室、728研討室
進行牆面.地板.天花板.桌椅.白板.窗簾擦拭..等清潔作業，其間略有噪音與消毒水味，不便之處請多諒解。教室與研討室一律暫停借用。</t>
        </is>
      </c>
      <c r="G1739" s="7" t="n"/>
      <c r="H1739" s="7" t="n"/>
      <c r="I1739" s="7" t="n"/>
      <c r="J1739" s="7" t="n"/>
      <c r="K1739" s="7" t="n"/>
      <c r="L1739" s="7" t="n"/>
      <c r="M1739" s="7" t="inlineStr">
        <is>
          <t>https://www.phy.ncu.edu.tw/news/%e7%89%a9%e7%90%86%e7%b3%bb%e7%a9%ba%e9%96%93%e6%b8%85%e6%bd%94%e5%85%ac%e5%91%8a110-09-01%e4%b8%89/</t>
        </is>
      </c>
      <c r="N1739" s="7" t="inlineStr">
        <is>
          <t>許慧君</t>
        </is>
      </c>
    </row>
    <row r="1740" ht="53" customHeight="1">
      <c r="A1740" s="7">
        <f>TRUE()</f>
        <v/>
      </c>
      <c r="B1740" s="7" t="inlineStr">
        <is>
          <t>其他</t>
        </is>
      </c>
      <c r="C1740" s="7" t="n"/>
      <c r="D1740" s="14" t="n">
        <v>44420</v>
      </c>
      <c r="E1740" s="7" t="inlineStr">
        <is>
          <t>110-1課程教學助教報到程序</t>
        </is>
      </c>
      <c r="F1740" s="9" t="inlineStr">
        <is>
          <t>助教報到程序Teaching-assistant-application-procedures下載
附件1-國立中央大學獎助生暨學生兼任助理學習與勞僱型態同意書下載
附件2-助教同意切結書TA-agreement-affidavit下載
國立中央大學教學助理管理要點下載</t>
        </is>
      </c>
      <c r="G1740" s="7" t="inlineStr">
        <is>
          <t>助教報到程序Teaching-assistant-application-procedures</t>
        </is>
      </c>
      <c r="H1740" s="7" t="inlineStr">
        <is>
          <t>https://www.phy.ncu.edu.tw/wp-content/uploads/2021/08/助教報到程序Teaching-assistant-application-procedures.pdf</t>
        </is>
      </c>
      <c r="I1740" s="7" t="inlineStr">
        <is>
          <t>下載</t>
        </is>
      </c>
      <c r="J1740" s="7" t="inlineStr">
        <is>
          <t>https://www.phy.ncu.edu.tw/wp-content/uploads/2021/08/助教報到程序Teaching-assistant-application-procedures.pdf</t>
        </is>
      </c>
      <c r="K1740" s="7" t="inlineStr">
        <is>
          <t>附件1-國立中央大學獎助生暨學生兼任助理學習與勞僱型態同意書</t>
        </is>
      </c>
      <c r="L1740" s="7" t="inlineStr">
        <is>
          <t>https://www.phy.ncu.edu.tw/wp-content/uploads/2021/08/附件1-國立中央大學獎助生暨學生兼任助理學習與勞僱型態同意書.doc</t>
        </is>
      </c>
      <c r="M1740" s="7" t="inlineStr">
        <is>
          <t>https://www.phy.ncu.edu.tw/news/110-1%e8%aa%b2%e7%a8%8b%e5%8a%a9%e6%95%99%e5%a0%b1%e5%88%b0%e7%a8%8b%e5%ba%8f/</t>
        </is>
      </c>
      <c r="N1740" s="7" t="inlineStr">
        <is>
          <t>許慧君</t>
        </is>
      </c>
    </row>
    <row r="1741" ht="79" customHeight="1">
      <c r="A1741" s="7">
        <f>TRUE()</f>
        <v/>
      </c>
      <c r="B1741" s="7" t="inlineStr">
        <is>
          <t>演講</t>
        </is>
      </c>
      <c r="C1741" s="7" t="n"/>
      <c r="D1741" s="14" t="n">
        <v>44420</v>
      </c>
      <c r="E1741" s="7" t="inlineStr">
        <is>
          <t>NCU Physics Soft matter video seminar on 8/16 (mon) 10am</t>
        </is>
      </c>
      <c r="F1741" s="9" t="inlineStr">
        <is>
          <t>NCU Physics soft matter/biophysics group video seminar on 8/16 (mon) 10am
Time: 8/16 (Monday) 10am
Speaker: Mr. Siao Fong Li (U. Mass. Amherst)
Title: Theory of Microphase Separation in Solutions of Sequence Specific Charged Heteropolymers
Google meet link:   https://meet.google.com/xnx-xdnt-zxm</t>
        </is>
      </c>
      <c r="G1741" s="7" t="inlineStr">
        <is>
          <t>https://meet.google.com/xnx-xdnt-zxm</t>
        </is>
      </c>
      <c r="H1741" s="7" t="inlineStr">
        <is>
          <t>https://meet.google.com/xnx-xdnt-zxm</t>
        </is>
      </c>
      <c r="I1741" s="7" t="n"/>
      <c r="J1741" s="7" t="n"/>
      <c r="K1741" s="7" t="n"/>
      <c r="L1741" s="7" t="n"/>
      <c r="M1741" s="7" t="inlineStr">
        <is>
          <t>https://www.phy.ncu.edu.tw/news/ncu-physics-soft-matter-video-seminar-on-8-16-mon-10am/</t>
        </is>
      </c>
      <c r="N1741" s="7" t="inlineStr">
        <is>
          <t>許慧君</t>
        </is>
      </c>
    </row>
    <row r="1742">
      <c r="A1742" s="7">
        <f>TRUE()</f>
        <v/>
      </c>
      <c r="B1742" s="7" t="inlineStr">
        <is>
          <t>其他</t>
        </is>
      </c>
      <c r="C1742" s="7" t="n"/>
      <c r="D1742" s="14" t="n">
        <v>44418</v>
      </c>
      <c r="E1742" s="7" t="inlineStr">
        <is>
          <t>『重要公告』因應新冠肺炎防疫二級警戒持續至8月23日，調整校園防疫相關措施！</t>
        </is>
      </c>
      <c r="F1742" s="7" t="inlineStr">
        <is>
          <t>v1_校園防疫措施1100809-下載</t>
        </is>
      </c>
      <c r="G1742" s="7" t="inlineStr">
        <is>
          <t>v1_校園防疫措施1100809-</t>
        </is>
      </c>
      <c r="H1742" s="7" t="inlineStr">
        <is>
          <t>https://www.phy.ncu.edu.tw/wp-content/uploads/2021/08/v1_校園防疫措施1100809-.pdf</t>
        </is>
      </c>
      <c r="I1742" s="7" t="inlineStr">
        <is>
          <t>下載</t>
        </is>
      </c>
      <c r="J1742" s="7" t="inlineStr">
        <is>
          <t>https://www.phy.ncu.edu.tw/wp-content/uploads/2021/08/v1_校園防疫措施1100809-.pdf</t>
        </is>
      </c>
      <c r="K1742" s="7" t="n"/>
      <c r="L1742" s="7" t="n"/>
      <c r="M1742" s="7" t="inlineStr">
        <is>
          <t>https://www.phy.ncu.edu.tw/news/%e3%80%8e%e9%87%8d%e8%a6%81%e5%85%ac%e5%91%8a%e3%80%8f%e5%9b%a0%e6%87%89%e6%96%b0%e5%86%a0%e8%82%ba%e7%82%8e%e9%98%b2%e7%96%ab%e4%ba%8c%e7%b4%9a%e8%ad%a6%e6%88%92%e6%8c%81%e7%ba%8c%e8%87%b38%e6%9c%882/</t>
        </is>
      </c>
      <c r="N1742" s="7" t="inlineStr">
        <is>
          <t>許慧君</t>
        </is>
      </c>
    </row>
    <row r="1743" ht="222" customHeight="1">
      <c r="A1743" s="7">
        <f>TRUE()</f>
        <v/>
      </c>
      <c r="B1743" s="7" t="inlineStr">
        <is>
          <t>獎學金</t>
        </is>
      </c>
      <c r="C1743" s="7" t="n"/>
      <c r="D1743" s="14" t="n">
        <v>44418</v>
      </c>
      <c r="E1743" s="7" t="inlineStr">
        <is>
          <t>中技社110年度「科技獎學金」&amp; CTCI Scholarship for Oversea Graduate Students in Taiwan申請公告(申請截止日:8/31)</t>
        </is>
      </c>
      <c r="F1743" s="9" t="inlineStr">
        <is>
          <t>有意申請者請備妥相關申請文件
於8/31前備妥紙本申請書(電子檔請Email: corona@ncu.edu.tw )送物理系辦公室
申請資格與獎項：
   研究獎學金：
   15-30名，每名15萬元及獎狀乙紙，對象為國內指定大學理、工相關領域科系所博士班二年級(含)以上研究生。
   創意獎學金：
   15名(隊)，每名(隊)15萬元及獎狀乙紙，對象為國內教育部認可之大學校院，大學三年級(含)以上及碩士班學生 (以個人或組成團隊方式申請)。
   境外生研究獎學金：
   15-25名，每名15萬元及獎狀乙紙，對象為正式在台修讀碩、博士學位之指定大學理、工相關領域科系所境外優秀學生。
   境外生生活助學金：
   10-20名，每名10萬元，對象為正式在台修讀碩、博士學位之指定大學院校理、工相關領域科系所境外優秀學生，在經濟上確有困難並需資助者。
https://www.ctci.org.tw/8838/talent/ctci-scholarship/43618/43655/
https://www.ctci.org.tw/8831/8838/talent_en/ctci-scholarship_en/43620/43706/</t>
        </is>
      </c>
      <c r="G1743" s="7" t="inlineStr">
        <is>
          <t>https://www.ctci.org.tw/8838/talent/ctci-scholarship/43618/4</t>
        </is>
      </c>
      <c r="H1743" s="7" t="inlineStr">
        <is>
          <t>https://www.ctci.org.tw/8838/talent/ctci-scholarship/43618/43655/</t>
        </is>
      </c>
      <c r="I1743" s="7" t="inlineStr">
        <is>
          <t>https://www.ctci.org.tw/8831/8838/talent_en/ctci-scholarship</t>
        </is>
      </c>
      <c r="J1743" s="7" t="inlineStr">
        <is>
          <t>https://www.ctci.org.tw/8831/8838/talent_en/ctci-scholarship_en/43620/43706/</t>
        </is>
      </c>
      <c r="K1743" s="7" t="n"/>
      <c r="L1743" s="7" t="n"/>
      <c r="M1743" s="7" t="inlineStr">
        <is>
          <t>https://www.phy.ncu.edu.tw/news/%e4%b8%ad%e6%8a%80%e7%a4%be110%e5%b9%b4%e5%ba%a6%e3%80%8c%e7%a7%91%e6%8a%80%e7%8d%8e%e5%ad%b8%e9%87%91%e3%80%8d-ctci-scholarship-for-oversea-graduate-students-in-taiwan%e7%94%b3%e8%ab%8b%e5%85%ac/</t>
        </is>
      </c>
      <c r="N1743" s="7" t="inlineStr">
        <is>
          <t>許慧君</t>
        </is>
      </c>
    </row>
    <row r="1744" ht="118" customHeight="1">
      <c r="A1744" s="7">
        <f>TRUE()</f>
        <v/>
      </c>
      <c r="B1744" s="7" t="inlineStr">
        <is>
          <t>其他</t>
        </is>
      </c>
      <c r="C1744" s="7" t="n"/>
      <c r="D1744" s="14" t="n">
        <v>44413</v>
      </c>
      <c r="E1744" s="7" t="inlineStr">
        <is>
          <t>8/29(日)暑期病媒防治工事</t>
        </is>
      </c>
      <c r="F1744" s="9" t="inlineStr">
        <is>
          <t>健雄館館舍病媒蚊防治消毒作業：
一、 施作時間：110 年08 月29 日(日) 09:00~12:00 時。
二、 施作範圍：館舍各樓層走廊、樓梯、電梯及廁所與中庭…等公共區域。
三、施作期間請勿進入施工區域，造成不便，敬請見諒 。
四、施作廠商：宏潔公司
五、連絡人：徐傑暄 0928888421
進行消毒作業2 小時內勿逗留於館舍內，避免發生非必要之危害，造成不便，敬請見諒。
一、 病媒防治業施作：宏潔清潔有限公司 執照字號：環藥病媒字第03-011 號。
二、 藥劑名稱：洛優寧微乳劑 (環署衛字第 1974 號)。</t>
        </is>
      </c>
      <c r="G1744" s="7" t="n"/>
      <c r="H1744" s="7" t="n"/>
      <c r="I1744" s="7" t="n"/>
      <c r="J1744" s="7" t="n"/>
      <c r="K1744" s="7" t="n"/>
      <c r="L1744" s="7" t="n"/>
      <c r="M1744" s="7" t="inlineStr">
        <is>
          <t>https://www.phy.ncu.edu.tw/news/8-29%e6%97%a5%e6%9a%91%e6%9c%9f%e7%97%85%e5%aa%92%e9%98%b2%e6%b2%bb%e5%b7%a5%e4%ba%8b/</t>
        </is>
      </c>
      <c r="N1744" s="7" t="inlineStr">
        <is>
          <t>許慧君</t>
        </is>
      </c>
    </row>
    <row r="1745" ht="40" customHeight="1">
      <c r="A1745" s="7">
        <f>TRUE()</f>
        <v/>
      </c>
      <c r="B1745" s="7" t="inlineStr">
        <is>
          <t>其他</t>
        </is>
      </c>
      <c r="C1745" s="7" t="n"/>
      <c r="D1745" s="14" t="n">
        <v>44412</v>
      </c>
      <c r="E1745" s="7" t="inlineStr">
        <is>
          <t>恭賀78級陳正翔系友榮獲110年度物理系傑出系友</t>
        </is>
      </c>
      <c r="F1745" s="9" t="inlineStr">
        <is>
          <t>因近期疫情嚴峻，為配合政府防疫政策，待疫情趨緩，擬擇期邀請返校授獎並與學弟妹分享座談。
註: 陳正翔系友現任台灣光罩股份有限公司董事長</t>
        </is>
      </c>
      <c r="G1745" s="7" t="n"/>
      <c r="H1745" s="7" t="n"/>
      <c r="I1745" s="7" t="n"/>
      <c r="J1745" s="7" t="n"/>
      <c r="K1745" s="7" t="n"/>
      <c r="L1745" s="7" t="n"/>
      <c r="M1745" s="7" t="inlineStr">
        <is>
          <t>https://www.phy.ncu.edu.tw/news/%e6%81%ad%e8%b3%8078%e7%b4%9a%e9%99%b3%e6%ad%a3%e7%bf%94%e7%b3%bb%e5%8f%8b%e6%a6%ae%e7%8d%b2110%e5%b9%b4%e5%ba%a6%e7%89%a9%e7%90%86%e7%b3%bb%e5%82%91%e5%87%ba%e7%b3%bb%e5%8f%8b/</t>
        </is>
      </c>
      <c r="N1745" s="7" t="inlineStr">
        <is>
          <t>許慧君</t>
        </is>
      </c>
    </row>
    <row r="1746" ht="409.6" customHeight="1">
      <c r="A1746" s="7">
        <f>TRUE()</f>
        <v/>
      </c>
      <c r="B1746" s="7" t="inlineStr">
        <is>
          <t>其他</t>
        </is>
      </c>
      <c r="C1746" s="7" t="n"/>
      <c r="D1746" s="14" t="n">
        <v>44412</v>
      </c>
      <c r="E1746" s="7" t="inlineStr">
        <is>
          <t>COVID-19新冠肺炎疫情期間，因應線上遠距教學，加強宣導與防範。</t>
        </is>
      </c>
      <c r="F1746" s="9" t="inlineStr">
        <is>
          <t>教育機構ANA通報平台
發佈編號 TACERT-ANA-2021080301083838
發佈時間 2021-08-03 13:39:39
發現時間        2021-08-03 13:39:39
事故類型        ANA-資安訊息
影響等級        低
[主旨說明:]
【資安訊息】COVID-19新冠肺炎疫情期間，因應線上遠距教學，請各單位加強宣導與防範。
[內容說明:]
在COVID-19新冠肺炎疫情期間，為兼顧學生健康權及受教權，多數學校均採用視訊會議軟體進行線上遠距教學，請注意以下幾點重要事項：
1.詐諞集團或駭客可能假借教師名義，發出實為釣魚網址的線上教學連結，使學生誤認是老師所發之正常連結，造成點擊後連結不當網址，可能讓學生遭受詐騙或造成學生心靈上不健康之影響。
2.資安風險升高，尤其透過使用有資安疑慮的視訊會議軟體，於線上討論或傳輸相關的機密資料時，很可能成為駭客覬覦的目標，機敏資料請加密保護。
3.視訊會議軟體種類繁多，避免使用有資安風險疑慮之視訊會議軟體進行線上教學。教育部建議可使用視訊會議軟體如:Cisco WebEx, Microsoft Teams, Google Hangouts Meet, CyberLink U Meeting等。
情資分享等級: WHITE(情資內容為可公開揭露之資訊)
[影響平台:]
無
[建議措施:]
1.加強連線加密措施：
針對客戶端與伺服器、客戶端與客戶端間連線，應該實施加密保護措施，並且使用高 強度加密協定與演算法，避免中間連線遭人竊聽與破解。
2.帳號強化密碼強度：
密碼強度需加強、避免使用弱密碼遭到駭客暴力破解登入。
3.機敏資料加密保護：
由於視訊會議軟體的客戶端可能儲存許多機敏資料，如個人帳號密碼、聊天紀錄或聯絡名單等，應對相關資料進行加密保護，一旦資料不小心外洩時，讓取得資料者也無法直接對加密資料進行讀取。
4.軟體選擇與下載：
慎選視訊會議軟體，請透過官網進行程式下載，避免經由不明下載路徑取得。且避免使用有資安風險疑慮之視訊會議軟體，可參照教育部建議相關連結:
https://depart.moe.edu.tw/ED2700/News_Content.aspx?n=727087A8A1328DEE&amp;s=868B3A6EDF9BA52D
5.安全意識提升：
辨識正確教學連結，未確認前勿隨意點擊連結，以免連入不當網址。
[參考資料:]
(此通報僅在於告知相關資訊，並非為資安事件)，如果您對此通報的內容有疑問或有關於此事件的建議，歡迎與我們連絡。
教育機構資安通報應變小組
網址：https://info.cert.tanet.edu.tw/
專線電話：07-5250211
網路電話：98400000
E-Mail：service@cert.tanet.edu.tw
 ---
電話服務：週一至週五 08：00-17：00 03-4227151# 57555, 57566
網路電話(VoIP)：97820055、97820066
週一至週五 17：00-22：00   03-4227151# 57511
Email 服務： tanet_ncu@ncu.edu.tw
桃園區網網址： http://www.tyrc.edu.tw</t>
        </is>
      </c>
      <c r="G1746" s="7" t="inlineStr">
        <is>
          <t>https://depart.moe.edu.tw/ED2700/News_Content.aspx?n=727087A</t>
        </is>
      </c>
      <c r="H1746" s="7" t="inlineStr">
        <is>
          <t>https://depart.moe.edu.tw/ED2700/News_Content.aspx?n=727087A8A1328DEE&amp;s=868B3A6EDF9BA52D</t>
        </is>
      </c>
      <c r="I1746" s="7" t="inlineStr">
        <is>
          <t>https://info.cert.tanet.edu.tw/</t>
        </is>
      </c>
      <c r="J1746" s="7" t="inlineStr">
        <is>
          <t>https://info.cert.tanet.edu.tw/</t>
        </is>
      </c>
      <c r="K1746" s="7" t="inlineStr">
        <is>
          <t>service@cert.tanet.edu.tw</t>
        </is>
      </c>
      <c r="L1746" s="7" t="inlineStr">
        <is>
          <t>mailto:service@cert.tanet.edu.tw</t>
        </is>
      </c>
      <c r="M1746" s="7" t="inlineStr">
        <is>
          <t>https://www.phy.ncu.edu.tw/news/covid-19%e6%96%b0%e5%86%a0%e8%82%ba%e7%82%8e%e7%96%ab%e6%83%85%e6%9c%9f%e9%96%93%ef%bc%8c%e5%9b%a0%e6%87%89%e7%b7%9a%e4%b8%8a%e9%81%a0%e8%b7%9d%e6%95%99%e5%ad%b8%ef%bc%8c%e5%8a%a0%e5%bc%b7%e5%ae%a3/</t>
        </is>
      </c>
      <c r="N1746" s="7" t="inlineStr">
        <is>
          <t>許慧君</t>
        </is>
      </c>
    </row>
    <row r="1747">
      <c r="A1747" s="7">
        <f>TRUE()</f>
        <v/>
      </c>
      <c r="B1747" s="7" t="inlineStr">
        <is>
          <t>其他</t>
        </is>
      </c>
      <c r="C1747" s="7" t="n"/>
      <c r="D1747" s="14" t="n">
        <v>44411</v>
      </c>
      <c r="E1747" s="7" t="inlineStr">
        <is>
          <t>更正本校「110學年度研究所新生健康檢查」辦理日期</t>
        </is>
      </c>
      <c r="F1747" s="7" t="n"/>
      <c r="G1747" s="7" t="n"/>
      <c r="H1747" s="7" t="n"/>
      <c r="I1747" s="7" t="n"/>
      <c r="J1747" s="7" t="n"/>
      <c r="K1747" s="7" t="n"/>
      <c r="L1747" s="7" t="n"/>
      <c r="M1747" s="7" t="inlineStr">
        <is>
          <t>https://www.phy.ncu.edu.tw/news/%e6%9b%b4%e6%ad%a3%e6%9c%ac%e6%a0%a1%e3%80%8c110%e5%ad%b8%e5%b9%b4%e5%ba%a6%e7%a0%94%e7%a9%b6%e6%89%80%e6%96%b0%e7%94%9f%e5%81%a5%e5%ba%b7%e6%aa%a2%e6%9f%a5%e3%80%8d%e8%be%a6%e7%90%86%e6%97%a5/</t>
        </is>
      </c>
      <c r="N1747" s="7" t="inlineStr">
        <is>
          <t>許慧君</t>
        </is>
      </c>
    </row>
    <row r="1748" ht="209" customHeight="1">
      <c r="A1748" s="7">
        <f>TRUE()</f>
        <v/>
      </c>
      <c r="B1748" s="7" t="inlineStr">
        <is>
          <t>其他</t>
        </is>
      </c>
      <c r="C1748" s="7" t="n"/>
      <c r="D1748" s="14" t="n">
        <v>44411</v>
      </c>
      <c r="E1748" s="7" t="inlineStr">
        <is>
          <t>110-1課程教學助教Teaching Assistant(20210803)</t>
        </is>
      </c>
      <c r="F1748" s="9" t="inlineStr">
        <is>
          <t>110-1課程助教安排如附件
The arrangement of TA for the first semester of the academic year 110 is as the annex
110-1助教TA下載
目前尚有數門課程待聘，有意申請者請於8/9前填寫附件申請表，email 至corona@ncu.edu.tw 
Positions are still available for several courses. Students who are willing to apply for the positions please fill in the application form and email it to corona@ncu.edu.tw by Aug 09.
110-1課程助教志願表TA-Application-Form下載
依據7/8通過研究生獎助學金辦法
國立中央大學物理系研究生獎助學金辦法20210708系務會議通過-1下載
課程助教開放申請優先順序 :
1. 第一順位 : 大一大二必修課(微積分、力學、電磁學、應用數學、熱物理、量子物理)、研究所四大力學(統計力學I、量子力學I、古典力學I、電動力學I)、普通物理、普通物理實驗
2. 第二順位 : 非上述課程
目前受理申請為第一順位&amp;第二順位
謝謝</t>
        </is>
      </c>
      <c r="G1748" s="7" t="inlineStr">
        <is>
          <t>110-1助教TA</t>
        </is>
      </c>
      <c r="H1748" s="7" t="inlineStr">
        <is>
          <t>https://www.phy.ncu.edu.tw/wp-content/uploads/2021/08/110-1助教TA.pdf</t>
        </is>
      </c>
      <c r="I1748" s="7" t="inlineStr">
        <is>
          <t>下載</t>
        </is>
      </c>
      <c r="J1748" s="7" t="inlineStr">
        <is>
          <t>https://www.phy.ncu.edu.tw/wp-content/uploads/2021/08/110-1助教TA.pdf</t>
        </is>
      </c>
      <c r="K1748" s="7" t="inlineStr">
        <is>
          <t>至corona@ncu.edu.tw</t>
        </is>
      </c>
      <c r="L1748" s="7" t="inlineStr">
        <is>
          <t>mailto:%E8%87%B3corona@ncu.edu.tw</t>
        </is>
      </c>
      <c r="M1748" s="7" t="inlineStr">
        <is>
          <t>https://www.phy.ncu.edu.tw/news/110-1%e8%aa%b2%e7%a8%8b%e6%95%99%e5%ad%b8%e5%8a%a9%e6%95%99teaching-assistant20210803/</t>
        </is>
      </c>
      <c r="N1748" s="7" t="inlineStr">
        <is>
          <t>許慧君</t>
        </is>
      </c>
    </row>
    <row r="1749" ht="144" customHeight="1">
      <c r="A1749" s="7">
        <f>TRUE()</f>
        <v/>
      </c>
      <c r="B1749" s="7" t="inlineStr">
        <is>
          <t>獎學金</t>
        </is>
      </c>
      <c r="C1749" s="7" t="n"/>
      <c r="D1749" s="14" t="n">
        <v>44410</v>
      </c>
      <c r="E1749" s="7" t="inlineStr">
        <is>
          <t>110-1學期物理系聚碩科技獎學金申請公告(申請截止日:9/30)</t>
        </is>
      </c>
      <c r="F1749" s="9" t="inlineStr">
        <is>
          <t>國立中央大學物理學系聚碩科技獎學金辦法1051004系務會議下載
國立中央大學物理學系聚碩科技獎學金申請表下載
補助2021.10-2022.03出國申請案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
上述獎學金金額為補助最高值，實際獎學金補助金額會考量出國地點、研究交流內容、國際會議規模、其他相關補助..等因素而調整。
有意申請者請備妥相關申請文件，於申請截止日前繳交已簽名紙本文件至物理系辦。
推薦信可由推薦人另行繳交至物理系辦 或 EMAIL: corona@ncu.edu.tw</t>
        </is>
      </c>
      <c r="G1749" s="7" t="inlineStr">
        <is>
          <t>國立中央大學物理學系聚碩科技獎學金辦法1051004系務會議</t>
        </is>
      </c>
      <c r="H1749" s="7" t="inlineStr">
        <is>
          <t>https://www.phy.ncu.edu.tw/wp-content/uploads/2021/08/國立中央大學物理學系聚碩科技獎學金辦法1051004系務會議.pdf</t>
        </is>
      </c>
      <c r="I1749" s="7" t="inlineStr">
        <is>
          <t>下載</t>
        </is>
      </c>
      <c r="J1749" s="7" t="inlineStr">
        <is>
          <t>https://www.phy.ncu.edu.tw/wp-content/uploads/2021/08/國立中央大學物理學系聚碩科技獎學金辦法1051004系務會議.pdf</t>
        </is>
      </c>
      <c r="K1749" s="7" t="inlineStr">
        <is>
          <t>國立中央大學物理學系聚碩科技獎學金申請表</t>
        </is>
      </c>
      <c r="L1749" s="7" t="inlineStr">
        <is>
          <t>https://www.phy.ncu.edu.tw/wp-content/uploads/2021/08/國立中央大學物理學系聚碩科技獎學金申請表.doc</t>
        </is>
      </c>
      <c r="M1749" s="7" t="inlineStr">
        <is>
          <t>https://www.phy.ncu.edu.tw/news/110-1%e5%ad%b8%e6%9c%9f%e7%89%a9%e7%90%86%e7%b3%bb%e8%81%9a%e7%a2%a9%e7%a7%91%e6%8a%80%e7%8d%8e%e5%ad%b8%ef%a4%8a%e7%94%b3%e8%ab%8b%e5%85%ac%e5%91%8a%e7%94%b3%e8%ab%8b%e6%88%aa%e6%ad%a2%e6%97%a59-24/</t>
        </is>
      </c>
      <c r="N1749" s="7" t="inlineStr">
        <is>
          <t>許慧君</t>
        </is>
      </c>
    </row>
    <row r="1750" ht="183" customHeight="1">
      <c r="A1750" s="7">
        <f>TRUE()</f>
        <v/>
      </c>
      <c r="B1750" s="7" t="inlineStr">
        <is>
          <t>獎學金</t>
        </is>
      </c>
      <c r="C1750" s="7" t="n"/>
      <c r="D1750" s="14" t="n">
        <v>44410</v>
      </c>
      <c r="E1750" s="7" t="inlineStr">
        <is>
          <t>110-1學期物理系上詮光纖獎學金FOCI Scholarship申請公告(延長申請截止日:10/6)</t>
        </is>
      </c>
      <c r="F1750" s="9" t="inlineStr">
        <is>
          <t>國立中央大學物理學系上詮光纖獎學金辦法FOCI-Scholarship-Application-Procedure下載
國立中央大學物理學系上詮光纖獎學金申請表FOCI-scholarship-application-form-for-financial-assistance-for-students-studying-abroad-1下載
補助學生出國交流獎助（研修或實驗）：每年15 萬元整。獎助大學部、碩士生、 博士生各一名，每人5 萬元整。2021.10–2022.03出國申請案
補助學生出席國際會議：每年5 萬元整。2021.10-2022.03出國申請案
研究傑出獎助：每年5 萬元整。獲獎學生共五名，每人1 萬元整。研究論文發表期間:2020.08-2021.07
清寒優秀學生獎助：每年5 萬元整。成績優異(前一學年學業總平均70 分以上，各科成績均及格)者，獲獎學生一名。
上述獎學金金額為補助最高值，實際獎學金補助金額會考量出國地點、研究交流內容、國際會議規模、發表論文期刊層級、其他相關補助..等因素而調整。
有意申請者請備妥相關申請文件，於申請截止日前繳交已簽名紙本文件至物理系辦。
推薦信可由推薦人另行繳交至物理系辦 或 EMAIL: corona@ncu.edu.tw</t>
        </is>
      </c>
      <c r="G1750" s="7" t="inlineStr">
        <is>
          <t>國立中央大學物理學系上詮光纖獎學金辦法FOCI-Scholarship-Application-Procedure</t>
        </is>
      </c>
      <c r="H1750" s="7" t="inlineStr">
        <is>
          <t>https://www.phy.ncu.edu.tw/wp-content/uploads/2021/08/國立中央大學物理學系上詮光纖獎學金辦法FOCI-Scholarship-Application-Procedure.pdf</t>
        </is>
      </c>
      <c r="I1750" s="7" t="inlineStr">
        <is>
          <t>下載</t>
        </is>
      </c>
      <c r="J1750" s="7" t="inlineStr">
        <is>
          <t>https://www.phy.ncu.edu.tw/wp-content/uploads/2021/08/國立中央大學物理學系上詮光纖獎學金辦法FOCI-Scholarship-Application-Procedure.pdf</t>
        </is>
      </c>
      <c r="K1750" s="7" t="inlineStr">
        <is>
          <t>國立中央大學物理學系上詮光纖獎學金申請表FOCI-scholarship-application-form-for-fi</t>
        </is>
      </c>
      <c r="L1750" s="7" t="inlineStr">
        <is>
          <t>https://www.phy.ncu.edu.tw/wp-content/uploads/2021/08/國立中央大學物理學系上詮光纖獎學金申請表FOCI-scholarship-application-form-for-financial-assistance-for-students-studying-abroad-1.doc</t>
        </is>
      </c>
      <c r="M1750" s="7" t="inlineStr">
        <is>
          <t>https://www.phy.ncu.edu.tw/news/110-1%e5%ad%b8%e6%9c%9f%e7%89%a9%e7%90%86%e7%b3%bb%e4%b8%8a%e8%a9%ae%e5%85%89%e7%ba%96%e7%8d%8e%e5%ad%b8%e9%87%91foci-scholarship%e7%94%b3%e8%ab%8b%e5%85%ac%e5%91%8a%e7%94%b3%e8%ab%8b%e6%88%aa/</t>
        </is>
      </c>
      <c r="N1750" s="7" t="inlineStr">
        <is>
          <t>許慧君</t>
        </is>
      </c>
    </row>
    <row r="1751" ht="118" customHeight="1">
      <c r="A1751" s="7">
        <f>TRUE()</f>
        <v/>
      </c>
      <c r="B1751" s="7" t="inlineStr">
        <is>
          <t>獎學金</t>
        </is>
      </c>
      <c r="C1751" s="7" t="n"/>
      <c r="D1751" s="14" t="n">
        <v>44410</v>
      </c>
      <c r="E1751" s="7" t="inlineStr">
        <is>
          <t>110學年度物理系宏惠光電獎學金申請公告(申請截止日:9/30)</t>
        </is>
      </c>
      <c r="F1751" s="9" t="inlineStr">
        <is>
          <t>宏惠光電獎學金申請辦法1021107會議後修正下載
宏惠光電股份有限公司獎助學金申請表下載
*為獎助成績優秀且經濟有困境大學部(物理系/光電系)清寒學生(限中華民國國籍)，特設立本獎助學金。
*獎助學金每系以2名為限，每名每年6萬元，分兩學期發放，領有其他獎助學金者不得重覆領取。
*凡獲獎者，由該系指派同學進行每週3-5小時公共服務為原則。
有意申請者請備妥相關申請文件，於申請截止日前繳交已簽名紙本文件至物理系辦。
推薦信可由推薦人另行繳交至物理系辦 或 EMAIL: corona@ncu.edu.tw</t>
        </is>
      </c>
      <c r="G1751" s="7" t="inlineStr">
        <is>
          <t>宏惠光電獎學金申請辦法1021107會議後修正</t>
        </is>
      </c>
      <c r="H1751" s="7" t="inlineStr">
        <is>
          <t>https://www.phy.ncu.edu.tw/wp-content/uploads/2021/08/宏惠光電獎學金申請辦法1021107會議後修正.pdf</t>
        </is>
      </c>
      <c r="I1751" s="7" t="inlineStr">
        <is>
          <t>下載</t>
        </is>
      </c>
      <c r="J1751" s="7" t="inlineStr">
        <is>
          <t>https://www.phy.ncu.edu.tw/wp-content/uploads/2021/08/宏惠光電獎學金申請辦法1021107會議後修正.pdf</t>
        </is>
      </c>
      <c r="K1751" s="7" t="inlineStr">
        <is>
          <t>宏惠光電股份有限公司獎助學金申請表</t>
        </is>
      </c>
      <c r="L1751" s="7" t="inlineStr">
        <is>
          <t>https://www.phy.ncu.edu.tw/wp-content/uploads/2021/08/宏惠光電股份有限公司獎助學金申請表.doc</t>
        </is>
      </c>
      <c r="M1751" s="7" t="inlineStr">
        <is>
          <t>https://www.phy.ncu.edu.tw/news/110%e5%ad%b8%e5%b9%b4%e5%ba%a6%e7%89%a9%e7%90%86%e7%b3%bb%e5%ae%8f%e6%83%a0%e5%85%89%e9%9b%bb%e7%8d%8e%e5%ad%b8%e9%87%91%e7%94%b3%e8%ab%8b%e5%85%ac%e5%91%8a%e7%94%b3%e8%ab%8b%e6%88%aa%e6%ad%a2/</t>
        </is>
      </c>
      <c r="N1751" s="7" t="inlineStr">
        <is>
          <t>許慧君</t>
        </is>
      </c>
    </row>
    <row r="1752" ht="157" customHeight="1">
      <c r="A1752" s="7">
        <f>TRUE()</f>
        <v/>
      </c>
      <c r="B1752" s="7" t="inlineStr">
        <is>
          <t>獎學金</t>
        </is>
      </c>
      <c r="C1752" s="7" t="n"/>
      <c r="D1752" s="14" t="n">
        <v>44410</v>
      </c>
      <c r="E1752" s="7" t="inlineStr">
        <is>
          <t>110學年度物理系王立文女士獎學金申請公告(申請截止日:9/30)</t>
        </is>
      </c>
      <c r="F1752" s="9" t="inlineStr">
        <is>
          <t>國立中央大學物理學系王立文女士獎學金辦法1091215系務會議通過下載
國立中央大學物理學系王立文女士獎學金申請表下載
*為鼓勵及協助本系在校同學，由劉全生前校長捐贈，設立本獎學金。
*本獎學金分為：
一、學士班獎學金：成績優異(前一學年學業總平均70 分以上，各科成績均及格)，以女性學生優先。每學年每名5 萬元整(分兩學期發放)，領有其他獎助學金者不得重覆領取。
二、博士班大陸生參與強場物理與超快技術實驗室獎學金：1 名，共15 萬元整，於進入實驗室後參與研究時每月領取1 萬元整。
*凡獲獎者，由系指派同學進行一學期 45 小時公共服務為原則，服務內容以擔任次一學期課程助教為優先。
有意申請者請備妥相關申請文件，於申請截止日前繳交已簽名紙本文件至物理系辦。
推薦信可由推薦人另行繳交至物理系辦 或 EMAIL: corona@ncu.edu.tw</t>
        </is>
      </c>
      <c r="G1752" s="7" t="inlineStr">
        <is>
          <t>國立中央大學物理學系王立文女士獎學金辦法1091215系務會議通過</t>
        </is>
      </c>
      <c r="H1752" s="7" t="inlineStr">
        <is>
          <t>https://www.phy.ncu.edu.tw/wp-content/uploads/2021/08/國立中央大學物理學系王立文女士獎學金辦法1091215系務會議通過.pdf</t>
        </is>
      </c>
      <c r="I1752" s="7" t="inlineStr">
        <is>
          <t>下載</t>
        </is>
      </c>
      <c r="J1752" s="7" t="inlineStr">
        <is>
          <t>https://www.phy.ncu.edu.tw/wp-content/uploads/2021/08/國立中央大學物理學系王立文女士獎學金辦法1091215系務會議通過.pdf</t>
        </is>
      </c>
      <c r="K1752" s="7" t="inlineStr">
        <is>
          <t>國立中央大學物理學系王立文女士獎學金申請表</t>
        </is>
      </c>
      <c r="L1752" s="7" t="inlineStr">
        <is>
          <t>https://www.phy.ncu.edu.tw/wp-content/uploads/2021/08/國立中央大學物理學系王立文女士獎學金申請表.doc</t>
        </is>
      </c>
      <c r="M1752" s="7" t="inlineStr">
        <is>
          <t>https://www.phy.ncu.edu.tw/news/110%e5%ad%b8%e5%b9%b4%e5%ba%a6%e7%89%a9%e7%90%86%e7%b3%bb%e7%8e%8b%e7%ab%8b%e6%96%87%e5%a5%b3%e5%a3%ab%e7%8d%8e%e5%ad%b8%e9%87%91%e7%94%b3%e8%ab%8b%e5%85%ac%e5%91%8a%e7%94%b3%e8%ab%8b%e6%88%aa/</t>
        </is>
      </c>
      <c r="N1752" s="7" t="inlineStr">
        <is>
          <t>許慧君</t>
        </is>
      </c>
    </row>
    <row r="1753" ht="105" customHeight="1">
      <c r="A1753" s="7">
        <f>TRUE()</f>
        <v/>
      </c>
      <c r="B1753" s="7" t="inlineStr">
        <is>
          <t>其他</t>
        </is>
      </c>
      <c r="C1753" s="7" t="n"/>
      <c r="D1753" s="14" t="n">
        <v>44410</v>
      </c>
      <c r="E1753" s="7" t="inlineStr">
        <is>
          <t>物理系715-3-1研究生座位申請公告</t>
        </is>
      </c>
      <c r="F1753" s="9" t="inlineStr">
        <is>
          <t>本系715-3-1研究生座位開放申請
申請資格：
□博士班研究生於畢業前一年撰寫畢業論文者。
□指導教授沒有實驗室或研究室可安置學生者。
□尚未有指導教授者。
有意申請者請填寫附件申請表送系辦
使用期間：申請通過後至申請者已無需使用(畢業離校、已有指導教授…等)
物理系研究生室座位申請表下載</t>
        </is>
      </c>
      <c r="G1753" s="7" t="inlineStr">
        <is>
          <t>物理系研究生室座位申請表</t>
        </is>
      </c>
      <c r="H1753" s="7" t="inlineStr">
        <is>
          <t>https://www.phy.ncu.edu.tw/wp-content/uploads/2021/08/物理系研究生室座位申請表.doc</t>
        </is>
      </c>
      <c r="I1753" s="7" t="inlineStr">
        <is>
          <t>下載</t>
        </is>
      </c>
      <c r="J1753" s="7" t="inlineStr">
        <is>
          <t>https://www.phy.ncu.edu.tw/wp-content/uploads/2021/08/物理系研究生室座位申請表.doc</t>
        </is>
      </c>
      <c r="K1753" s="7" t="n"/>
      <c r="L1753" s="7" t="n"/>
      <c r="M1753" s="7" t="inlineStr">
        <is>
          <t>https://www.phy.ncu.edu.tw/news/%e7%89%a9%e7%90%86%e7%b3%bb715-3-1%e7%a0%94%e7%a9%b6%e7%94%9f%e5%ba%a7%e4%bd%8d%e7%94%b3%e8%ab%8b%e5%85%ac%e5%91%8a-2/</t>
        </is>
      </c>
      <c r="N1753" s="7" t="inlineStr">
        <is>
          <t>許慧君</t>
        </is>
      </c>
    </row>
    <row r="1754" ht="27" customHeight="1">
      <c r="A1754" s="7">
        <f>TRUE()</f>
        <v/>
      </c>
      <c r="B1754" s="7" t="inlineStr">
        <is>
          <t>其他</t>
        </is>
      </c>
      <c r="C1754" s="7" t="n"/>
      <c r="D1754" s="14" t="n">
        <v>44410</v>
      </c>
      <c r="E1754" s="7" t="inlineStr">
        <is>
          <t>110-1物理系博碩士班學位口試注意事項Oral Test &amp;Thesis Defense Notification</t>
        </is>
      </c>
      <c r="F1754" s="9" t="inlineStr">
        <is>
          <t>物理系博碩士班學位口試注意事項Oral-Test-Thesis-Defense-Notification下載
附件-學位考試申請系統-Degree-Exam-Online-application下載</t>
        </is>
      </c>
      <c r="G1754" s="7" t="inlineStr">
        <is>
          <t>物理系博碩士班學位口試注意事項Oral-Test-Thesis-Defense-Notification</t>
        </is>
      </c>
      <c r="H1754" s="7" t="inlineStr">
        <is>
          <t>https://www.phy.ncu.edu.tw/wp-content/uploads/2021/12/物理系博碩士班學位口試注意事項Oral-Test-Thesis-Defense-Notification.pdf</t>
        </is>
      </c>
      <c r="I1754" s="7" t="inlineStr">
        <is>
          <t>下載</t>
        </is>
      </c>
      <c r="J1754" s="7" t="inlineStr">
        <is>
          <t>https://www.phy.ncu.edu.tw/wp-content/uploads/2021/12/物理系博碩士班學位口試注意事項Oral-Test-Thesis-Defense-Notification.pdf</t>
        </is>
      </c>
      <c r="K1754" s="7" t="inlineStr">
        <is>
          <t>附件-學位考試申請系統-Degree-Exam-Online-application</t>
        </is>
      </c>
      <c r="L1754" s="7" t="inlineStr">
        <is>
          <t>https://www.phy.ncu.edu.tw/wp-content/uploads/2021/12/附件-學位考試申請系統-Degree-Exam-Online-application.pdf</t>
        </is>
      </c>
      <c r="M1754" s="7" t="inlineStr">
        <is>
          <t>https://www.phy.ncu.edu.tw/news/110-1%e7%89%a9%ef%a7%a4%e7%b3%bb%e5%8d%9a%e7%a2%a9%e5%a3%ab%e7%8f%ad%e5%ad%b8%e4%bd%8d%e5%8f%a3%e8%a9%a6%e6%b3%a8%e6%84%8f%e4%ba%8b%e9%a0%85oral-test-thesis-defense-notification/</t>
        </is>
      </c>
      <c r="N1754" s="7" t="inlineStr">
        <is>
          <t>許慧君</t>
        </is>
      </c>
    </row>
    <row r="1755" ht="144" customHeight="1">
      <c r="A1755" s="7">
        <f>TRUE()</f>
        <v/>
      </c>
      <c r="B1755" s="7" t="inlineStr">
        <is>
          <t>其他</t>
        </is>
      </c>
      <c r="C1755" s="7" t="n"/>
      <c r="D1755" s="14" t="n">
        <v>44410</v>
      </c>
      <c r="E1755" s="7" t="inlineStr">
        <is>
          <t>110-1博士生資格考口試注意事項(Notice on the PhD. Qualifying Exam Oral Defense)</t>
        </is>
      </c>
      <c r="F1755" s="9" t="inlineStr">
        <is>
          <t>110-1博士生資格考口試注意事項Notice-on-the-PhD.-Qualifying-Exam-Oral-Defense下載
物理系_博士學位候選人資格與資格考試辦法（102.3.20教務會議通過）下載
物理系_博碩士論文指導教授暨學位考試委員提聘資格認定標準實施要點（Guidelines-for-Qualification-of-PhDMaster-Thesis-Advisor-and-Degree-Examination-Committee-Member）下載
110資格考物理系考試委員會建議口試委員名單Department-recommended-committee-member下載
物理系_博士班學生修課組別選擇表（Course-Requirements-Selection-Form-for-PhD-Students-of-the-Department-of-Physics-at-National-Central-University）下載
物理學系博士班學生資格考試申請書（Application-for-Ph.D.-Qualifying-Examination-of-Department-of-Physics）-1下載</t>
        </is>
      </c>
      <c r="G1755" s="7" t="inlineStr">
        <is>
          <t>110-1博士生資格考口試注意事項Notice-on-the-PhD.-Qualifying-Exam-Oral-Def</t>
        </is>
      </c>
      <c r="H1755" s="7" t="inlineStr">
        <is>
          <t>https://www.phy.ncu.edu.tw/wp-content/uploads/2021/08/110-1博士生資格考口試注意事項Notice-on-the-PhD.-Qualifying-Exam-Oral-Defense.pdf</t>
        </is>
      </c>
      <c r="I1755" s="7" t="inlineStr">
        <is>
          <t>下載</t>
        </is>
      </c>
      <c r="J1755" s="7" t="inlineStr">
        <is>
          <t>https://www.phy.ncu.edu.tw/wp-content/uploads/2021/08/110-1博士生資格考口試注意事項Notice-on-the-PhD.-Qualifying-Exam-Oral-Defense.pdf</t>
        </is>
      </c>
      <c r="K1755" s="7" t="inlineStr">
        <is>
          <t>物理系_博士學位候選人資格與資格考試辦法（102.3.20教務會議通過）</t>
        </is>
      </c>
      <c r="L1755" s="7" t="inlineStr">
        <is>
          <t>https://www.phy.ncu.edu.tw/wp-content/uploads/2021/08/物理系_博士學位候選人資格與資格考試辦法（102.3.20教務會議通過）.pdf</t>
        </is>
      </c>
      <c r="M1755" s="7" t="inlineStr">
        <is>
          <t>https://www.phy.ncu.edu.tw/news/110-1%e5%8d%9a%e5%a3%ab%e7%94%9f%e8%b3%87%e6%a0%bc%e8%80%83%e5%8f%a3%e8%a9%a6%e6%b3%a8%e6%84%8f%e4%ba%8b%e9%a0%85notice-on-the-phd-qualifying-exam-oral-defense/</t>
        </is>
      </c>
      <c r="N1755" s="7" t="inlineStr">
        <is>
          <t>許慧君</t>
        </is>
      </c>
    </row>
    <row r="1756" ht="369" customHeight="1">
      <c r="A1756" s="7">
        <f>TRUE()</f>
        <v/>
      </c>
      <c r="B1756" s="7" t="inlineStr">
        <is>
          <t>其他</t>
        </is>
      </c>
      <c r="C1756" s="7" t="n"/>
      <c r="D1756" s="14" t="n">
        <v>44410</v>
      </c>
      <c r="E1756" s="7" t="inlineStr">
        <is>
          <t>110-1物理系研究生申請學分抵免、免修Course Credit Exemption and Waiver</t>
        </is>
      </c>
      <c r="F1756" s="9" t="inlineStr">
        <is>
          <t>110-1物理系研究生申請學分抵免、免修
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時間：8/2-9/17
申請法規Regulations：
*國立中央大學學分抵免辦法(http://pdc.adm.ncu.edu.tw/rule/rule105/13-0-1.pdf )
   National Central University Course Credit Waiver Guidelines(http://pdc.adm.ncu.edu.tw/eng/rule/NCU_Doc13_0_ed.pdf)
*物理學系碩士班研究生學分抵免辦法Regulation of Credit Transfer – the Master Program
*物理學系博士班研究生學分抵免辦法Regulation of Credit Transfer – the Ph.D. Programs
申請表Application Form：
抵免：國立中央大學學生學分抵免申請表Guidelines for Credits Exemption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G1756" s="7" t="inlineStr">
        <is>
          <t>http://pdc.adm.ncu.edu.tw/rule/rule105/13-0-1.pdf</t>
        </is>
      </c>
      <c r="H1756" s="7" t="inlineStr">
        <is>
          <t>http://pdc.adm.ncu.edu.tw/rule/rule105/13-0-1.pdf</t>
        </is>
      </c>
      <c r="I1756" s="7" t="inlineStr">
        <is>
          <t>http://pdc.adm.ncu.edu.tw/eng/rule/NCU_Doc13_0_ed.pdf</t>
        </is>
      </c>
      <c r="J1756" s="7" t="inlineStr">
        <is>
          <t>http://pdc.adm.ncu.edu.tw/eng/rule/NCU_Doc13_0_ed.pdf</t>
        </is>
      </c>
      <c r="K1756" s="7" t="inlineStr">
        <is>
          <t>物理學系碩士班研究生學分抵免辦法Regulation of Credit Transfer – the Master P</t>
        </is>
      </c>
      <c r="L1756" s="7" t="inlineStr">
        <is>
          <t>http://www.phy.ncu.edu.tw/wp-content/uploads/2017/11/%E7%89%A9%E7%90%86%E7%B3%BB%E7%A2%A9%E5%A3%AB%E7%8F%AD%E7%A0%94%E7%A9%B6%E7%94%9F%E5%85%88%E4%BF%AE%E8%AA%B2%E7%A8%8B%E6%8A%B5%E5%85%8D%E8%BE%A6%E6%B3%95%EF%BC%88970326%E6%95%99%E5%8B%99%E6%9C%83%E8%AD%B0%E6%A0%B8%E5%82%99%EF%BC%89.pdf</t>
        </is>
      </c>
      <c r="M1756" s="7" t="inlineStr">
        <is>
          <t>https://www.phy.ncu.edu.tw/news/110-1%e7%89%a9%e7%90%86%e7%b3%bb%e7%a0%94%e7%a9%b6%e7%94%9f%e7%94%b3%e8%ab%8b%e5%ad%b8%e5%88%86%e6%8a%b5%e5%85%8d%e3%80%81%e5%85%8d%e4%bf%aecourse-credit-exemption-and-waiver/</t>
        </is>
      </c>
      <c r="N1756" s="7" t="inlineStr">
        <is>
          <t>許慧君</t>
        </is>
      </c>
    </row>
    <row r="1757">
      <c r="A1757" s="7">
        <f>TRUE()</f>
        <v/>
      </c>
      <c r="B1757" s="7" t="inlineStr">
        <is>
          <t>其他</t>
        </is>
      </c>
      <c r="C1757" s="7" t="n"/>
      <c r="D1757" s="14" t="n">
        <v>44410</v>
      </c>
      <c r="E1757" s="7" t="inlineStr">
        <is>
          <t>國立中央大學 110 學年度第 1 學期舊生註冊通知</t>
        </is>
      </c>
      <c r="F1757" s="7" t="inlineStr">
        <is>
          <t>http://pdc.adm.ncu.edu.tw/postM/post/reg/1100607_1.pdf</t>
        </is>
      </c>
      <c r="G1757" s="7" t="inlineStr">
        <is>
          <t>http://pdc.adm.ncu.edu.tw/postM/post/reg/1100607_1.pdf</t>
        </is>
      </c>
      <c r="H1757" s="7" t="inlineStr">
        <is>
          <t>http://pdc.adm.ncu.edu.tw/postM/post/reg/1100607_1.pdf</t>
        </is>
      </c>
      <c r="I1757" s="7" t="n"/>
      <c r="J1757" s="7" t="n"/>
      <c r="K1757" s="7" t="n"/>
      <c r="L1757" s="7" t="n"/>
      <c r="M1757" s="7" t="inlineStr">
        <is>
          <t>https://www.phy.ncu.edu.tw/news/%e5%9c%8b%e7%ab%8b%e4%b8%ad%e5%a4%ae%e5%a4%a7%e5%ad%b8-110-%e5%ad%b8%e5%b9%b4%e5%ba%a6%e7%ac%ac-1-%e5%ad%b8%e6%9c%9f%e8%88%8a%e7%94%9f%e8%a8%bb%e5%86%8a%e9%80%9a%e7%9f%a5/</t>
        </is>
      </c>
      <c r="N1757" s="7" t="inlineStr">
        <is>
          <t>許慧君</t>
        </is>
      </c>
    </row>
    <row r="1758">
      <c r="A1758" s="7">
        <f>TRUE()</f>
        <v/>
      </c>
      <c r="B1758" s="7" t="inlineStr">
        <is>
          <t>其他</t>
        </is>
      </c>
      <c r="C1758" s="7" t="n"/>
      <c r="D1758" s="14" t="n">
        <v>44410</v>
      </c>
      <c r="E1758" s="7" t="inlineStr">
        <is>
          <t>物理系分機通訊錄20210801</t>
        </is>
      </c>
      <c r="F1758" s="7" t="inlineStr">
        <is>
          <t>物理系通訊錄下載</t>
        </is>
      </c>
      <c r="G1758" s="7" t="inlineStr">
        <is>
          <t>物理系通訊錄</t>
        </is>
      </c>
      <c r="H1758" s="7" t="inlineStr">
        <is>
          <t>https://www.phy.ncu.edu.tw/wp-content/uploads/2021/08/物理系通訊錄.pdf</t>
        </is>
      </c>
      <c r="I1758" s="7" t="inlineStr">
        <is>
          <t>下載</t>
        </is>
      </c>
      <c r="J1758" s="7" t="inlineStr">
        <is>
          <t>https://www.phy.ncu.edu.tw/wp-content/uploads/2021/08/物理系通訊錄.pdf</t>
        </is>
      </c>
      <c r="K1758" s="7" t="n"/>
      <c r="L1758" s="7" t="n"/>
      <c r="M1758" s="7" t="inlineStr">
        <is>
          <t>https://www.phy.ncu.edu.tw/news/%e7%89%a9%e7%90%86%e7%b3%bb%e5%88%86%e6%a9%9f%e9%80%9a%e8%a8%8a%e9%8c%8420210801/</t>
        </is>
      </c>
      <c r="N1758" s="7" t="inlineStr">
        <is>
          <t>許慧君</t>
        </is>
      </c>
    </row>
    <row r="1759" ht="92" customHeight="1">
      <c r="A1759" s="7">
        <f>TRUE()</f>
        <v/>
      </c>
      <c r="B1759" s="7" t="inlineStr">
        <is>
          <t>獎學金</t>
        </is>
      </c>
      <c r="C1759" s="7" t="n"/>
      <c r="D1759" s="14" t="n">
        <v>44410</v>
      </c>
      <c r="E1759" s="7" t="inlineStr">
        <is>
          <t>「國立中央大學培育優秀博士生獎學金」即日起至110年8月30日(星期一)止接受申請</t>
        </is>
      </c>
      <c r="F1759" s="9" t="inlineStr">
        <is>
          <t>國立中央大學培育優秀博士生獎學金相關申請辦法與表格請參閱附件
有意申請者請備妥申請表(如附件二)、大學部及碩士班歷年成績單、博士班研究計畫、推薦信至少二封、其他助審資料及存摺影本、附件三學生資料名冊
電子檔及紙本請於8/30(一)前送物理系辦許小姐申請
附件一-國立中央大學培育優秀博士生獎學金辦法下載
附件二培育優秀博士生獎學金申請表下載
附件三學生資料名冊下載</t>
        </is>
      </c>
      <c r="G1759" s="7" t="inlineStr">
        <is>
          <t>附件一-國立中央大學培育優秀博士生獎學金辦法</t>
        </is>
      </c>
      <c r="H1759" s="7" t="inlineStr">
        <is>
          <t>https://www.phy.ncu.edu.tw/wp-content/uploads/2021/08/附件一-國立中央大學培育優秀博士生獎學金辦法.pdf</t>
        </is>
      </c>
      <c r="I1759" s="7" t="inlineStr">
        <is>
          <t>下載</t>
        </is>
      </c>
      <c r="J1759" s="7" t="inlineStr">
        <is>
          <t>https://www.phy.ncu.edu.tw/wp-content/uploads/2021/08/附件一-國立中央大學培育優秀博士生獎學金辦法.pdf</t>
        </is>
      </c>
      <c r="K1759" s="7" t="inlineStr">
        <is>
          <t>附件二培育優秀博士生獎學金申請表</t>
        </is>
      </c>
      <c r="L1759" s="7" t="inlineStr">
        <is>
          <t>https://www.phy.ncu.edu.tw/wp-content/uploads/2021/08/附件二培育優秀博士生獎學金申請表.odt</t>
        </is>
      </c>
      <c r="M1759" s="7" t="inlineStr">
        <is>
          <t>https://www.phy.ncu.edu.tw/news/%e3%80%8c%e5%9c%8b%e7%ab%8b%e4%b8%ad%e5%a4%ae%e5%a4%a7%e5%ad%b8%e5%9f%b9%e8%82%b2%e5%84%aa%e7%a7%80%e5%8d%9a%e5%a3%ab%e7%94%9f%e7%8d%8e%e5%ad%b8%e9%87%91%e3%80%8d%e5%8d%b3%e6%97%a5%e8%b5%b7%e8%87%b311/</t>
        </is>
      </c>
      <c r="N1759" s="7" t="inlineStr">
        <is>
          <t>許慧君</t>
        </is>
      </c>
    </row>
    <row r="1760" ht="53" customHeight="1">
      <c r="A1760" s="7">
        <f>TRUE()</f>
        <v/>
      </c>
      <c r="B1760" s="7" t="inlineStr">
        <is>
          <t>其他</t>
        </is>
      </c>
      <c r="C1760" s="7" t="n"/>
      <c r="D1760" s="14" t="n">
        <v>44410</v>
      </c>
      <c r="E1760" s="7" t="inlineStr">
        <is>
          <t>本校「一對一課業輔導」制度說明與相關表單</t>
        </is>
      </c>
      <c r="F1760" s="9" t="inlineStr">
        <is>
          <t>0.一對一課業輔導制度說明_1101起適用下載
1.一對一課輔-申請表_1101起適用下載
獎助生暨學生兼任助理學習與勞僱型態同意書下載
員工個人資料保密同意書下載</t>
        </is>
      </c>
      <c r="G1760" s="7" t="inlineStr">
        <is>
          <t>0.一對一課業輔導制度說明_1101起適用</t>
        </is>
      </c>
      <c r="H1760" s="7" t="inlineStr">
        <is>
          <t>https://www.phy.ncu.edu.tw/wp-content/uploads/2021/08/0.一對一課業輔導制度說明_1101起適用.pdf</t>
        </is>
      </c>
      <c r="I1760" s="7" t="inlineStr">
        <is>
          <t>下載</t>
        </is>
      </c>
      <c r="J1760" s="7" t="inlineStr">
        <is>
          <t>https://www.phy.ncu.edu.tw/wp-content/uploads/2021/08/0.一對一課業輔導制度說明_1101起適用.pdf</t>
        </is>
      </c>
      <c r="K1760" s="7" t="inlineStr">
        <is>
          <t>1.一對一課輔-申請表_1101起適用</t>
        </is>
      </c>
      <c r="L1760" s="7" t="inlineStr">
        <is>
          <t>https://www.phy.ncu.edu.tw/wp-content/uploads/2021/08/1.一對一課輔-申請表_1101起適用.pdf</t>
        </is>
      </c>
      <c r="M1760" s="7" t="inlineStr">
        <is>
          <t>https://www.phy.ncu.edu.tw/news/%e6%9c%ac%e6%a0%a1%e3%80%8c%e4%b8%80%e5%b0%8d%e4%b8%80%e8%aa%b2%e6%a5%ad%e8%bc%94%e5%b0%8e%e3%80%8d%e5%88%b6%e5%ba%a6%e8%aa%aa%e6%98%8e%e8%88%87%e7%9b%b8%e9%97%9c%e8%a1%a8%e5%96%ae/</t>
        </is>
      </c>
      <c r="N1760" s="7" t="inlineStr">
        <is>
          <t>許慧君</t>
        </is>
      </c>
    </row>
    <row r="1761">
      <c r="A1761" s="7">
        <f>TRUE()</f>
        <v/>
      </c>
      <c r="B1761" s="7" t="inlineStr">
        <is>
          <t>其他</t>
        </is>
      </c>
      <c r="C1761" s="7" t="n"/>
      <c r="D1761" s="14" t="n">
        <v>44404</v>
      </c>
      <c r="E1761" s="7" t="inlineStr">
        <is>
          <t>『重要公告』因應新冠肺炎防疫二級警戒至8月9日，調整校園防疫相關措施！</t>
        </is>
      </c>
      <c r="F1761" s="7" t="inlineStr">
        <is>
          <t>v1_校園防疫措施1100726-下載</t>
        </is>
      </c>
      <c r="G1761" s="7" t="inlineStr">
        <is>
          <t>v1_校園防疫措施1100726-</t>
        </is>
      </c>
      <c r="H1761" s="7" t="inlineStr">
        <is>
          <t>https://www.phy.ncu.edu.tw/wp-content/uploads/2021/07/v1_校園防疫措施1100726-.pdf</t>
        </is>
      </c>
      <c r="I1761" s="7" t="inlineStr">
        <is>
          <t>下載</t>
        </is>
      </c>
      <c r="J1761" s="7" t="inlineStr">
        <is>
          <t>https://www.phy.ncu.edu.tw/wp-content/uploads/2021/07/v1_校園防疫措施1100726-.pdf</t>
        </is>
      </c>
      <c r="K1761" s="7" t="n"/>
      <c r="L1761" s="7" t="n"/>
      <c r="M1761" s="7" t="inlineStr">
        <is>
          <t>https://www.phy.ncu.edu.tw/news/%e3%80%8e%e9%87%8d%e8%a6%81%e5%85%ac%e5%91%8a%e3%80%8f%e5%9b%a0%e6%87%89%e6%96%b0%e5%86%a0%e8%82%ba%e7%82%8e%e9%98%b2%e7%96%ab%e4%ba%8c%e7%b4%9a%e8%ad%a6%e6%88%92%e8%87%b38%e6%9c%889%e6%97%a5%ef%bc%8c/</t>
        </is>
      </c>
      <c r="N1761" s="7" t="inlineStr">
        <is>
          <t>許慧君</t>
        </is>
      </c>
    </row>
    <row r="1762" ht="27" customHeight="1">
      <c r="A1762" s="7">
        <f>TRUE()</f>
        <v/>
      </c>
      <c r="B1762" s="7" t="inlineStr">
        <is>
          <t>其他</t>
        </is>
      </c>
      <c r="C1762" s="7" t="n"/>
      <c r="D1762" s="14" t="n">
        <v>44404</v>
      </c>
      <c r="E1762" s="7" t="inlineStr">
        <is>
          <t>110學年度第1學期研究所新生、學士班新生(含今年度轉學生及大一休學復學生)註冊通知</t>
        </is>
      </c>
      <c r="F1762" s="9" t="inlineStr">
        <is>
          <t>110學年度學士班新生註冊通知0922開學確定版下載
110學年度第一學期研究所新生註冊通知.doc0712下載</t>
        </is>
      </c>
      <c r="G1762" s="7" t="inlineStr">
        <is>
          <t>110學年度學士班新生註冊通知0922開學確定版</t>
        </is>
      </c>
      <c r="H1762" s="7" t="inlineStr">
        <is>
          <t>https://www.phy.ncu.edu.tw/wp-content/uploads/2021/07/110學年度學士班新生註冊通知0922開學確定版.pdf</t>
        </is>
      </c>
      <c r="I1762" s="7" t="inlineStr">
        <is>
          <t>下載</t>
        </is>
      </c>
      <c r="J1762" s="7" t="inlineStr">
        <is>
          <t>https://www.phy.ncu.edu.tw/wp-content/uploads/2021/07/110學年度學士班新生註冊通知0922開學確定版.pdf</t>
        </is>
      </c>
      <c r="K1762" s="7" t="inlineStr">
        <is>
          <t>110學年度第一學期研究所新生註冊通知.doc0712</t>
        </is>
      </c>
      <c r="L1762" s="7" t="inlineStr">
        <is>
          <t>https://www.phy.ncu.edu.tw/wp-content/uploads/2021/07/110學年度第一學期研究所新生註冊通知.doc0712.pdf</t>
        </is>
      </c>
      <c r="M1762" s="7" t="inlineStr">
        <is>
          <t>https://www.phy.ncu.edu.tw/news/110%e5%ad%b8%e5%b9%b4%e5%ba%a6%e7%ac%ac1%e5%ad%b8%e6%9c%9f%e7%a0%94%e7%a9%b6%e6%89%80%e6%96%b0%e7%94%9f%e3%80%81%e5%ad%b8%e5%a3%ab%e7%8f%ad%e6%96%b0%e7%94%9f%e5%90%ab%e4%bb%8a%e5%b9%b4%e5%ba%a6/</t>
        </is>
      </c>
      <c r="N1762" s="7" t="inlineStr">
        <is>
          <t>許慧君</t>
        </is>
      </c>
    </row>
    <row r="1763" ht="209" customHeight="1">
      <c r="A1763" s="7">
        <f>TRUE()</f>
        <v/>
      </c>
      <c r="B1763" s="7" t="inlineStr">
        <is>
          <t>其他</t>
        </is>
      </c>
      <c r="C1763" s="7" t="n"/>
      <c r="D1763" s="14" t="n">
        <v>44404</v>
      </c>
      <c r="E1763" s="7" t="inlineStr">
        <is>
          <t>110-1課程教學助教Teaching Assistant(20210727)</t>
        </is>
      </c>
      <c r="F1763" s="9" t="inlineStr">
        <is>
          <t>110-1課程助教安排如附件
The arrangement of TA for the first semester of the academic year 110 is as the annex
110-1助教TA-1下載
目前尚有數門課程待聘，有意申請者請於8/2前填寫附件申請表，email 至corona@ncu.edu.tw 
Positions are still available for several courses. Students who are willing to apply for the positions please fill in the application form and email it to corona@ncu.edu.tw by Aug 02.
110-1課程助教志願表TA-Application-Form下載
依據7/8通過研究生獎助學金辦法(如附件)
國立中央大學物理系研究生獎助學金辦法20210708系務會議通過-1下載
課程助教開放申請優先順序 :
1. 第一順位 : 大一大二必修課(微積分、力學、電磁學、應用數學、熱物理、量子物理)、研究所四大力學(統計力學I、量子力學I、古典力學I、電動力學I)、普通物理、普通物理實驗
2. 第二順位 : 非上述課程
目前受理申請為第一順位
謝謝</t>
        </is>
      </c>
      <c r="G1763" s="7" t="inlineStr">
        <is>
          <t>110-1助教TA-1</t>
        </is>
      </c>
      <c r="H1763" s="7" t="inlineStr">
        <is>
          <t>https://www.phy.ncu.edu.tw/wp-content/uploads/2021/07/110-1助教TA-1.pdf</t>
        </is>
      </c>
      <c r="I1763" s="7" t="inlineStr">
        <is>
          <t>下載</t>
        </is>
      </c>
      <c r="J1763" s="7" t="inlineStr">
        <is>
          <t>https://www.phy.ncu.edu.tw/wp-content/uploads/2021/07/110-1助教TA-1.pdf</t>
        </is>
      </c>
      <c r="K1763" s="7" t="inlineStr">
        <is>
          <t>至corona@ncu.edu.tw</t>
        </is>
      </c>
      <c r="L1763" s="7" t="inlineStr">
        <is>
          <t>mailto:%E8%87%B3corona@ncu.edu.tw</t>
        </is>
      </c>
      <c r="M1763" s="7" t="inlineStr">
        <is>
          <t>https://www.phy.ncu.edu.tw/news/110-1%e8%aa%b2%e7%a8%8b%e6%95%99%e5%ad%b8%e5%8a%a9%e6%95%99teaching-assistant20210727/</t>
        </is>
      </c>
      <c r="N1763" s="7" t="inlineStr">
        <is>
          <t>許慧君</t>
        </is>
      </c>
    </row>
    <row r="1764">
      <c r="A1764" s="7">
        <f>TRUE()</f>
        <v/>
      </c>
      <c r="B1764" s="7" t="inlineStr">
        <is>
          <t>其他</t>
        </is>
      </c>
      <c r="C1764" s="7" t="n"/>
      <c r="D1764" s="14" t="n">
        <v>44403</v>
      </c>
      <c r="E1764" s="7" t="inlineStr">
        <is>
          <t>110學年度第1學期學雜費繳費單下載時間公告</t>
        </is>
      </c>
      <c r="F1764" s="7" t="inlineStr">
        <is>
          <t>http://oga.ncu.edu.tw/ncuoga/oga/newsform.php?id=14616</t>
        </is>
      </c>
      <c r="G1764" s="7" t="inlineStr">
        <is>
          <t>http://oga.ncu.edu.tw/ncuoga/oga/newsform.php?id=14616</t>
        </is>
      </c>
      <c r="H1764" s="7" t="inlineStr">
        <is>
          <t>http://oga.ncu.edu.tw/ncuoga/oga/newsform.php?id=14616</t>
        </is>
      </c>
      <c r="I1764" s="7" t="n"/>
      <c r="J1764" s="7" t="n"/>
      <c r="K1764" s="7" t="n"/>
      <c r="L1764" s="7" t="n"/>
      <c r="M1764" s="7" t="inlineStr">
        <is>
          <t>https://www.phy.ncu.edu.tw/news/110%e5%ad%b8%e5%b9%b4%e5%ba%a6%e7%ac%ac1%e5%ad%b8%e6%9c%9f%e5%ad%b8%e9%9b%9c%e8%b2%bb%e7%b9%b3%e8%b2%bb%e5%96%ae%e4%b8%8b%e8%bc%89%e6%99%82%e9%96%93%e5%85%ac%e5%91%8a/</t>
        </is>
      </c>
      <c r="N1764" s="7" t="inlineStr">
        <is>
          <t>許慧君</t>
        </is>
      </c>
    </row>
    <row r="1765" ht="118" customHeight="1">
      <c r="A1765" s="7">
        <f>TRUE()</f>
        <v/>
      </c>
      <c r="B1765" s="7" t="inlineStr">
        <is>
          <t>其他</t>
        </is>
      </c>
      <c r="C1765" s="7" t="n"/>
      <c r="D1765" s="14" t="n">
        <v>44399</v>
      </c>
      <c r="E1765" s="7" t="inlineStr">
        <is>
          <t>110年09月26日(星期日)多益公開測驗</t>
        </is>
      </c>
      <c r="F1765" s="9" t="inlineStr">
        <is>
          <t>多益測驗報名資訊：
測驗日期：110年09月26日(星期日)
報名網址：https://www.examservice.com.tw/Home/preindex?setStoreID=B0068
報名期間：110年07月21日至110年08月24日
報名費用：1600元
備註：因應110學年度大一英文改革，目前理學院正籌備於110年9-10月辦理一場自辦測驗，主要作為大一新生的前測，另擬於111年辦理後測(預計兩場測驗皆會開放給其他年級學生參加)，
因此110年9月26日(日)之測驗希望以理學院大二至大四生、碩博生為優先報名順序。</t>
        </is>
      </c>
      <c r="G1765" s="7" t="inlineStr">
        <is>
          <t>https://www.examservice.com.tw/Home/preindex?setStoreID=B006</t>
        </is>
      </c>
      <c r="H1765" s="7" t="inlineStr">
        <is>
          <t>https://www.examservice.com.tw/Home/preindex?setStoreID=B0068</t>
        </is>
      </c>
      <c r="I1765" s="7" t="n"/>
      <c r="J1765" s="7" t="n"/>
      <c r="K1765" s="7" t="n"/>
      <c r="L1765" s="7" t="n"/>
      <c r="M1765" s="7" t="inlineStr">
        <is>
          <t>https://www.phy.ncu.edu.tw/news/110%e5%b9%b409%e6%9c%8826%e6%97%a5%e6%98%9f%e6%9c%9f%e6%97%a5%e5%a4%9a%e7%9b%8a%e5%85%ac%e9%96%8b%e6%b8%ac%e9%a9%97/</t>
        </is>
      </c>
      <c r="N1765" s="7" t="inlineStr">
        <is>
          <t>許慧君</t>
        </is>
      </c>
    </row>
    <row r="1766" ht="66" customHeight="1">
      <c r="A1766" s="7">
        <f>TRUE()</f>
        <v/>
      </c>
      <c r="B1766" s="7" t="inlineStr">
        <is>
          <t>演講</t>
        </is>
      </c>
      <c r="C1766" s="7" t="n"/>
      <c r="D1766" s="14" t="n">
        <v>44399</v>
      </c>
      <c r="E1766" s="7" t="inlineStr">
        <is>
          <t>博士班學位考試公告Doctoral degree examination announcement</t>
        </is>
      </c>
      <c r="F1766" s="9" t="inlineStr">
        <is>
          <t>博士生姓名name : 謝佳諭
時間time :  8/3(二)下午2:00
地點place : 線上舉辦
題目Title : 在 CERN COMPASS實驗組量測190-GeVπ介子束流所產生Drell-Yan過程反應截面</t>
        </is>
      </c>
      <c r="G1766" s="7" t="n"/>
      <c r="H1766" s="7" t="n"/>
      <c r="I1766" s="7" t="n"/>
      <c r="J1766" s="7" t="n"/>
      <c r="K1766" s="7" t="n"/>
      <c r="L1766" s="7" t="n"/>
      <c r="M1766" s="7" t="inlineStr">
        <is>
          <t>https://www.phy.ncu.edu.tw/news/%e5%8d%9a%e5%a3%ab%e7%8f%ad%e5%ad%b8%e4%bd%8d%e8%80%83%e8%a9%a6%e5%85%ac%e5%91%8adoctoral-degree-examination-announcement-2/</t>
        </is>
      </c>
      <c r="N1766" s="7" t="inlineStr">
        <is>
          <t>許慧君</t>
        </is>
      </c>
    </row>
    <row r="1767">
      <c r="A1767" s="7">
        <f>TRUE()</f>
        <v/>
      </c>
      <c r="B1767" s="7" t="inlineStr">
        <is>
          <t>其他</t>
        </is>
      </c>
      <c r="C1767" s="7" t="n"/>
      <c r="D1767" s="14" t="n">
        <v>44397</v>
      </c>
      <c r="E1767" s="7" t="inlineStr">
        <is>
          <t>理學院「量子技術」學分學程</t>
        </is>
      </c>
      <c r="F1767" s="7" t="n"/>
      <c r="G1767" s="7" t="n"/>
      <c r="H1767" s="7" t="n"/>
      <c r="I1767" s="7" t="n"/>
      <c r="J1767" s="7" t="n"/>
      <c r="K1767" s="7" t="n"/>
      <c r="L1767" s="7" t="n"/>
      <c r="M1767" s="7" t="inlineStr">
        <is>
          <t>https://www.phy.ncu.edu.tw/news/%e7%90%86%e5%ad%b8%e9%99%a2%e3%80%8c%e9%87%8f%e5%ad%90%e6%8a%80%e8%a1%93%e3%80%8d%e5%ad%b8%e5%88%86%e5%ad%b8%e7%a8%8b/</t>
        </is>
      </c>
      <c r="N1767" s="7" t="inlineStr">
        <is>
          <t>許慧君</t>
        </is>
      </c>
    </row>
    <row r="1768" ht="79" customHeight="1">
      <c r="A1768" s="7">
        <f>TRUE()</f>
        <v/>
      </c>
      <c r="B1768" s="7" t="inlineStr">
        <is>
          <t>其他</t>
        </is>
      </c>
      <c r="C1768" s="7" t="n"/>
      <c r="D1768" s="14" t="n">
        <v>44392</v>
      </c>
      <c r="E1768" s="7" t="inlineStr">
        <is>
          <t>S4-310整修工程--庫板吊掛施工公告</t>
        </is>
      </c>
      <c r="F1768" s="9" t="inlineStr">
        <is>
          <t>民國110年7月16日將於大享街215巷的科四館後方柵欄門實施大型設備吊車運輸作業，預計作業時間為早上九點至下午三點。
屆時將會有大型吊車於下圖所示之範圍活動(藍色為柵欄門)，請在7月16日前將愛車移動至作業範圍外，以保車輛安全與作業便利，感謝配合！
P.S. 因運輸作業空間需求，309室至L310室之間的走廊、電梯間需要淨空，部分物品將會暫時移動至茶水間外走廊附近，作業完成後會立即復原，敬請見諒。</t>
        </is>
      </c>
      <c r="G1768" s="7" t="n"/>
      <c r="H1768" s="7" t="n"/>
      <c r="I1768" s="7" t="n"/>
      <c r="J1768" s="7" t="n"/>
      <c r="K1768" s="7" t="n"/>
      <c r="L1768" s="7" t="n"/>
      <c r="M1768" s="7" t="inlineStr">
        <is>
          <t>https://www.phy.ncu.edu.tw/news/s4-310%e6%95%b4%e4%bf%ae%e5%b7%a5%e7%a8%8b-%e5%ba%ab%e6%9d%bf%e5%90%8a%e6%8e%9b%e6%96%bd%e5%b7%a5%e5%85%ac%e5%91%8a/</t>
        </is>
      </c>
      <c r="N1768" s="7" t="inlineStr">
        <is>
          <t>許慧君</t>
        </is>
      </c>
    </row>
    <row r="1769">
      <c r="A1769" s="7">
        <f>TRUE()</f>
        <v/>
      </c>
      <c r="B1769" s="7" t="inlineStr">
        <is>
          <t>其他</t>
        </is>
      </c>
      <c r="C1769" s="7" t="n"/>
      <c r="D1769" s="14" t="n">
        <v>44390</v>
      </c>
      <c r="E1769" s="7" t="inlineStr">
        <is>
          <t>109 學年度第 2 學期研究生繳交學位論文注意事項1100713</t>
        </is>
      </c>
      <c r="F1769" s="7" t="inlineStr">
        <is>
          <t>http://pdc.adm.ncu.edu.tw/postM/post/reg/1100713_1.pdf</t>
        </is>
      </c>
      <c r="G1769" s="7" t="inlineStr">
        <is>
          <t>http://pdc.adm.ncu.edu.tw/postM/post/reg/1100713_1.pdf</t>
        </is>
      </c>
      <c r="H1769" s="7" t="inlineStr">
        <is>
          <t>http://pdc.adm.ncu.edu.tw/postM/post/reg/1100713_1.pdf</t>
        </is>
      </c>
      <c r="I1769" s="7" t="n"/>
      <c r="J1769" s="7" t="n"/>
      <c r="K1769" s="7" t="n"/>
      <c r="L1769" s="7" t="n"/>
      <c r="M1769" s="7" t="inlineStr">
        <is>
          <t>https://www.phy.ncu.edu.tw/news/109-%e5%ad%b8%e5%b9%b4%e5%ba%a6%e7%ac%ac-2-%e5%ad%b8%e6%9c%9f%e7%a0%94%e7%a9%b6%e7%94%9f%e7%b9%b3%e4%ba%a4%e5%ad%b8%e4%bd%8d%e8%ab%96%e6%96%87%e6%b3%a8%e6%84%8f%e4%ba%8b%e9%a0%851100713/</t>
        </is>
      </c>
      <c r="N1769" s="7" t="inlineStr">
        <is>
          <t>許慧君</t>
        </is>
      </c>
    </row>
    <row r="1770">
      <c r="A1770" s="7">
        <f>TRUE()</f>
        <v/>
      </c>
      <c r="B1770" s="7" t="inlineStr">
        <is>
          <t>其他</t>
        </is>
      </c>
      <c r="C1770" s="7" t="n"/>
      <c r="D1770" s="14" t="n">
        <v>44390</v>
      </c>
      <c r="E1770" s="7" t="inlineStr">
        <is>
          <t>勞動部各項紓困方案一覽表</t>
        </is>
      </c>
      <c r="F1770" s="7" t="inlineStr">
        <is>
          <t>0086944a00_attch1下載</t>
        </is>
      </c>
      <c r="G1770" s="7" t="inlineStr">
        <is>
          <t>0086944a00_attch1</t>
        </is>
      </c>
      <c r="H1770" s="7" t="inlineStr">
        <is>
          <t>https://www.phy.ncu.edu.tw/wp-content/uploads/2021/07/0086944a00_attch1.pdf</t>
        </is>
      </c>
      <c r="I1770" s="7" t="inlineStr">
        <is>
          <t>下載</t>
        </is>
      </c>
      <c r="J1770" s="7" t="inlineStr">
        <is>
          <t>https://www.phy.ncu.edu.tw/wp-content/uploads/2021/07/0086944a00_attch1.pdf</t>
        </is>
      </c>
      <c r="K1770" s="7" t="n"/>
      <c r="L1770" s="7" t="n"/>
      <c r="M1770" s="7" t="inlineStr">
        <is>
          <t>https://www.phy.ncu.edu.tw/news/%e5%8b%9e%e5%8b%95%e9%83%a8%e5%90%84%e9%a0%85%e7%b4%93%e5%9b%b0%e6%96%b9%e6%a1%88%e4%b8%80%e8%a6%bd%e8%a1%a8/</t>
        </is>
      </c>
      <c r="N1770" s="7" t="inlineStr">
        <is>
          <t>許慧君</t>
        </is>
      </c>
    </row>
    <row r="1771" ht="209" customHeight="1">
      <c r="A1771" s="7">
        <f>TRUE()</f>
        <v/>
      </c>
      <c r="B1771" s="7" t="inlineStr">
        <is>
          <t>其他</t>
        </is>
      </c>
      <c r="C1771" s="7" t="n"/>
      <c r="D1771" s="14" t="n">
        <v>44390</v>
      </c>
      <c r="E1771" s="7" t="inlineStr">
        <is>
          <t>110-1課程教學助教Teaching Assistant(20210713)</t>
        </is>
      </c>
      <c r="F1771" s="9" t="inlineStr">
        <is>
          <t>110-1課程助教安排如附件
The arrangement of TA for the first semester of the academic year 110 is as the annex
110-1助教TA下載
目前尚有數門課程待聘，有意申請者請於7/19前填寫附件申請表，email 至corona@ncu.edu.tw 
Positions are still available for several courses. Students who are willing to apply for the positions please fill in the application form and email it to corona@ncu.edu.tw by July 19.
110-1課程助教志願表TA-Application-Form下載
依據7/8通過研究生獎助學金辦法(如附件)
國立中央大學物理系研究生獎助學金辦法20210708系務會議通過-1下載
課程助教開放申請優先順序 :
1. 第一順位 : 大一大二必修課(微積分、力學、電磁學、應用數學、熱物理、量子物理)、研究所四大力學(統計力學I、量子力學I、古典力學I、電動力學I)、普通物理、普通物理實驗
2. 第二順位 : 非上述課程
目前受理申請為第一順位
謝謝</t>
        </is>
      </c>
      <c r="G1771" s="7" t="inlineStr">
        <is>
          <t>110-1助教TA</t>
        </is>
      </c>
      <c r="H1771" s="7" t="inlineStr">
        <is>
          <t>https://www.phy.ncu.edu.tw/wp-content/uploads/2021/07/110-1助教TA.pdf</t>
        </is>
      </c>
      <c r="I1771" s="7" t="inlineStr">
        <is>
          <t>下載</t>
        </is>
      </c>
      <c r="J1771" s="7" t="inlineStr">
        <is>
          <t>https://www.phy.ncu.edu.tw/wp-content/uploads/2021/07/110-1助教TA.pdf</t>
        </is>
      </c>
      <c r="K1771" s="7" t="inlineStr">
        <is>
          <t>至corona@ncu.edu.tw</t>
        </is>
      </c>
      <c r="L1771" s="7" t="inlineStr">
        <is>
          <t>mailto:至corona@ncu.edu.tw</t>
        </is>
      </c>
      <c r="M1771" s="7" t="inlineStr">
        <is>
          <t>https://www.phy.ncu.edu.tw/news/110-1%e8%aa%b2%e7%a8%8b%e6%95%99%e5%ad%b8%e5%8a%a9%e6%95%99teaching-assistant20210713/</t>
        </is>
      </c>
      <c r="N1771" s="7" t="inlineStr">
        <is>
          <t>許慧君</t>
        </is>
      </c>
    </row>
    <row r="1772">
      <c r="A1772" s="7">
        <f>TRUE()</f>
        <v/>
      </c>
      <c r="B1772" s="7" t="inlineStr">
        <is>
          <t>其他</t>
        </is>
      </c>
      <c r="C1772" s="7" t="n"/>
      <c r="D1772" s="14" t="n">
        <v>44390</v>
      </c>
      <c r="E1772" s="7" t="inlineStr">
        <is>
          <t>『重要公告』因應新冠肺炎防疫三級警戒延長至7月26日，校園防疫相關措施！</t>
        </is>
      </c>
      <c r="F1772" s="7" t="inlineStr">
        <is>
          <t>v1_校園防疫措施1100712-下載</t>
        </is>
      </c>
      <c r="G1772" s="7" t="inlineStr">
        <is>
          <t>v1_校園防疫措施1100712-</t>
        </is>
      </c>
      <c r="H1772" s="7" t="inlineStr">
        <is>
          <t>https://www.phy.ncu.edu.tw/wp-content/uploads/2021/07/v1_校園防疫措施1100712-.pdf</t>
        </is>
      </c>
      <c r="I1772" s="7" t="inlineStr">
        <is>
          <t>下載</t>
        </is>
      </c>
      <c r="J1772" s="7" t="inlineStr">
        <is>
          <t>https://www.phy.ncu.edu.tw/wp-content/uploads/2021/07/v1_校園防疫措施1100712-.pdf</t>
        </is>
      </c>
      <c r="K1772" s="7" t="n"/>
      <c r="L1772" s="7" t="n"/>
      <c r="M1772" s="7" t="inlineStr">
        <is>
          <t>https://www.phy.ncu.edu.tw/news/%e3%80%8e%e9%87%8d%e8%a6%81%e5%85%ac%e5%91%8a%e3%80%8f%e5%9b%a0%e6%87%89%e6%96%b0%e5%86%a0%e8%82%ba%e7%82%8e%e9%98%b2%e7%96%ab%e4%b8%89%e7%b4%9a%e8%ad%a6%e6%88%92%e5%bb%b6%e9%95%b7%e8%87%b37%e6%9c%882/</t>
        </is>
      </c>
      <c r="N1772" s="7" t="inlineStr">
        <is>
          <t>許慧君</t>
        </is>
      </c>
    </row>
    <row r="1773">
      <c r="A1773" s="7">
        <f>TRUE()</f>
        <v/>
      </c>
      <c r="B1773" s="7" t="inlineStr">
        <is>
          <t>其他</t>
        </is>
      </c>
      <c r="C1773" s="7" t="n"/>
      <c r="D1773" s="14" t="n">
        <v>44389</v>
      </c>
      <c r="E1773" s="7" t="inlineStr">
        <is>
          <t>國立中央大學物理系研究生獎助學金辦法20210708系務會議通過</t>
        </is>
      </c>
      <c r="F1773" s="7" t="inlineStr">
        <is>
          <t>國立中央大學物理系研究生獎助學金辦法20210708系務會議通過下載</t>
        </is>
      </c>
      <c r="G1773" s="7" t="inlineStr">
        <is>
          <t>國立中央大學物理系研究生獎助學金辦法20210708系務會議通過</t>
        </is>
      </c>
      <c r="H1773" s="7" t="inlineStr">
        <is>
          <t>https://www.phy.ncu.edu.tw/wp-content/uploads/2021/07/國立中央大學物理系研究生獎助學金辦法20210708系務會議通過.pdf</t>
        </is>
      </c>
      <c r="I1773" s="7" t="inlineStr">
        <is>
          <t>下載</t>
        </is>
      </c>
      <c r="J1773" s="7" t="inlineStr">
        <is>
          <t>https://www.phy.ncu.edu.tw/wp-content/uploads/2021/07/國立中央大學物理系研究生獎助學金辦法20210708系務會議通過.pdf</t>
        </is>
      </c>
      <c r="K1773" s="7" t="n"/>
      <c r="L1773" s="7" t="n"/>
      <c r="M1773" s="7" t="inlineStr">
        <is>
          <t>https://www.phy.ncu.edu.tw/news/%e5%9c%8b%e7%ab%8b%e4%b8%ad%e5%a4%ae%e5%a4%a7%e5%ad%b8%e7%89%a9%e7%90%86%e7%b3%bb%e7%a0%94%e7%a9%b6%e7%94%9f%e7%8d%8e%e5%8a%a9%e5%ad%b8%e9%87%91%e8%be%a6%e6%b3%9520210708%e7%b3%bb%e5%8b%99%e6%9c%83/</t>
        </is>
      </c>
      <c r="N1773" s="7" t="inlineStr">
        <is>
          <t>許慧君</t>
        </is>
      </c>
    </row>
    <row r="1774">
      <c r="A1774" s="7">
        <f>TRUE()</f>
        <v/>
      </c>
      <c r="B1774" s="7" t="inlineStr">
        <is>
          <t>其他</t>
        </is>
      </c>
      <c r="C1774" s="7" t="n"/>
      <c r="D1774" s="14" t="n">
        <v>44389</v>
      </c>
      <c r="E1774" s="7" t="inlineStr">
        <is>
          <t>校內資源回收</t>
        </is>
      </c>
      <c r="F1774" s="7" t="inlineStr">
        <is>
          <t>因疫情影響校內免洗餐具及網購包裝的使用量增加，適逢學生宿舍關舍，致產生大量廢棄物，近日校內資源回收率有下降趨勢，請落實垃圾分類並多加利用網購循環包裝系統。一次性網購包裝將產生大量碳排放，為落實永續校園及配合桃園市環境保護局政策，本校於松果餐廳入口處（全家便利商店旁），設置PackAge+配客嘉循環包裝系統，請多加利用（循環包裝使用說明與歸還方式，請參閱下列網址：https://www.packageplus-tw.com/pages/packagemanual）。</t>
        </is>
      </c>
      <c r="G1774" s="7" t="inlineStr">
        <is>
          <t>https://www.packageplus-tw.com/pages/packagemanual</t>
        </is>
      </c>
      <c r="H1774" s="7" t="inlineStr">
        <is>
          <t>https://www.packageplus-tw.com/pages/packagemanual?fbclid=IwAR3Zu-I_CSCio1LJUpm7Mn5xS9uwGfY6gDlTr_L85Qkj8Fi0CJysWAoeTto</t>
        </is>
      </c>
      <c r="I1774" s="7" t="n"/>
      <c r="J1774" s="7" t="n"/>
      <c r="K1774" s="7" t="n"/>
      <c r="L1774" s="7" t="n"/>
      <c r="M1774" s="7" t="inlineStr">
        <is>
          <t>https://www.phy.ncu.edu.tw/news/%e6%a0%a1%e5%85%a7%e8%b3%87%e6%ba%90%e5%9b%9e%e6%94%b6/</t>
        </is>
      </c>
      <c r="N1774" s="7" t="inlineStr">
        <is>
          <t>許慧君</t>
        </is>
      </c>
    </row>
    <row r="1775">
      <c r="A1775" s="7">
        <f>TRUE()</f>
        <v/>
      </c>
      <c r="B1775" s="7" t="inlineStr">
        <is>
          <t>其他</t>
        </is>
      </c>
      <c r="C1775" s="7" t="n"/>
      <c r="D1775" s="14" t="n">
        <v>44389</v>
      </c>
      <c r="E1775" s="7" t="inlineStr">
        <is>
          <t>【碩士班】110學年度碩一新生英文能力測驗考試公告</t>
        </is>
      </c>
      <c r="F1775" s="7" t="inlineStr">
        <is>
          <t>http://pdc.adm.ncu.edu.tw/postM/post/adm/1100708_1.pdf</t>
        </is>
      </c>
      <c r="G1775" s="7" t="inlineStr">
        <is>
          <t>http://pdc.adm.ncu.edu.tw/postM/post/adm/1100708_1.pdf</t>
        </is>
      </c>
      <c r="H1775" s="7" t="inlineStr">
        <is>
          <t>http://pdc.adm.ncu.edu.tw/postM/post/adm/1100708_1.pdf</t>
        </is>
      </c>
      <c r="I1775" s="7" t="n"/>
      <c r="J1775" s="7" t="n"/>
      <c r="K1775" s="7" t="n"/>
      <c r="L1775" s="7" t="n"/>
      <c r="M1775" s="7" t="inlineStr">
        <is>
          <t>https://www.phy.ncu.edu.tw/news/%e3%80%90%e7%a2%a9%e5%a3%ab%e7%8f%ad%e3%80%91110%e5%ad%b8%e5%b9%b4%e5%ba%a6%e7%a2%a9%e4%b8%80%e6%96%b0%e7%94%9f%e8%8b%b1%e6%96%87%e8%83%bd%e5%8a%9b%e6%b8%ac%e9%a9%97%e8%80%83%e8%a9%a6%e5%85%ac/</t>
        </is>
      </c>
      <c r="N1775" s="7" t="inlineStr">
        <is>
          <t>許慧君</t>
        </is>
      </c>
    </row>
    <row r="1776" ht="333" customHeight="1">
      <c r="A1776" s="7">
        <f>TRUE()</f>
        <v/>
      </c>
      <c r="B1776" s="7" t="inlineStr">
        <is>
          <t>其他</t>
        </is>
      </c>
      <c r="C1776" s="7" t="n"/>
      <c r="D1776" s="14" t="n">
        <v>44385</v>
      </c>
      <c r="E1776" s="7" t="inlineStr">
        <is>
          <t>清洗校區總水塔停水公告</t>
        </is>
      </c>
      <c r="F1776" s="9" t="inlineStr">
        <is>
          <t>事由：為維護用水安全將進行供水系統水塔清洗工程，定於110年07月24、25、31日清洗水塔，敬請用戶儲水備用。
第1號水塔停水時間：110年07月24日(六) 09：00至19：00
地下水停水範圍：女1、2、3、4、6、14舍(含郵局、地下室賣場)、男3、6、7(含七餐)、11(含敦煌書局、好視康眼鏡、美髮部、洗衣部)、13舍、國際學生宿舍、志道樓、工程一館(含品保中心)、電機一、二、三館(含資策會)、科一館、總圖書館、中正圖書館、游藝館、據德樓、大講堂、文一、二、三館、行政大樓、前門警衛室、學生自主學習中心。
第3號水塔停水時間：110年07月25日(日) 09：00至19：00
自來水停水範圍：全校自來水停水(含中大新村一、二、三區)
第4號水塔停水時間：110年07月31日(六) 09：00至19：00
地下水停水範圍：男9AB(含九餐、全家)、12舍、車庫、資源回收場、中大會館、國鼎圖書館、男研舍(含校園咖啡)、管理二館(含一樓餐廳)、志希館(含鬆餅屋)、科二、三、四、五館、理學院教學館、鴻經館、綜教館、客家學院、國鼎光電大樓、依仁堂(含週圍場地)、中大國民運動中心、羽球館、室內游泳池、大型力學實驗室、風洞實驗室、機械館、機電實驗室、鑄造廠、環工/化工館、太遙中心、研究中心二期、雷達站、大氣環境實驗室、工五館A、B(含增建)、C棟、松苑餐廳、育成中心、單一、二、四舍、後門警衛室，教學研究綜合大樓。
※一、倘遇雨天或特殊原因發生致無法工作時，可能取消施工，惟待下次清洗日期決定後，再行公告。
二、不便之處敬祈見諒，提早清洗完畢後將提早供水，如遇有特殊困難亦可能延緩恢復供水。
三、為施作安全，1.3.4號水塔電源及緊急發電機將一併關閉。
施工廠商：五福環境整美有限公司
                               聯絡電話：0955-317420
     營繕組電話：03-4227151#57320
      總務處 啟</t>
        </is>
      </c>
      <c r="G1776" s="7" t="n"/>
      <c r="H1776" s="7" t="n"/>
      <c r="I1776" s="7" t="n"/>
      <c r="J1776" s="7" t="n"/>
      <c r="K1776" s="7" t="n"/>
      <c r="L1776" s="7" t="n"/>
      <c r="M1776" s="7" t="inlineStr">
        <is>
          <t>https://www.phy.ncu.edu.tw/news/%e6%b8%85%e6%b4%97%e6%a0%a1%e5%8d%80%e7%b8%bd%e6%b0%b4%e5%a1%94%e5%81%9c%e6%b0%b4%e5%85%ac%e5%91%8a/</t>
        </is>
      </c>
      <c r="N1776" s="7" t="inlineStr">
        <is>
          <t>許慧君</t>
        </is>
      </c>
    </row>
    <row r="1777">
      <c r="A1777" s="7">
        <f>TRUE()</f>
        <v/>
      </c>
      <c r="B1777" s="7" t="inlineStr">
        <is>
          <t>其他</t>
        </is>
      </c>
      <c r="C1777" s="7" t="n"/>
      <c r="D1777" s="14" t="n">
        <v>44385</v>
      </c>
      <c r="E1777" s="7" t="inlineStr">
        <is>
          <t>109學年度 推行導師工作「優良單位」 、 「傑出導師」 及 「優良導師」當選名單</t>
        </is>
      </c>
      <c r="F1777" s="7" t="inlineStr">
        <is>
          <t>【傑出導師】物理學系 陳永富副教授</t>
        </is>
      </c>
      <c r="G1777" s="7" t="n"/>
      <c r="H1777" s="7" t="n"/>
      <c r="I1777" s="7" t="n"/>
      <c r="J1777" s="7" t="n"/>
      <c r="K1777" s="7" t="n"/>
      <c r="L1777" s="7" t="n"/>
      <c r="M1777" s="7" t="inlineStr">
        <is>
          <t>https://www.phy.ncu.edu.tw/news/10-9-%e5%ad%b8%e5%b9%b4%e5%ba%a6-%e6%8e%a8%e8%a1%8c%e5%b0%8e%e5%b8%ab%e5%b7%a5%e4%bd%9c%e3%80%8c%e5%84%aa%e8%89%af%e5%96%ae%e4%bd%8d%e3%80%8d-%e3%80%81-%e3%80%8c%e5%82%91%e5%87%ba%e5%b0%8e%e5%b8%ab/</t>
        </is>
      </c>
      <c r="N1777" s="7" t="inlineStr">
        <is>
          <t>許慧君</t>
        </is>
      </c>
    </row>
    <row r="1778" ht="66" customHeight="1">
      <c r="A1778" s="7">
        <f>TRUE()</f>
        <v/>
      </c>
      <c r="B1778" s="7" t="inlineStr">
        <is>
          <t>其他</t>
        </is>
      </c>
      <c r="C1778" s="7" t="n"/>
      <c r="D1778" s="14" t="n">
        <v>44385</v>
      </c>
      <c r="E1778" s="7" t="inlineStr">
        <is>
          <t>S4-707施工公告</t>
        </is>
      </c>
      <c r="F1778" s="9" t="inlineStr">
        <is>
          <t>日期 : 110年07月13日~07月15日
地點 : 健雄館七樓707研究室
內容 : 拆除櫃子、油漆粉刷工程
施工期間可能有噪音、粉塵及異味，造成不便敬請見諒！
為了您的安全，行經施工區域，請注意安全，以免發生危險！</t>
        </is>
      </c>
      <c r="G1778" s="7" t="n"/>
      <c r="H1778" s="7" t="n"/>
      <c r="I1778" s="7" t="n"/>
      <c r="J1778" s="7" t="n"/>
      <c r="K1778" s="7" t="n"/>
      <c r="L1778" s="7" t="n"/>
      <c r="M1778" s="7" t="inlineStr">
        <is>
          <t>https://www.phy.ncu.edu.tw/news/s4-707%e6%96%bd%e5%b7%a5%e5%85%ac%e5%91%8a/</t>
        </is>
      </c>
      <c r="N1778" s="7" t="inlineStr">
        <is>
          <t>許慧君</t>
        </is>
      </c>
    </row>
    <row r="1779">
      <c r="A1779" s="7">
        <f>TRUE()</f>
        <v/>
      </c>
      <c r="B1779" s="7" t="inlineStr">
        <is>
          <t>其他</t>
        </is>
      </c>
      <c r="C1779" s="7" t="n"/>
      <c r="D1779" s="14" t="n">
        <v>44383</v>
      </c>
      <c r="E1779" s="7" t="inlineStr">
        <is>
          <t>特務電影成真：建築和地球結構都能透視的「渺子成像術」——專訪中央大學物理系郭家銘教授與地科系陳建志教授</t>
        </is>
      </c>
      <c r="F1779" s="7" t="inlineStr">
        <is>
          <t>https://scitechvista.nat.gov.tw/Article/C000003/detail?ID=bf33e454-f8f9-4075-b79c-a4db9e6c7d3c&amp;fbclid=IwAR0VkR2AKx-YsEJJBCCMA_YXJOY5sdRFfmOUODaD-MDXU8hPm0ixnOUQb7o</t>
        </is>
      </c>
      <c r="G1779" s="7" t="inlineStr">
        <is>
          <t>https://scitechvista.nat.gov.tw/Article/C000003/detail?ID=bf</t>
        </is>
      </c>
      <c r="H1779" s="7" t="inlineStr">
        <is>
          <t>https://scitechvista.nat.gov.tw/Article/C000003/detail?ID=bf33e454-f8f9-4075-b79c-a4db9e6c7d3c&amp;fbclid=IwAR0VkR2AKx-YsEJJBCCMA_YXJOY5sdRFfmOUODaD-MDXU8hPm0ixnOUQb7o</t>
        </is>
      </c>
      <c r="I1779" s="7" t="n"/>
      <c r="J1779" s="7" t="n"/>
      <c r="K1779" s="7" t="n"/>
      <c r="L1779" s="7" t="n"/>
      <c r="M1779" s="7" t="inlineStr">
        <is>
          <t>https://www.phy.ncu.edu.tw/news/%e7%89%b9%e5%8b%99%e9%9b%bb%e5%bd%b1%e6%88%90%e7%9c%9f%ef%bc%9a%e5%bb%ba%e7%af%89%e5%92%8c%e5%9c%b0%e7%90%83%e7%b5%90%e6%a7%8b%e9%83%bd%e8%83%bd%e9%80%8f%e8%a6%96%e7%9a%84%e3%80%8c%e6%b8%ba%e5%ad%90/</t>
        </is>
      </c>
      <c r="N1779" s="7" t="inlineStr">
        <is>
          <t>許慧君</t>
        </is>
      </c>
    </row>
    <row r="1780">
      <c r="A1780" s="7">
        <f>TRUE()</f>
        <v/>
      </c>
      <c r="B1780" s="7" t="inlineStr">
        <is>
          <t>其他</t>
        </is>
      </c>
      <c r="C1780" s="7" t="n"/>
      <c r="D1780" s="14" t="n">
        <v>44383</v>
      </c>
      <c r="E1780" s="7" t="inlineStr">
        <is>
          <t>失物招領(110.07.06)</t>
        </is>
      </c>
      <c r="F1780" s="7" t="inlineStr">
        <is>
          <t>有遺失下列物品者，請儘速至物理系辦(S4-629)認領! 未領取物品將於110.07.31清除。</t>
        </is>
      </c>
      <c r="G1780" s="7" t="n"/>
      <c r="H1780" s="7" t="n"/>
      <c r="I1780" s="7" t="n"/>
      <c r="J1780" s="7" t="n"/>
      <c r="K1780" s="7" t="n"/>
      <c r="L1780" s="7" t="n"/>
      <c r="M1780" s="7" t="inlineStr">
        <is>
          <t>https://www.phy.ncu.edu.tw/news/%e5%a4%b1%e7%89%a9%e6%8b%9b%e9%a0%98110-07-06/</t>
        </is>
      </c>
      <c r="N1780" s="7" t="inlineStr">
        <is>
          <t>許慧君</t>
        </is>
      </c>
    </row>
    <row r="1781">
      <c r="A1781" s="7">
        <f>TRUE()</f>
        <v/>
      </c>
      <c r="B1781" s="7" t="inlineStr">
        <is>
          <t>其他</t>
        </is>
      </c>
      <c r="C1781" s="7" t="n"/>
      <c r="D1781" s="14" t="n">
        <v>44383</v>
      </c>
      <c r="E1781" s="7" t="inlineStr">
        <is>
          <t>國立中央大學物理系碩士班研究生雙主修辦法(1100623教務會議通過)</t>
        </is>
      </c>
      <c r="F1781" s="7" t="inlineStr">
        <is>
          <t>國立中央大學物理系碩士班研究生雙主修辦法1100623教務會議通過下載</t>
        </is>
      </c>
      <c r="G1781" s="7" t="inlineStr">
        <is>
          <t>國立中央大學物理系碩士班研究生雙主修辦法1100623教務會議通過</t>
        </is>
      </c>
      <c r="H1781" s="7" t="inlineStr">
        <is>
          <t>https://www.phy.ncu.edu.tw/wp-content/uploads/2021/07/國立中央大學物理系碩士班研究生雙主修辦法1100623教務會議通過.pdf</t>
        </is>
      </c>
      <c r="I1781" s="7" t="inlineStr">
        <is>
          <t>下載</t>
        </is>
      </c>
      <c r="J1781" s="7" t="inlineStr">
        <is>
          <t>https://www.phy.ncu.edu.tw/wp-content/uploads/2021/07/國立中央大學物理系碩士班研究生雙主修辦法1100623教務會議通過.pdf</t>
        </is>
      </c>
      <c r="K1781" s="7" t="n"/>
      <c r="L1781" s="7" t="n"/>
      <c r="M1781" s="7" t="inlineStr">
        <is>
          <t>https://www.phy.ncu.edu.tw/news/%e5%9c%8b%e7%ab%8b%e4%b8%ad%e5%a4%ae%e5%a4%a7%e5%ad%b8%e7%89%a9%e7%90%86%e7%b3%bb%e7%a2%a9%e5%a3%ab%e7%8f%ad%e7%a0%94%e7%a9%b6%e7%94%9f%e9%9b%99%e4%b8%bb%e4%bf%ae%e8%be%a6%e6%b3%951100623%e6%95%99/</t>
        </is>
      </c>
      <c r="N1781" s="7" t="inlineStr">
        <is>
          <t>許慧君</t>
        </is>
      </c>
    </row>
    <row r="1782" ht="273" customHeight="1">
      <c r="A1782" s="7">
        <f>TRUE()</f>
        <v/>
      </c>
      <c r="B1782" s="7" t="inlineStr">
        <is>
          <t>獎學金</t>
        </is>
      </c>
      <c r="C1782" s="7" t="n"/>
      <c r="D1782" s="14" t="n">
        <v>44383</v>
      </c>
      <c r="E1782" s="7" t="inlineStr">
        <is>
          <t>台灣物理學會各獎項即日起受理申請</t>
        </is>
      </c>
      <c r="F1782" s="9" t="inlineStr">
        <is>
          <t>『獎勵對象~研究生與大學生』
1.吳健雄獎學金(限女性)
獎勵辦法：https://www.ps-taiwan.org/main.php?id=26&amp;fid=4
申請書表：https://reurl.cc/Dglz2R
2.研究生優良論文獎
獎勵辦法：https://www.ps-taiwan.org/main.php?id=27&amp;fid=4
申請書表：https://reurl.cc/ZGVK3M
3.大專生優良論文獎
獎勵辦法：https://www.ps-taiwan.org/main.php?id=28&amp;fid=4
申請書表：https://reurl.cc/0jdA8K
『獎勵對象~國內公私立大學院校或學術研究機構有專任職務者』
1.中技社物理學術獎
獎勵辦法：https://www.ps-taiwan.org/main.php?id=54&amp;fid=4
申請書表：https://reurl.cc/dGyNZ6
2.傑出物理教育獎
推薦辦法：https://www.ps-taiwan.org/main.php?id=57&amp;fid=4
申請書表：https://reurl.cc/Gmp83A
3.傑出年輕物理學者獎
獎勵辦法：https://www.ps-taiwan.org/main.php?id=47&amp;fid=4
申請書表：https://reurl.cc/a9dOyD
詳情請參閱台灣物理學會官網:https://www.ps-taiwan.org/news.php?id=12&amp;fid=1&amp;nid=521</t>
        </is>
      </c>
      <c r="G1782" s="7" t="inlineStr">
        <is>
          <t>https://www.ps-taiwan.org/main.php?id=26&amp;fid=4</t>
        </is>
      </c>
      <c r="H1782" s="7" t="inlineStr">
        <is>
          <t>https://www.ps-taiwan.org/main.php?id=26&amp;fid=4</t>
        </is>
      </c>
      <c r="I1782" s="7" t="inlineStr">
        <is>
          <t>https://reurl.cc/Dglz2R</t>
        </is>
      </c>
      <c r="J1782" s="7" t="inlineStr">
        <is>
          <t>https://reurl.cc/Dglz2R</t>
        </is>
      </c>
      <c r="K1782" s="7" t="inlineStr">
        <is>
          <t>https://www.ps-taiwan.org/main.php?id=27&amp;fid=4</t>
        </is>
      </c>
      <c r="L1782" s="7" t="inlineStr">
        <is>
          <t>https://www.ps-taiwan.org/main.php?id=27&amp;fid=4</t>
        </is>
      </c>
      <c r="M1782" s="7" t="inlineStr">
        <is>
          <t>https://www.phy.ncu.edu.tw/news/%e5%8f%b0%e7%81%a3%e7%89%a9%e7%90%86%e5%ad%b8%e6%9c%83%e5%90%84%e7%8d%8e%e9%a0%85%e5%8d%b3%e6%97%a5%e8%b5%b7%e5%8f%97%e7%90%86%e7%94%b3%e8%ab%8b/</t>
        </is>
      </c>
      <c r="N1782" s="7" t="inlineStr">
        <is>
          <t>許慧君</t>
        </is>
      </c>
    </row>
    <row r="1783">
      <c r="A1783" s="7">
        <f>TRUE()</f>
        <v/>
      </c>
      <c r="B1783" s="7" t="inlineStr">
        <is>
          <t>研討會</t>
        </is>
      </c>
      <c r="C1783" s="7" t="n"/>
      <c r="D1783" s="14" t="n">
        <v>44382</v>
      </c>
      <c r="E1783" s="7" t="inlineStr">
        <is>
          <t>2021 光世代實驗技術預備學校</t>
        </is>
      </c>
      <c r="F1783" s="7" t="inlineStr">
        <is>
          <t>http://hfp.phy.ncu.edu.tw/%e8%a8%93%e7%b7%b4/%e6%9a%91%e6%9c%9f%e6%96%b0%e7%94%9f%e8%a8%93%e7%b7%b4/2021-%e5%85%89%e4%b8%96%e4%bb%a3%e5%af%a6%e9%a9%97%e6%8a%80%e8%a1%93%e9%a0%90%e5%82%99%e5%ad%b8%e6%a0%a1/</t>
        </is>
      </c>
      <c r="G1783" s="7" t="inlineStr">
        <is>
          <t>http://hfp.phy.ncu.edu.tw/%e8%a8%93%e7%b7%b4/%e6%9a%91%e6%9c</t>
        </is>
      </c>
      <c r="H1783" s="7" t="inlineStr">
        <is>
          <t>http://hfp.phy.ncu.edu.tw/%e8%a8%93%e7%b7%b4/%e6%9a%91%e6%9c%9f%e6%96%b0%e7%94%9f%e8%a8%93%e7%b7%b4/2021-%e5%85%89%e4%b8%96%e4%bb%a3%e5%af%a6%e9%a9%97%e6%8a%80%e8%a1%93%e9%a0%90%e5%82%99%e5%ad%b8%e6%a0%a1/</t>
        </is>
      </c>
      <c r="I1783" s="7" t="n"/>
      <c r="J1783" s="7" t="n"/>
      <c r="K1783" s="7" t="n"/>
      <c r="L1783" s="7" t="n"/>
      <c r="M1783" s="7" t="inlineStr">
        <is>
          <t>https://www.phy.ncu.edu.tw/news/2021-%e5%85%89%e4%b8%96%e4%bb%a3%e5%af%a6%e9%a9%97%e6%8a%80%e8%a1%93%e9%a0%90%e5%82%99%e5%ad%b8%e6%a0%a1/</t>
        </is>
      </c>
      <c r="N1783" s="7" t="inlineStr">
        <is>
          <t>許慧君</t>
        </is>
      </c>
    </row>
    <row r="1784" ht="53" customHeight="1">
      <c r="A1784" s="7">
        <f>TRUE()</f>
        <v/>
      </c>
      <c r="B1784" s="7" t="inlineStr">
        <is>
          <t>其他</t>
        </is>
      </c>
      <c r="C1784" s="7" t="n"/>
      <c r="D1784" s="14" t="n">
        <v>44382</v>
      </c>
      <c r="E1784" s="7" t="inlineStr">
        <is>
          <t>S4-310實驗室施工公告</t>
        </is>
      </c>
      <c r="F1784" s="9" t="inlineStr">
        <is>
          <t>7/6 ~ 7/30
310強場物理實驗室進行『實驗室外牆隔熱工程』，施工期間健雄館部分中大湖步道及教學館旁之自行車停放區將禁止通行(範圍如下圖所示)，以免發生危險。
施工期間可能產生噪音、粉塵，敬請見諒!!</t>
        </is>
      </c>
      <c r="G1784" s="7" t="n"/>
      <c r="H1784" s="7" t="n"/>
      <c r="I1784" s="7" t="n"/>
      <c r="J1784" s="7" t="n"/>
      <c r="K1784" s="7" t="n"/>
      <c r="L1784" s="7" t="n"/>
      <c r="M1784" s="7" t="inlineStr">
        <is>
          <t>https://www.phy.ncu.edu.tw/news/s4-310%e5%af%a6%e9%a9%97%e5%ae%a4%e6%96%bd%e5%b7%a5%e5%85%ac%e5%91%8a/</t>
        </is>
      </c>
      <c r="N1784" s="7" t="inlineStr">
        <is>
          <t>許慧君</t>
        </is>
      </c>
    </row>
    <row r="1785">
      <c r="A1785" s="7">
        <f>TRUE()</f>
        <v/>
      </c>
      <c r="B1785" s="7" t="inlineStr">
        <is>
          <t>其他</t>
        </is>
      </c>
      <c r="C1785" s="7" t="n"/>
      <c r="D1785" s="14" t="n">
        <v>44382</v>
      </c>
      <c r="E1785" s="7" t="inlineStr">
        <is>
          <t>109 學年度第 2 學期研究生繳交學位論文注意事項</t>
        </is>
      </c>
      <c r="F1785" s="7" t="inlineStr">
        <is>
          <t>http://pdc.adm.ncu.edu.tw/postM/post/reg/1100705_1.pdf</t>
        </is>
      </c>
      <c r="G1785" s="7" t="inlineStr">
        <is>
          <t>http://pdc.adm.ncu.edu.tw/postM/post/reg/1100705_1.pdf</t>
        </is>
      </c>
      <c r="H1785" s="7" t="inlineStr">
        <is>
          <t>http://pdc.adm.ncu.edu.tw/postM/post/reg/1100705_1.pdf</t>
        </is>
      </c>
      <c r="I1785" s="7" t="n"/>
      <c r="J1785" s="7" t="n"/>
      <c r="K1785" s="7" t="n"/>
      <c r="L1785" s="7" t="n"/>
      <c r="M1785" s="7" t="inlineStr">
        <is>
          <t>https://www.phy.ncu.edu.tw/news/109-%e5%ad%b8%e5%b9%b4%e5%ba%a6%e7%ac%ac-2-%e5%ad%b8%e6%9c%9f%e7%a0%94%e7%a9%b6%e7%94%9f%e7%b9%b3%e4%ba%a4%e5%ad%b8%e4%bd%8d%e8%ab%96%e6%96%87%e6%b3%a8%e6%84%8f%e4%ba%8b%e9%a0%85/</t>
        </is>
      </c>
      <c r="N1785" s="7" t="inlineStr">
        <is>
          <t>許慧君</t>
        </is>
      </c>
    </row>
    <row r="1786" ht="222" customHeight="1">
      <c r="A1786" s="7">
        <f>TRUE()</f>
        <v/>
      </c>
      <c r="B1786" s="7" t="inlineStr">
        <is>
          <t>其他</t>
        </is>
      </c>
      <c r="C1786" s="7" t="n"/>
      <c r="D1786" s="14" t="n">
        <v>44379</v>
      </c>
      <c r="E1786" s="7" t="inlineStr">
        <is>
          <t>109學年度第2學期研究生延後離校學生團體保險續保注意事項</t>
        </is>
      </c>
      <c r="F1786" s="9" t="inlineStr">
        <is>
          <t>109學年度第2學期研究生延後離校學生團體保險續保注意事項
       因應新冠肺炎疫情之影響，本校准予研究生延長辦理畢業離校手續至110年10月29日中午12時止，然依據109、110學年度學生團體保險契約條款規定，應屆畢業生學生團體保險效力至當年度8月31日午夜十二時終止，故延後離校之研究生如欲續保學生團體保險者，請於110年8月23～27日上班時間，至衛生保健組辦理續保作業，繳納110學年度第1學期之學生團體保險費用，始得延長學生團體保險效力，至辦理畢業離校手續之日終止。
National Central University 2nd semester of academic year 2020
Group insurance notices for postgraduates who are postponing the procedure to leave NCU
        In respond to the impact of coronavirus, NCU has allowed extension on the graduation procedures until 12 noon on October 29th, 2021. However, according to the terms of the student group insurance contract for the academic year 2020 and 2021, the insurance for new graduates is only valid till August 31st midnight of the current year. Therefore, for any postgraduates who wants to renew their student group insurance, go to Health Center during work hours between August 23rd and 27th of 2021 to complete the renewal procedures. Payment of the insurance fee for the 1st semester of the academic year 2021 will extend the validity of the student group insurance, and it will end on the day when the procedure for leaving NCU is completed.</t>
        </is>
      </c>
      <c r="G1786" s="7" t="n"/>
      <c r="H1786" s="7" t="n"/>
      <c r="I1786" s="7" t="n"/>
      <c r="J1786" s="7" t="n"/>
      <c r="K1786" s="7" t="n"/>
      <c r="L1786" s="7" t="n"/>
      <c r="M1786" s="7" t="inlineStr">
        <is>
          <t>https://www.phy.ncu.edu.tw/news/109%e5%ad%b8%e5%b9%b4%e5%ba%a6%e7%ac%ac2%e5%ad%b8%e6%9c%9f%e7%a0%94%e7%a9%b6%e7%94%9f%e5%bb%b6%e5%be%8c%e9%9b%a2%e6%a0%a1%e5%ad%b8%e7%94%9f%e5%9c%98%e9%ab%94%e4%bf%9d%e9%9a%aa%e7%ba%8c%e4%bf%9d/</t>
        </is>
      </c>
      <c r="N1786" s="7" t="inlineStr">
        <is>
          <t>許慧君</t>
        </is>
      </c>
    </row>
    <row r="1787">
      <c r="A1787" s="7">
        <f>TRUE()</f>
        <v/>
      </c>
      <c r="B1787" s="7" t="inlineStr">
        <is>
          <t>其他</t>
        </is>
      </c>
      <c r="C1787" s="7" t="n"/>
      <c r="D1787" s="14" t="n">
        <v>44379</v>
      </c>
      <c r="E1787" s="7" t="inlineStr">
        <is>
          <t>因應疫情，如要洽詢註冊組或申請成績單、在學證明等文件說明</t>
        </is>
      </c>
      <c r="F1787" s="7" t="inlineStr">
        <is>
          <t>http://pdc.adm.ncu.edu.tw/postM/post/reg/1100524_1.pdf</t>
        </is>
      </c>
      <c r="G1787" s="7" t="inlineStr">
        <is>
          <t>http://pdc.adm.ncu.edu.tw/postM/post/reg/1100524_1.pdf</t>
        </is>
      </c>
      <c r="H1787" s="7" t="inlineStr">
        <is>
          <t>http://pdc.adm.ncu.edu.tw/postM/post/reg/1100524_1.pdf</t>
        </is>
      </c>
      <c r="I1787" s="7" t="n"/>
      <c r="J1787" s="7" t="n"/>
      <c r="K1787" s="7" t="n"/>
      <c r="L1787" s="7" t="n"/>
      <c r="M1787" s="7" t="inlineStr">
        <is>
          <t>https://www.phy.ncu.edu.tw/news/%e5%9b%a0%e6%87%89%e7%96%ab%e6%83%85%ef%bc%8c%e5%a6%82%e8%a6%81%e6%b4%bd%e8%a9%a2%e8%a8%bb%e5%86%8a%e7%b5%84%e6%88%96%e7%94%b3%e8%ab%8b%e6%88%90%e7%b8%be%e5%96%ae%e3%80%81%e5%9c%a8%e5%ad%b8%e8%ad%89-2/</t>
        </is>
      </c>
      <c r="N1787" s="7" t="inlineStr">
        <is>
          <t>許慧君</t>
        </is>
      </c>
    </row>
    <row r="1788" ht="40" customHeight="1">
      <c r="A1788" s="7">
        <f>TRUE()</f>
        <v/>
      </c>
      <c r="B1788" s="7" t="inlineStr">
        <is>
          <t>獎學金</t>
        </is>
      </c>
      <c r="C1788" s="7" t="n"/>
      <c r="D1788" s="14" t="n">
        <v>44378</v>
      </c>
      <c r="E1788" s="7" t="inlineStr">
        <is>
          <t>教育部110-111年度「臺灣重點領域獎學金試辦計畫」</t>
        </is>
      </c>
      <c r="F1788" s="9" t="inlineStr">
        <is>
          <t>110OB01305下載
110AK00405_0087349a00_di下載
110AK00405_0087349a00_attch1下載</t>
        </is>
      </c>
      <c r="G1788" s="7" t="inlineStr">
        <is>
          <t>110OB01305</t>
        </is>
      </c>
      <c r="H1788" s="7" t="inlineStr">
        <is>
          <t>https://www.phy.ncu.edu.tw/wp-content/uploads/2021/07/110OB01305.pdf</t>
        </is>
      </c>
      <c r="I1788" s="7" t="inlineStr">
        <is>
          <t>下載</t>
        </is>
      </c>
      <c r="J1788" s="7" t="inlineStr">
        <is>
          <t>https://www.phy.ncu.edu.tw/wp-content/uploads/2021/07/110OB01305.pdf</t>
        </is>
      </c>
      <c r="K1788" s="7" t="inlineStr">
        <is>
          <t>110AK00405_0087349a00_di</t>
        </is>
      </c>
      <c r="L1788" s="7" t="inlineStr">
        <is>
          <t>https://www.phy.ncu.edu.tw/wp-content/uploads/2021/07/110AK00405_0087349a00_di.pdf</t>
        </is>
      </c>
      <c r="M1788" s="7" t="inlineStr">
        <is>
          <t>https://www.phy.ncu.edu.tw/news/%e6%95%99%e8%82%b2%e9%83%a8110-111%e5%b9%b4%e5%ba%a6%e3%80%8c%e8%87%ba%e7%81%a3%e9%87%8d%e9%bb%9e%e9%a0%98%e5%9f%9f%e7%8d%8e%e5%ad%b8%e9%87%91%e8%a9%a6%e8%be%a6%e8%a8%88%e7%95%ab%e3%80%8d/</t>
        </is>
      </c>
      <c r="N1788" s="7" t="inlineStr">
        <is>
          <t>許慧君</t>
        </is>
      </c>
    </row>
    <row r="1789">
      <c r="A1789" s="7">
        <f>TRUE()</f>
        <v/>
      </c>
      <c r="B1789" s="7" t="inlineStr">
        <is>
          <t>研討會</t>
        </is>
      </c>
      <c r="C1789" s="7" t="n"/>
      <c r="D1789" s="14" t="n">
        <v>44372</v>
      </c>
      <c r="E1789" s="7" t="inlineStr">
        <is>
          <t>2021 中央大學物理小年會</t>
        </is>
      </c>
      <c r="F1789" s="7" t="inlineStr">
        <is>
          <t>https://ncuphyam.wixsite.com/2021ncuphy-am</t>
        </is>
      </c>
      <c r="G1789" s="7" t="inlineStr">
        <is>
          <t>https://ncuphyam.wixsite.com/2021ncuphy-am</t>
        </is>
      </c>
      <c r="H1789" s="7" t="inlineStr">
        <is>
          <t>https://ncuphyam.wixsite.com/2021ncuphy-am</t>
        </is>
      </c>
      <c r="I1789" s="7" t="n"/>
      <c r="J1789" s="7" t="n"/>
      <c r="K1789" s="7" t="n"/>
      <c r="L1789" s="7" t="n"/>
      <c r="M1789" s="7" t="inlineStr">
        <is>
          <t>https://www.phy.ncu.edu.tw/news/2021-%e4%b8%ad%e5%a4%ae%e5%a4%a7%e5%ad%b8%e7%89%a9%e7%90%86%e5%b0%8f%e5%b9%b4%e6%9c%83/</t>
        </is>
      </c>
      <c r="N1789" s="7" t="inlineStr">
        <is>
          <t>許慧君</t>
        </is>
      </c>
    </row>
    <row r="1790">
      <c r="A1790" s="7">
        <f>TRUE()</f>
        <v/>
      </c>
      <c r="B1790" s="7" t="inlineStr">
        <is>
          <t>其他</t>
        </is>
      </c>
      <c r="C1790" s="7" t="n"/>
      <c r="D1790" s="14" t="n">
        <v>44371</v>
      </c>
      <c r="E1790" s="7" t="inlineStr">
        <is>
          <t>『重要公告』因應新冠肺炎防疫三級警戒延長至7月12日，校園防疫相關措施！</t>
        </is>
      </c>
      <c r="F1790" s="7" t="inlineStr">
        <is>
          <t>v1_校園防疫措施1100624-下載</t>
        </is>
      </c>
      <c r="G1790" s="7" t="inlineStr">
        <is>
          <t>v1_校園防疫措施1100624-</t>
        </is>
      </c>
      <c r="H1790" s="7" t="inlineStr">
        <is>
          <t>https://www.phy.ncu.edu.tw/wp-content/uploads/2021/06/v1_校園防疫措施1100624-.pdf</t>
        </is>
      </c>
      <c r="I1790" s="7" t="inlineStr">
        <is>
          <t>下載</t>
        </is>
      </c>
      <c r="J1790" s="7" t="inlineStr">
        <is>
          <t>https://www.phy.ncu.edu.tw/wp-content/uploads/2021/06/v1_校園防疫措施1100624-.pdf</t>
        </is>
      </c>
      <c r="K1790" s="7" t="n"/>
      <c r="L1790" s="7" t="n"/>
      <c r="M1790" s="7" t="inlineStr">
        <is>
          <t>https://www.phy.ncu.edu.tw/news/%e3%80%8e%e9%87%8d%e8%a6%81%e5%85%ac%e5%91%8a%e3%80%8f%e5%9b%a0%e6%87%89%e6%96%b0%e5%86%a0%e8%82%ba%e7%82%8e%e9%98%b2%e7%96%ab%e4%b8%89%e7%b4%9a%e8%ad%a6%e6%88%92%e5%bb%b6%e9%95%b7%e8%87%b37%e6%9c%881/</t>
        </is>
      </c>
      <c r="N1790" s="7" t="inlineStr">
        <is>
          <t>許慧君</t>
        </is>
      </c>
    </row>
    <row r="1791">
      <c r="A1791" s="7">
        <f>TRUE()</f>
        <v/>
      </c>
      <c r="B1791" s="7" t="inlineStr">
        <is>
          <t>其他</t>
        </is>
      </c>
      <c r="C1791" s="7" t="n"/>
      <c r="D1791" s="14" t="n">
        <v>44371</v>
      </c>
      <c r="E1791" s="7" t="inlineStr">
        <is>
          <t>研究生學位論文紙本常見錯誤範例 Examples of Common Errors in  NCU Postgraduates’ Hard-copy Theses</t>
        </is>
      </c>
      <c r="F1791" s="7" t="inlineStr">
        <is>
          <t>研究生學位論文紙本常見錯誤範例Examples-of-Common-Errors-in-NCU-Postgraduates’-Hard-copy-Theses下載</t>
        </is>
      </c>
      <c r="G1791" s="7" t="inlineStr">
        <is>
          <t>研究生學位論文紙本常見錯誤範例Examples-of-Common-Errors-in-NCU-Postgraduate</t>
        </is>
      </c>
      <c r="H1791" s="7" t="inlineStr">
        <is>
          <t>https://www.phy.ncu.edu.tw/wp-content/uploads/2021/06/研究生學位論文紙本常見錯誤範例Examples-of-Common-Errors-in-NCU-Postgraduates’-Hard-copy-Theses.pdf</t>
        </is>
      </c>
      <c r="I1791" s="7" t="inlineStr">
        <is>
          <t>下載</t>
        </is>
      </c>
      <c r="J1791" s="7" t="inlineStr">
        <is>
          <t>https://www.phy.ncu.edu.tw/wp-content/uploads/2021/06/研究生學位論文紙本常見錯誤範例Examples-of-Common-Errors-in-NCU-Postgraduates’-Hard-copy-Theses.pdf</t>
        </is>
      </c>
      <c r="K1791" s="7" t="n"/>
      <c r="L1791" s="7" t="n"/>
      <c r="M1791" s="7" t="inlineStr">
        <is>
          <t>https://www.phy.ncu.edu.tw/news/%e7%a0%94%e7%a9%b6%e7%94%9f%e5%ad%b8%e4%bd%8d%e8%ab%96%e6%96%87%e7%b4%99%e6%9c%ac%e5%b8%b8%e8%a6%8b%e9%8c%af%e8%aa%a4%e7%af%84%e4%be%8b-examples-of-common-errors-in-ncu-postgraduates-hard-co/</t>
        </is>
      </c>
      <c r="N1791" s="7" t="inlineStr">
        <is>
          <t>許慧君</t>
        </is>
      </c>
    </row>
    <row r="1792" ht="79" customHeight="1">
      <c r="A1792" s="7">
        <f>TRUE()</f>
        <v/>
      </c>
      <c r="B1792" s="7" t="inlineStr">
        <is>
          <t>其他</t>
        </is>
      </c>
      <c r="C1792" s="7" t="n"/>
      <c r="D1792" s="14" t="n">
        <v>44371</v>
      </c>
      <c r="E1792" s="7" t="inlineStr">
        <is>
          <t>本校110年度共同暑假補休日</t>
        </is>
      </c>
      <c r="F1792" s="9" t="inlineStr">
        <is>
          <t>本校公佈110年度職員共同暑假補休日:
110年7月9日(週五)、7月23日(週五)、8月6日(週五)、8月13日(週五)、8月20日(週五) 、9月3日(週五)
系辦共同休假，有需處理之相關行政事務，請避開此日。
教務處暫停服務，欲領取畢業證書或洽辦其他業務者，請避 開共同暑休日。
不便之處，還請見諒!</t>
        </is>
      </c>
      <c r="G1792" s="7" t="n"/>
      <c r="H1792" s="7" t="n"/>
      <c r="I1792" s="7" t="n"/>
      <c r="J1792" s="7" t="n"/>
      <c r="K1792" s="7" t="n"/>
      <c r="L1792" s="7" t="n"/>
      <c r="M1792" s="7" t="inlineStr">
        <is>
          <t>https://www.phy.ncu.edu.tw/news/%e6%9c%ac%e6%a0%a1110%e5%b9%b4%e5%ba%a6%e5%85%b1%e5%90%8c%e6%9a%91%e5%81%87%e8%a3%9c%e4%bc%91%e6%97%a5/</t>
        </is>
      </c>
      <c r="N1792" s="7" t="inlineStr">
        <is>
          <t>劉怡貞</t>
        </is>
      </c>
    </row>
    <row r="1793" ht="27" customHeight="1">
      <c r="A1793" s="7">
        <f>TRUE()</f>
        <v/>
      </c>
      <c r="B1793" s="7" t="inlineStr">
        <is>
          <t>其他</t>
        </is>
      </c>
      <c r="C1793" s="7" t="n"/>
      <c r="D1793" s="14" t="n">
        <v>44371</v>
      </c>
      <c r="E1793" s="7" t="inlineStr">
        <is>
          <t>物理系實驗室誠徵工讀生1名</t>
        </is>
      </c>
      <c r="F1793" s="9" t="inlineStr">
        <is>
          <t>有興趣者請與薛雅薇教授聯絡
Email: yhsueh@phy.ncu.edu.tw</t>
        </is>
      </c>
      <c r="G1793" s="7" t="inlineStr">
        <is>
          <t>yhsueh@phy.ncu.edu.tw</t>
        </is>
      </c>
      <c r="H1793" s="7" t="inlineStr">
        <is>
          <t>mailto:yhsueh@phy.ncu.edu.tw</t>
        </is>
      </c>
      <c r="I1793" s="7" t="n"/>
      <c r="J1793" s="7" t="n"/>
      <c r="K1793" s="7" t="n"/>
      <c r="L1793" s="7" t="n"/>
      <c r="M1793" s="7" t="inlineStr">
        <is>
          <t>https://www.phy.ncu.edu.tw/news/%e7%89%a9%e7%90%86%e7%b3%bb%e5%af%a6%e9%a9%97%e5%ae%a4%e8%aa%a0%e5%be%b5%e5%b7%a5%e8%ae%80%e7%94%9f1%e5%90%8d/</t>
        </is>
      </c>
      <c r="N1793" s="7" t="inlineStr">
        <is>
          <t>許慧君</t>
        </is>
      </c>
    </row>
    <row r="1794" ht="92" customHeight="1">
      <c r="A1794" s="7">
        <f>TRUE()</f>
        <v/>
      </c>
      <c r="B1794" s="7" t="inlineStr">
        <is>
          <t>其他</t>
        </is>
      </c>
      <c r="C1794" s="7" t="n"/>
      <c r="D1794" s="14" t="n">
        <v>44371</v>
      </c>
      <c r="E1794" s="7" t="inlineStr">
        <is>
          <t>健雄館310實驗室修繕工程</t>
        </is>
      </c>
      <c r="F1794" s="9" t="inlineStr">
        <is>
          <t>日期：110/6/28 ~ 110/9/27
地點：健雄館310室
內容：實驗室修繕工程
施工期間可能有噪音、粉塵，造成不便敬請見諒!
施工期間，如行經施工區域，請注意安全，以免發生危險!
PS. 6/28 ~ 7/2將搬運施工物品並清理廢棄物，309室至L310室之間的走廊、電梯間需要淨空，部分物品將會暫時移動至茶水間外走廊附近，作業完成後會立即復原，敬請見諒。</t>
        </is>
      </c>
      <c r="G1794" s="7" t="n"/>
      <c r="H1794" s="7" t="n"/>
      <c r="I1794" s="7" t="n"/>
      <c r="J1794" s="7" t="n"/>
      <c r="K1794" s="7" t="n"/>
      <c r="L1794" s="7" t="n"/>
      <c r="M1794" s="7" t="inlineStr">
        <is>
          <t>https://www.phy.ncu.edu.tw/news/%e5%81%a5%e9%9b%84%e9%a4%a8310%e5%af%a6%e9%a9%97%e5%ae%a4%e4%bf%ae%e7%b9%95%e5%b7%a5%e7%a8%8b/</t>
        </is>
      </c>
      <c r="N1794" s="7" t="inlineStr">
        <is>
          <t>許慧君</t>
        </is>
      </c>
    </row>
    <row r="1795" ht="66" customHeight="1">
      <c r="A1795" s="7">
        <f>TRUE()</f>
        <v/>
      </c>
      <c r="B1795" s="7" t="inlineStr">
        <is>
          <t>其他</t>
        </is>
      </c>
      <c r="C1795" s="7" t="n"/>
      <c r="D1795" s="14" t="n">
        <v>44369</v>
      </c>
      <c r="E1795" s="7" t="inlineStr">
        <is>
          <t>公共空間清潔公告</t>
        </is>
      </c>
      <c r="F1795" s="9" t="inlineStr">
        <is>
          <t>6/28(ㄧ)~6/30(三)
健雄館4F~10F
走廊除蠟、洗地
各樓層走廊如有堆放物品，請盡量清空。
施作期間略有噪音，不便之處請多諒解。</t>
        </is>
      </c>
      <c r="G1795" s="7" t="n"/>
      <c r="H1795" s="7" t="n"/>
      <c r="I1795" s="7" t="n"/>
      <c r="J1795" s="7" t="n"/>
      <c r="K1795" s="7" t="n"/>
      <c r="L1795" s="7" t="n"/>
      <c r="M1795" s="7" t="inlineStr">
        <is>
          <t>https://www.phy.ncu.edu.tw/news/%e5%85%ac%e5%85%b1%e7%a9%ba%e9%96%93%e6%b8%85%e6%bd%94%e5%85%ac%e5%91%8a-7/</t>
        </is>
      </c>
      <c r="N1795" s="7" t="inlineStr">
        <is>
          <t>許慧君</t>
        </is>
      </c>
    </row>
    <row r="1796">
      <c r="A1796" s="7">
        <f>TRUE()</f>
        <v/>
      </c>
      <c r="B1796" s="7" t="inlineStr">
        <is>
          <t>其他</t>
        </is>
      </c>
      <c r="C1796" s="7" t="n"/>
      <c r="D1796" s="14" t="n">
        <v>44365</v>
      </c>
      <c r="E1796" s="7" t="inlineStr">
        <is>
          <t>因應疫情之業務彈性措施1100617 (有關研究生學位考試、延長修業年限、畢業離校等因應疫情相關事項)</t>
        </is>
      </c>
      <c r="F1796" s="7" t="inlineStr">
        <is>
          <t>http://pdc.adm.ncu.edu.tw/postM/post/reg/1100617_1.pdf</t>
        </is>
      </c>
      <c r="G1796" s="7" t="inlineStr">
        <is>
          <t>http://pdc.adm.ncu.edu.tw/postM/post/reg/1100617_1.pdf</t>
        </is>
      </c>
      <c r="H1796" s="7" t="inlineStr">
        <is>
          <t>http://pdc.adm.ncu.edu.tw/postM/post/reg/1100617_1.pdf</t>
        </is>
      </c>
      <c r="I1796" s="7" t="n"/>
      <c r="J1796" s="7" t="n"/>
      <c r="K1796" s="7" t="n"/>
      <c r="L1796" s="7" t="n"/>
      <c r="M1796" s="7" t="inlineStr">
        <is>
          <t>https://www.phy.ncu.edu.tw/news/%e5%9b%a0%e6%87%89%e7%96%ab%e6%83%85%e4%b9%8b%e6%a5%ad%e5%8b%99%e5%bd%88%e6%80%a7%e6%8e%aa%e6%96%bd1100617-%e6%9c%89%e9%97%9c%e7%a0%94%e7%a9%b6%e7%94%9f%e5%ad%b8%e4%bd%8d%e8%80%83%e8%a9%a6%e3%80%81/</t>
        </is>
      </c>
      <c r="N1796" s="7" t="inlineStr">
        <is>
          <t>許慧君</t>
        </is>
      </c>
    </row>
    <row r="1797" ht="170" customHeight="1">
      <c r="A1797" s="7">
        <f>TRUE()</f>
        <v/>
      </c>
      <c r="B1797" s="7" t="inlineStr">
        <is>
          <t>其他</t>
        </is>
      </c>
      <c r="C1797" s="7" t="n"/>
      <c r="D1797" s="14" t="n">
        <v>44364</v>
      </c>
      <c r="E1797" s="7" t="inlineStr">
        <is>
          <t>二手教科書募集活動110.6.21-8.2</t>
        </is>
      </c>
      <c r="F1797" s="9" t="inlineStr">
        <is>
          <t>為促使正版教科書有效利用，並達到智慧財產權宣導及資源減量、回收的目的，圖書館將於每學期末及學期初舉辦「傳承、活化」二手教科書回收、贈送活動。本次活動資訊如下：
捐書→ 110.6.21 (一)-110.8.2 (一)
贈送→ 下學期初
收書處：總圖書館大門口、宿舍傳達室
注意事項：
• 圖書館開放時間：週一至週五 08:00-17:00，週末不開放
• 請提供外觀潔淨、內頁完整的正版教科書籍。
• 本活動僅為二手教科書回收及贈送平台，恕不提供課程及書籍資訊。
• 活動結束後，圖書館擁有處理剩餘書籍的權利，恕不退還。
若有任何問題，歡迎洽詢中央大學圖書館推廣服務組鄭小姐，請撥校內分機57407或E-mail 至julie829@ncu.edu.tw。</t>
        </is>
      </c>
      <c r="G1797" s="7" t="n"/>
      <c r="H1797" s="7" t="n"/>
      <c r="I1797" s="7" t="n"/>
      <c r="J1797" s="7" t="n"/>
      <c r="K1797" s="7" t="n"/>
      <c r="L1797" s="7" t="n"/>
      <c r="M1797" s="7" t="inlineStr">
        <is>
          <t>https://www.phy.ncu.edu.tw/news/%e4%ba%8c%e6%89%8b%e6%95%99%e7%a7%91%e6%9b%b8%e5%8b%9f%e9%9b%86%e6%b4%bb%e5%8b%95110-6-21-8-2/</t>
        </is>
      </c>
      <c r="N1797" s="7" t="inlineStr">
        <is>
          <t>許慧君</t>
        </is>
      </c>
    </row>
    <row r="1798" ht="170" customHeight="1">
      <c r="A1798" s="7">
        <f>TRUE()</f>
        <v/>
      </c>
      <c r="B1798" s="7" t="inlineStr">
        <is>
          <t>其他</t>
        </is>
      </c>
      <c r="C1798" s="7" t="n"/>
      <c r="D1798" s="14" t="n">
        <v>44364</v>
      </c>
      <c r="E1798" s="7" t="inlineStr">
        <is>
          <t>110學年度第1學期課程教學助教志願調查Teaching Assistant Application Form</t>
        </is>
      </c>
      <c r="F1798" s="9" t="inlineStr">
        <is>
          <t>物理系研究生欲申請擔任課程教學助教者，請填寫『課程教學助教志願表』電子檔(請至物理系網頁最新公告下載)，於110年06月25日前回傳 corona@ncu.edu.tw 。
Physics Department graduate students who wish to serve as teaching assistants (TA), please fill in the TA Application Form (downloadable from the Department webpage: Latest News), and submit corona@ncu.edu.tw before June 25, 2021 .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 while doctoral students must serve for at least two semesters (once in both semesters) as part of the criteria for graduation.
110-1課程助教志願表TA-Application-Form下載
國立中央大學物理系研究生獎助學金辦法20201215系務會議修訂下載
國立中央大學研究生獎助學金辦法-109年6月1日行政會議通過下載</t>
        </is>
      </c>
      <c r="G1798" s="7" t="inlineStr">
        <is>
          <t>corona@ncu.edu.tw</t>
        </is>
      </c>
      <c r="H1798" s="7" t="inlineStr">
        <is>
          <t>mailto:corona@ncu.edu.tw</t>
        </is>
      </c>
      <c r="I1798" s="7" t="inlineStr">
        <is>
          <t>corona@ncu.edu.tw</t>
        </is>
      </c>
      <c r="J1798" s="7" t="inlineStr">
        <is>
          <t>mailto:corona@ncu.edu.tw</t>
        </is>
      </c>
      <c r="K1798" s="7" t="inlineStr">
        <is>
          <t>110-1課程助教志願表TA-Application-Form下載</t>
        </is>
      </c>
      <c r="L1798" s="7" t="inlineStr">
        <is>
          <t>https://www.phy.ncu.edu.tw/wp-content/uploads/2021/06/110-1%E8%AA%B2%E7%A8%8B%E5%8A%A9%E6%95%99%E5%BF%97%E9%A1%98%E8%A1%A8TA-Application-Form.xlsx</t>
        </is>
      </c>
      <c r="M1798" s="7" t="inlineStr">
        <is>
          <t>https://www.phy.ncu.edu.tw/news/110%e5%ad%b8%e5%b9%b4%e5%ba%a6%e7%ac%ac1%e5%ad%b8%e6%9c%9f%e8%aa%b2%e7%a8%8b%e6%95%99%e5%ad%b8%e5%8a%a9%e6%95%99%e5%bf%97%e9%a1%98%e8%aa%bf%e6%9f%a5teaching-assistant-application-form-2/</t>
        </is>
      </c>
      <c r="N1798" s="7" t="inlineStr">
        <is>
          <t>許慧君</t>
        </is>
      </c>
    </row>
    <row r="1799" ht="53" customHeight="1">
      <c r="A1799" s="7">
        <f>TRUE()</f>
        <v/>
      </c>
      <c r="B1799" s="7" t="inlineStr">
        <is>
          <t>其他</t>
        </is>
      </c>
      <c r="C1799" s="7" t="n"/>
      <c r="D1799" s="14" t="n">
        <v>44364</v>
      </c>
      <c r="E1799" s="7" t="inlineStr">
        <is>
          <t>209冷氣施工公告</t>
        </is>
      </c>
      <c r="F1799" s="9" t="inlineStr">
        <is>
          <t>施工日期:110.06.18-06.20
施工地點:S4-209
施工期間可能有噪音及粉塵，造成不便敬請見諒！
為了您的安全，行經施工區域，請注意安全，以免發生危險！</t>
        </is>
      </c>
      <c r="G1799" s="7" t="n"/>
      <c r="H1799" s="7" t="n"/>
      <c r="I1799" s="7" t="n"/>
      <c r="J1799" s="7" t="n"/>
      <c r="K1799" s="7" t="n"/>
      <c r="L1799" s="7" t="n"/>
      <c r="M1799" s="7" t="inlineStr">
        <is>
          <t>https://www.phy.ncu.edu.tw/news/209%e5%86%b7%e6%b0%a3%e6%96%bd%e5%b7%a5%e5%85%ac%e5%91%8a/</t>
        </is>
      </c>
      <c r="N1799" s="7" t="inlineStr">
        <is>
          <t>許慧君</t>
        </is>
      </c>
    </row>
    <row r="1800" ht="222" customHeight="1">
      <c r="A1800" s="7">
        <f>TRUE()</f>
        <v/>
      </c>
      <c r="B1800" s="7" t="inlineStr">
        <is>
          <t>其他</t>
        </is>
      </c>
      <c r="C1800" s="7" t="n"/>
      <c r="D1800" s="14" t="n">
        <v>44364</v>
      </c>
      <c r="E1800" s="7" t="inlineStr">
        <is>
          <t>109-2物理系博碩士班學位口試注意事項Oral Test &amp;Thesis Defense Notification  (2021.06.16更新)</t>
        </is>
      </c>
      <c r="F1800" s="9" t="inlineStr">
        <is>
          <t>物理系博碩士班學位口試注意事項Oral-Test-Thesis-Defense-Notification-1下載
附件-學位考試申請系統-Degree-Exam-Online-application-1下載
學位考試申請  時程：延長至 7/30(五)前
學位考試舉行  時程：延長至 10/15(五)前
延長修業年限 自 110 年 6 月 16 日起研究生於 109 學年度第 2 學期已達修業年限屆滿且在學者，一律視同已專案申請額外再延長修業年限 1 學期(學期結束日依 110 學年度第 1 學期行事曆)，仍須完成 110 學年度第 1 學期註冊(繳納學雜費)，如未完成註冊程序，則依學則規定退學。
【研究生】2. 離校手續及領取學位證書延期說明如下。
(1) 申請學位口試截止日延長至 7/30(五)止。
(2) 舉行學位口試截止日延長至 10/15(五)止。
(3) 離校手續及領取學位證書截止日延長至 10/29(五)中午 12 時止，無須再加填延後離校申請表。請留意 110 學年度第 1 學期開學當週不開放領取學位證書。
(4) 學生於 10/29(五)前通過學位考試及完成離校手續者，視為 109 學年度第 2 學期畢業，學校免收取學雜費。倘未能於 10/29(五)前完成者，則視同延畢；已達修業年限屆滿者則自動延長修業年限 1 學期，以上學生應依學校規定 11/5(五)前補繳 110 學年度第 1 學期學雜費。</t>
        </is>
      </c>
      <c r="G1800" s="7" t="inlineStr">
        <is>
          <t>物理系博碩士班學位口試注意事項Oral-Test-Thesis-Defense-Notification-1</t>
        </is>
      </c>
      <c r="H1800" s="7" t="inlineStr">
        <is>
          <t>https://www.phy.ncu.edu.tw/wp-content/uploads/2021/06/物理系博碩士班學位口試注意事項Oral-Test-Thesis-Defense-Notification-1.pdf</t>
        </is>
      </c>
      <c r="I1800" s="7" t="inlineStr">
        <is>
          <t>下載</t>
        </is>
      </c>
      <c r="J1800" s="7" t="inlineStr">
        <is>
          <t>https://www.phy.ncu.edu.tw/wp-content/uploads/2021/06/物理系博碩士班學位口試注意事項Oral-Test-Thesis-Defense-Notification-1.pdf</t>
        </is>
      </c>
      <c r="K1800" s="7" t="inlineStr">
        <is>
          <t>附件-學位考試申請系統-Degree-Exam-Online-application-1</t>
        </is>
      </c>
      <c r="L1800" s="7" t="inlineStr">
        <is>
          <t>https://www.phy.ncu.edu.tw/wp-content/uploads/2021/06/附件-學位考試申請系統-Degree-Exam-Online-application-1.pdf</t>
        </is>
      </c>
      <c r="M1800" s="7" t="inlineStr">
        <is>
          <t>https://www.phy.ncu.edu.tw/news/109-2%e7%89%a9%ef%a7%a4%e7%b3%bb%e5%8d%9a%e7%a2%a9%e5%a3%ab%e7%8f%ad%e5%ad%b8%e4%bd%8d%e5%8f%a3%e8%a9%a6%e6%b3%a8%e6%84%8f%e4%ba%8b%e9%a0%85oral-test-thesis-defense-notification-2021-06-16%e6%9b%b4/</t>
        </is>
      </c>
      <c r="N1800" s="7" t="inlineStr">
        <is>
          <t>許慧君</t>
        </is>
      </c>
    </row>
    <row r="1801" ht="235" customHeight="1">
      <c r="A1801" s="7">
        <f>TRUE()</f>
        <v/>
      </c>
      <c r="B1801" s="7" t="inlineStr">
        <is>
          <t>其他</t>
        </is>
      </c>
      <c r="C1801" s="7" t="n"/>
      <c r="D1801" s="14" t="n">
        <v>44363</v>
      </c>
      <c r="E1801" s="7" t="inlineStr">
        <is>
          <t>因應疫情之業務彈性措施1100616 (有關研究生學位考試、延長修業年限、畢業離校等因應疫情相關事項)</t>
        </is>
      </c>
      <c r="F1801" s="9" t="inlineStr">
        <is>
          <t>有關研究生學位考試、延長修業年限、畢業離校等因應疫情相關事項
詳見註冊組公告說明
http://pdc.adm.ncu.edu.tw/postM/post/reg/1100616_1.pdf
l   學位考試申請  時程：延長至 7/30(五)前
l   學位考試舉行  時程：延長至 10/15(五)前
l   延長修業年限 自 110 年 6 月 16 日起研究生於 109 學年度第 2 學期已達修業年限屆滿且在學者，一律視同已專案申請額外再延長修業年限 1 學期(學期結束日依 110 學年度第 1 學期行事曆)，仍須完成 110 學年度第 1 學期註冊(繳納學雜費)，如未完成註冊程序，則依學則規定退學。
l   【研究生】2. 離校手續及領取學位證書延期說明如下。
(1) 申請學位口試截止日延長至 7/30(五)止。
(2) 舉行學位口試截止日延長至 10/15(五)止。
(3) 離校手續及領取學位證書截止日延長至 10/29(五)中午 12 時止，無須再加填延後離校申請表。請留意 110 學年度第 1 學期開學當週不開放領取學位證書。
(4) 學生於 10/29(五)前通過學位考試及完成離校手續者，視為 109 學年度第 2 學期畢業，學校免收取學雜費。倘未能於 10/29(五)前完成者，則視同延畢；已達修業年限屆滿者則自動延長修業年限 1 學期，以上學生應依學校規定 11/5(五)前補繳 110 學年度第 1 學期學雜費。</t>
        </is>
      </c>
      <c r="G1801" s="7" t="inlineStr">
        <is>
          <t>http://pdc.adm.ncu.edu.tw/postM/post/reg/1100616_1.pdf</t>
        </is>
      </c>
      <c r="H1801" s="7" t="inlineStr">
        <is>
          <t>http://pdc.adm.ncu.edu.tw/postM/post/reg/1100616_1.pdf</t>
        </is>
      </c>
      <c r="I1801" s="7" t="n"/>
      <c r="J1801" s="7" t="n"/>
      <c r="K1801" s="7" t="n"/>
      <c r="L1801" s="7" t="n"/>
      <c r="M1801" s="7" t="inlineStr">
        <is>
          <t>https://www.phy.ncu.edu.tw/news/%e5%9b%a0%e6%87%89%e7%96%ab%e6%83%85%e4%b9%8b%e6%a5%ad%e5%8b%99%e5%bd%88%e6%80%a7%e6%8e%aa%e6%96%bd1100616-%e6%9c%89%e9%97%9c%e7%a0%94%e7%a9%b6%e7%94%9f%e5%ad%b8%e4%bd%8d%e8%80%83%e8%a9%a6%e3%80%81/</t>
        </is>
      </c>
      <c r="N1801" s="7" t="inlineStr">
        <is>
          <t>許慧君</t>
        </is>
      </c>
    </row>
    <row r="1802">
      <c r="A1802" s="7">
        <f>TRUE()</f>
        <v/>
      </c>
      <c r="B1802" s="7" t="inlineStr">
        <is>
          <t>其他</t>
        </is>
      </c>
      <c r="C1802" s="7" t="n"/>
      <c r="D1802" s="14" t="n">
        <v>44357</v>
      </c>
      <c r="E1802" s="7" t="inlineStr">
        <is>
          <t>關本校110年廢棄自行車清運作業--停止辦理</t>
        </is>
      </c>
      <c r="F1802" s="7" t="n"/>
      <c r="G1802" s="7" t="n"/>
      <c r="H1802" s="7" t="n"/>
      <c r="I1802" s="7" t="n"/>
      <c r="J1802" s="7" t="n"/>
      <c r="K1802" s="7" t="n"/>
      <c r="L1802" s="7" t="n"/>
      <c r="M1802" s="7" t="inlineStr">
        <is>
          <t>https://www.phy.ncu.edu.tw/news/%e9%97%9c%e6%9c%ac%e6%a0%a1110%e5%b9%b4%e5%bb%a2%e6%a3%84%e8%87%aa%e8%a1%8c%e8%bb%8a%e6%b8%85%e9%81%8b%e4%bd%9c%e6%a5%ad-%e5%81%9c%e6%ad%a2%e8%be%a6%e7%90%86/</t>
        </is>
      </c>
      <c r="N1802" s="7" t="inlineStr">
        <is>
          <t>劉怡貞</t>
        </is>
      </c>
    </row>
    <row r="1803" ht="118" customHeight="1">
      <c r="A1803" s="7">
        <f>TRUE()</f>
        <v/>
      </c>
      <c r="B1803" s="7" t="inlineStr">
        <is>
          <t>演講</t>
        </is>
      </c>
      <c r="C1803" s="7" t="n"/>
      <c r="D1803" s="14" t="n">
        <v>44357</v>
      </c>
      <c r="E1803" s="7" t="inlineStr">
        <is>
          <t>Colloquium20210615-Suspended graphene as target for laser ion acceleration</t>
        </is>
      </c>
      <c r="F1803" s="9" t="inlineStr">
        <is>
          <t>Colloquium
Department of Physics, NCU
Suspended graphene as target for laser ion acceleration
Prof. Wei-Yen Woon
Department of Physics, NCU
Date 2021.06.15 (Tue)    
Place Online Talk (Link will announce on June 15)
https://www.youtube.com/watch?v=qckBk19LIKs
Time 14:00-16:00</t>
        </is>
      </c>
      <c r="G1803" s="7" t="n"/>
      <c r="H1803" s="7" t="n"/>
      <c r="I1803" s="7" t="n"/>
      <c r="J1803" s="7" t="n"/>
      <c r="K1803" s="7" t="n"/>
      <c r="L1803" s="7" t="n"/>
      <c r="M1803" s="7" t="inlineStr">
        <is>
          <t>https://www.phy.ncu.edu.tw/news/colloquium20210615-suspended-graphene-as-target-for-laser-ion-acceleration/</t>
        </is>
      </c>
      <c r="N1803" s="7" t="inlineStr">
        <is>
          <t>許慧君</t>
        </is>
      </c>
    </row>
    <row r="1804" ht="66" customHeight="1">
      <c r="A1804" s="7">
        <f>TRUE()</f>
        <v/>
      </c>
      <c r="B1804" s="7" t="inlineStr">
        <is>
          <t>演講</t>
        </is>
      </c>
      <c r="C1804" s="7" t="n"/>
      <c r="D1804" s="14" t="n">
        <v>44357</v>
      </c>
      <c r="E1804" s="7" t="inlineStr">
        <is>
          <t>博士班學位考試公告Doctoral degree examination announcement</t>
        </is>
      </c>
      <c r="F1804" s="9" t="inlineStr">
        <is>
          <t>博士生姓名name: 蔡俊毅 Jun-Yi Tsai
時間time: 6/22 13:30
地點place: S4-625
題目Title: Dynamical behavior of defect filaments in the transition to defect-meditated dust acoustic wave turbulence</t>
        </is>
      </c>
      <c r="G1804" s="7" t="n"/>
      <c r="H1804" s="7" t="n"/>
      <c r="I1804" s="7" t="n"/>
      <c r="J1804" s="7" t="n"/>
      <c r="K1804" s="7" t="n"/>
      <c r="L1804" s="7" t="n"/>
      <c r="M1804" s="7" t="inlineStr">
        <is>
          <t>https://www.phy.ncu.edu.tw/news/%e5%8d%9a%e5%a3%ab%e7%8f%ad%e5%ad%b8%e4%bd%8d%e8%80%83%e8%a9%a6%e5%85%ac%e5%91%8adoctoral-degree-examination-announcement/</t>
        </is>
      </c>
      <c r="N1804" s="7" t="inlineStr">
        <is>
          <t>許慧君</t>
        </is>
      </c>
    </row>
    <row r="1805">
      <c r="A1805" s="7">
        <f>TRUE()</f>
        <v/>
      </c>
      <c r="B1805" s="7" t="inlineStr">
        <is>
          <t>其他</t>
        </is>
      </c>
      <c r="C1805" s="7" t="n"/>
      <c r="D1805" s="14" t="n">
        <v>44356</v>
      </c>
      <c r="E1805" s="7" t="inlineStr">
        <is>
          <t>『重要公告』因應新冠肺炎防疫三級警戒延長至6月28日，校園防疫相關措施！</t>
        </is>
      </c>
      <c r="F1805" s="7" t="inlineStr">
        <is>
          <t>v1_校園防疫措施1100608-下載</t>
        </is>
      </c>
      <c r="G1805" s="7" t="inlineStr">
        <is>
          <t>v1_校園防疫措施1100608-</t>
        </is>
      </c>
      <c r="H1805" s="7" t="inlineStr">
        <is>
          <t>https://www.phy.ncu.edu.tw/wp-content/uploads/2021/06/v1_校園防疫措施1100608-.pdf</t>
        </is>
      </c>
      <c r="I1805" s="7" t="inlineStr">
        <is>
          <t>下載</t>
        </is>
      </c>
      <c r="J1805" s="7" t="inlineStr">
        <is>
          <t>https://www.phy.ncu.edu.tw/wp-content/uploads/2021/06/v1_校園防疫措施1100608-.pdf</t>
        </is>
      </c>
      <c r="K1805" s="7" t="n"/>
      <c r="L1805" s="7" t="n"/>
      <c r="M1805" s="7" t="inlineStr">
        <is>
          <t>https://www.phy.ncu.edu.tw/news/%e3%80%8e%e9%87%8d%e8%a6%81%e5%85%ac%e5%91%8a%e3%80%8f%e5%9b%a0%e6%87%89%e6%96%b0%e5%86%a0%e8%82%ba%e7%82%8e%e9%98%b2%e7%96%ab%e4%b8%89%e7%b4%9a%e8%ad%a6%e6%88%92%e5%bb%b6%e9%95%b7%e8%87%b36%e6%9c%882/</t>
        </is>
      </c>
      <c r="N1805" s="7" t="inlineStr">
        <is>
          <t>許慧君</t>
        </is>
      </c>
    </row>
    <row r="1806">
      <c r="A1806" s="7">
        <f>TRUE()</f>
        <v/>
      </c>
      <c r="B1806" s="7" t="inlineStr">
        <is>
          <t>其他</t>
        </is>
      </c>
      <c r="C1806" s="7" t="n"/>
      <c r="D1806" s="14" t="n">
        <v>44355</v>
      </c>
      <c r="E1806" s="7" t="inlineStr">
        <is>
          <t>本校協助學生受疫情影響紓困補助自即日起至110年8月31日止受理申請</t>
        </is>
      </c>
      <c r="F1806" s="7" t="inlineStr">
        <is>
          <t>http://military.ncu.edu.tw/post_detail.php?no=1272</t>
        </is>
      </c>
      <c r="G1806" s="7" t="inlineStr">
        <is>
          <t>http://military.ncu.edu.tw/post_detail.php?no=1272</t>
        </is>
      </c>
      <c r="H1806" s="7" t="inlineStr">
        <is>
          <t>http://military.ncu.edu.tw/post_detail.php?no=1272</t>
        </is>
      </c>
      <c r="I1806" s="7" t="n"/>
      <c r="J1806" s="7" t="n"/>
      <c r="K1806" s="7" t="n"/>
      <c r="L1806" s="7" t="n"/>
      <c r="M1806" s="7" t="inlineStr">
        <is>
          <t>https://www.phy.ncu.edu.tw/news/%e6%9c%ac%e6%a0%a1%e5%8d%94%e5%8a%a9%e5%ad%b8%e7%94%9f%e5%8f%97%e7%96%ab%e6%83%85%e5%bd%b1%e9%9f%bf%e7%b4%93%e5%9b%b0%e8%a3%9c%e5%8a%a9%e8%87%aa%e5%8d%b3%e6%97%a5%e8%b5%b7%e8%87%b3110%e5%b9%b48/</t>
        </is>
      </c>
      <c r="N1806" s="7" t="inlineStr">
        <is>
          <t>許慧君</t>
        </is>
      </c>
    </row>
    <row r="1807">
      <c r="A1807" s="7">
        <f>TRUE()</f>
        <v/>
      </c>
      <c r="B1807" s="7" t="inlineStr">
        <is>
          <t>其他</t>
        </is>
      </c>
      <c r="C1807" s="7" t="n"/>
      <c r="D1807" s="14" t="n">
        <v>44355</v>
      </c>
      <c r="E1807" s="7" t="inlineStr">
        <is>
          <t>註冊組因應疫情之業務彈性措施</t>
        </is>
      </c>
      <c r="F1807" s="7" t="inlineStr">
        <is>
          <t>http://pdc.adm.ncu.edu.tw/postM/post/reg/1100607_2.pdf</t>
        </is>
      </c>
      <c r="G1807" s="7" t="inlineStr">
        <is>
          <t>http://pdc.adm.ncu.edu.tw/postM/post/reg/1100607_2.pdf</t>
        </is>
      </c>
      <c r="H1807" s="7" t="inlineStr">
        <is>
          <t>http://pdc.adm.ncu.edu.tw/postM/post/reg/1100607_2.pdf</t>
        </is>
      </c>
      <c r="I1807" s="7" t="n"/>
      <c r="J1807" s="7" t="n"/>
      <c r="K1807" s="7" t="n"/>
      <c r="L1807" s="7" t="n"/>
      <c r="M1807" s="7" t="inlineStr">
        <is>
          <t>https://www.phy.ncu.edu.tw/news/%e8%a8%bb%e5%86%8a%e7%b5%84%e5%9b%a0%e6%87%89%e7%96%ab%e6%83%85%e4%b9%8b%e6%a5%ad%e5%8b%99%e5%bd%88%e6%80%a7%e6%8e%aa%e6%96%bd/</t>
        </is>
      </c>
      <c r="N1807" s="7" t="inlineStr">
        <is>
          <t>許慧君</t>
        </is>
      </c>
    </row>
    <row r="1808" ht="170" customHeight="1">
      <c r="A1808" s="7">
        <f>TRUE()</f>
        <v/>
      </c>
      <c r="B1808" s="7" t="inlineStr">
        <is>
          <t>其他</t>
        </is>
      </c>
      <c r="C1808" s="7" t="n"/>
      <c r="D1808" s="14" t="n">
        <v>44354</v>
      </c>
      <c r="E1808" s="7" t="inlineStr">
        <is>
          <t>110學年度第1學期課程教學助教志願調查Teaching Assistant Application Form</t>
        </is>
      </c>
      <c r="F1808" s="9" t="inlineStr">
        <is>
          <t>物理系研究生欲申請擔任課程教學助教者，請填寫『課程教學助教志願表』電子檔(請至物理系網頁最新公告下載)，於110年06月11日前回傳 corona@ncu.edu.tw 。
Physics Department graduate students who wish to serve as teaching assistants (TA), please fill in the TA Application Form (downloadable from the Department webpage: Latest News), and submit corona@ncu.edu.tw before June 11, 2021 .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 while doctoral students must serve for at least two semesters (once in both semesters) as part of the criteria for graduation.
110-1課程助教志願表TA-Application-Form下載
國立中央大學物理系研究生獎助學金辦法20201215系務會議修訂下載
國立中央大學研究生獎助學金辦法-109年6月1日行政會議通過下載</t>
        </is>
      </c>
      <c r="G1808" s="7" t="inlineStr">
        <is>
          <t>corona@ncu.edu.tw</t>
        </is>
      </c>
      <c r="H1808" s="7" t="inlineStr">
        <is>
          <t>mailto:corona@ncu.edu.tw</t>
        </is>
      </c>
      <c r="I1808" s="7" t="inlineStr">
        <is>
          <t>corona@ncu.edu.tw</t>
        </is>
      </c>
      <c r="J1808" s="7" t="inlineStr">
        <is>
          <t>mailto:corona@ncu.edu.tw</t>
        </is>
      </c>
      <c r="K1808" s="7" t="inlineStr">
        <is>
          <t>110-1課程助教志願表TA-Application-Form</t>
        </is>
      </c>
      <c r="L1808" s="7" t="inlineStr">
        <is>
          <t>https://www.phy.ncu.edu.tw/wp-content/uploads/2021/06/110-1課程助教志願表TA-Application-Form.xlsx</t>
        </is>
      </c>
      <c r="M1808" s="7" t="inlineStr">
        <is>
          <t>https://www.phy.ncu.edu.tw/news/110%e5%ad%b8%e5%b9%b4%e5%ba%a6%e7%ac%ac1%e5%ad%b8%e6%9c%9f%e8%aa%b2%e7%a8%8b%e6%95%99%e5%ad%b8%e5%8a%a9%e6%95%99%e5%bf%97%e9%a1%98%e8%aa%bf%e6%9f%a5teaching-assistant-application-form/</t>
        </is>
      </c>
      <c r="N1808" s="7" t="inlineStr">
        <is>
          <t>許慧君</t>
        </is>
      </c>
    </row>
    <row r="1809">
      <c r="A1809" s="7">
        <f>TRUE()</f>
        <v/>
      </c>
      <c r="B1809" s="7" t="inlineStr">
        <is>
          <t>其他</t>
        </is>
      </c>
      <c r="C1809" s="7" t="n"/>
      <c r="D1809" s="14" t="n">
        <v>44351</v>
      </c>
      <c r="E1809" s="7" t="inlineStr">
        <is>
          <t>110學年度第1學期註冊通知</t>
        </is>
      </c>
      <c r="F1809" s="7" t="inlineStr">
        <is>
          <t>https://www.ncu.edu.tw/events/showevent/eventid/9966</t>
        </is>
      </c>
      <c r="G1809" s="7" t="inlineStr">
        <is>
          <t>https://www.ncu.edu.tw/events/showevent/eventid/9966</t>
        </is>
      </c>
      <c r="H1809" s="7" t="inlineStr">
        <is>
          <t>https://www.ncu.edu.tw/events/showevent/eventid/9966</t>
        </is>
      </c>
      <c r="I1809" s="7" t="n"/>
      <c r="J1809" s="7" t="n"/>
      <c r="K1809" s="7" t="n"/>
      <c r="L1809" s="7" t="n"/>
      <c r="M1809" s="7" t="inlineStr">
        <is>
          <t>https://www.phy.ncu.edu.tw/news/110%e5%ad%b8%e5%b9%b4%e5%ba%a6%e7%ac%ac1%e5%ad%b8%e6%9c%9f%e8%a8%bb%e5%86%8a%e9%80%9a%e7%9f%a5/</t>
        </is>
      </c>
      <c r="N1809" s="7" t="inlineStr">
        <is>
          <t>許慧君</t>
        </is>
      </c>
    </row>
    <row r="1810" ht="409.6" customHeight="1">
      <c r="A1810" s="7">
        <f>TRUE()</f>
        <v/>
      </c>
      <c r="B1810" s="7" t="inlineStr">
        <is>
          <t>其他</t>
        </is>
      </c>
      <c r="C1810" s="7" t="n"/>
      <c r="D1810" s="14" t="n">
        <v>44350</v>
      </c>
      <c r="E1810" s="7" t="inlineStr">
        <is>
          <t>109-2大學部畢業生辦理離校注意事項</t>
        </is>
      </c>
      <c r="F1810" s="9" t="inlineStr">
        <is>
          <t>一、學生符合下列資格者，應領取學位證書。
學士班學生：符合本校「學則」第四十八條規定者。
二、領取時間：
學士班學生：110年7月5日至110年7月30日上班時間 ( 7月30日中午12:00前)。7月9日(五)、7月23日(五)為本校共同暑休日，教務處暫停服務。
三、成績到齊：請先上網確認各學期所修課程(含英檢成績)及操行成績是否已全部登錄分數、學習護照時數是否已達100 小時。
（各學期所修課程及操行成績應全部由教師繳交至註冊組後，本項目始算完成）
Ａ、請先自行上網查詢成績（中大首頁網址左方→Portal 入口→輸入帳號密碼→學生相關服務→學籍成績服務→學生學籍成績→查詢成績）。成績未繳交至註冊組者請向老師查證（補繳）。
Ｂ、大學部外文畢業門檻：請於07/30前，持相關證明文件向理學院辦公室提出畢業門檻審核申請。如有問題請向理學院辦公室詢問，分機65006。
Ｃ、學習護照時數如有問題請向服務學習辦公室詢問，分機57235。
四、完成系友認證後，請通知系辦公室作查核：
至下列網址進入【系友認證】填寫個人資料：物理系首頁--系友專區--系友登入(舊版)
填寫如有疑問，請逕洽系辦公室楊小姐，分機65338。
五、電子離校手續：
1.請利用電子離校系統(中大首頁→學生身分→中大 Portal→輸入帳號密碼→學生服務→教務相關服務→離校流程檢核)查詢並完成各項畢業離校相關手續。
2.繳驗學生證：完成全部離校手續後，至註冊組領取學位證書時辦理，驗畢歸還。學生證遺失者，請至註冊組網頁http://pdc.adm.ncu.edu.tw/Register/ →表格下載→學籍相關表格→[1-24 學生證遺失切結書(校用)]下載填寫，並完成學生證掛失及註銷/退費程序。 3.領取畢業證書：學生本人無法親自領取學位證書者，請至註冊組網站→表格下載→學籍相關表格→[1-23 代領學位證書委託書]下載填寫。
***110/06/16 註冊組因應疫情之業務彈性措施：
學位證書領取方式：
成績全部到齊、符合畢業條件並完成離校手續者。另校方會提供證書夾、中文成績單與中文證書已驗證影本各一份。
(1) 【郵寄】：由學校負擔國内郵資
a. 原則上七月起每週三寄送一次，採「郵局雙掛號」，並以氣泡袋包妥。
b. 請準畢業生於7/2(五)前填寫表單https://docs.google.com/forms/d/e/1FAIpQLScRzHPBMzu8A15KnXcsKPM9R7NwsdylGdyYwL8YIuZZsxXvBg/viewform確認「收件地址」，建議填寫白天可代收之地址，收件地址以台灣境內為限。
c. 學生證不須至註冊組過卡。(悠遊卡學生證使用說明與學生證悠遊卡學生證記名教學)
d. 身份為陸生、僑生、外籍生者，建議到校領取或郵寄至國內友人地址，以利後續至法院公證及外交部領事事務局驗證等流程(自行辦理)。
e. 如須由本組直接寄送至國外，由學生支付郵資，並請先email洽註冊組承辦人確認金額，轉帳繳款後寄送。
離校手續及領取學位證書延期說明如下。
(1) 自 7/5(一)～7/30(五)中午 12 時止，完成離校手續及領取學位證書，以下情形除外處理。
a. 英文畢業門檻：最遲應於8/31(二)前，持英檢成績單「正本」向語言中心提出畢業門檻審核申請。
b. 學習護照時數：最遲應於8/25(三)下班前完成時數申請，以利8/31(二)前完成中大學習護照100基本時數認證。
c. 暑修：暑修課程結束、成績完成評定並登錄成績系統後，經畢業審查合格者。
d. 交換生校際選課成績登錄：請於7/2(五)前主動email連繫註冊組承辦人(或寄公務信箱ncu7121@ncu.edu.tw)確認畢業時程。</t>
        </is>
      </c>
      <c r="G1810" s="7" t="inlineStr">
        <is>
          <t>https://docs.google.com/forms/d/e/1FAIpQLScRzHPBMzu8A15KnXcs</t>
        </is>
      </c>
      <c r="H1810" s="7" t="inlineStr">
        <is>
          <t>https://docs.google.com/forms/d/e/1FAIpQLScRzHPBMzu8A15KnXcsKPM9R7NwsdylGdyYwL8YIuZZsxXvBg/viewform</t>
        </is>
      </c>
      <c r="I1810" s="7" t="n"/>
      <c r="J1810" s="7" t="n"/>
      <c r="K1810" s="7" t="n"/>
      <c r="L1810" s="7" t="n"/>
      <c r="M1810" s="7" t="inlineStr">
        <is>
          <t>https://www.phy.ncu.edu.tw/news/109-2%e5%a4%a7%e5%ad%b8%e9%83%a8%e7%95%a2%e6%a5%ad%e7%94%9f%e8%be%a6%e7%90%86%e9%9b%a2%e6%a0%a1%e6%b3%a8%e6%84%8f%e4%ba%8b%e9%a0%85/</t>
        </is>
      </c>
      <c r="N1810" s="7" t="inlineStr">
        <is>
          <t>吳菁穗</t>
        </is>
      </c>
    </row>
    <row r="1811" ht="196" customHeight="1">
      <c r="A1811" s="7">
        <f>TRUE()</f>
        <v/>
      </c>
      <c r="B1811" s="7" t="inlineStr">
        <is>
          <t>其他</t>
        </is>
      </c>
      <c r="C1811" s="7" t="n"/>
      <c r="D1811" s="14" t="n">
        <v>44350</v>
      </c>
      <c r="E1811" s="7" t="inlineStr">
        <is>
          <t>新 ee-class 平台ｘ遠距工具-線上點名、測驗、報告 線上說明會</t>
        </is>
      </c>
      <c r="F1811" s="9" t="inlineStr">
        <is>
          <t>為能協助教師有效掌握學生線上學習出缺席情形，以及快速了解線上測驗出題與報告繳交方式等，教務處針對 「線上考試、報告繳交與點名」 提供可行方案之參考做法，供全校教師參考：
線上說明會110年6月四日 (共舉辦兩個場次，無需報名)
(star)場次一 :10:30-11:30 場次二 :14:00-15:00
(star)參加對象 : 歡迎教師、系所人員、助教，每場活動上限200人，請提早10分鐘連線進入，謝謝。
(star)線上說明會連結 (兩場皆同)：https://meet.google.com/sch-rhpr-kxz
會議代碼: sch-rhpr-kxz
[活動資料下載]：https://reurl.cc/nonX06
(活動結束後，於6/7前將上傳工作坊錄影檔)
[諮詢服務]
1. 線上教學、ee-class 請與施小姐、鄭小姐聯繫 (校內分機 : 57132、57138)
2. 課務相關，請與課務組聯繫 (校內分機 : 57170~57169)
連結：https://meet.google.com/sch-rhpr-kxz</t>
        </is>
      </c>
      <c r="G1811" s="7" t="inlineStr">
        <is>
          <t>https://reurl.cc/nonX06</t>
        </is>
      </c>
      <c r="H1811" s="7" t="inlineStr">
        <is>
          <t>https://reurl.cc/nonX06</t>
        </is>
      </c>
      <c r="I1811" s="7" t="inlineStr">
        <is>
          <t>https://meet.google.com/sch-rhpr-kxz</t>
        </is>
      </c>
      <c r="J1811" s="7" t="inlineStr">
        <is>
          <t>https://meet.google.com/sch-rhpr-kxz</t>
        </is>
      </c>
      <c r="K1811" s="7" t="n"/>
      <c r="L1811" s="7" t="n"/>
      <c r="M1811" s="7" t="inlineStr">
        <is>
          <t>https://www.phy.ncu.edu.tw/news/%e6%96%b0-ee-class-%e5%b9%b3%e5%8f%b0%ef%bd%98%e9%81%a0%e8%b7%9d%e5%b7%a5%e5%85%b7-%e7%b7%9a%e4%b8%8a%e9%bb%9e%e5%90%8d%e3%80%81%e6%b8%ac%e9%a9%97%e3%80%81%e5%a0%b1%e5%91%8a-%e7%b7%9a%e4%b8%8a/</t>
        </is>
      </c>
      <c r="N1811" s="7" t="inlineStr">
        <is>
          <t>許慧君</t>
        </is>
      </c>
    </row>
    <row r="1812" ht="118" customHeight="1">
      <c r="A1812" s="7">
        <f>TRUE()</f>
        <v/>
      </c>
      <c r="B1812" s="7" t="inlineStr">
        <is>
          <t>演講</t>
        </is>
      </c>
      <c r="C1812" s="7" t="n"/>
      <c r="D1812" s="14" t="n">
        <v>44350</v>
      </c>
      <c r="E1812" s="7" t="inlineStr">
        <is>
          <t>Colloquium20210608-Scalability in trapped-ion quantum computing and a phonon laser</t>
        </is>
      </c>
      <c r="F1812" s="9" t="inlineStr">
        <is>
          <t>Colloquium
Department of Physics, NCU
Scalability in trapped-ion quantum computing and a phonon laser
Prof. Guin-Dar Lin
Department of Physics, NTU
Date 2021.06.08 (Tue)    
Place Google Meet
The link to the meeting https://meet.google.com/gyt-dxut-wtu
Time 14:00-16:00</t>
        </is>
      </c>
      <c r="G1812" s="7" t="inlineStr">
        <is>
          <t>https://meet.google.com/gyt-dxut-wtu</t>
        </is>
      </c>
      <c r="H1812" s="7" t="inlineStr">
        <is>
          <t>https://meet.google.com/gyt-dxut-wtu</t>
        </is>
      </c>
      <c r="I1812" s="7" t="n"/>
      <c r="J1812" s="7" t="n"/>
      <c r="K1812" s="7" t="n"/>
      <c r="L1812" s="7" t="n"/>
      <c r="M1812" s="7" t="inlineStr">
        <is>
          <t>https://www.phy.ncu.edu.tw/news/colloquium20210608-scalability-in-trapped-ion-quantum-computing-and-a-phonon-laser/</t>
        </is>
      </c>
      <c r="N1812" s="7" t="inlineStr">
        <is>
          <t>許慧君</t>
        </is>
      </c>
    </row>
    <row r="1813" ht="92" customHeight="1">
      <c r="A1813" s="7">
        <f>TRUE()</f>
        <v/>
      </c>
      <c r="B1813" s="7" t="inlineStr">
        <is>
          <t>其他</t>
        </is>
      </c>
      <c r="C1813" s="7" t="n"/>
      <c r="D1813" s="14" t="n">
        <v>44349</v>
      </c>
      <c r="E1813" s="7" t="inlineStr">
        <is>
          <t>【理學院、生醫理工學院】「企業優質人才學用培育課程」線上說明會-6/8(下星期二)11:00-12:00</t>
        </is>
      </c>
      <c r="F1813" s="9" t="inlineStr">
        <is>
          <t>【理學院公告】
本院將於下(110-1)學期與生醫理工學院以雙課號(理學院課號：SH5001)合班授課方式聯合開設3學分104職涯學院TOP專班-「企業優質人才學用培育課程」，期能激發學生潛能，培養學生進入職場競爭力及為企業儲備優質人才之課程供高年級生修習。 104將於6/8(下星期二)11:00-12:00為本課程舉辦線上說明會，與會QRCode詳附件海報，請大二以上學生(含碩、博生)踴躍參加。謝謝。
中央大學_A3-線上說明會-2下載</t>
        </is>
      </c>
      <c r="G1813" s="7" t="inlineStr">
        <is>
          <t>中央大學_A3-線上說明會-2</t>
        </is>
      </c>
      <c r="H1813" s="7" t="inlineStr">
        <is>
          <t>https://www.phy.ncu.edu.tw/wp-content/uploads/2021/06/中央大學_A3-線上說明會-2.pdf</t>
        </is>
      </c>
      <c r="I1813" s="7" t="inlineStr">
        <is>
          <t>下載</t>
        </is>
      </c>
      <c r="J1813" s="7" t="inlineStr">
        <is>
          <t>https://www.phy.ncu.edu.tw/wp-content/uploads/2021/06/中央大學_A3-線上說明會-2.pdf</t>
        </is>
      </c>
      <c r="K1813" s="7" t="n"/>
      <c r="L1813" s="7" t="n"/>
      <c r="M1813" s="7" t="inlineStr">
        <is>
          <t>https://www.phy.ncu.edu.tw/news/%e3%80%90%e7%90%86%e5%ad%b8%e9%99%a2%e3%80%81%e7%94%9f%e9%86%ab%e7%90%86%e5%b7%a5%e5%ad%b8%e9%99%a2%e3%80%91%e3%80%8c%e4%bc%81%e6%a5%ad%e5%84%aa%e8%b3%aa%e4%ba%ba%e6%89%8d%e5%ad%b8%e7%94%a8%e5%9f%b9/</t>
        </is>
      </c>
      <c r="N1813" s="7" t="inlineStr">
        <is>
          <t>劉怡貞</t>
        </is>
      </c>
    </row>
    <row r="1814" ht="170" customHeight="1">
      <c r="A1814" s="7">
        <f>TRUE()</f>
        <v/>
      </c>
      <c r="B1814" s="7" t="inlineStr">
        <is>
          <t>其他</t>
        </is>
      </c>
      <c r="C1814" s="7" t="n"/>
      <c r="D1814" s="14" t="n">
        <v>44349</v>
      </c>
      <c r="E1814" s="7" t="inlineStr">
        <is>
          <t>【填問卷，得時數，抽禮券】109(二)期末教學評量開始填寫囉~即日起至06月18日(五)止</t>
        </is>
      </c>
      <c r="F1814" s="9" t="inlineStr">
        <is>
          <t>學期即將要結束了，您一定正在忙碌準備期末考或作業，
然而，我們還是要請您上網填寫每一門課的教學評量問卷。
填寫教學評量之目的，主要為蒐集同學對所修習課程之教學意見，提供教師參考，
藉以改進教學及提升整體教學品質。
請各位同學務必參與教學評量，並提供寶貴之意見回饋。
***您作答的資料，學校絕對會予以匿名保護。***
&lt;&lt;填寫完成應做評量課程之所有問卷&gt;&gt;
1.有機會抽到便利商店禮券喔~本次獎項共計120名~1000元禮券15名、500元禮券30名、200元禮券75名
2.學士班學生可獲得學習時數一小時。
感謝您的幫忙！
教學評量網址(Course Evaluation Website)
操作手冊(中文)</t>
        </is>
      </c>
      <c r="G1814" s="7" t="inlineStr">
        <is>
          <t>教學評量網址(Course Evaluation Website)</t>
        </is>
      </c>
      <c r="H1814" s="7" t="inlineStr">
        <is>
          <t>https://cis.ncu.edu.tw/iNCU/academic/course/courseEvaluate</t>
        </is>
      </c>
      <c r="I1814" s="7" t="inlineStr">
        <is>
          <t>操作手冊(中文)</t>
        </is>
      </c>
      <c r="J1814" s="7" t="inlineStr">
        <is>
          <t>https://in.ncu.edu.tw/ncu57170/post/Evaluation_CH.pdf</t>
        </is>
      </c>
      <c r="K1814" s="7" t="n"/>
      <c r="L1814" s="7" t="n"/>
      <c r="M1814" s="7" t="inlineStr">
        <is>
          <t>https://www.phy.ncu.edu.tw/news/%e3%80%90%e5%a1%ab%e5%95%8f%e5%8d%b7%ef%bc%8c%e5%be%97%e6%99%82%e6%95%b8%ef%bc%8c%e6%8a%bd%e7%a6%ae%e5%88%b8%e3%80%91109%e4%ba%8c%e6%9c%9f%e6%9c%ab%e6%95%99%e5%ad%b8%e8%a9%95%e9%87%8f%e9%96%8b/</t>
        </is>
      </c>
      <c r="N1814" s="7" t="inlineStr">
        <is>
          <t>許慧君</t>
        </is>
      </c>
    </row>
    <row r="1815" ht="27" customHeight="1">
      <c r="A1815" s="7">
        <f>TRUE()</f>
        <v/>
      </c>
      <c r="B1815" s="7" t="inlineStr">
        <is>
          <t>其他</t>
        </is>
      </c>
      <c r="C1815" s="7" t="n"/>
      <c r="D1815" s="14" t="n">
        <v>44349</v>
      </c>
      <c r="E1815" s="7" t="inlineStr">
        <is>
          <t>110(一)課務日程表及選課相關資訊</t>
        </is>
      </c>
      <c r="F1815" s="9" t="inlineStr">
        <is>
          <t>110(一)課務相關日程表
110(一)選課相關資訊</t>
        </is>
      </c>
      <c r="G1815" s="7" t="inlineStr">
        <is>
          <t>110(一)課務相關日程表</t>
        </is>
      </c>
      <c r="H1815" s="7" t="inlineStr">
        <is>
          <t>http://pdc.adm.ncu.edu.tw/Course/course/COUR_S.pdf</t>
        </is>
      </c>
      <c r="I1815" s="7" t="inlineStr">
        <is>
          <t>110(一)選課相關資訊</t>
        </is>
      </c>
      <c r="J1815" s="7" t="inlineStr">
        <is>
          <t>http://in.ncu.edu.tw/ncu57170/post/crs_info.pdf</t>
        </is>
      </c>
      <c r="K1815" s="7" t="n"/>
      <c r="L1815" s="7" t="n"/>
      <c r="M1815" s="7" t="inlineStr">
        <is>
          <t>https://www.phy.ncu.edu.tw/news/110%e4%b8%80%e8%aa%b2%e5%8b%99%e6%97%a5%e7%a8%8b%e8%a1%a8%e5%8f%8a%e9%81%b8%e8%aa%b2%e7%9b%b8%e9%97%9c%e8%b3%87%e8%a8%8a/</t>
        </is>
      </c>
      <c r="N1815" s="7" t="inlineStr">
        <is>
          <t>許慧君</t>
        </is>
      </c>
    </row>
    <row r="1816">
      <c r="A1816" s="7">
        <f>TRUE()</f>
        <v/>
      </c>
      <c r="B1816" s="7" t="inlineStr">
        <is>
          <t>其他</t>
        </is>
      </c>
      <c r="C1816" s="7" t="n"/>
      <c r="D1816" s="14" t="n">
        <v>44348</v>
      </c>
      <c r="E1816" s="7" t="inlineStr">
        <is>
          <t>國立中央大學 109學年度全校畢業典禮</t>
        </is>
      </c>
      <c r="F1816" s="7" t="n"/>
      <c r="G1816" s="7" t="n"/>
      <c r="H1816" s="7" t="n"/>
      <c r="I1816" s="7" t="n"/>
      <c r="J1816" s="7" t="n"/>
      <c r="K1816" s="7" t="n"/>
      <c r="L1816" s="7" t="n"/>
      <c r="M1816" s="7" t="inlineStr">
        <is>
          <t>https://www.phy.ncu.edu.tw/news/%e5%9c%8b%e7%ab%8b%e4%b8%ad%e5%a4%ae%e5%a4%a7%e5%ad%b8-109%e5%ad%b8%e5%b9%b4%e5%ba%a6%e5%85%a8%e6%a0%a1%e7%95%a2%e6%a5%ad%e5%85%b8%e7%a6%ae/</t>
        </is>
      </c>
      <c r="N1816" s="7" t="inlineStr">
        <is>
          <t>許慧君</t>
        </is>
      </c>
    </row>
    <row r="1817" ht="261" customHeight="1">
      <c r="A1817" s="7">
        <f>TRUE()</f>
        <v/>
      </c>
      <c r="B1817" s="7" t="inlineStr">
        <is>
          <t>其他</t>
        </is>
      </c>
      <c r="C1817" s="7" t="n"/>
      <c r="D1817" s="14" t="n">
        <v>44348</v>
      </c>
      <c r="E1817" s="7" t="inlineStr">
        <is>
          <t>109-2物理系研究生畢業離校手續Graduate Students’ Graduation Procedure of the Physics Department</t>
        </is>
      </c>
      <c r="F1817" s="9" t="inlineStr">
        <is>
          <t>物理系研究生畢業離校手續Graduate-Students’-Graduation-Procedure-of-the-Physics-Department-1下載
物理系離校系所同意書Graduation-Form-of-the-Physics-Department-of-National-Central-University-下載
1100222公告1092頒發學位證書注意事項下載
學位考試申請  時程：延長至 7/30(五)前
學位考試舉行  時程：延長至 10/15(五)前
延長修業年限 自 110 年 6 月 16 日起研究生於 109 學年度第 2 學期已達修業年限屆滿且在學者，一律視同已專案申請額外再延長修業年限 1 學期(學期結束日依 110 學年度第 1 學期行事曆)，仍須完成 110 學年度第 1 學期註冊(繳納學雜費)，如未完成註冊程序，則依學則規定退學。
【研究生】2. 離校手續及領取學位證書延期說明如下。
(1) 申請學位口試截止日延長至 7/30(五)止。
(2) 舉行學位口試截止日延長至 10/15(五)止。
(3) 離校手續及領取學位證書截止日延長至 10/29(五)中午 12 時止，無須再加填延後離校申請表。請留意 110 學年度第 1 學期開學當週不開放領取學位證書。
(4) 學生於 10/29(五)前通過學位考試及完成離校手續者，視為 109 學年度第 2 學期畢業，學校免收取學雜費。倘未能於 10/29(五)前完成者，則視同延畢；已達修業年限屆滿者則自動延長修業年限 1 學期，以上學生應依學校規定 11/5(五)前補繳 110 學年度第 1 學期學雜費。</t>
        </is>
      </c>
      <c r="G1817" s="7" t="inlineStr">
        <is>
          <t>物理系研究生畢業離校手續Graduate-Students’-Graduation-Procedure-of-the-P</t>
        </is>
      </c>
      <c r="H1817" s="7" t="inlineStr">
        <is>
          <t>https://www.phy.ncu.edu.tw/wp-content/uploads/2021/06/物理系研究生畢業離校手續Graduate-Students’-Graduation-Procedure-of-the-Physics-Department-1.pdf</t>
        </is>
      </c>
      <c r="I1817" s="7" t="inlineStr">
        <is>
          <t>下載</t>
        </is>
      </c>
      <c r="J1817" s="7" t="inlineStr">
        <is>
          <t>https://www.phy.ncu.edu.tw/wp-content/uploads/2021/06/物理系研究生畢業離校手續Graduate-Students’-Graduation-Procedure-of-the-Physics-Department-1.pdf</t>
        </is>
      </c>
      <c r="K1817" s="7" t="inlineStr">
        <is>
          <t>物理系離校系所同意書Graduation-Form-of-the-Physics-Department-of-Natio</t>
        </is>
      </c>
      <c r="L1817" s="7" t="inlineStr">
        <is>
          <t>https://www.phy.ncu.edu.tw/wp-content/uploads/2021/06/物理系離校系所同意書Graduation-Form-of-the-Physics-Department-of-National-Central-University-.pdf</t>
        </is>
      </c>
      <c r="M1817" s="7" t="inlineStr">
        <is>
          <t>https://www.phy.ncu.edu.tw/news/109-2%e7%89%a9%e7%90%86%e7%b3%bb%e7%a0%94%e7%a9%b6%e7%94%9f%e7%95%a2%e6%a5%ad%e9%9b%a2%e6%a0%a1%e6%89%8b%e7%ba%8cgraduate-students-graduation-procedure-of-the-physics-department-2/</t>
        </is>
      </c>
      <c r="N1817" s="7" t="inlineStr">
        <is>
          <t>許慧君</t>
        </is>
      </c>
    </row>
    <row r="1818" ht="131" customHeight="1">
      <c r="A1818" s="7">
        <f>TRUE()</f>
        <v/>
      </c>
      <c r="B1818" s="7" t="inlineStr">
        <is>
          <t>其他</t>
        </is>
      </c>
      <c r="C1818" s="7" t="n"/>
      <c r="D1818" s="14" t="n">
        <v>44348</v>
      </c>
      <c r="E1818" s="7" t="inlineStr">
        <is>
          <t>109-2物理系博碩士班學位口試注意事項Oral Test &amp;Thesis Defense Notification  (2021.06.01更新)</t>
        </is>
      </c>
      <c r="F1818" s="9" t="inlineStr">
        <is>
          <t>物理系博碩士班學位口試注意事項Oral-Test-Thesis-Defense-Notification下載
附件-學位考試申請系統-Degree-Exam-Online-application下載
畢業離校手續相關：以下各項措施，將視疫情滾動式修正。
研究生：離校手續及領取學位證書延期說明如下。
(1)申請學位口試截止日原訂 6 月 30 日(三)，延長至 7 月 30 日(五)止。
(2)舉行學位口試截止日原訂 7 月 16 日(五)，延長至 8 月 12 日(四)止。
(3)離校手續及領取學位證書截止日原訂 7 月 30 日(五)中午 12 時止，開放延期領取日期為 8 月 16 日(一)起至 8 月 23 日(一)中午 12 時止，無須再加填延後離校申請表。
(4)未能於 8 月 23 日(一)前辦妥離校手續，如修業年限未屆滿者，次學期仍應註冊繳費；如已 達修業年限屆滿者，應予退學(學位考試細則第 12 條)。</t>
        </is>
      </c>
      <c r="G1818" s="7" t="inlineStr">
        <is>
          <t>物理系博碩士班學位口試注意事項Oral-Test-Thesis-Defense-Notification</t>
        </is>
      </c>
      <c r="H1818" s="7" t="inlineStr">
        <is>
          <t>https://www.phy.ncu.edu.tw/wp-content/uploads/2021/06/物理系博碩士班學位口試注意事項Oral-Test-Thesis-Defense-Notification.pdf</t>
        </is>
      </c>
      <c r="I1818" s="7" t="inlineStr">
        <is>
          <t>下載</t>
        </is>
      </c>
      <c r="J1818" s="7" t="inlineStr">
        <is>
          <t>https://www.phy.ncu.edu.tw/wp-content/uploads/2021/06/物理系博碩士班學位口試注意事項Oral-Test-Thesis-Defense-Notification.pdf</t>
        </is>
      </c>
      <c r="K1818" s="7" t="inlineStr">
        <is>
          <t>附件-學位考試申請系統-Degree-Exam-Online-application</t>
        </is>
      </c>
      <c r="L1818" s="7" t="inlineStr">
        <is>
          <t>https://www.phy.ncu.edu.tw/wp-content/uploads/2021/06/附件-學位考試申請系統-Degree-Exam-Online-application.pdf</t>
        </is>
      </c>
      <c r="M1818" s="7" t="inlineStr">
        <is>
          <t>https://www.phy.ncu.edu.tw/news/109-2%e7%89%a9%ef%a7%a4%e7%b3%bb%e5%8d%9a%e7%a2%a9%e5%a3%ab%e7%8f%ad%e5%ad%b8%e4%bd%8d%e5%8f%a3%e8%a9%a6%e6%b3%a8%e6%84%8f%e4%ba%8b%e9%a0%85oral-test-thesis-defense-notification-2021-06-01%e6%9b%b4/</t>
        </is>
      </c>
      <c r="N1818" s="7" t="inlineStr">
        <is>
          <t>許慧君</t>
        </is>
      </c>
    </row>
    <row r="1819">
      <c r="A1819" s="7">
        <f>TRUE()</f>
        <v/>
      </c>
      <c r="B1819" s="7" t="inlineStr">
        <is>
          <t>其他</t>
        </is>
      </c>
      <c r="C1819" s="7" t="n"/>
      <c r="D1819" s="14" t="n">
        <v>44348</v>
      </c>
      <c r="E1819" s="7" t="inlineStr">
        <is>
          <t>110年高壓檢驗維護停電公告</t>
        </is>
      </c>
      <c r="F1819" s="7" t="inlineStr">
        <is>
          <t>110年高壓檢驗維護停電公告附件停電區域、範圍、時間1091027更新再次提醒下載</t>
        </is>
      </c>
      <c r="G1819" s="7" t="inlineStr">
        <is>
          <t>110年高壓檢驗維護停電公告附件停電區域、範圍、時間1091027更新再次提醒</t>
        </is>
      </c>
      <c r="H1819" s="7" t="inlineStr">
        <is>
          <t>https://www.phy.ncu.edu.tw/wp-content/uploads/2021/06/110年高壓檢驗維護停電公告附件停電區域、範圍、時間1091027更新再次提醒.pdf</t>
        </is>
      </c>
      <c r="I1819" s="7" t="inlineStr">
        <is>
          <t>下載</t>
        </is>
      </c>
      <c r="J1819" s="7" t="inlineStr">
        <is>
          <t>https://www.phy.ncu.edu.tw/wp-content/uploads/2021/06/110年高壓檢驗維護停電公告附件停電區域、範圍、時間1091027更新再次提醒.pdf</t>
        </is>
      </c>
      <c r="K1819" s="7" t="n"/>
      <c r="L1819" s="7" t="n"/>
      <c r="M1819" s="7" t="inlineStr">
        <is>
          <t>https://www.phy.ncu.edu.tw/news/110%e5%b9%b4%e9%ab%98%e5%a3%93%e6%aa%a2%e9%a9%97%e7%b6%ad%e8%ad%b7%e5%81%9c%e9%9b%bb%e5%85%ac%e5%91%8a/</t>
        </is>
      </c>
      <c r="N1819" s="7" t="inlineStr">
        <is>
          <t>許慧君</t>
        </is>
      </c>
    </row>
    <row r="1820" ht="273" customHeight="1">
      <c r="A1820" s="7">
        <f>TRUE()</f>
        <v/>
      </c>
      <c r="B1820" s="7" t="inlineStr">
        <is>
          <t>其他</t>
        </is>
      </c>
      <c r="C1820" s="7" t="n"/>
      <c r="D1820" s="14" t="n">
        <v>44348</v>
      </c>
      <c r="E1820" s="7" t="inlineStr">
        <is>
          <t>本校6/5線上畢典影片，將在6/5早上10:30以直播方式公開放映，敬邀宣傳及觀賞</t>
        </is>
      </c>
      <c r="F1820" s="9" t="inlineStr">
        <is>
          <t>一、本校課外活動組正在趕工剪接字幕配樂等後製，影片將於6/5上午10:30在畢業典禮網頁上以直播方式公開播放，歡迎畢業生及師長一同觀賞！網站連結：http://club.adm.ncu.edu.tw/graduate/
（本連結也同時在中大首頁最上方的活動圖鈕第三則，就是畢業典禮網頁連結）
二、畢業典禮網頁中也有畢聯會製作的畢業MV及本組安排的戶外拍照裝置位置顯示，例如在教研大樓空中走廊下方會放大型畢業典禮的大背板，預計會擺放到七月底，讓畢業生離校前都有機會在校園中拍照留念喔！
三、本組也同時也進行直播宣傳，搭配觀看學生之抽獎活動，歡迎師長及同仁們分享畢業典禮活動，今天起也出動有在本組辧公室的校長學務長及幾位院長的共五位人型立牌，會在NCUtalk來進行活動每一天的倒數宣傳~~~在此一起跟師長們分享~～
四、預計抽獎活動宣傳內容如下：
凡於6/5(六) 上午10：30~11：20線上畢業典禮直播期間，全程觀看並在YouTube聊天室留下學號及「關鍵字」，就可以憑學生證領取「中大109學年度畢業專屬小禮物」！
 領獎資格：
步驟一、上午10：30直播開始時，直播主將提供一組「關鍵字」，請於YouTube聊天室留下學號及「關鍵字」。
步驟二、大約上午11：20接近線上畢業典禮影片尾聲時，會再提供第二組關鍵字，請於YouTube聊天室留下學號及第二組關鍵字。
只要完成以上兩步驟，恭喜你，就可以獲得課外組特別準備的限量畢典小禮物！
領獎辦法：
等待6/5線上典禮直播後，領獎方式將公告在畢業典禮網站</t>
        </is>
      </c>
      <c r="G1820" s="7" t="inlineStr">
        <is>
          <t>http://club.adm.ncu.edu.tw/graduate/</t>
        </is>
      </c>
      <c r="H1820" s="7" t="inlineStr">
        <is>
          <t>http://club.adm.ncu.edu.tw/graduate/</t>
        </is>
      </c>
      <c r="I1820" s="7" t="n"/>
      <c r="J1820" s="7" t="n"/>
      <c r="K1820" s="7" t="n"/>
      <c r="L1820" s="7" t="n"/>
      <c r="M1820" s="7" t="inlineStr">
        <is>
          <t>https://www.phy.ncu.edu.tw/news/%e6%9c%ac%e6%a0%a16-5%e7%b7%9a%e4%b8%8a%e7%95%a2%e5%85%b8%e5%bd%b1%e7%89%87%ef%bc%8c%e5%b0%87%e5%9c%a86-5%e6%97%a9%e4%b8%8a1030%e4%bb%a5%e7%9b%b4%e6%92%ad%e6%96%b9%e5%bc%8f%e5%85%ac%e9%96%8b%e6%94%be/</t>
        </is>
      </c>
      <c r="N1820" s="7" t="inlineStr">
        <is>
          <t>許慧君</t>
        </is>
      </c>
    </row>
    <row r="1821" ht="321" customHeight="1">
      <c r="A1821" s="7">
        <f>TRUE()</f>
        <v/>
      </c>
      <c r="B1821" s="7" t="inlineStr">
        <is>
          <t>其他</t>
        </is>
      </c>
      <c r="C1821" s="7" t="n"/>
      <c r="D1821" s="14" t="n">
        <v>44347</v>
      </c>
      <c r="E1821" s="7" t="inlineStr">
        <is>
          <t>『重要公告』因應疫情，大學部乙類論文口試相關！</t>
        </is>
      </c>
      <c r="F1821" s="9" t="inlineStr">
        <is>
          <t>依據學校5/17的防疫公告
有論文口試視訊及實體口試注意事項
論文口試強烈建議採線上視訊口試方式，若實施實體口試，應遵守相關防疫規範：
1. 視訊口試：
(1)請參考物理系網頁-系所簡介-系所規章-大學部相關規章-
乙類學生畢業論文口試注意事項
填妥口試申請表及指導教授推薦書，向系所提出申請。(可email電子檔至cswu@ncu.edu.tw)
乙類學生畢業論文口試申請表下載
乙類學生論文指導教授推薦書下載
(2)請學生先將口試評分條及口試評定報告單 檔案先email給口委。
乙類學生論文口試評分條下載
乙類學生論文口試評定報告單下載
(3)口試結束後，請口委立即在螢幕上顯示所評定之分數及簽名，並以拍照或掃描或傳真給指導教授。
(4)由指導教授彙整後印出口試評分條及口試評定報告單紙本文件，交給系辦。
2. 實體口試：應遵照最新中央或地方疫情指揮中心之防疫相關規定。
(1)參與口試人員一律全程佩戴口罩。
(2)座位應保持適當區隔，或使用隔板。
(3)禁止飲食。
(4)落實「實聯制」與量測體溫及手部消毒。
#補充說明：大學部乙組口試成績為當學期 "論文研習與撰寫" 之成績，校訂繳交學期成績截止日仍為7/2(五)，若無法於此前繳交成績，則會於該生成績欄位註記Ｉ、其餘學生的先送，該生的之後補送。但仍須於大學部領取學位證書截止日- 7/30(五)   前一週繳交成績，學生才能順利領到畢業證書。</t>
        </is>
      </c>
      <c r="G1821" s="7" t="inlineStr">
        <is>
          <t>乙類學生畢業論文口試注意事項</t>
        </is>
      </c>
      <c r="H1821" s="7" t="inlineStr">
        <is>
          <t>http://www.phy.ncu.edu.tw/wp-content/uploads/2021/01/%E4%B9%99%E9%A1%9E%E5%AD%B8%E7%94%9F%E8%AB%96%E6%96%87%E5%8F%A3%E8%A9%A6%E6%B3%A8%E6%84%8F%E4%BA%8B%E9%A0%85.pdf</t>
        </is>
      </c>
      <c r="I1821" s="7" t="inlineStr">
        <is>
          <t>乙類學生畢業論文口試申請表</t>
        </is>
      </c>
      <c r="J1821" s="7" t="inlineStr">
        <is>
          <t>https://www.phy.ncu.edu.tw/wp-content/uploads/2021/05/乙類學生畢業論文口試申請表.docx</t>
        </is>
      </c>
      <c r="K1821" s="7" t="inlineStr">
        <is>
          <t>下載</t>
        </is>
      </c>
      <c r="L1821" s="7" t="inlineStr">
        <is>
          <t>https://www.phy.ncu.edu.tw/wp-content/uploads/2021/05/乙類學生畢業論文口試申請表.docx</t>
        </is>
      </c>
      <c r="M1821" s="7" t="inlineStr">
        <is>
          <t>https://www.phy.ncu.edu.tw/news/%e3%80%8e%e9%87%8d%e8%a6%81%e5%85%ac%e5%91%8a%e3%80%8f%e5%9b%a0%e6%87%89%e7%96%ab%e6%83%85%ef%bc%8c%e5%a4%a7%e5%ad%b8%e9%83%a8%e4%b9%99%e9%a1%9e%e8%ab%96%e6%96%87%e5%8f%a3%e8%a9%a6%e7%9b%b8%e9%97%9c/</t>
        </is>
      </c>
      <c r="N1821" s="7" t="inlineStr">
        <is>
          <t>網管的幽靈</t>
        </is>
      </c>
    </row>
    <row r="1822" ht="144" customHeight="1">
      <c r="A1822" s="7">
        <f>TRUE()</f>
        <v/>
      </c>
      <c r="B1822" s="7" t="inlineStr">
        <is>
          <t>其他</t>
        </is>
      </c>
      <c r="C1822" s="7" t="n"/>
      <c r="D1822" s="14" t="n">
        <v>44347</v>
      </c>
      <c r="E1822" s="7" t="inlineStr">
        <is>
          <t>【導師密碼卡】因應疫情請導師以線上方式提供110/06/11~110/06/18初選「導師密碼卡」</t>
        </is>
      </c>
      <c r="F1822" s="9" t="inlineStr">
        <is>
          <t>親愛的大學部同學：
受到疫情的影響，配合本校自5月17日起至6月25日止，所有課程採行全面線上教學。各系導師將調整以email或運用社群軟體等線上方式提供「導師密碼卡」；請務必留意導師通知或公告，如未收到相關訊息，可主動與導師聯繫。「導師」是課業及生涯諮詢的重要資源，鼓勵您善加運用。
如同學於110/06/11~110/06/18初選前，無法順利取得導師密碼卡，請安心，我們提供以下協助管道:
1.系辦:請以電話或email聯絡
2.諮商中心徐小姐，分機：57261，email:smi@cc.ncu.edu.tw
疫情嚴峻，我們一起正向防疫，祝您及家人健康平安
諮商中心敬上</t>
        </is>
      </c>
      <c r="G1822" s="7" t="inlineStr">
        <is>
          <t>smi@cc.ncu.edu.tw</t>
        </is>
      </c>
      <c r="H1822" s="7" t="inlineStr">
        <is>
          <t>mailto:smi@cc.ncu.edu.tw</t>
        </is>
      </c>
      <c r="I1822" s="7" t="n"/>
      <c r="J1822" s="7" t="n"/>
      <c r="K1822" s="7" t="n"/>
      <c r="L1822" s="7" t="n"/>
      <c r="M1822" s="7" t="inlineStr">
        <is>
          <t>https://www.phy.ncu.edu.tw/news/%e3%80%90%e5%b0%8e%e5%b8%ab%e5%af%86%e7%a2%bc%e5%8d%a1%e3%80%91%e5%9b%a0%e6%87%89%e7%96%ab%e6%83%85%e8%ab%8b%e5%b0%8e%e5%b8%ab%e4%bb%a5%e7%b7%9a%e4%b8%8a%e6%96%b9%e5%bc%8f%e6%8f%90%e4%be%9b110-06-111/</t>
        </is>
      </c>
      <c r="N1822" s="7" t="inlineStr">
        <is>
          <t>許慧君</t>
        </is>
      </c>
    </row>
    <row r="1823">
      <c r="A1823" s="7">
        <f>TRUE()</f>
        <v/>
      </c>
      <c r="B1823" s="7" t="inlineStr">
        <is>
          <t>其他</t>
        </is>
      </c>
      <c r="C1823" s="7" t="n"/>
      <c r="D1823" s="14" t="n">
        <v>44347</v>
      </c>
      <c r="E1823" s="7" t="inlineStr">
        <is>
          <t>【停修】申請延長至06月08日（二）17時</t>
        </is>
      </c>
      <c r="F1823" s="7" t="inlineStr">
        <is>
          <t>http://pdc.adm.ncu.edu.tw/postM/post/course/1100517_1.pdf</t>
        </is>
      </c>
      <c r="G1823" s="7" t="inlineStr">
        <is>
          <t>http://pdc.adm.ncu.edu.tw/postM/post/course/1100517_1.pdf</t>
        </is>
      </c>
      <c r="H1823" s="7" t="inlineStr">
        <is>
          <t>http://pdc.adm.ncu.edu.tw/postM/post/course/1100517_1.pdf</t>
        </is>
      </c>
      <c r="I1823" s="7" t="n"/>
      <c r="J1823" s="7" t="n"/>
      <c r="K1823" s="7" t="n"/>
      <c r="L1823" s="7" t="n"/>
      <c r="M1823" s="7" t="inlineStr">
        <is>
          <t>https://www.phy.ncu.edu.tw/news/%e3%80%90%e5%81%9c%e4%bf%ae%e3%80%91%e7%94%b3%e8%ab%8b%e5%bb%b6%e9%95%b7%e8%87%b306%e6%9c%8808%e6%97%a5%ef%bc%88%e4%ba%8c%ef%bc%8917%e6%99%82/</t>
        </is>
      </c>
      <c r="N1823" s="7" t="inlineStr">
        <is>
          <t>許慧君</t>
        </is>
      </c>
    </row>
    <row r="1824" ht="92" customHeight="1">
      <c r="A1824" s="7">
        <f>TRUE()</f>
        <v/>
      </c>
      <c r="B1824" s="7" t="inlineStr">
        <is>
          <t>其他</t>
        </is>
      </c>
      <c r="C1824" s="7" t="n"/>
      <c r="D1824" s="14" t="n">
        <v>44347</v>
      </c>
      <c r="E1824" s="7" t="inlineStr">
        <is>
          <t>【線上課程工具包】 同步與非同步工具教學 錄製工具</t>
        </is>
      </c>
      <c r="F1824" s="9" t="inlineStr">
        <is>
          <t>同步工具 Google Meet 與 非同步工具EverCam，搭配新ee-class數位學習平台，提供教師與TA 遠距課程教學輔助工具。
一、線上教學：http://pdc.adm.ncu.edu.tw/CDVID/2020/
二、教材下載：https://reurl.cc/140ZZm
三、EverCam 電腦螢幕錄製軟體申請：
a) EverCam (Windows 適用）https://reurl.cc/KxbMyg
b) QuickTime (MacOS 適用）https://support.apple.com/zh-tw/HT208721</t>
        </is>
      </c>
      <c r="G1824" s="7" t="inlineStr">
        <is>
          <t>http://pdc.adm.ncu.edu.tw/CDVID/2020/</t>
        </is>
      </c>
      <c r="H1824" s="7" t="inlineStr">
        <is>
          <t>http://pdc.adm.ncu.edu.tw/CDVID/2020/</t>
        </is>
      </c>
      <c r="I1824" s="7" t="inlineStr">
        <is>
          <t>https://reurl.cc/140ZZm</t>
        </is>
      </c>
      <c r="J1824" s="7" t="inlineStr">
        <is>
          <t>https://reurl.cc/140ZZm</t>
        </is>
      </c>
      <c r="K1824" s="7" t="inlineStr">
        <is>
          <t>https://reurl.cc/KxbMyg</t>
        </is>
      </c>
      <c r="L1824" s="7" t="inlineStr">
        <is>
          <t>https://reurl.cc/KxbMyg</t>
        </is>
      </c>
      <c r="M1824" s="7" t="inlineStr">
        <is>
          <t>https://www.phy.ncu.edu.tw/news/%e3%80%90%e7%b7%9a%e4%b8%8a%e8%aa%b2%e7%a8%8b%e5%b7%a5%e5%85%b7%e5%8c%85%e3%80%91-%e5%90%8c%e6%ad%a5%e8%88%87%e9%9d%9e%e5%90%8c%e6%ad%a5%e5%b7%a5%e5%85%b7%e6%95%99%e5%ad%b8-%e9%8c%84%e8%a3%bd%e5%b7%a5/</t>
        </is>
      </c>
      <c r="N1824" s="7" t="inlineStr">
        <is>
          <t>許慧君</t>
        </is>
      </c>
    </row>
    <row r="1825">
      <c r="A1825" s="7">
        <f>TRUE()</f>
        <v/>
      </c>
      <c r="B1825" s="7" t="inlineStr">
        <is>
          <t>其他</t>
        </is>
      </c>
      <c r="C1825" s="7" t="n"/>
      <c r="D1825" s="14" t="n">
        <v>44344</v>
      </c>
      <c r="E1825" s="7" t="inlineStr">
        <is>
          <t>失物招領(110.05.28)</t>
        </is>
      </c>
      <c r="F1825" s="7" t="inlineStr">
        <is>
          <t>有遺失下列物品者，請儘速至物理系辦(S4-629)認領! 未領取物品將於110.06.30清除。</t>
        </is>
      </c>
      <c r="G1825" s="7" t="n"/>
      <c r="H1825" s="7" t="n"/>
      <c r="I1825" s="7" t="n"/>
      <c r="J1825" s="7" t="n"/>
      <c r="K1825" s="7" t="n"/>
      <c r="L1825" s="7" t="n"/>
      <c r="M1825" s="7" t="inlineStr">
        <is>
          <t>https://www.phy.ncu.edu.tw/news/%e5%a4%b1%e7%89%a9%e6%8b%9b%e9%a0%98110-05-28/</t>
        </is>
      </c>
      <c r="N1825" s="7" t="inlineStr">
        <is>
          <t>許慧君</t>
        </is>
      </c>
    </row>
    <row r="1826" ht="297" customHeight="1">
      <c r="A1826" s="7">
        <f>TRUE()</f>
        <v/>
      </c>
      <c r="B1826" s="7" t="inlineStr">
        <is>
          <t>其他</t>
        </is>
      </c>
      <c r="C1826" s="7" t="n"/>
      <c r="D1826" s="14" t="n">
        <v>44343</v>
      </c>
      <c r="E1826" s="7" t="inlineStr">
        <is>
          <t>『重要公告』因應疫情，畢業離校手續相關！</t>
        </is>
      </c>
      <c r="F1826" s="9" t="inlineStr">
        <is>
          <t>v1_校園防疫措施1100526-1下載
(四) 畢業離校手續相關：以下各項措施，將視疫情滾動式修正。
1.研究生：離校手續及領取學位證書延期說明如下。
(1) 申請學位口試截止日原訂6月30日(三)，延長至7月30日(五)止。
(2) 舉行學位口試截止日原訂7月16日(五)，延長至8月12日(四)止。
(3) 離校手續及領取學位證書截止日原訂7月30日(五)中午12時止，開放延期領取日為8月16日(一)起至8月23日(一)中午12時止，無須再加填延後離校申請表。
(4) 未能於8月23日(一)前辦妥離校手續，如修業年限未屆滿者次學期仍應註冊繳費；已達修業年限屆滿者，應予退學(學位考試細則第12條)。
2.大學部生：自7月5日至7月30日(五)中午12時止，完成離校手續及領取學位證書，以下情形例外處理。
(1)英文畢業門檻：最遲應於8月31日(二)前，持英檢成績單「正本」向語言中心提出畢業門檻審核申請。
(2)學習護照時數：最遲應於8月25日(三)下班前完成時數申請，以利8月31日(二)前完成中大學習護照100基本時數認證。基本時數認證。
(3)交換生校際選課成績登錄：應屆畢業於修讀學期結束後二個月內完成，並請於6月30日前主動email連繫註冊組承辦人(或寄公務信箱ncu7121@ncu.edu.tw)確認畢業時程。
3.台聯大系統學士班轉校：各收件日期自6月15日(二)至6月28日(一)止，申請文件得以郵寄或電子檔送至各系辦收須簽名的表格皆可拍照或掃描傳真代替。
4.休學、復退保留及課程扺免修：
(1)請學生填妥申表，以email申請表通知系辦或國際處(非本國生)協助辦理。
(2)本學期休截止日：6月18日(五)。
(3)復學、保留截止日：7月30日(五)。 (4)課程抵免修：6月30日(三)前</t>
        </is>
      </c>
      <c r="G1826" s="7" t="inlineStr">
        <is>
          <t>v1_校園防疫措施1100526-1</t>
        </is>
      </c>
      <c r="H1826" s="7" t="inlineStr">
        <is>
          <t>https://www.phy.ncu.edu.tw/wp-content/uploads/2021/05/v1_校園防疫措施1100526-1.pdf</t>
        </is>
      </c>
      <c r="I1826" s="7" t="inlineStr">
        <is>
          <t>下載</t>
        </is>
      </c>
      <c r="J1826" s="7" t="inlineStr">
        <is>
          <t>https://www.phy.ncu.edu.tw/wp-content/uploads/2021/05/v1_校園防疫措施1100526-1.pdf</t>
        </is>
      </c>
      <c r="K1826" s="7" t="n"/>
      <c r="L1826" s="7" t="n"/>
      <c r="M1826" s="7" t="inlineStr">
        <is>
          <t>https://www.phy.ncu.edu.tw/news/%e3%80%8e%e9%87%8d%e8%a6%81%e5%85%ac%e5%91%8a%e3%80%8f%e5%9b%a0%e6%87%89%e7%96%ab%e6%83%85%ef%bc%8c%e7%95%a2%e6%a5%ad%e9%9b%a2%e6%a0%a1%e6%89%8b%e7%ba%8c%e7%9b%b8%e9%97%9c%ef%bc%81/</t>
        </is>
      </c>
      <c r="N1826" s="7" t="inlineStr">
        <is>
          <t>許慧君</t>
        </is>
      </c>
    </row>
    <row r="1827">
      <c r="A1827" s="7">
        <f>TRUE()</f>
        <v/>
      </c>
      <c r="B1827" s="7" t="inlineStr">
        <is>
          <t>其他</t>
        </is>
      </c>
      <c r="C1827" s="7" t="n"/>
      <c r="D1827" s="14" t="n">
        <v>44343</v>
      </c>
      <c r="E1827" s="7" t="inlineStr">
        <is>
          <t>『重要公告』因應疫情警戒提升至三級，校園防疫措施！</t>
        </is>
      </c>
      <c r="F1827" s="7" t="inlineStr">
        <is>
          <t>v1_校園防疫措施1100526下載</t>
        </is>
      </c>
      <c r="G1827" s="7" t="inlineStr">
        <is>
          <t>v1_校園防疫措施1100526</t>
        </is>
      </c>
      <c r="H1827" s="7" t="inlineStr">
        <is>
          <t>https://www.phy.ncu.edu.tw/wp-content/uploads/2021/05/v1_校園防疫措施1100526.pdf</t>
        </is>
      </c>
      <c r="I1827" s="7" t="inlineStr">
        <is>
          <t>下載</t>
        </is>
      </c>
      <c r="J1827" s="7" t="inlineStr">
        <is>
          <t>https://www.phy.ncu.edu.tw/wp-content/uploads/2021/05/v1_校園防疫措施1100526.pdf</t>
        </is>
      </c>
      <c r="K1827" s="7" t="n"/>
      <c r="L1827" s="7" t="n"/>
      <c r="M1827" s="7" t="inlineStr">
        <is>
          <t>https://www.phy.ncu.edu.tw/news/%e3%80%8e%e9%87%8d%e8%a6%81%e5%85%ac%e5%91%8a%e3%80%8f%e5%9b%a0%e6%87%89%e7%96%ab%e6%83%85%e8%ad%a6%e6%88%92%e6%8f%90%e5%8d%87%e8%87%b3%e4%b8%89%e7%b4%9a%ef%bc%8c%e6%a0%a1%e5%9c%92%e9%98%b2%e7%96%ab/</t>
        </is>
      </c>
      <c r="N1827" s="7" t="inlineStr">
        <is>
          <t>許慧君</t>
        </is>
      </c>
    </row>
    <row r="1828">
      <c r="A1828" s="7">
        <f>TRUE()</f>
        <v/>
      </c>
      <c r="B1828" s="7" t="inlineStr">
        <is>
          <t>其他</t>
        </is>
      </c>
      <c r="C1828" s="7" t="n"/>
      <c r="D1828" s="14" t="n">
        <v>44343</v>
      </c>
      <c r="E1828" s="7" t="inlineStr">
        <is>
          <t>理學院「110-1程式語言課程」</t>
        </is>
      </c>
      <c r="F1828" s="7" t="n"/>
      <c r="G1828" s="7" t="n"/>
      <c r="H1828" s="7" t="n"/>
      <c r="I1828" s="7" t="n"/>
      <c r="J1828" s="7" t="n"/>
      <c r="K1828" s="7" t="n"/>
      <c r="L1828" s="7" t="n"/>
      <c r="M1828" s="7" t="inlineStr">
        <is>
          <t>https://www.phy.ncu.edu.tw/news/%e7%90%86%e5%ad%b8%e9%99%a2%e3%80%8c110-1%e7%a8%8b%e5%bc%8f%e8%aa%9e%e8%a8%80%e8%aa%b2%e7%a8%8b%e3%80%8d/</t>
        </is>
      </c>
      <c r="N1828" s="7" t="inlineStr">
        <is>
          <t>劉怡貞</t>
        </is>
      </c>
    </row>
    <row r="1829">
      <c r="A1829" s="7">
        <f>TRUE()</f>
        <v/>
      </c>
      <c r="B1829" s="7" t="inlineStr">
        <is>
          <t>其他</t>
        </is>
      </c>
      <c r="C1829" s="7" t="n"/>
      <c r="D1829" s="14" t="n">
        <v>44343</v>
      </c>
      <c r="E1829" s="7" t="inlineStr">
        <is>
          <t>本校所有課程採行全面線上教學至本學期末(06月25日)</t>
        </is>
      </c>
      <c r="F1829" s="7" t="inlineStr">
        <is>
          <t>http://pdc.adm.ncu.edu.tw/postM/post/course/1100527_1.pdf</t>
        </is>
      </c>
      <c r="G1829" s="7" t="inlineStr">
        <is>
          <t>http://pdc.adm.ncu.edu.tw/postM/post/course/1100527_1.pdf</t>
        </is>
      </c>
      <c r="H1829" s="7" t="inlineStr">
        <is>
          <t>http://pdc.adm.ncu.edu.tw/postM/post/course/1100527_1.pdf</t>
        </is>
      </c>
      <c r="I1829" s="7" t="n"/>
      <c r="J1829" s="7" t="n"/>
      <c r="K1829" s="7" t="n"/>
      <c r="L1829" s="7" t="n"/>
      <c r="M1829" s="7" t="inlineStr">
        <is>
          <t>https://www.phy.ncu.edu.tw/news/%e6%9c%ac%e6%a0%a1%e6%89%80%e6%9c%89%e8%aa%b2%e7%a8%8b%e6%8e%a1%e8%a1%8c%e5%85%a8%e9%9d%a2%e7%b7%9a%e4%b8%8a%e6%95%99%e5%ad%b8%e8%87%b3%e6%9c%ac%e5%ad%b8%e6%9c%9f%e6%9c%ab06%e6%9c%8825%e6%97%a5/</t>
        </is>
      </c>
      <c r="N1829" s="7" t="inlineStr">
        <is>
          <t>許慧君</t>
        </is>
      </c>
    </row>
    <row r="1830" ht="92" customHeight="1">
      <c r="A1830" s="7">
        <f>TRUE()</f>
        <v/>
      </c>
      <c r="B1830" s="7" t="inlineStr">
        <is>
          <t>其他</t>
        </is>
      </c>
      <c r="C1830" s="7" t="n"/>
      <c r="D1830" s="14" t="n">
        <v>44343</v>
      </c>
      <c r="E1830" s="7" t="inlineStr">
        <is>
          <t>[因應疫情] 大學部外文畢業門檻申請調整公告</t>
        </is>
      </c>
      <c r="F1830" s="9" t="inlineStr">
        <is>
          <t>請大四同學以及需於本學期畢業的同學留意，尚未申請外文畢業門檻者，畢業門檻申請日期至7月31日。請於疫情和緩時至校辦理，或於辦理離校手續、領畢業證書當天，先至理學院院辦(S1-102)辦理外文檢定審核。學生於院辦填妥申請表後，持核章的申請表影本送至註冊組，即可辦理相關離校手續。
非大四及本學期畢業之大學部學生，請於開學後再至審核單位辦理，謝謝。
聯繫電話：理學院辦公室、分機65006。
畢業相關問題請洽註冊組。</t>
        </is>
      </c>
      <c r="G1830" s="7" t="n"/>
      <c r="H1830" s="7" t="n"/>
      <c r="I1830" s="7" t="n"/>
      <c r="J1830" s="7" t="n"/>
      <c r="K1830" s="7" t="n"/>
      <c r="L1830" s="7" t="n"/>
      <c r="M1830" s="7" t="inlineStr">
        <is>
          <t>https://www.phy.ncu.edu.tw/news/%e5%9b%a0%e6%87%89%e7%96%ab%e6%83%85-%e5%a4%a7%e5%ad%b8%e9%83%a8%e5%a4%96%e6%96%87%e7%95%a2%e6%a5%ad%e9%96%80%e6%aa%bb%e7%94%b3%e8%ab%8b%e8%aa%bf%e6%95%b4%e5%85%ac%e5%91%8a/</t>
        </is>
      </c>
      <c r="N1830" s="7" t="inlineStr">
        <is>
          <t>許慧君</t>
        </is>
      </c>
    </row>
    <row r="1831" ht="79" customHeight="1">
      <c r="A1831" s="7">
        <f>TRUE()</f>
        <v/>
      </c>
      <c r="B1831" s="7" t="inlineStr">
        <is>
          <t>其他</t>
        </is>
      </c>
      <c r="C1831" s="7" t="n"/>
      <c r="D1831" s="14" t="n">
        <v>44342</v>
      </c>
      <c r="E1831" s="7" t="inlineStr">
        <is>
          <t>物理系二手書拍賣活動 募集書本公告</t>
        </is>
      </c>
      <c r="F1831" s="9" t="inlineStr">
        <is>
          <t>募集正版物理類書籍，書主自訂欲拍賣價錢，交由系辦彙整後，於統一時間內拍賣，拍賣所得將於活動結束後歸還書主。
收書時間:
5/27-6/30 周一至五0900-1600
收書地點:物理系辦公室（S4-629）
拍賣活動時間地點：九月份開學前另行公告</t>
        </is>
      </c>
      <c r="G1831" s="7" t="n"/>
      <c r="H1831" s="7" t="n"/>
      <c r="I1831" s="7" t="n"/>
      <c r="J1831" s="7" t="n"/>
      <c r="K1831" s="7" t="n"/>
      <c r="L1831" s="7" t="n"/>
      <c r="M1831" s="7" t="inlineStr">
        <is>
          <t>https://www.phy.ncu.edu.tw/news/%e7%89%a9%e7%90%86%e7%b3%bb%e4%ba%8c%e6%89%8b%e6%9b%b8%e6%8b%8d%e8%b3%a3%e6%b4%bb%e5%8b%95-%e5%8b%9f%e9%9b%86%e6%9b%b8%e6%9c%ac%e5%85%ac%e5%91%8a-4/</t>
        </is>
      </c>
      <c r="N1831" s="7" t="inlineStr">
        <is>
          <t>許慧君</t>
        </is>
      </c>
    </row>
    <row r="1832" ht="157" customHeight="1">
      <c r="A1832" s="7">
        <f>TRUE()</f>
        <v/>
      </c>
      <c r="B1832" s="7" t="inlineStr">
        <is>
          <t>其他</t>
        </is>
      </c>
      <c r="C1832" s="7" t="n"/>
      <c r="D1832" s="14" t="n">
        <v>44342</v>
      </c>
      <c r="E1832" s="7" t="inlineStr">
        <is>
          <t>NCU-Covestro 聯合研發中心整修工程 施工公告</t>
        </is>
      </c>
      <c r="F1832" s="9" t="inlineStr">
        <is>
          <t>https://www.ncu.edu.tw/events/showevent/eventid/9932
施工公告一、工程名稱：NCU-Covestro 聯合研發中心整修工程
二、施工期間：110年5月21日至111年3月31日(預定期程)
三、施工地點：理學院教學館及其周邊 
四、說    明： 
(一)即日起至5月20日期間，請協助將停放於理學院教學館前「自行車停放區」之自行車儘速移出，俾利本工程圍籬設置及施工。倘未於期限內遷移，後續將請施工廠商逕行移出。 
(二)施工期間非施工人員請勿進入本工程施工之範圍(區域) ，以免發生危險。
 (三)施工期間伴隨產生噪音、粉塵、震動情形造成不便之處，敬請 見諒。
租賃單位: 科思創(Covestro)專案經理: 張志豪     電話：(03)3868956 Ext 717
施工廠商︰永沛空間設計  聯繫窗口︰卓沛希      電話：(02)85228885
管理單位：總務處營繕組 承辦人：王廸鋒    校內分機：57324總務處營繕組  敬啟</t>
        </is>
      </c>
      <c r="G1832" s="7" t="inlineStr">
        <is>
          <t>https://www.ncu.edu.tw/events/showevent/eventid/9932</t>
        </is>
      </c>
      <c r="H1832" s="7" t="inlineStr">
        <is>
          <t>https://www.ncu.edu.tw/events/showevent/eventid/9932</t>
        </is>
      </c>
      <c r="I1832" s="7" t="n"/>
      <c r="J1832" s="7" t="n"/>
      <c r="K1832" s="7" t="n"/>
      <c r="L1832" s="7" t="n"/>
      <c r="M1832" s="7" t="inlineStr">
        <is>
          <t>https://www.phy.ncu.edu.tw/news/ncu-covestro-%e8%81%af%e5%90%88%e7%a0%94%e7%99%bc%e4%b8%ad%e5%bf%83%e6%95%b4%e4%bf%ae%e5%b7%a5%e7%a8%8b-%e6%96%bd%e5%b7%a5%e5%85%ac%e5%91%8a/</t>
        </is>
      </c>
      <c r="N1832" s="7" t="inlineStr">
        <is>
          <t>許慧君</t>
        </is>
      </c>
    </row>
    <row r="1833" ht="131" customHeight="1">
      <c r="A1833" s="7">
        <f>TRUE()</f>
        <v/>
      </c>
      <c r="B1833" s="7" t="inlineStr">
        <is>
          <t>演講</t>
        </is>
      </c>
      <c r="C1833" s="7" t="n"/>
      <c r="D1833" s="14" t="n">
        <v>44342</v>
      </c>
      <c r="E1833" s="7" t="inlineStr">
        <is>
          <t>Colloquium20210601 -Polarization twisting dual-pulse generation &amp; In situ visualization of ultrafast electrocatalyst on MoS2</t>
        </is>
      </c>
      <c r="F1833" s="9" t="inlineStr">
        <is>
          <t>Colloquium
Department of Physics, NCU
Polarization twisting dual-pulse generation &amp; In situ visualization of ultrafast electrocatalyst on MoS2
Prof. Chih-Wei Luo
NYCU Electrophysics
Date 2021.06.01 (Tue)    
Place Google Meet
The link to the meeting https://meet.google.com/gyt-dxut-wtu
Time 14:00-16:00</t>
        </is>
      </c>
      <c r="G1833" s="7" t="inlineStr">
        <is>
          <t>https://meet.google.com/gyt-dxut-wtu</t>
        </is>
      </c>
      <c r="H1833" s="7" t="inlineStr">
        <is>
          <t>https://meet.google.com/gyt-dxut-wtu</t>
        </is>
      </c>
      <c r="I1833" s="7" t="n"/>
      <c r="J1833" s="7" t="n"/>
      <c r="K1833" s="7" t="n"/>
      <c r="L1833" s="7" t="n"/>
      <c r="M1833" s="7" t="inlineStr">
        <is>
          <t>https://www.phy.ncu.edu.tw/news/colloquium20210601-polarization-twisting-dual-pulse-generation-in-situ-visualization-of-ultrafast-electrocatalyst-on-mos2/</t>
        </is>
      </c>
      <c r="N1833" s="7" t="inlineStr">
        <is>
          <t>許慧君</t>
        </is>
      </c>
    </row>
    <row r="1834" ht="66" customHeight="1">
      <c r="A1834" s="7">
        <f>TRUE()</f>
        <v/>
      </c>
      <c r="B1834" s="7" t="inlineStr">
        <is>
          <t>其他</t>
        </is>
      </c>
      <c r="C1834" s="7" t="n"/>
      <c r="D1834" s="14" t="n">
        <v>44341</v>
      </c>
      <c r="E1834" s="7" t="inlineStr">
        <is>
          <t>館舍安全門施工公告</t>
        </is>
      </c>
      <c r="F1834" s="9" t="inlineStr">
        <is>
          <t>本周五5/28汰換館舍安全門
地下室(門號001)、四樓401旁(門號423)、七樓701旁(門號730)
施工期間略有噪音粉塵
造成不便敬請見諒
謝謝</t>
        </is>
      </c>
      <c r="G1834" s="7" t="n"/>
      <c r="H1834" s="7" t="n"/>
      <c r="I1834" s="7" t="n"/>
      <c r="J1834" s="7" t="n"/>
      <c r="K1834" s="7" t="n"/>
      <c r="L1834" s="7" t="n"/>
      <c r="M1834" s="7" t="inlineStr">
        <is>
          <t>https://www.phy.ncu.edu.tw/news/%e9%a4%a8%e8%88%8d%e5%ae%89%e5%85%a8%e9%96%80%e6%96%bd%e5%b7%a5%e5%85%ac%e5%91%8a/</t>
        </is>
      </c>
      <c r="N1834" s="7" t="inlineStr">
        <is>
          <t>許慧君</t>
        </is>
      </c>
    </row>
    <row r="1835">
      <c r="A1835" s="7">
        <f>TRUE()</f>
        <v/>
      </c>
      <c r="B1835" s="7" t="inlineStr">
        <is>
          <t>其他</t>
        </is>
      </c>
      <c r="C1835" s="7" t="n"/>
      <c r="D1835" s="14" t="n">
        <v>44341</v>
      </c>
      <c r="E1835" s="7" t="inlineStr">
        <is>
          <t>學務長給中大同學的信~疫起安適身心</t>
        </is>
      </c>
      <c r="F1835" s="7" t="inlineStr">
        <is>
          <t>學務長給中大同學的信_疫起安適身心下載</t>
        </is>
      </c>
      <c r="G1835" s="7" t="inlineStr">
        <is>
          <t>學務長給中大同學的信_疫起安適身心</t>
        </is>
      </c>
      <c r="H1835" s="7" t="inlineStr">
        <is>
          <t>https://www.phy.ncu.edu.tw/wp-content/uploads/2021/05/學務長給中大同學的信_疫起安適身心.pdf</t>
        </is>
      </c>
      <c r="I1835" s="7" t="inlineStr">
        <is>
          <t>下載</t>
        </is>
      </c>
      <c r="J1835" s="7" t="inlineStr">
        <is>
          <t>https://www.phy.ncu.edu.tw/wp-content/uploads/2021/05/學務長給中大同學的信_疫起安適身心.pdf</t>
        </is>
      </c>
      <c r="K1835" s="7" t="n"/>
      <c r="L1835" s="7" t="n"/>
      <c r="M1835" s="7" t="inlineStr">
        <is>
          <t>https://www.phy.ncu.edu.tw/news/%e5%ad%b8%e5%8b%99%e9%95%b7%e7%b5%a6%e4%b8%ad%e5%a4%a7%e5%90%8c%e5%ad%b8%e7%9a%84%e4%bf%a1%e7%96%ab%e8%b5%b7%e5%ae%89%e9%81%a9%e8%ba%ab%e5%bf%83/</t>
        </is>
      </c>
      <c r="N1835" s="7" t="inlineStr">
        <is>
          <t>許慧君</t>
        </is>
      </c>
    </row>
    <row r="1836">
      <c r="A1836" s="7">
        <f>TRUE()</f>
        <v/>
      </c>
      <c r="B1836" s="7" t="inlineStr">
        <is>
          <t>其他</t>
        </is>
      </c>
      <c r="C1836" s="7" t="n"/>
      <c r="D1836" s="14" t="n">
        <v>44341</v>
      </c>
      <c r="E1836" s="7" t="inlineStr">
        <is>
          <t>707家具、634家具&amp;二手書&amp;文具領用</t>
        </is>
      </c>
      <c r="F1836" s="7" t="n"/>
      <c r="G1836" s="7" t="n"/>
      <c r="H1836" s="7" t="n"/>
      <c r="I1836" s="7" t="n"/>
      <c r="J1836" s="7" t="n"/>
      <c r="K1836" s="7" t="n"/>
      <c r="L1836" s="7" t="n"/>
      <c r="M1836" s="7" t="inlineStr">
        <is>
          <t>https://www.phy.ncu.edu.tw/news/707%e5%ae%b6%e5%85%b7%e3%80%81634%e5%ae%b6%e5%85%b7%e4%ba%8c%e6%89%8b%e6%9b%b8%e6%96%87%e5%85%b7%e9%a0%98%e7%94%a8-4/</t>
        </is>
      </c>
      <c r="N1836" s="7" t="inlineStr">
        <is>
          <t>許慧君</t>
        </is>
      </c>
    </row>
    <row r="1837">
      <c r="A1837" s="7">
        <f>TRUE()</f>
        <v/>
      </c>
      <c r="B1837" s="7" t="inlineStr">
        <is>
          <t>其他</t>
        </is>
      </c>
      <c r="C1837" s="7" t="n"/>
      <c r="D1837" s="14" t="n">
        <v>44340</v>
      </c>
      <c r="E1837" s="7" t="inlineStr">
        <is>
          <t>賀羅健榮老師榮獲本校109學年度教學優良獎</t>
        </is>
      </c>
      <c r="F1837" s="7" t="inlineStr">
        <is>
          <t>賀羅健榮老師榮獲本校109學年度教學優良獎</t>
        </is>
      </c>
      <c r="G1837" s="7" t="n"/>
      <c r="H1837" s="7" t="n"/>
      <c r="I1837" s="7" t="n"/>
      <c r="J1837" s="7" t="n"/>
      <c r="K1837" s="7" t="n"/>
      <c r="L1837" s="7" t="n"/>
      <c r="M1837" s="7" t="inlineStr">
        <is>
          <t>https://www.phy.ncu.edu.tw/news/%e8%b3%80%e7%be%85%e5%81%a5%e6%a6%ae%e8%80%81%e5%b8%ab%e6%a6%ae%e7%8d%b2%e6%9c%ac%e6%a0%a1109%e5%ad%b8%e5%b9%b4%e5%ba%a6%e6%95%99%e5%ad%b8%e5%84%aa%e8%89%af%e7%8d%8e/</t>
        </is>
      </c>
      <c r="N1837" s="7" t="inlineStr">
        <is>
          <t>許慧君</t>
        </is>
      </c>
    </row>
    <row r="1838">
      <c r="A1838" s="7">
        <f>TRUE()</f>
        <v/>
      </c>
      <c r="B1838" s="7" t="inlineStr">
        <is>
          <t>其他</t>
        </is>
      </c>
      <c r="C1838" s="7" t="n"/>
      <c r="D1838" s="14" t="n">
        <v>44340</v>
      </c>
      <c r="E1838" s="7" t="inlineStr">
        <is>
          <t>109學年度暑修第一期正式課程公告</t>
        </is>
      </c>
      <c r="F1838" s="7" t="inlineStr">
        <is>
          <t>http://pdc.adm.ncu.edu.tw/postM/post/course/1100524_2.pdf</t>
        </is>
      </c>
      <c r="G1838" s="7" t="inlineStr">
        <is>
          <t>http://pdc.adm.ncu.edu.tw/postM/post/course/1100524_2.pdf</t>
        </is>
      </c>
      <c r="H1838" s="7" t="inlineStr">
        <is>
          <t>http://pdc.adm.ncu.edu.tw/postM/post/course/1100524_2.pdf</t>
        </is>
      </c>
      <c r="I1838" s="7" t="n"/>
      <c r="J1838" s="7" t="n"/>
      <c r="K1838" s="7" t="n"/>
      <c r="L1838" s="7" t="n"/>
      <c r="M1838" s="7" t="inlineStr">
        <is>
          <t>https://www.phy.ncu.edu.tw/news/109%e5%ad%b8%e5%b9%b4%e5%ba%a6%e6%9a%91%e4%bf%ae%e7%ac%ac%e4%b8%80%e6%9c%9f%e6%ad%a3%e5%bc%8f%e8%aa%b2%e7%a8%8b%e5%85%ac%e5%91%8a/</t>
        </is>
      </c>
      <c r="N1838" s="7" t="inlineStr">
        <is>
          <t>許慧君</t>
        </is>
      </c>
    </row>
    <row r="1839">
      <c r="A1839" s="7">
        <f>TRUE()</f>
        <v/>
      </c>
      <c r="B1839" s="7" t="inlineStr">
        <is>
          <t>其他</t>
        </is>
      </c>
      <c r="C1839" s="7" t="n"/>
      <c r="D1839" s="14" t="n">
        <v>44340</v>
      </c>
      <c r="E1839" s="7" t="inlineStr">
        <is>
          <t>因應疫情，如要洽詢註冊組或申請成績單、在學證明等文件說明</t>
        </is>
      </c>
      <c r="F1839" s="7" t="inlineStr">
        <is>
          <t>http://pdc.adm.ncu.edu.tw/postM/post/reg/1100524_1.pdf</t>
        </is>
      </c>
      <c r="G1839" s="7" t="inlineStr">
        <is>
          <t>http://pdc.adm.ncu.edu.tw/postM/post/reg/1100524_1.pdf</t>
        </is>
      </c>
      <c r="H1839" s="7" t="inlineStr">
        <is>
          <t>http://pdc.adm.ncu.edu.tw/postM/post/reg/1100524_1.pdf</t>
        </is>
      </c>
      <c r="I1839" s="7" t="n"/>
      <c r="J1839" s="7" t="n"/>
      <c r="K1839" s="7" t="n"/>
      <c r="L1839" s="7" t="n"/>
      <c r="M1839" s="7" t="inlineStr">
        <is>
          <t>https://www.phy.ncu.edu.tw/news/%e5%9b%a0%e6%87%89%e7%96%ab%e6%83%85%ef%bc%8c%e5%a6%82%e8%a6%81%e6%b4%bd%e8%a9%a2%e8%a8%bb%e5%86%8a%e7%b5%84%e6%88%96%e7%94%b3%e8%ab%8b%e6%88%90%e7%b8%be%e5%96%ae%e3%80%81%e5%9c%a8%e5%ad%b8%e8%ad%89/</t>
        </is>
      </c>
      <c r="N1839" s="7" t="inlineStr">
        <is>
          <t>許慧君</t>
        </is>
      </c>
    </row>
    <row r="1840">
      <c r="A1840" s="7">
        <f>TRUE()</f>
        <v/>
      </c>
      <c r="B1840" s="7" t="inlineStr">
        <is>
          <t>其他</t>
        </is>
      </c>
      <c r="C1840" s="7" t="n"/>
      <c r="D1840" s="14" t="n">
        <v>44337</v>
      </c>
      <c r="E1840" s="7" t="inlineStr">
        <is>
          <t>理學院防疫提醒</t>
        </is>
      </c>
      <c r="F1840" s="7" t="n"/>
      <c r="G1840" s="7" t="n"/>
      <c r="H1840" s="7" t="n"/>
      <c r="I1840" s="7" t="n"/>
      <c r="J1840" s="7" t="n"/>
      <c r="K1840" s="7" t="n"/>
      <c r="L1840" s="7" t="n"/>
      <c r="M1840" s="7" t="inlineStr">
        <is>
          <t>https://www.phy.ncu.edu.tw/news/%e7%90%86%e5%ad%b8%e9%99%a2%e9%98%b2%e7%96%ab%e6%8f%90%e9%86%92/</t>
        </is>
      </c>
      <c r="N1840" s="7" t="inlineStr">
        <is>
          <t>許慧君</t>
        </is>
      </c>
    </row>
    <row r="1841" ht="66" customHeight="1">
      <c r="A1841" s="7">
        <f>TRUE()</f>
        <v/>
      </c>
      <c r="B1841" s="7" t="inlineStr">
        <is>
          <t>其他</t>
        </is>
      </c>
      <c r="C1841" s="7" t="n"/>
      <c r="D1841" s="14" t="n">
        <v>44337</v>
      </c>
      <c r="E1841" s="7" t="inlineStr">
        <is>
          <t>「全台進入三級防疫警戒」何時要配戴口罩？</t>
        </is>
      </c>
      <c r="F1841" s="9" t="inlineStr">
        <is>
          <t>1. 外出必須全程戴口罩。
2. 辦公場所須配戴口罩。
3. 進入校內各單位洽公請戴口罩。
若未依規定戴口罩將通知警方蒐證，提供桃園市衛生局，將會依傳染病防治法處以新台3000元至1萬5000元以下罰鍰</t>
        </is>
      </c>
      <c r="G1841" s="7" t="n"/>
      <c r="H1841" s="7" t="n"/>
      <c r="I1841" s="7" t="n"/>
      <c r="J1841" s="7" t="n"/>
      <c r="K1841" s="7" t="n"/>
      <c r="L1841" s="7" t="n"/>
      <c r="M1841" s="7" t="inlineStr">
        <is>
          <t>https://www.phy.ncu.edu.tw/news/%e3%80%8c%e5%85%a8%e5%8f%b0%e9%80%b2%e5%85%a5%e4%b8%89%e7%b4%9a%e9%98%b2%e7%96%ab%e8%ad%a6%e6%88%92%e3%80%8d%e4%bd%95%e6%99%82%e8%a6%81%e9%85%8d%e6%88%b4%e5%8f%a3%e7%bd%a9%ef%bc%9f/</t>
        </is>
      </c>
      <c r="N1841" s="7" t="inlineStr">
        <is>
          <t>劉怡貞</t>
        </is>
      </c>
    </row>
    <row r="1842" ht="170" customHeight="1">
      <c r="A1842" s="7">
        <f>TRUE()</f>
        <v/>
      </c>
      <c r="B1842" s="7" t="inlineStr">
        <is>
          <t>其他</t>
        </is>
      </c>
      <c r="C1842" s="7" t="n"/>
      <c r="D1842" s="14" t="n">
        <v>44337</v>
      </c>
      <c r="E1842" s="7" t="inlineStr">
        <is>
          <t>109學年度第二學期博碩論文繳交注意事項及繳交講習會</t>
        </is>
      </c>
      <c r="F1842" s="9" t="inlineStr">
        <is>
          <t>一、根據學位授予法第16條及本校第321次行政會議決議，研究生畢業離校需繳交論文紙本及上傳論文電子檔，提供圖書館典藏。
二、自 101學年度第2學期起，研究生畢業離校時，凡電子檔論文授權「立即開放閱覽」，且於系統勾選「不繳交紙本」者，可免交論文紙本至圖書館。詳情請見本校博碩士論文網頁「重要事項」(http://etd.lib.nctu.edu.tw/gs32/stdcdr_ncu/index.htm)。 
三、論文電子檔製作及相關授權注意事項：
(一)論文電子檔：限PDF檔格式，由畢業生自行製作及上傳，圖書館僅提供諮詢及教育訓練服務。
(二)博碩士論文相關授權表：請至圖書館首頁「表單下載」下載。
四、博碩論文繳交中文講習會將於5/24及6/3舉辦，英文講習會將於6/2舉辦 (附件一)，以上三場為線上課程，歡迎各畢業生至以下網址報名(https://rapid.lib.ncu.edu.tw/course/index.php)。 
附件一、博碩論文繳交講習時間表下載</t>
        </is>
      </c>
      <c r="G1842" s="7" t="inlineStr">
        <is>
          <t>附件一、博碩論文繳交講習時間表</t>
        </is>
      </c>
      <c r="H1842" s="7" t="inlineStr">
        <is>
          <t>https://www.phy.ncu.edu.tw/wp-content/uploads/2021/05/附件一、博碩論文繳交講習時間表.pdf</t>
        </is>
      </c>
      <c r="I1842" s="7" t="inlineStr">
        <is>
          <t>下載</t>
        </is>
      </c>
      <c r="J1842" s="7" t="inlineStr">
        <is>
          <t>https://www.phy.ncu.edu.tw/wp-content/uploads/2021/05/附件一、博碩論文繳交講習時間表.pdf</t>
        </is>
      </c>
      <c r="K1842" s="7" t="n"/>
      <c r="L1842" s="7" t="n"/>
      <c r="M1842" s="7" t="inlineStr">
        <is>
          <t>https://www.phy.ncu.edu.tw/news/109%e5%ad%b8%e5%b9%b4%e5%ba%a6%e7%ac%ac%e4%ba%8c%e5%ad%b8%e6%9c%9f%e5%8d%9a%e7%a2%a9%e8%ab%96%e6%96%87%e7%b9%b3%e4%ba%a4%e6%b3%a8%e6%84%8f%e4%ba%8b%e9%a0%85%e5%8f%8a%e7%b9%b3%e4%ba%a4%e8%ac%9b/</t>
        </is>
      </c>
      <c r="N1842" s="7" t="inlineStr">
        <is>
          <t>許慧君</t>
        </is>
      </c>
    </row>
    <row r="1843" ht="157" customHeight="1">
      <c r="A1843" s="7">
        <f>TRUE()</f>
        <v/>
      </c>
      <c r="B1843" s="7" t="inlineStr">
        <is>
          <t>其他</t>
        </is>
      </c>
      <c r="C1843" s="7" t="n"/>
      <c r="D1843" s="14" t="n">
        <v>44337</v>
      </c>
      <c r="E1843" s="7" t="inlineStr">
        <is>
          <t>【系統停機公告】二代電子表單、研發系統、人事系統(含差勤) 5/22停機公告</t>
        </is>
      </c>
      <c r="F1843" s="9" t="inlineStr">
        <is>
          <t>(一) 系統停機說明:
1. 為配合二代電子表單的升級更新，提供更好的校務資訊服務，故將停機進行資料及程式的升級。
2. 「二代電子表單、研發系統、人事系統(含差勤)」停機期間，將無法進行任何一項功能。
3. 停機期間，其餘需送單到二代電子表單進行簽核的系統之服務(ex:學位考試申請、學生請假、派車單申請...)，仍可以在該系統正常建立申請單，但無法送出任何表單至二代電子表單進行簽核。
(二) 系統停機時間
民國110年05月22日(六) 08:00-15:00
(三) 聯絡窗口
電算中心：陳小姐 分機#57547</t>
        </is>
      </c>
      <c r="G1843" s="7" t="n"/>
      <c r="H1843" s="7" t="n"/>
      <c r="I1843" s="7" t="n"/>
      <c r="J1843" s="7" t="n"/>
      <c r="K1843" s="7" t="n"/>
      <c r="L1843" s="7" t="n"/>
      <c r="M1843" s="7" t="inlineStr">
        <is>
          <t>https://www.phy.ncu.edu.tw/news/%e3%80%90%e7%b3%bb%e7%b5%b1%e5%81%9c%e6%a9%9f%e5%85%ac%e5%91%8a%e3%80%91%e4%ba%8c%e4%bb%a3%e9%9b%bb%e5%ad%90%e8%a1%a8%e5%96%ae%e3%80%81%e7%a0%94%e7%99%bc%e7%b3%bb%e7%b5%b1%e3%80%81%e4%ba%ba%e4%ba%8b/</t>
        </is>
      </c>
      <c r="N1843" s="7" t="inlineStr">
        <is>
          <t>許慧君</t>
        </is>
      </c>
    </row>
    <row r="1844" ht="261" customHeight="1">
      <c r="A1844" s="7">
        <f>TRUE()</f>
        <v/>
      </c>
      <c r="B1844" s="7" t="inlineStr">
        <is>
          <t>其他</t>
        </is>
      </c>
      <c r="C1844" s="7" t="n"/>
      <c r="D1844" s="14" t="n">
        <v>44336</v>
      </c>
      <c r="E1844" s="7" t="inlineStr">
        <is>
          <t>【NCUx提升國際視野系列活動】以下2個場次將改採線上方式（EE-CLASS）進行</t>
        </is>
      </c>
      <c r="F1844" s="9" t="inlineStr">
        <is>
          <t>因應近日疫情升溫【NCUx提升國際視野系列活動】以下2個場次將改採線上方式（EE-CLASS）進行，說明會相關資料將於原訂說明會日期前後一周左右上傳，歡迎同學利用線上觀看方式提升國際移動力。
1：5/25（二）10：00-11：00日本交流協會獎學金說明會，地點-大講堂多媒體教室
2：6/1（二）10：00-11：00法國雷恩商學院說明會，地點-大講堂多媒體教室
欲加入EE-CLASS“提升自我國際移動力 ”課程同學，請先EMAIL (主旨:加入提升自我國際移動力課程，email內請提供你的姓名及portal帳號)至宋小姐 sharon@ncu.edu.tw，將你加入課程後，待宋小姐回信確認已把你加入課程後，再登入NEW ee-class: https://ncueeclass.ncu.edu.tw/ 線上觀看喔！
請於110年6月7日前觀看影片並完成問卷填寫，可獲得1小時國際視野時數。時數預計於110年6月15日後核定。（觀看完1個課程主題並完成問卷填寫可獲得1小時國際視野時數，時數不得重覆獲得）
需要移動力訓練方案完成證明書者，需觀看影片完成問卷填寫，並請另外110年6月30日前提交移動力完成報告書（格式如下連結）並繳交至國際處始得核發移動力訓練方案完成證明書。
https://reurl.cc/KkM0Wg
註:
1-報告書之照片及活動地點請空白就好
2-參與之項目名稱: 依實際觀看課程主題填寫
3-活動時間請填你觀看此影片的日期和時間</t>
        </is>
      </c>
      <c r="G1844" s="7" t="inlineStr">
        <is>
          <t>https://reurl.cc/KkM0Wg</t>
        </is>
      </c>
      <c r="H1844" s="7" t="inlineStr">
        <is>
          <t>https://reurl.cc/KkM0Wg</t>
        </is>
      </c>
      <c r="I1844" s="7" t="n"/>
      <c r="J1844" s="7" t="n"/>
      <c r="K1844" s="7" t="n"/>
      <c r="L1844" s="7" t="n"/>
      <c r="M1844" s="7" t="inlineStr">
        <is>
          <t>https://www.phy.ncu.edu.tw/news/%e3%80%90ncux%e6%8f%90%e5%8d%87%e5%9c%8b%e9%9a%9b%e8%a6%96%e9%87%8e%e7%b3%bb%e5%88%97%e6%b4%bb%e5%8b%95%e3%80%91%e4%bb%a5%e4%b8%8b2%e5%80%8b%e5%a0%b4%e6%ac%a1%e5%b0%87%e6%94%b9%e6%8e%a1%e7%b7%9a/</t>
        </is>
      </c>
      <c r="N1844" s="7" t="inlineStr">
        <is>
          <t>許慧君</t>
        </is>
      </c>
    </row>
    <row r="1845">
      <c r="A1845" s="7">
        <f>TRUE()</f>
        <v/>
      </c>
      <c r="B1845" s="7" t="inlineStr">
        <is>
          <t>其他</t>
        </is>
      </c>
      <c r="C1845" s="7" t="n"/>
      <c r="D1845" s="14" t="n">
        <v>44336</v>
      </c>
      <c r="E1845" s="7" t="inlineStr">
        <is>
          <t>109學年度暑修第一期預開課程公告</t>
        </is>
      </c>
      <c r="F1845" s="7" t="inlineStr">
        <is>
          <t>http://pdc.adm.ncu.edu.tw/postM/post/course/1100520_1.pdf</t>
        </is>
      </c>
      <c r="G1845" s="7" t="inlineStr">
        <is>
          <t>http://pdc.adm.ncu.edu.tw/postM/post/course/1100520_1.pdf</t>
        </is>
      </c>
      <c r="H1845" s="7" t="inlineStr">
        <is>
          <t>http://pdc.adm.ncu.edu.tw/postM/post/course/1100520_1.pdf</t>
        </is>
      </c>
      <c r="I1845" s="7" t="n"/>
      <c r="J1845" s="7" t="n"/>
      <c r="K1845" s="7" t="n"/>
      <c r="L1845" s="7" t="n"/>
      <c r="M1845" s="7" t="inlineStr">
        <is>
          <t>https://www.phy.ncu.edu.tw/news/109%e5%ad%b8%e5%b9%b4%e5%ba%a6%e6%9a%91%e4%bf%ae%e7%ac%ac%e4%b8%80%e6%9c%9f%e9%a0%90%e9%96%8b%e8%aa%b2%e7%a8%8b%e5%85%ac%e5%91%8a/</t>
        </is>
      </c>
      <c r="N1845" s="7" t="inlineStr">
        <is>
          <t>許慧君</t>
        </is>
      </c>
    </row>
    <row r="1846" ht="393" customHeight="1">
      <c r="A1846" s="7">
        <f>TRUE()</f>
        <v/>
      </c>
      <c r="B1846" s="7" t="inlineStr">
        <is>
          <t>其他</t>
        </is>
      </c>
      <c r="C1846" s="7" t="n"/>
      <c r="D1846" s="14" t="n">
        <v>44336</v>
      </c>
      <c r="E1846" s="7" t="inlineStr">
        <is>
          <t>因應疫情警戒提升至第三級，5/20起圖書館服務異動。</t>
        </is>
      </c>
      <c r="F1846" s="9" t="inlineStr">
        <is>
          <t>因應5月19日衛生福利部疾病管制署公布提升全國疫情警戒至第三級，圖書館服務異動如下：
入館閱覽 : 5/20(四)起暫停所有讀者入館。全館閱覽、自習及活動等服務一律暫停。
臨櫃服務
服務地點 : 總圖書館一樓服務台
開放時間 : 週一至週五上午8時至下午5時提供服務，週六、日閉館。
服務項目 : 提供借還書、預約取書、館合取件、離校、論文繳交等服務。暫停借書證申請及研究小間借用。
讀者須以實聯制登記、佩戴口罩及做好自主健康管理。
其他分館即日起暫停開放
視聽室: 5/20(四)起暫停開放。視聽資料請歸還至總圖書館服務台。
國鼎分館: 5/12(三)起暫停入館。借書請利用國鼎圖書調閱服務 https://cir.lib.ncu.edu.tw/findKTL/。國鼎圖書請歸還至總圖書館服務台，閉館期間關閉國鼎還書箱。
借書
請登入防疫調閱系統申請借書https://cir.lib.ncu.edu.tw/findbook/index_COVID.php  ，填單後三個工作日內email通知。
原於5/13(四)至6/29(二)向本校所借或到期圖書，均調整到期日至6/30(三)。
續借:到期6/30(三)前七日內之6/24(四)至6/30(三)開放線上辦理。
還書:請多利用還書箱或郵寄。郵寄方式如下:書裝箱後郵寄到32001桃園市中壢區中大路300號國立中央大學圖書館典閱組收（註明：還書）。圖書館收到書後，將以郵戳日期為憑刷還該筆借閱紀錄。
臺聯大(UST)跨校借書
因台灣聯大校際專車5/17(一)起停駛，向清交陽明各館所借圖書到期日5/13(四)至6/29(二)均順延至6/30(三)。
跨校借書接單至5/17，所借圖書將以郵寄方式寄出。
詳情請見臺聯大(UST)代借代還網站https://coborrow.lib.nctu.edu.tw/newust/portal_b1.php?button_num=b1
以上措施將因應疫情發展滾動修正，請留意https://www.lib.ncu.edu.tw/ 最新消息。
圖書借還或離校手續，請洽分機57429或ncu57415@g.ncu.edu.tw詢問。館際合作或論文比對服務，請洽分機57407或ncu57407@ncu.edu.tw</t>
        </is>
      </c>
      <c r="G1846" s="7" t="inlineStr">
        <is>
          <t>https://cir.lib.ncu.edu.tw/findKTL/</t>
        </is>
      </c>
      <c r="H1846" s="7" t="inlineStr">
        <is>
          <t>https://cir.lib.ncu.edu.tw/findKTL/</t>
        </is>
      </c>
      <c r="I1846" s="7" t="inlineStr">
        <is>
          <t>https://cir.lib.ncu.edu.tw/findbook/index_COVID.php</t>
        </is>
      </c>
      <c r="J1846" s="7" t="inlineStr">
        <is>
          <t>https://cir.lib.ncu.edu.tw/findbook/index_COVID.php</t>
        </is>
      </c>
      <c r="K1846" s="7" t="inlineStr">
        <is>
          <t>https://coborrow.lib.nctu.edu.tw/newust/portal_b1.php?button</t>
        </is>
      </c>
      <c r="L1846" s="7" t="inlineStr">
        <is>
          <t>https://coborrow.lib.nctu.edu.tw/newust/portal_b1.php?button_num=b1</t>
        </is>
      </c>
      <c r="M1846" s="7" t="inlineStr">
        <is>
          <t>https://www.phy.ncu.edu.tw/news/%e5%9b%a0%e6%87%89%e7%96%ab%e6%83%85%e8%ad%a6%e6%88%92%e6%8f%90%e5%8d%87%e8%87%b3%e7%ac%ac%e4%b8%89%e7%b4%9a%ef%bc%8c5-20%e8%b5%b7%e5%9c%96%e6%9b%b8%e9%a4%a8%e6%9c%8d%e5%8b%99%e7%95%b0%e5%8b%95/</t>
        </is>
      </c>
      <c r="N1846" s="7" t="inlineStr">
        <is>
          <t>許慧君</t>
        </is>
      </c>
    </row>
    <row r="1847">
      <c r="A1847" s="7">
        <f>TRUE()</f>
        <v/>
      </c>
      <c r="B1847" s="7" t="inlineStr">
        <is>
          <t>其他</t>
        </is>
      </c>
      <c r="C1847" s="7" t="n"/>
      <c r="D1847" s="14" t="n">
        <v>44336</v>
      </c>
      <c r="E1847" s="7" t="inlineStr">
        <is>
          <t>中央大學落實『簡訊實聯制』 進入健雄館請配合填寫 謝謝</t>
        </is>
      </c>
      <c r="F1847" s="7" t="n"/>
      <c r="G1847" s="7" t="n"/>
      <c r="H1847" s="7" t="n"/>
      <c r="I1847" s="7" t="n"/>
      <c r="J1847" s="7" t="n"/>
      <c r="K1847" s="7" t="n"/>
      <c r="L1847" s="7" t="n"/>
      <c r="M1847" s="7" t="inlineStr">
        <is>
          <t>https://www.phy.ncu.edu.tw/news/%e4%b8%ad%e5%a4%ae%e5%a4%a7%e5%ad%b8%e8%90%bd%e5%af%a6%e3%80%8e%e7%b0%a1%e8%a8%8a%e5%af%a6%e8%81%af%e5%88%b6%e3%80%8f-%e9%80%b2%e5%85%a5%e5%81%a5%e9%9b%84%e9%a4%a8%e8%ab%8b%e9%85%8d%e5%90%88%e5%a1%ab/</t>
        </is>
      </c>
      <c r="N1847" s="7" t="inlineStr">
        <is>
          <t>許慧君</t>
        </is>
      </c>
    </row>
    <row r="1848" ht="53" customHeight="1">
      <c r="A1848" s="7">
        <f>TRUE()</f>
        <v/>
      </c>
      <c r="B1848" s="7" t="inlineStr">
        <is>
          <t>招生</t>
        </is>
      </c>
      <c r="C1848" s="7" t="inlineStr">
        <is>
          <t>高中生</t>
        </is>
      </c>
      <c r="D1848" s="14" t="n">
        <v>44336</v>
      </c>
      <c r="E1848" s="7" t="inlineStr">
        <is>
          <t>110學年度大學「個人申請」入學分發名單</t>
        </is>
      </c>
      <c r="F1848" s="9" t="inlineStr">
        <is>
          <t>「個人申請」統一分發結果名單：
物理系：https://www.cac.edu.tw/CacLink/apply110/110apply_K5as3_Entrance_r6f8JH54e9/html_entrance_b8D5a1kq/result_html/result_apply/common/apply/016072.htm</t>
        </is>
      </c>
      <c r="G1848" s="7" t="inlineStr">
        <is>
          <t>https://www.cac.edu.tw/CacLink/apply110/110apply_K5as3_Entra</t>
        </is>
      </c>
      <c r="H1848" s="7" t="inlineStr">
        <is>
          <t>https://www.cac.edu.tw/CacLink/apply110/110apply_K5as3_Entrance_r6f8JH54e9/html_entrance_b8D5a1kq/result_html/result_apply/common/apply/016072.htm</t>
        </is>
      </c>
      <c r="I1848" s="7" t="n"/>
      <c r="J1848" s="7" t="n"/>
      <c r="K1848" s="7" t="n"/>
      <c r="L1848" s="7" t="n"/>
      <c r="M1848" s="7" t="inlineStr">
        <is>
          <t>https://www.phy.ncu.edu.tw/news/110%e5%ad%b8%e5%b9%b4%e5%ba%a6%e5%a4%a7%e5%ad%b8%e3%80%8c%e5%80%8b%e4%ba%ba%e7%94%b3%e8%ab%8b%e3%80%8d%e5%85%a5%e5%ad%b8%e5%88%86%e7%99%bc%e5%90%8d%e5%96%ae/</t>
        </is>
      </c>
      <c r="N1848" s="7" t="inlineStr">
        <is>
          <t>吳菁穗</t>
        </is>
      </c>
    </row>
    <row r="1849" ht="79" customHeight="1">
      <c r="A1849" s="7">
        <f>TRUE()</f>
        <v/>
      </c>
      <c r="B1849" s="7" t="inlineStr">
        <is>
          <t>其他</t>
        </is>
      </c>
      <c r="C1849" s="7" t="n"/>
      <c r="D1849" s="14" t="n">
        <v>44336</v>
      </c>
      <c r="E1849" s="7" t="inlineStr">
        <is>
          <t>即日起至5/28止提升全國疫情警戒至第三級</t>
        </is>
      </c>
      <c r="F1849" s="9" t="inlineStr">
        <is>
          <t>1.外出時全程配戴口罩
2.停止室內5人以上，室外10以上之聚會
3.僅保留維生、秩序維持、必要性服務、醫療及公務所需之外，其餘營業及公共場域關閉
4.營業及公共場域落實戴口罩+社交距離
5.發生群聚之社區，如需執行快速圍堵，民眾須配合病毒篩檢，且不得任意離開圍堵區，並停止所有聚會活動及停課</t>
        </is>
      </c>
      <c r="G1849" s="7" t="n"/>
      <c r="H1849" s="7" t="n"/>
      <c r="I1849" s="7" t="n"/>
      <c r="J1849" s="7" t="n"/>
      <c r="K1849" s="7" t="n"/>
      <c r="L1849" s="7" t="n"/>
      <c r="M1849" s="7" t="inlineStr">
        <is>
          <t>https://www.phy.ncu.edu.tw/news/%e5%8d%b3%e6%97%a5%e8%b5%b7%e8%87%b35-28%e6%ad%a2%e6%8f%90%e5%8d%87%e5%85%a8%e5%9c%8b%e7%96%ab%e6%83%85%e8%ad%a6%e6%88%92%e8%87%b3%e7%ac%ac%e4%b8%89%e7%b4%9a/</t>
        </is>
      </c>
      <c r="N1849" s="7" t="inlineStr">
        <is>
          <t>許慧君</t>
        </is>
      </c>
    </row>
    <row r="1850">
      <c r="A1850" s="7">
        <f>TRUE()</f>
        <v/>
      </c>
      <c r="B1850" s="7" t="inlineStr">
        <is>
          <t>其他</t>
        </is>
      </c>
      <c r="C1850" s="7" t="n"/>
      <c r="D1850" s="14" t="n">
        <v>44336</v>
      </c>
      <c r="E1850" s="7" t="inlineStr">
        <is>
          <t>NCU Epidemic Prevention Measures</t>
        </is>
      </c>
      <c r="F1850" s="7" t="inlineStr">
        <is>
          <t>NCU-Epidemic-Prevention-Measures20210518-v2-1-1下載</t>
        </is>
      </c>
      <c r="G1850" s="7" t="inlineStr">
        <is>
          <t>NCU-Epidemic-Prevention-Measures20210518-v2-1-1</t>
        </is>
      </c>
      <c r="H1850" s="7" t="inlineStr">
        <is>
          <t>https://www.phy.ncu.edu.tw/wp-content/uploads/2021/05/NCU-Epidemic-Prevention-Measures20210518-v2-1-1.pdf</t>
        </is>
      </c>
      <c r="I1850" s="7" t="inlineStr">
        <is>
          <t>下載</t>
        </is>
      </c>
      <c r="J1850" s="7" t="inlineStr">
        <is>
          <t>https://www.phy.ncu.edu.tw/wp-content/uploads/2021/05/NCU-Epidemic-Prevention-Measures20210518-v2-1-1.pdf</t>
        </is>
      </c>
      <c r="K1850" s="7" t="n"/>
      <c r="L1850" s="7" t="n"/>
      <c r="M1850" s="7" t="inlineStr">
        <is>
          <t>https://www.phy.ncu.edu.tw/news/ncu-epidemic-prevention-measures-2/</t>
        </is>
      </c>
      <c r="N1850" s="7" t="inlineStr">
        <is>
          <t>許慧君</t>
        </is>
      </c>
    </row>
    <row r="1851">
      <c r="A1851" s="7">
        <f>TRUE()</f>
        <v/>
      </c>
      <c r="B1851" s="7" t="inlineStr">
        <is>
          <t>其他</t>
        </is>
      </c>
      <c r="C1851" s="7" t="n"/>
      <c r="D1851" s="14" t="n">
        <v>44336</v>
      </c>
      <c r="E1851" s="7" t="inlineStr">
        <is>
          <t>NCU Epidemic Prevention Measures</t>
        </is>
      </c>
      <c r="F1851" s="7" t="inlineStr">
        <is>
          <t>NCU-Epidemic-Prevention-Measures20210518-v2-下載</t>
        </is>
      </c>
      <c r="G1851" s="7" t="inlineStr">
        <is>
          <t>NCU-Epidemic-Prevention-Measures20210518-v2-</t>
        </is>
      </c>
      <c r="H1851" s="7" t="inlineStr">
        <is>
          <t>https://www.phy.ncu.edu.tw/wp-content/uploads/2021/05/NCU-Epidemic-Prevention-Measures20210518-v2-.pdf</t>
        </is>
      </c>
      <c r="I1851" s="7" t="inlineStr">
        <is>
          <t>下載</t>
        </is>
      </c>
      <c r="J1851" s="7" t="inlineStr">
        <is>
          <t>https://www.phy.ncu.edu.tw/wp-content/uploads/2021/05/NCU-Epidemic-Prevention-Measures20210518-v2-.pdf</t>
        </is>
      </c>
      <c r="K1851" s="7" t="n"/>
      <c r="L1851" s="7" t="n"/>
      <c r="M1851" s="7" t="inlineStr">
        <is>
          <t>https://www.phy.ncu.edu.tw/news/ncu-epidemic-prevention-measures/</t>
        </is>
      </c>
      <c r="N1851" s="7" t="inlineStr">
        <is>
          <t>許慧君</t>
        </is>
      </c>
    </row>
    <row r="1852">
      <c r="A1852" s="7">
        <f>TRUE()</f>
        <v/>
      </c>
      <c r="B1852" s="7" t="inlineStr">
        <is>
          <t>其他</t>
        </is>
      </c>
      <c r="C1852" s="7" t="n"/>
      <c r="D1852" s="14" t="n">
        <v>44335</v>
      </c>
      <c r="E1852" s="7" t="inlineStr">
        <is>
          <t>物理系電腦室公告</t>
        </is>
      </c>
      <c r="F1852" s="7" t="inlineStr">
        <is>
          <t>因應疫情提升為三級警戒，電腦室網管改採遠距值班，有相關問題需協助，請EMAIL: ncuphycomputermail@phy.ncu.edu.tw 或 連繫物理系辦公室(S4-629 / 分機65384)，謝謝。</t>
        </is>
      </c>
      <c r="G1852" s="7" t="inlineStr">
        <is>
          <t>ncuphycomputermail@phy.ncu.edu.tw</t>
        </is>
      </c>
      <c r="H1852" s="7" t="inlineStr">
        <is>
          <t>mailto:ncuphycomputermail@phy.ncu.edu.tw</t>
        </is>
      </c>
      <c r="I1852" s="7" t="n"/>
      <c r="J1852" s="7" t="n"/>
      <c r="K1852" s="7" t="n"/>
      <c r="L1852" s="7" t="n"/>
      <c r="M1852" s="7" t="inlineStr">
        <is>
          <t>https://www.phy.ncu.edu.tw/news/%e7%89%a9%e7%90%86%e7%b3%bb%e9%9b%bb%e8%85%a6%e5%ae%a4%e5%85%ac%e5%91%8a/</t>
        </is>
      </c>
      <c r="N1852" s="7" t="inlineStr">
        <is>
          <t>許慧君</t>
        </is>
      </c>
    </row>
    <row r="1853" ht="273" customHeight="1">
      <c r="A1853" s="7">
        <f>TRUE()</f>
        <v/>
      </c>
      <c r="B1853" s="7" t="inlineStr">
        <is>
          <t>演講</t>
        </is>
      </c>
      <c r="C1853" s="7" t="n"/>
      <c r="D1853" s="14" t="n">
        <v>44335</v>
      </c>
      <c r="E1853" s="7" t="inlineStr">
        <is>
          <t>Colloquium20210525-Silicon-based Quantum Computing</t>
        </is>
      </c>
      <c r="F1853" s="9" t="inlineStr">
        <is>
          <t>Colloquium
Department of Physics, NCU
Silicon-based Quantum Computing
Prof. Hsi-Sheng Goan
Department of Physics, National Taiwan University
Date 2021.05.25 (Tue)    
Place Google Meet
           The link to the meeting https://meet.google.com/gyt-dxut-wtu
Time 14:00-16:00
Abstract: Quantum computing is an entirely new paradigm of computation that promises to solve some of the most difficult problems that are currently intractable on classical supercomputers. Quantum computing has made a big splash across the news in the last few years — from Google’s 53-qubit quantum computer “Sycamore” achieving what has been coined quantum supremacy to multibillion-dollar initiatives around the world to develop quantum technologies for computing and beyond. In this talk, I will first discuss the recent development and trend on quantum computing, especially on the progress of using different physical systems to build a quantum computer. I will then focus on semiconductor silicon-based quantum computing, starting from the basic science through to its prospects and challenges for large-scale realization based on CMOS manufacturing.  After that, I will discuss the effort in quantum computing at the National Taiwan University. If time allows, I will also briefly talk about the possible near-term applications of quantum computing.</t>
        </is>
      </c>
      <c r="G1853" s="7" t="inlineStr">
        <is>
          <t>https://meet.google.com/gyt-dxut-wtu</t>
        </is>
      </c>
      <c r="H1853" s="7" t="inlineStr">
        <is>
          <t>https://meet.google.com/gyt-dxut-wtu</t>
        </is>
      </c>
      <c r="I1853" s="7" t="inlineStr">
        <is>
          <t>https://meet.google.com/gyt-dxut-wtu</t>
        </is>
      </c>
      <c r="J1853" s="7" t="inlineStr">
        <is>
          <t>https://meet.google.com/gyt-dxut-wtu</t>
        </is>
      </c>
      <c r="K1853" s="7" t="n"/>
      <c r="L1853" s="7" t="n"/>
      <c r="M1853" s="7" t="inlineStr">
        <is>
          <t>https://www.phy.ncu.edu.tw/news/colloquium20210525-silicon-based-quantum-computing/</t>
        </is>
      </c>
      <c r="N1853" s="7" t="inlineStr">
        <is>
          <t>許慧君</t>
        </is>
      </c>
    </row>
    <row r="1854" ht="222" customHeight="1">
      <c r="A1854" s="7">
        <f>TRUE()</f>
        <v/>
      </c>
      <c r="B1854" s="7" t="inlineStr">
        <is>
          <t>其他</t>
        </is>
      </c>
      <c r="C1854" s="7" t="n"/>
      <c r="D1854" s="14" t="n">
        <v>44335</v>
      </c>
      <c r="E1854" s="7" t="inlineStr">
        <is>
          <t>課程停修申請收件公告 Application for Course Withdrawal</t>
        </is>
      </c>
      <c r="F1854" s="9" t="inlineStr">
        <is>
          <t>停修申請期限延長至06月08日（二）。
The deadline of Applications for Courses Withdrawal will be postponed to June 8th.
請聯繫承辦人下來至一樓門口取件，請依您的所屬學院別聯繫，謝謝。
請撥03-4227151再撥分機。
Please contact the staff to come here to receive your application via phone call.
   Call the staff below according to your college. Dial 03-4227151, then extension below.
College of Liberal Arts文學院Miss Chang張小姐分機Ext: 57167
College of Science理學院Miss Hu胡小姐分機Ext: 57169
College of Engineering, College of Hakka Studies 工學院、客家學院Miss Jiang蔣小姐分機Ext: 57168  
School of Management管理學院Miss Chen陳小姐分機Ext: 57170
College of Electrical Engineering and Computer Science, College of Earth Sciences, Center for Space and Remote Sensing Research 資電學院、地科學院、太遙中心Miss Tsai蔡小姐分機Ext: 57166  
College of Health Sciences and Technology生醫理工學院Miss Hu胡先生分機Ext: 57171
隔日至選課系統確認選課結果，該門課有無註記停修
Confirm the final result at the Course Schedule Planning System next day.</t>
        </is>
      </c>
      <c r="G1854" s="7" t="n"/>
      <c r="H1854" s="7" t="n"/>
      <c r="I1854" s="7" t="n"/>
      <c r="J1854" s="7" t="n"/>
      <c r="K1854" s="7" t="n"/>
      <c r="L1854" s="7" t="n"/>
      <c r="M1854" s="7" t="inlineStr">
        <is>
          <t>https://www.phy.ncu.edu.tw/news/%e5%81%9c%e4%bf%ae%e7%94%b3%e8%ab%8b%e6%94%b6%e4%bb%b6%e5%85%ac%e5%91%8a-application-for-course-withdrawal/</t>
        </is>
      </c>
      <c r="N1854" s="7" t="inlineStr">
        <is>
          <t>許慧君</t>
        </is>
      </c>
    </row>
    <row r="1855" ht="222" customHeight="1">
      <c r="A1855" s="7">
        <f>TRUE()</f>
        <v/>
      </c>
      <c r="B1855" s="7" t="inlineStr">
        <is>
          <t>其他</t>
        </is>
      </c>
      <c r="C1855" s="7" t="n"/>
      <c r="D1855" s="14" t="n">
        <v>44335</v>
      </c>
      <c r="E1855" s="7" t="inlineStr">
        <is>
          <t>本校自行車管理子系統自110年6月30日起上線，現行之自行車管理系統關閉時程，請查照轉知。</t>
        </is>
      </c>
      <c r="F1855" s="9" t="inlineStr">
        <is>
          <t>本校車輛管理系統之M1(自行車管理子系統) (下稱新自行車管理系統)將於110年6月30日上線，為辦理舊系統資料拋轉作業，爰現行自行車管理系統(下稱舊自行車管理系統)將關閉使用，相關注意事項如下：
配合舊自行車管理系統將於110年6月11日(五)下午17時關閉，故申請6月30日前之自行車識別證者，需於舊系統關閉前完成申請；領證作業需於完成線上申辦3個工作天後，於上班時間內攜帶學生證、職員證或其他相關身份證明文件，逕向中大會館王先生（聯絡電話：422-7151轉57310）領取。
舊自行車管理系統關閉後至同年月30日上午9時期間， 本組暫停受理自行車證申請及領取業務。
新自行車管理系統自110年6月30日起上線，申請路徑為：中大Portal網站的服務櫃台(iNCU)/總務專區/事務/自行車證申請(含自行車證遺失/毀損/停用通報申請功能)。
新自行車管理系統之操作說明將於系統上線前3日公告於事務組「最新消息」網頁，請自行下載參考。
檢附「國立中央大學自行車管理細則」及「自行車識別證正確黏貼位置」參考資料各1份供參。
自行車識別證正確黏貼位置下載
國立中央大學自行車管理細則_1100512下載</t>
        </is>
      </c>
      <c r="G1855" s="7" t="inlineStr">
        <is>
          <t>自行車識別證正確黏貼位置</t>
        </is>
      </c>
      <c r="H1855" s="7" t="inlineStr">
        <is>
          <t>https://www.phy.ncu.edu.tw/wp-content/uploads/2021/05/自行車識別證正確黏貼位置.pdf</t>
        </is>
      </c>
      <c r="I1855" s="7" t="inlineStr">
        <is>
          <t>下載</t>
        </is>
      </c>
      <c r="J1855" s="7" t="inlineStr">
        <is>
          <t>https://www.phy.ncu.edu.tw/wp-content/uploads/2021/05/自行車識別證正確黏貼位置.pdf</t>
        </is>
      </c>
      <c r="K1855" s="7" t="inlineStr">
        <is>
          <t>國立中央大學自行車管理細則_1100512</t>
        </is>
      </c>
      <c r="L1855" s="7" t="inlineStr">
        <is>
          <t>https://www.phy.ncu.edu.tw/wp-content/uploads/2021/05/國立中央大學自行車管理細則_1100512.pdf</t>
        </is>
      </c>
      <c r="M1855" s="7" t="inlineStr">
        <is>
          <t>https://www.phy.ncu.edu.tw/news/%e6%9c%ac%e6%a0%a1%e8%87%aa%e8%a1%8c%e8%bb%8a%e7%ae%a1%e7%90%86%e5%ad%90%e7%b3%bb%e7%b5%b1%e8%87%aa110%e5%b9%b46%e6%9c%8830%e6%97%a5%e8%b5%b7%e4%b8%8a%e7%b7%9a%ef%bc%8c%e7%8f%be%e8%a1%8c%e4%b9%8b/</t>
        </is>
      </c>
      <c r="N1855" s="7" t="inlineStr">
        <is>
          <t>許慧君</t>
        </is>
      </c>
    </row>
    <row r="1856" ht="131" customHeight="1">
      <c r="A1856" s="7">
        <f>TRUE()</f>
        <v/>
      </c>
      <c r="B1856" s="7" t="inlineStr">
        <is>
          <t>其他</t>
        </is>
      </c>
      <c r="C1856" s="7" t="n"/>
      <c r="D1856" s="14" t="n">
        <v>44335</v>
      </c>
      <c r="E1856" s="7" t="inlineStr">
        <is>
          <t>『本校公告』取消6/5實體畢業典禮,改以多元戶外拍照裝置與線上祝福影片</t>
        </is>
      </c>
      <c r="F1856" s="9" t="inlineStr">
        <is>
          <t>考量全台疫情升溫及配合政府防疫，實體畢業典禮將會有群聚之虞，故本校畢業典禮經110/5/17下午全校防疫會議決議，取消實體典禮，改採多元型式及線上辦理：
(1)畢業生可在大禮堂與教研大樓周邊與「校長人型立牌」、「I NCU畢業快樂」及「大型畢業背板」等等陸續安置好的畢業裝置進行合影，讓畢業生可著學位服隨時進行畢業拍照。
(2)於畢業典禮網站陸續播放畢業MV、6/5播放校長給畢業生期勉的影片等等，讓畢業生可有中大用心安排的安全防疫同時擁有祝福的多元線上畢業型式。
畢業典禮網站：http://club.adm.ncu.edu.tw/graduate/
(3)因取消6/5實體畢業典禮,所以原教務處調查參加實體典禮的撥穗代表與指導教授即不需出席。</t>
        </is>
      </c>
      <c r="G1856" s="7" t="n"/>
      <c r="H1856" s="7" t="n"/>
      <c r="I1856" s="7" t="n"/>
      <c r="J1856" s="7" t="n"/>
      <c r="K1856" s="7" t="n"/>
      <c r="L1856" s="7" t="n"/>
      <c r="M1856" s="7" t="inlineStr">
        <is>
          <t>https://www.phy.ncu.edu.tw/news/%e3%80%8e%e6%9c%ac%e6%a0%a1%e5%85%ac%e5%91%8a%e3%80%8f%e5%8f%96%e6%b6%886-5%e5%af%a6%e9%ab%94%e7%95%a2%e6%a5%ad%e5%85%b8%e7%a6%ae%e6%94%b9%e4%bb%a5%e5%a4%9a%e5%85%83%e6%88%b6%e5%a4%96%e6%8b%8d/</t>
        </is>
      </c>
      <c r="N1856" s="7" t="inlineStr">
        <is>
          <t>劉怡貞</t>
        </is>
      </c>
    </row>
    <row r="1857" ht="53" customHeight="1">
      <c r="A1857" s="7">
        <f>TRUE()</f>
        <v/>
      </c>
      <c r="B1857" s="7" t="inlineStr">
        <is>
          <t>其他</t>
        </is>
      </c>
      <c r="C1857" s="7" t="n"/>
      <c r="D1857" s="14" t="n">
        <v>44335</v>
      </c>
      <c r="E1857" s="7" t="inlineStr">
        <is>
          <t>取消 2021物理系畢業典禮撥穗活動</t>
        </is>
      </c>
      <c r="F1857" s="9" t="inlineStr">
        <is>
          <t>因疫情升溫，配合本校畢業典禮作業，為減少群聚，取消本系原訂6/5畢業典禮撥穗活動，另發放應屆畢業生畢業紀念品，
紀念品發放屆時由系學會公告，本系亦同步公告於系網、系FB。
再請留意!</t>
        </is>
      </c>
      <c r="G1857" s="7" t="n"/>
      <c r="H1857" s="7" t="n"/>
      <c r="I1857" s="7" t="n"/>
      <c r="J1857" s="7" t="n"/>
      <c r="K1857" s="7" t="n"/>
      <c r="L1857" s="7" t="n"/>
      <c r="M1857" s="7" t="inlineStr">
        <is>
          <t>https://www.phy.ncu.edu.tw/news/%e5%8f%96%e6%b6%88-2021%e7%89%a9%e7%90%86%e7%b3%bb%e7%95%a2%e6%a5%ad%e5%85%b8%e7%a6%ae%e6%92%a5%e7%a9%97%e6%b4%bb%e5%8b%95/</t>
        </is>
      </c>
      <c r="N1857" s="7" t="inlineStr">
        <is>
          <t>劉怡貞</t>
        </is>
      </c>
    </row>
    <row r="1858" ht="66" customHeight="1">
      <c r="A1858" s="7">
        <f>TRUE()</f>
        <v/>
      </c>
      <c r="B1858" s="7" t="inlineStr">
        <is>
          <t>其他</t>
        </is>
      </c>
      <c r="C1858" s="7" t="n"/>
      <c r="D1858" s="14" t="n">
        <v>44334</v>
      </c>
      <c r="E1858" s="7" t="inlineStr">
        <is>
          <t>論文口試得採線上方式</t>
        </is>
      </c>
      <c r="F1858" s="9" t="inlineStr">
        <is>
          <t>防疫措施有論文口試得採線上方式說明 
校園防疫措施-學位口試-雙語版下載
3-01-3視訊舉行學位考試申請表
http://pdc.adm.ncu.edu.tw/Form/form/form03-01-3.doc
物理系博碩士班學位口試注意事項Oral-Test-Thesis-Defense-Notification下載</t>
        </is>
      </c>
      <c r="G1858" s="7" t="inlineStr">
        <is>
          <t>校園防疫措施-學位口試-雙語版</t>
        </is>
      </c>
      <c r="H1858" s="7" t="inlineStr">
        <is>
          <t>https://www.phy.ncu.edu.tw/wp-content/uploads/2021/05/校園防疫措施-學位口試-雙語版.pdf</t>
        </is>
      </c>
      <c r="I1858" s="7" t="inlineStr">
        <is>
          <t>下載</t>
        </is>
      </c>
      <c r="J1858" s="7" t="inlineStr">
        <is>
          <t>https://www.phy.ncu.edu.tw/wp-content/uploads/2021/05/校園防疫措施-學位口試-雙語版.pdf</t>
        </is>
      </c>
      <c r="K1858" s="7" t="inlineStr">
        <is>
          <t>http://pdc.adm.ncu.edu.tw/Form/form/form03-01-3.doc</t>
        </is>
      </c>
      <c r="L1858" s="7" t="inlineStr">
        <is>
          <t>http://pdc.adm.ncu.edu.tw/Form/form/form03-01-3.doc</t>
        </is>
      </c>
      <c r="M1858" s="7" t="inlineStr">
        <is>
          <t>https://www.phy.ncu.edu.tw/news/%e8%ab%96%e6%96%87%e5%8f%a3%e8%a9%a6%e5%be%97%e6%8e%a1%e7%b7%9a%e4%b8%8a%e6%96%b9%e5%bc%8f/</t>
        </is>
      </c>
      <c r="N1858" s="7" t="inlineStr">
        <is>
          <t>許慧君</t>
        </is>
      </c>
    </row>
    <row r="1859" ht="53" customHeight="1">
      <c r="A1859" s="7">
        <f>TRUE()</f>
        <v/>
      </c>
      <c r="B1859" s="7" t="inlineStr">
        <is>
          <t>其他</t>
        </is>
      </c>
      <c r="C1859" s="7" t="n"/>
      <c r="D1859" s="14" t="n">
        <v>44334</v>
      </c>
      <c r="E1859" s="7" t="inlineStr">
        <is>
          <t>本校停電分組為F組</t>
        </is>
      </c>
      <c r="F1859" s="9" t="inlineStr">
        <is>
          <t>近日台電供電不穩，可能會分區輪流停電
本校停電分組為F組
請各實驗室/研究室留意停電公告
以免貴重儀器、設備因停電造成損害</t>
        </is>
      </c>
      <c r="G1859" s="7" t="n"/>
      <c r="H1859" s="7" t="n"/>
      <c r="I1859" s="7" t="n"/>
      <c r="J1859" s="7" t="n"/>
      <c r="K1859" s="7" t="n"/>
      <c r="L1859" s="7" t="n"/>
      <c r="M1859" s="7" t="inlineStr">
        <is>
          <t>https://www.phy.ncu.edu.tw/news/%e6%9c%ac%e6%a0%a1%e5%81%9c%e9%9b%bb%e5%88%86%e7%b5%84%e7%82%baf%e7%b5%84/</t>
        </is>
      </c>
      <c r="N1859" s="7" t="inlineStr">
        <is>
          <t>許慧君</t>
        </is>
      </c>
    </row>
    <row r="1860" ht="92" customHeight="1">
      <c r="A1860" s="7">
        <f>TRUE()</f>
        <v/>
      </c>
      <c r="B1860" s="7" t="inlineStr">
        <is>
          <t>其他</t>
        </is>
      </c>
      <c r="C1860" s="7" t="n"/>
      <c r="D1860" s="14" t="n">
        <v>44334</v>
      </c>
      <c r="E1860" s="7" t="inlineStr">
        <is>
          <t>『重要公告』因應疫情警戒提升至準三級，校園防疫措施升級！</t>
        </is>
      </c>
      <c r="F1860" s="9" t="inlineStr">
        <is>
          <t>校園防疫措施1100517下載
因應疫情警戒提升至準三級，本校調整及加強相關防疫措施如附件，請配合遵守。
健雄館一樓大門不開放，門禁管制，請使用教職員證/學生證刷卡進入！
外送、宅配、貨運，請收件者至[館舍一樓外面]收貨，謝謝合作！
本館一樓入口及六樓電梯前設有自動體溫量測站，請多加利用。
本系教室、研討室、交誼廳等空間不開放借用，實驗室meeting建議改採線上方式辦理。
636穆斯林祈禱室暫停開放。</t>
        </is>
      </c>
      <c r="G1860" s="7" t="inlineStr">
        <is>
          <t>校園防疫措施1100517</t>
        </is>
      </c>
      <c r="H1860" s="7" t="inlineStr">
        <is>
          <t>https://www.phy.ncu.edu.tw/wp-content/uploads/2021/05/校園防疫措施1100517.pdf</t>
        </is>
      </c>
      <c r="I1860" s="7" t="inlineStr">
        <is>
          <t>下載</t>
        </is>
      </c>
      <c r="J1860" s="7" t="inlineStr">
        <is>
          <t>https://www.phy.ncu.edu.tw/wp-content/uploads/2021/05/校園防疫措施1100517.pdf</t>
        </is>
      </c>
      <c r="K1860" s="7" t="n"/>
      <c r="L1860" s="7" t="n"/>
      <c r="M1860" s="7" t="inlineStr">
        <is>
          <t>https://www.phy.ncu.edu.tw/news/%e3%80%8e%e9%87%8d%e8%a6%81%e5%85%ac%e5%91%8a%e3%80%8f%e5%9b%a0%e6%87%89%e7%96%ab%e6%83%85%e8%ad%a6%e6%88%92%e6%8f%90%e5%8d%87%e8%87%b3%e6%ba%96%e4%b8%89%e7%b4%9a%ef%bc%8c%e6%a0%a1%e5%9c%92%e9%98%b2/</t>
        </is>
      </c>
      <c r="N1860" s="7" t="inlineStr">
        <is>
          <t>許慧君</t>
        </is>
      </c>
    </row>
    <row r="1861">
      <c r="A1861" s="7">
        <f>TRUE()</f>
        <v/>
      </c>
      <c r="B1861" s="7" t="inlineStr">
        <is>
          <t>其他</t>
        </is>
      </c>
      <c r="C1861" s="7" t="n"/>
      <c r="D1861" s="14" t="n">
        <v>44334</v>
      </c>
      <c r="E1861" s="7" t="inlineStr">
        <is>
          <t>05/17(一)起至06/08(二)健雄館一樓大門不開放，門禁管制！</t>
        </is>
      </c>
      <c r="F1861" s="7" t="inlineStr">
        <is>
          <t>外送、宅配、貨運，請收件者至[館舍一樓外]收貨，謝謝合作！</t>
        </is>
      </c>
      <c r="G1861" s="7" t="n"/>
      <c r="H1861" s="7" t="n"/>
      <c r="I1861" s="7" t="n"/>
      <c r="J1861" s="7" t="n"/>
      <c r="K1861" s="7" t="n"/>
      <c r="L1861" s="7" t="n"/>
      <c r="M1861" s="7" t="inlineStr">
        <is>
          <t>https://www.phy.ncu.edu.tw/news/05-17%e4%b8%80%e8%b5%b7%e8%87%b306-08%e4%ba%8c%e5%81%a5%e9%9b%84%e9%a4%a8%e4%b8%80%e6%a8%93%e5%a4%a7%e9%96%80%e4%b8%8d%e9%96%8b%e6%94%be%ef%bc%8c%e9%96%80%e7%a6%81%e7%ae%a1%e5%88%b6%ef%bc%81/</t>
        </is>
      </c>
      <c r="N1861" s="7" t="inlineStr">
        <is>
          <t>許慧君</t>
        </is>
      </c>
    </row>
    <row r="1862" ht="157" customHeight="1">
      <c r="A1862" s="7">
        <f>TRUE()</f>
        <v/>
      </c>
      <c r="B1862" s="7" t="inlineStr">
        <is>
          <t>計畫</t>
        </is>
      </c>
      <c r="C1862" s="7" t="n"/>
      <c r="D1862" s="14" t="n">
        <v>44334</v>
      </c>
      <c r="E1862" s="7" t="inlineStr">
        <is>
          <t>2021大學生暑期跨校專題研究計畫</t>
        </is>
      </c>
      <c r="F1862" s="9" t="inlineStr">
        <is>
          <t>http://ps1tw.astro.ncu.edu.tw/ttss/index.php/2021a046/
一、時    間：110年7月12日至同年8月20日(共六週)。
二、地    點：中山大學、中央大學、交通大學、成功大學、高雄大學、淡江大學、清華大學、臺東大學(依筆畫順序排列)。
三、主    旨：2021大學生暑期跨校專題研究計畫，提供大專生在暑假返鄉期間能夠至鄰近大學參與前沿的科學研究，並經由為期六週的專題研究實習探索個人對於科學研究的方向，強化自身在科學研究上之知識與能力。
四、參加對象：具基礎研究能力之大學生。
五、報名費用：免費(食宿自理)。
六、報名方式：請於110年5月31日(一)前上網填妥報名表，並將推薦函以電子郵件寄至ttss@ncu.edu.tw，主旨請敘明「(姓名)報名2021大學生暑期跨校專題研究計畫」，逾期恕不受理。</t>
        </is>
      </c>
      <c r="G1862" s="7" t="n"/>
      <c r="H1862" s="7" t="n"/>
      <c r="I1862" s="7" t="n"/>
      <c r="J1862" s="7" t="n"/>
      <c r="K1862" s="7" t="n"/>
      <c r="L1862" s="7" t="n"/>
      <c r="M1862" s="7" t="inlineStr">
        <is>
          <t>https://www.phy.ncu.edu.tw/news/2021%e5%a4%a7%e5%ad%b8%e7%94%9f%e6%9a%91%e6%9c%9f%e8%b7%a8%e6%a0%a1%e5%b0%88%e9%a1%8c%e7%a0%94%e7%a9%b6%e8%a8%88%e7%95%ab/</t>
        </is>
      </c>
      <c r="N1862" s="7" t="inlineStr">
        <is>
          <t>許慧君</t>
        </is>
      </c>
    </row>
    <row r="1863" ht="321" customHeight="1">
      <c r="A1863" s="7">
        <f>TRUE()</f>
        <v/>
      </c>
      <c r="B1863" s="7" t="inlineStr">
        <is>
          <t>其他</t>
        </is>
      </c>
      <c r="C1863" s="7" t="n"/>
      <c r="D1863" s="14" t="n">
        <v>44333</v>
      </c>
      <c r="E1863" s="7" t="inlineStr">
        <is>
          <t>因應防疫，課務組展延停修申請期間</t>
        </is>
      </c>
      <c r="F1863" s="9" t="inlineStr">
        <is>
          <t>http://pdc.adm.ncu.edu.tw/postM/post/course/1100517_1.pdf
1.     停修申請期限延長至06月08日（二）17時。
The deadline of Applications for Courses Withdrawal will be postponed to 5p.m., June 8th.
2.     同學可用email詢問授課教師及系主任，是否同意辦理停修，教師及系主任回覆同意時，即可附上證明email於停修單後。
Application forms can be downloaded from the Course Schedule Planning System. Students can get approval of course withdrawal from the Instructor and the department chairman via email.
3.     停修單與證明信件，可掃描或拍照，依學生所屬院別於06月08日(二)17時前email寄至課務組信箱如下，並於06月30日前補送紙本至課務組。
Send your application form of courses withdrawal along with the approval emails from the Instructors and the department chairman to NCU curriculum division in both two ways.
Email the staff below according to your college before 5p.m., June 8th and Send the hard copy to the office before June 30th.
College of Liberal Arts文學院           joey@ncu.edu.tw
College of Science理學院                 som526@cc.ncu.edu.tw
College of Engineering, College of Hakka Studies       工學院、客家學院           akikolin@cc.ncu.edu.tw
School of Management管理學院   cyuchen@ncu.edu.tw
College of Electrical Engineering and Computer Science, College of Earth Sciences, Center for Space and Remote Sensing Research  資電學院、地科學院、太遙中心  candytsai@g.ncu.edu.tw
College of Health Sciences and Technology生醫理工學院   hsuanhu@ncu.edu.tw
4.     隔日至選課系統確認選課結果，該門課有無註記停修
Confirm the final result at the Course Schedule Planning System the next day.</t>
        </is>
      </c>
      <c r="G1863" s="7" t="inlineStr">
        <is>
          <t>http://pdc.adm.ncu.edu.tw/postM/post/course/1100517_1.pdf</t>
        </is>
      </c>
      <c r="H1863" s="7" t="inlineStr">
        <is>
          <t>http://pdc.adm.ncu.edu.tw/postM/post/course/1100517_1.pdf</t>
        </is>
      </c>
      <c r="I1863" s="7" t="inlineStr">
        <is>
          <t>joey@ncu.edu.tw</t>
        </is>
      </c>
      <c r="J1863" s="7" t="inlineStr">
        <is>
          <t>mailto:joey@ncu.edu.tw</t>
        </is>
      </c>
      <c r="K1863" s="7" t="inlineStr">
        <is>
          <t>som526@cc.ncu.edu.tw</t>
        </is>
      </c>
      <c r="L1863" s="7" t="inlineStr">
        <is>
          <t>mailto:som526@cc.ncu.edu.tw</t>
        </is>
      </c>
      <c r="M1863" s="7" t="inlineStr">
        <is>
          <t>https://www.phy.ncu.edu.tw/news/%e5%9b%a0%e6%87%89%e9%98%b2%e7%96%ab%ef%bc%8c%e8%aa%b2%e5%8b%99%e7%b5%84%e5%b1%95%e5%bb%b6%e5%81%9c%e4%bf%ae%e7%94%b3%e8%ab%8b%e6%9c%9f%e9%96%93%ef%bc%8c%e6%95%ac%e8%ab%8b%e8%bd%89%e7%9f%a5%e5%b8%ab/</t>
        </is>
      </c>
      <c r="N1863" s="7" t="inlineStr">
        <is>
          <t>許慧君</t>
        </is>
      </c>
    </row>
    <row r="1864" ht="183" customHeight="1">
      <c r="A1864" s="7">
        <f>TRUE()</f>
        <v/>
      </c>
      <c r="B1864" s="7" t="inlineStr">
        <is>
          <t>招生</t>
        </is>
      </c>
      <c r="C1864" s="7" t="n"/>
      <c r="D1864" s="14" t="n">
        <v>44333</v>
      </c>
      <c r="E1864" s="7" t="inlineStr">
        <is>
          <t>110年〔五年取得學、碩士學位〕獲推薦名單</t>
        </is>
      </c>
      <c r="F1864" s="9" t="inlineStr">
        <is>
          <t>110年〔五年取得學、碩士學位〕獲推薦名單(依學號排序)：
107202004、107202015、107202016、107202018、107202019、107202023、107202501、107202503、107202506、107202509、107202510、107202511、107202512、107202515、107202516、107202517、107202520、107202523、107202524、107601029、107208003。
獲推薦學生
一、仍須報名下學年度本系碩士班甄試，報名時需檢附 指導教授之推薦書、專題研究報告與未來研究計畫等資料，報告格式要求：
(一)報告不得少於6頁。
(二)版面設定：A4紙，即長29.7公分，寬21公分。
(三)格式：中文打字規格為每行繕打（行間不另留間距），英文打字規格為Single Space。
(四)字體：以中英文撰寫均可。英文使用Times New Roman Font，中文使用標楷體，字體大小以12號為主。 
二、如未能於大四取得學士學位即喪失資格。</t>
        </is>
      </c>
      <c r="G1864" s="7" t="n"/>
      <c r="H1864" s="7" t="n"/>
      <c r="I1864" s="7" t="n"/>
      <c r="J1864" s="7" t="n"/>
      <c r="K1864" s="7" t="n"/>
      <c r="L1864" s="7" t="n"/>
      <c r="M1864" s="7" t="inlineStr">
        <is>
          <t>https://www.phy.ncu.edu.tw/news/110%e5%b9%b4%e3%80%94%e4%ba%94%e5%b9%b4%e5%8f%96%e5%be%97%e5%ad%b8%e3%80%81%e7%a2%a9%e5%a3%ab%e5%ad%b8%e4%bd%8d%e3%80%95%e7%8d%b2%e6%8e%a8%e8%96%a6%e5%90%8d%e5%96%ae/</t>
        </is>
      </c>
      <c r="N1864" s="7" t="inlineStr">
        <is>
          <t>吳菁穗</t>
        </is>
      </c>
    </row>
    <row r="1865">
      <c r="A1865" s="7">
        <f>TRUE()</f>
        <v/>
      </c>
      <c r="B1865" s="7" t="inlineStr">
        <is>
          <t>演講</t>
        </is>
      </c>
      <c r="C1865" s="7" t="n"/>
      <c r="D1865" s="14" t="n">
        <v>44333</v>
      </c>
      <c r="E1865" s="7" t="inlineStr">
        <is>
          <t>Colloquium20210518 (取消)</t>
        </is>
      </c>
      <c r="F1865" s="7" t="n"/>
      <c r="G1865" s="7" t="n"/>
      <c r="H1865" s="7" t="n"/>
      <c r="I1865" s="7" t="n"/>
      <c r="J1865" s="7" t="n"/>
      <c r="K1865" s="7" t="n"/>
      <c r="L1865" s="7" t="n"/>
      <c r="M1865" s="7" t="inlineStr">
        <is>
          <t>https://www.phy.ncu.edu.tw/news/colloquium20210518-%e5%bb%b6%e5%be%8c%e5%88%b06-15-1000/</t>
        </is>
      </c>
      <c r="N1865" s="7" t="inlineStr">
        <is>
          <t>許慧君</t>
        </is>
      </c>
    </row>
    <row r="1866" ht="131" customHeight="1">
      <c r="A1866" s="7">
        <f>TRUE()</f>
        <v/>
      </c>
      <c r="B1866" s="7" t="inlineStr">
        <is>
          <t>其他</t>
        </is>
      </c>
      <c r="C1866" s="7" t="n"/>
      <c r="D1866" s="14" t="n">
        <v>44333</v>
      </c>
      <c r="E1866" s="7" t="inlineStr">
        <is>
          <t>校園發燒篩檢站（Fever screening station）</t>
        </is>
      </c>
      <c r="F1866" s="9" t="inlineStr">
        <is>
          <t>各位教職員工生大家好
請落實每日至「自助體溫量測站」量測體溫，如額溫大於37.5度，請至發燒篩檢站複驗。
發燒篩檢站位置請見附件。
中央大學關心您的健康
Dear everyone
Please go to the "self-service body temperature measurement station" to check your body temperature every day. If your forehead temperature is greater than 37.5 degrees, please go to the fever screening station for retesting. 
Please see the attachment for the location of the fever screening station.
National Central University</t>
        </is>
      </c>
      <c r="G1866" s="7" t="n"/>
      <c r="H1866" s="7" t="n"/>
      <c r="I1866" s="7" t="n"/>
      <c r="J1866" s="7" t="n"/>
      <c r="K1866" s="7" t="n"/>
      <c r="L1866" s="7" t="n"/>
      <c r="M1866" s="7" t="inlineStr">
        <is>
          <t>https://www.phy.ncu.edu.tw/news/%e6%a0%a1%e5%9c%92%e7%99%bc%e7%87%92%e7%af%a9%e6%aa%a2%e7%ab%99%ef%bc%88fever-screening-station%ef%bc%89/</t>
        </is>
      </c>
      <c r="N1866" s="7" t="inlineStr">
        <is>
          <t>許慧君</t>
        </is>
      </c>
    </row>
    <row r="1867" ht="183" customHeight="1">
      <c r="A1867" s="7">
        <f>TRUE()</f>
        <v/>
      </c>
      <c r="B1867" s="7" t="inlineStr">
        <is>
          <t>其他</t>
        </is>
      </c>
      <c r="C1867" s="7" t="n"/>
      <c r="D1867" s="14" t="n">
        <v>44333</v>
      </c>
      <c r="E1867" s="7" t="inlineStr">
        <is>
          <t>COVID-19防疫『校園篇』</t>
        </is>
      </c>
      <c r="F1867" s="9" t="inlineStr">
        <is>
          <t>1、遵守防疫新生活運動，戴口罩、勤洗手、保持社交安全距離。
2、遠距上課勿趴趴走，盡量待在宿舍、租屋處或家中。
3、避免不必要的外出及減少人與人之間的連結。
4、下載「臺灣社交距離App」，透過手機即時掌握自己的暴露風險！
5、搭乘大眾運輸工具請使用已記名的悠遊卡、一卡通、iCash
6、在校園內每天至「自助體溫量測站」量體溫1次，並將貼紙貼在易辨識處。
7、如出現COVID-19相關症狀如發燒、咳嗽、喉嚨痛、倦怠、肌肉酸痛、腹瀉、嗅
   味覺異常、呼吸急促等，請戴上口罩至校園發燒篩檢站，將為您進一步評估
   送醫。假日請直接撥打「通報專線」！
8、確診COVID19怎麼辦？ 接觸過確診個案該做什麼?請參考疫情指揮中心指引。 
校園通報專線：03-2804814（上班時間）；03-2805666（非上班時間）
中央大學關心您的健康
防疫資訊詳見附件
COVID-19防疫校園篇下載</t>
        </is>
      </c>
      <c r="G1867" s="7" t="inlineStr">
        <is>
          <t>COVID-19防疫校園篇</t>
        </is>
      </c>
      <c r="H1867" s="7" t="inlineStr">
        <is>
          <t>https://www.phy.ncu.edu.tw/wp-content/uploads/2021/05/COVID-19防疫校園篇.pdf</t>
        </is>
      </c>
      <c r="I1867" s="7" t="inlineStr">
        <is>
          <t>下載</t>
        </is>
      </c>
      <c r="J1867" s="7" t="inlineStr">
        <is>
          <t>https://www.phy.ncu.edu.tw/wp-content/uploads/2021/05/COVID-19防疫校園篇.pdf</t>
        </is>
      </c>
      <c r="K1867" s="7" t="n"/>
      <c r="L1867" s="7" t="n"/>
      <c r="M1867" s="7" t="inlineStr">
        <is>
          <t>https://www.phy.ncu.edu.tw/news/covid-19%e9%98%b2%e7%96%ab%e3%80%8e%e6%a0%a1%e5%9c%92%e7%af%87%e3%80%8f/</t>
        </is>
      </c>
      <c r="N1867" s="7" t="inlineStr">
        <is>
          <t>許慧君</t>
        </is>
      </c>
    </row>
    <row r="1868">
      <c r="A1868" s="7">
        <f>TRUE()</f>
        <v/>
      </c>
      <c r="B1868" s="7" t="inlineStr">
        <is>
          <t>其他</t>
        </is>
      </c>
      <c r="C1868" s="7" t="n"/>
      <c r="D1868" s="14" t="n">
        <v>44333</v>
      </c>
      <c r="E1868" s="7" t="inlineStr">
        <is>
          <t>健雄館一樓門禁管制</t>
        </is>
      </c>
      <c r="F1868" s="7" t="inlineStr">
        <is>
          <t>05/17(一)起至06/08(二)本校全面線上課程教學，健雄館一樓大門不開放，門禁管制，請需進入本館舍的教職員師生務必攜帶門禁卡（教職員證/學生證）！</t>
        </is>
      </c>
      <c r="G1868" s="7" t="n"/>
      <c r="H1868" s="7" t="n"/>
      <c r="I1868" s="7" t="n"/>
      <c r="J1868" s="7" t="n"/>
      <c r="K1868" s="7" t="n"/>
      <c r="L1868" s="7" t="n"/>
      <c r="M1868" s="7" t="inlineStr">
        <is>
          <t>https://www.phy.ncu.edu.tw/news/%e5%81%a5%e9%9b%84%e9%a4%a8%e4%b8%80%e6%a8%93%e9%96%80%e7%a6%81%e7%ae%a1%e5%88%b6/</t>
        </is>
      </c>
      <c r="N1868" s="7" t="inlineStr">
        <is>
          <t>許慧君</t>
        </is>
      </c>
    </row>
    <row r="1869" ht="183" customHeight="1">
      <c r="A1869" s="7">
        <f>TRUE()</f>
        <v/>
      </c>
      <c r="B1869" s="7" t="inlineStr">
        <is>
          <t>其他</t>
        </is>
      </c>
      <c r="C1869" s="7" t="n"/>
      <c r="D1869" s="14" t="n">
        <v>44333</v>
      </c>
      <c r="E1869" s="7" t="inlineStr">
        <is>
          <t>【#防疫快訊｜校園接觸者調查】</t>
        </is>
      </c>
      <c r="F1869" s="9" t="inlineStr">
        <is>
          <t>各位教職員工及同學 您好！中央疫情指揮中心表示，COVID-19本土個案活動範圍遍及全台多各縣市，故請全校教職員工生協助填報問卷，俾利校方掌握師生之健康狀況。並請落實自主健康管理14天（上班、上課全程配戴口罩；切勿聚餐、共食），如有疑似症狀，請儘速戴口罩就醫，主動告知醫師活動接觸史，另請通報衛保組（03-2804814）或校安中心（03-2805666）。
通報網址：https://forms.gle/HawGJWCi6TUhYsoJA
國立中央大學防疫工作小組 關心您
Central Epidemic Command Center (CECC) announced confirmed indigenous case of coronavirus disease 2019 (COVID-19) in Taiwan.Members of the public who have visited those locations during the time periods mentioned below ，please fill in the Questionnaire Survey and are reminded to practice self-health monitoring for 14 days. If suspected symptoms develop, members of the public must put on a mask and voluntarily inform the physician of any history of contact and activity.
通報網址：https://forms.gle/HawGJWCi6TUhYsoJA</t>
        </is>
      </c>
      <c r="G1869" s="7" t="inlineStr">
        <is>
          <t>https://forms.gle/HawGJWCi6TUhYsoJA</t>
        </is>
      </c>
      <c r="H1869" s="7" t="inlineStr">
        <is>
          <t>https://forms.gle/HawGJWCi6TUhYsoJA?fbclid=IwAR1lWCSi-lMyMJs87OuzEFFrMBUjeQCGbjjoHVK7UGqCFJkORoNfYPZBoz0</t>
        </is>
      </c>
      <c r="I1869" s="7" t="inlineStr">
        <is>
          <t>https://forms.gle/HawGJWCi6TUhYsoJA</t>
        </is>
      </c>
      <c r="J1869" s="7" t="inlineStr">
        <is>
          <t>https://l.facebook.com/l.php?u=https%3A%2F%2Fforms.gle%2FHawGJWCi6TUhYsoJA%3Ffbclid%3DIwAR1a1rEGxFwUqSUlrhDHQ4ZF9sSbro7ZjpDIUo_8Su6e0XTlTiQ4B2uH4Ic&amp;h=AT2fJEJfP2xCBmCs-PWMd9dgBh60cucZmAuRUHMZD1fY_r1P26DlfwhcLQO0OiZ43f2_hVZqYWQzMzwHghz0HbeVna2HE2ZihNPRbgfxncpQtJvlZNhvONvIJmkIh4rr&amp;__tn__=-UK-R&amp;c[0]=AT08Mh7CpObUCAHQVTxBp9hpGpwbuEHy6bviLEDVtUN34J4cMyZ9eauy3pg7kn-ciJX_roCFcCXyl6jbUr_weTFISPLVGDESDslHgTgX6PMKu6JO3O_NCGYXcf136Ro6QFx-uakbF7SeAFtsHYVaQ8HtB3lNIdSq-E3sMLZCBYH7xU_4Vkr7_UQEVGUcotivOjoRAcI</t>
        </is>
      </c>
      <c r="K1869" s="7" t="n"/>
      <c r="L1869" s="7" t="n"/>
      <c r="M1869" s="7" t="inlineStr">
        <is>
          <t>https://www.phy.ncu.edu.tw/news/%e3%80%90%e9%98%b2%e7%96%ab%e5%bf%ab%e8%a8%8a%ef%bd%9c%e6%a0%a1%e5%9c%92%e6%8e%a5%e8%a7%b8%e8%80%85%e8%aa%bf%e6%9f%a5%e3%80%91/</t>
        </is>
      </c>
      <c r="N1869" s="7" t="inlineStr">
        <is>
          <t>許慧君</t>
        </is>
      </c>
    </row>
    <row r="1870" ht="79" customHeight="1">
      <c r="A1870" s="7">
        <f>TRUE()</f>
        <v/>
      </c>
      <c r="B1870" s="7" t="inlineStr">
        <is>
          <t>其他</t>
        </is>
      </c>
      <c r="C1870" s="7" t="n"/>
      <c r="D1870" s="14" t="n">
        <v>44332</v>
      </c>
      <c r="E1870" s="7" t="inlineStr">
        <is>
          <t>物理系疫情宣導~本系學生家住雙北者</t>
        </is>
      </c>
      <c r="F1870" s="9" t="inlineStr">
        <is>
          <t>近日疫情升溫嚴峻，由於雙北目前是三級警戒，且學校已經採取全面遠距教學，自05/17(一)起至06/08(二)，所有課程已採行全面線上教學。
5/15、16日之暴增百例確診，於此宣導本系學生家住雙北且已回家者，請儘量於兩週內先不要到校、目前在校者也請先不回家，以減少人員跨區移動，降低染疫風險。
本系疫情相關訊息公告，再請留意系網、系FB、Email通知或公告。
以上公告 物理系辦公室110/05/16</t>
        </is>
      </c>
      <c r="G1870" s="7" t="n"/>
      <c r="H1870" s="7" t="n"/>
      <c r="I1870" s="7" t="n"/>
      <c r="J1870" s="7" t="n"/>
      <c r="K1870" s="7" t="n"/>
      <c r="L1870" s="7" t="n"/>
      <c r="M1870" s="7" t="inlineStr">
        <is>
          <t>https://www.phy.ncu.edu.tw/news/%e7%89%a9%e7%90%86%e7%b3%bb%e7%96%ab%e6%83%85%e5%ae%a3%e5%b0%8e%e6%9c%ac%e7%b3%bb%e5%ad%b8%e7%94%9f%e5%ae%b6%e4%bd%8f%e9%9b%99%e5%8c%97%e8%80%85/</t>
        </is>
      </c>
      <c r="N1870" s="7" t="inlineStr">
        <is>
          <t>劉怡貞</t>
        </is>
      </c>
    </row>
    <row r="1871" ht="66" customHeight="1">
      <c r="A1871" s="7">
        <f>TRUE()</f>
        <v/>
      </c>
      <c r="B1871" s="7" t="inlineStr">
        <is>
          <t>其他</t>
        </is>
      </c>
      <c r="C1871" s="7" t="n"/>
      <c r="D1871" s="14" t="n">
        <v>44330</v>
      </c>
      <c r="E1871" s="7" t="inlineStr">
        <is>
          <t>2021中央物理小年會延後至6/26(六)舉辦</t>
        </is>
      </c>
      <c r="F1871" s="9" t="inlineStr">
        <is>
          <t>由於近來疫情嚴峻，考量政府及學校相關的活動規定，
2021中央物理小年會確認延後至6/26(六)舉辦。
若到時疫情尚未趨緩，將視情況再進行時間上的調整並公告。
2021中央物理小年會籌辦團隊
物理系辦公室</t>
        </is>
      </c>
      <c r="G1871" s="7" t="n"/>
      <c r="H1871" s="7" t="n"/>
      <c r="I1871" s="7" t="n"/>
      <c r="J1871" s="7" t="n"/>
      <c r="K1871" s="7" t="n"/>
      <c r="L1871" s="7" t="n"/>
      <c r="M1871" s="7" t="inlineStr">
        <is>
          <t>https://www.phy.ncu.edu.tw/news/2021%e4%b8%ad%e5%a4%ae%e7%89%a9%e7%90%86%e5%b0%8f%e5%b9%b4%e6%9c%83%e5%bb%b6%e5%be%8c%e8%87%b36-26%e5%85%ad%e8%88%89%e8%be%a6/</t>
        </is>
      </c>
      <c r="N1871" s="7" t="inlineStr">
        <is>
          <t>劉怡貞</t>
        </is>
      </c>
    </row>
    <row r="1872" ht="27" customHeight="1">
      <c r="A1872" s="7">
        <f>TRUE()</f>
        <v/>
      </c>
      <c r="B1872" s="7" t="inlineStr">
        <is>
          <t>招生</t>
        </is>
      </c>
      <c r="C1872" s="7" t="n"/>
      <c r="D1872" s="14" t="n">
        <v>44330</v>
      </c>
      <c r="E1872" s="7" t="inlineStr">
        <is>
          <t>110學年度博士班考試入學招生錄取名單</t>
        </is>
      </c>
      <c r="F1872" s="9" t="inlineStr">
        <is>
          <t>https://cis.ncu.edu.tw/ExamRegister/news_view?no=678
成績單及正取生報到通知於5/14下午掛號郵寄至通訊地址</t>
        </is>
      </c>
      <c r="G1872" s="7" t="inlineStr">
        <is>
          <t>https://cis.ncu.edu.tw/ExamRegister/news_view?no=678</t>
        </is>
      </c>
      <c r="H1872" s="7" t="inlineStr">
        <is>
          <t>https://cis.ncu.edu.tw/ExamRegister/news_view?no=678</t>
        </is>
      </c>
      <c r="I1872" s="7" t="n"/>
      <c r="J1872" s="7" t="n"/>
      <c r="K1872" s="7" t="n"/>
      <c r="L1872" s="7" t="n"/>
      <c r="M1872" s="7" t="inlineStr">
        <is>
          <t>https://www.phy.ncu.edu.tw/news/110%e5%ad%b8%e5%b9%b4%e5%ba%a6%e5%8d%9a%e5%a3%ab%e7%8f%ad%e8%80%83%e8%a9%a6%e5%85%a5%e5%ad%b8%e6%8b%9b%e7%94%9f%e9%8c%84%e5%8f%96%e5%90%8d%e5%96%ae/</t>
        </is>
      </c>
      <c r="N1872" s="7" t="inlineStr">
        <is>
          <t>許慧君</t>
        </is>
      </c>
    </row>
    <row r="1873" ht="92" customHeight="1">
      <c r="A1873" s="7">
        <f>TRUE()</f>
        <v/>
      </c>
      <c r="B1873" s="7" t="inlineStr">
        <is>
          <t>其他</t>
        </is>
      </c>
      <c r="C1873" s="7" t="n"/>
      <c r="D1873" s="14" t="n">
        <v>44330</v>
      </c>
      <c r="E1873" s="7" t="inlineStr">
        <is>
          <t>公告辦理110學年度研究生新生申請暑期借住宿舍作業</t>
        </is>
      </c>
      <c r="F1873" s="9" t="inlineStr">
        <is>
          <t>主旨：公告辦理110學年度研究生新生申請暑期借住宿舍作業。
依據：學生宿舍管理辦法第12條第1款與第23條第2項第4款辦理。
公告事項：
一、        受理對象：本校110學年度入學研究生(在職專班除外)，因指導教授或系所要求，須提前到校研究或上課者。
二、        開放暑期借住宿舍及收費標準：
https://osa.ncu.edu.tw/news_article.php?event_id=2650</t>
        </is>
      </c>
      <c r="G1873" s="7" t="inlineStr">
        <is>
          <t>https://osa.ncu.edu.tw/news_article.php?event_id=2650</t>
        </is>
      </c>
      <c r="H1873" s="7" t="inlineStr">
        <is>
          <t>https://osa.ncu.edu.tw/news_article.php?event_id=2650</t>
        </is>
      </c>
      <c r="I1873" s="7" t="n"/>
      <c r="J1873" s="7" t="n"/>
      <c r="K1873" s="7" t="n"/>
      <c r="L1873" s="7" t="n"/>
      <c r="M1873" s="7" t="inlineStr">
        <is>
          <t>https://www.phy.ncu.edu.tw/news/%e5%85%ac%e5%91%8a%e8%be%a6%e7%90%86110%e5%ad%b8%e5%b9%b4%e5%ba%a6%e7%a0%94%e7%a9%b6%e7%94%9f%e6%96%b0%e7%94%9f%e7%94%b3%e8%ab%8b%e6%9a%91%e6%9c%9f%e5%80%9f%e4%bd%8f%e5%ae%bf%e8%88%8d%e4%bd%9c/</t>
        </is>
      </c>
      <c r="N1873" s="7" t="inlineStr">
        <is>
          <t>許慧君</t>
        </is>
      </c>
    </row>
    <row r="1874" ht="183" customHeight="1">
      <c r="A1874" s="7">
        <f>TRUE()</f>
        <v/>
      </c>
      <c r="B1874" s="7" t="inlineStr">
        <is>
          <t>其他</t>
        </is>
      </c>
      <c r="C1874" s="7" t="n"/>
      <c r="D1874" s="14" t="n">
        <v>44329</v>
      </c>
      <c r="E1874" s="7" t="inlineStr">
        <is>
          <t>因應疫情升溫！校園啟動自助體溫量測站！落實自主健康管理！</t>
        </is>
      </c>
      <c r="F1874" s="9" t="inlineStr">
        <is>
          <t>因應疫情升溫，啟動校園自助體溫量測站，每日量測1次並領取識別貼紙，請教職員工生將識別貼紙貼於易辨識位置，俾利教師及相關人員查核。
學生宿舍作為學生體溫量測主要第一道關卡，教職員工請利用單位內額溫槍或全校各自助體溫量測站，落實每日體溫量測。
各館舍未強制實施單一入口管制，採自主健康管理。
校園內如無法保持社交安全距離，請務必配戴口罩。
請全校各單位配合外送員不要進入館舍。
教職員工生如有發燒、上呼吸道感染或疑似症狀，請勿上班上課，並至PORTAL→服務櫃臺→學務專區→健康監測自主回報作業，回報健康狀況及治療情形。
如有接觸「確診個案公共場所活動史」，請上網填報，並落實自主健康管理。
校內各場所應落實執行實聯制，校外人士進入館舍或參與校內各活動及會議等，應填報「國立中央大學校外人士入校實聯制登記」，詳見中大防疫專區→Q＆A→Q7。(https://docs.google.com/forms/d/e/1FAIpQLSfUCxC1fMHE1y3T4wP4sKu1rPAZHoBNPp2VLETIrg_iEAgZRQ/viewform)</t>
        </is>
      </c>
      <c r="G1874" s="7" t="inlineStr">
        <is>
          <t>https://docs.google.com/forms/d/e/1FAIpQLSfUCxC1fMHE1y3T4wP4</t>
        </is>
      </c>
      <c r="H1874" s="7" t="inlineStr">
        <is>
          <t>https://docs.google.com/forms/d/e/1FAIpQLSfUCxC1fMHE1y3T4wP4sKu1rPAZHoBNPp2VLETIrg_iEAgZRQ/viewform</t>
        </is>
      </c>
      <c r="I1874" s="7" t="n"/>
      <c r="J1874" s="7" t="n"/>
      <c r="K1874" s="7" t="n"/>
      <c r="L1874" s="7" t="n"/>
      <c r="M1874" s="7" t="inlineStr">
        <is>
          <t>https://www.phy.ncu.edu.tw/news/%e5%9b%a0%e6%87%89%e7%96%ab%e6%83%85%e5%8d%87%e6%ba%ab%ef%bc%81%e6%a0%a1%e5%9c%92%e5%95%9f%e5%8b%95%e8%87%aa%e5%8a%a9%e9%ab%94%e6%ba%ab%e9%87%8f%e6%b8%ac%e7%ab%99%ef%bc%81%e8%90%bd%e5%af%a6%e8%87%aa/</t>
        </is>
      </c>
      <c r="N1874" s="7" t="inlineStr">
        <is>
          <t>許慧君</t>
        </is>
      </c>
    </row>
    <row r="1875">
      <c r="A1875" s="7">
        <f>TRUE()</f>
        <v/>
      </c>
      <c r="B1875" s="7" t="inlineStr">
        <is>
          <t>演講</t>
        </is>
      </c>
      <c r="C1875" s="7" t="n"/>
      <c r="D1875" s="14" t="n">
        <v>44328</v>
      </c>
      <c r="E1875" s="7" t="inlineStr">
        <is>
          <t>Complex System and Biophysics Seminar 20210513</t>
        </is>
      </c>
      <c r="F1875" s="7" t="n"/>
      <c r="G1875" s="7" t="n"/>
      <c r="H1875" s="7" t="n"/>
      <c r="I1875" s="7" t="n"/>
      <c r="J1875" s="7" t="n"/>
      <c r="K1875" s="7" t="n"/>
      <c r="L1875" s="7" t="n"/>
      <c r="M1875" s="7" t="inlineStr">
        <is>
          <t>https://www.phy.ncu.edu.tw/news/complex-system-and-biophysics-seminar-20210513/</t>
        </is>
      </c>
      <c r="N1875" s="7" t="inlineStr">
        <is>
          <t>許慧君</t>
        </is>
      </c>
    </row>
    <row r="1876" ht="222" customHeight="1">
      <c r="A1876" s="7">
        <f>TRUE()</f>
        <v/>
      </c>
      <c r="B1876" s="7" t="inlineStr">
        <is>
          <t>演講</t>
        </is>
      </c>
      <c r="C1876" s="7" t="n"/>
      <c r="D1876" s="14" t="n">
        <v>44328</v>
      </c>
      <c r="E1876" s="7" t="inlineStr">
        <is>
          <t>Colloquium20210518-Development of laser-driven particle photon sources in NCU 100-TW laser facility</t>
        </is>
      </c>
      <c r="F1876" s="9" t="inlineStr">
        <is>
          <t>Colloquium
Department of Physics, NCU
Development of laser-driven particle photon sources in NCU 100-TW laser facility
Prof. Chih-Hao Pai
Department of Physics, National Central University
Date 2021.05.18 (Tue)
Place S4-625
Time 14:00-16:00
Abstract: In this talk, recent progress on the development of high quality laser plasma accelerators and photon sources at NCU 100-TW laser facility will be presented.  I will present the laser facility and the recent upgrade. For the development of laser wakefield accelerators (LWFA) and radiation sources, several key progress will be reported, including the first demonstration of wakefield structure and dynamic imaging using a fs high energy electron beam generated by a LWFA, laser-driven x-ray generation based on LWFA, and the first demonstration of tunable relativistic, single-cycle infrared pulse generation from LWFA a tailored plasma structure. Some future plans based on these progresses will also be presented.</t>
        </is>
      </c>
      <c r="G1876" s="7" t="n"/>
      <c r="H1876" s="7" t="n"/>
      <c r="I1876" s="7" t="n"/>
      <c r="J1876" s="7" t="n"/>
      <c r="K1876" s="7" t="n"/>
      <c r="L1876" s="7" t="n"/>
      <c r="M1876" s="7" t="inlineStr">
        <is>
          <t>https://www.phy.ncu.edu.tw/news/colloquium20210518-development-of-laser-driven-particle-photon-sources-in-ncu-100-tw-laser-facility/</t>
        </is>
      </c>
      <c r="N1876" s="7" t="inlineStr">
        <is>
          <t>許慧君</t>
        </is>
      </c>
    </row>
    <row r="1877" ht="118" customHeight="1">
      <c r="A1877" s="7">
        <f>TRUE()</f>
        <v/>
      </c>
      <c r="B1877" s="7" t="inlineStr">
        <is>
          <t>其他</t>
        </is>
      </c>
      <c r="C1877" s="7" t="n"/>
      <c r="D1877" s="14" t="n">
        <v>44326</v>
      </c>
      <c r="E1877" s="7" t="inlineStr">
        <is>
          <t>COVID-19 個案公共場所活動史-校園接觸者調查</t>
        </is>
      </c>
      <c r="F1877" s="9" t="inlineStr">
        <is>
          <t>各位教職員工及同學 您好！
中央疫情指揮中心表示，COVID-19本土個案-案127、1128、1134、1136、1145、1153、1183、1184，活動範圍多在桃園地區，故提醒全校教職員工生，如您曾於下圖所列時間及場所活動，請您協助填報問卷，俾利校方掌握師生之健康狀況。並請落實自主健康管理（上班、上課全程配戴口罩；切勿聚餐、共食），如有疑似症狀，請儘速戴口罩就醫，主動告知醫師活動接觸史，另請通報衛保組（03-2804814）或校安中心（03-2805666）。
填報網址：https://forms.gle/T2w9hxagwfKs1yCq8
國立中央大學防疫工作小組 關心您</t>
        </is>
      </c>
      <c r="G1877" s="7" t="inlineStr">
        <is>
          <t>https://forms.gle/T2w9hxagwfKs1yCq8</t>
        </is>
      </c>
      <c r="H1877" s="7" t="inlineStr">
        <is>
          <t>https://forms.gle/T2w9hxagwfKs1yCq8</t>
        </is>
      </c>
      <c r="I1877" s="7" t="n"/>
      <c r="J1877" s="7" t="n"/>
      <c r="K1877" s="7" t="n"/>
      <c r="L1877" s="7" t="n"/>
      <c r="M1877" s="7" t="inlineStr">
        <is>
          <t>https://www.phy.ncu.edu.tw/news/covid-19-%e5%80%8b%e6%a1%88%e5%85%ac%e5%85%b1%e5%a0%b4%e6%89%80%e6%b4%bb%e5%8b%95%e5%8f%b2-%e6%a0%a1%e5%9c%92%e6%8e%a5%e8%a7%b8%e8%80%85%e8%aa%bf%e6%9f%a5/</t>
        </is>
      </c>
      <c r="N1877" s="7" t="inlineStr">
        <is>
          <t>許慧君</t>
        </is>
      </c>
    </row>
    <row r="1878" ht="27" customHeight="1">
      <c r="A1878" s="7">
        <f>TRUE()</f>
        <v/>
      </c>
      <c r="B1878" s="7" t="inlineStr">
        <is>
          <t>演講</t>
        </is>
      </c>
      <c r="C1878" s="7" t="n"/>
      <c r="D1878" s="14" t="n">
        <v>44326</v>
      </c>
      <c r="E1878" s="7" t="inlineStr">
        <is>
          <t>Colloquium20210511取消</t>
        </is>
      </c>
      <c r="F1878" s="9" t="inlineStr">
        <is>
          <t>2021.05.11 演講取消
PH6018-*專題演講課程停課</t>
        </is>
      </c>
      <c r="G1878" s="7" t="n"/>
      <c r="H1878" s="7" t="n"/>
      <c r="I1878" s="7" t="n"/>
      <c r="J1878" s="7" t="n"/>
      <c r="K1878" s="7" t="n"/>
      <c r="L1878" s="7" t="n"/>
      <c r="M1878" s="7" t="inlineStr">
        <is>
          <t>https://www.phy.ncu.edu.tw/news/colloquium20210511%e5%8f%96%e6%b6%88/</t>
        </is>
      </c>
      <c r="N1878" s="7" t="inlineStr">
        <is>
          <t>許慧君</t>
        </is>
      </c>
    </row>
    <row r="1879" ht="170" customHeight="1">
      <c r="A1879" s="7">
        <f>TRUE()</f>
        <v/>
      </c>
      <c r="B1879" s="7" t="inlineStr">
        <is>
          <t>其他</t>
        </is>
      </c>
      <c r="C1879" s="7" t="n"/>
      <c r="D1879" s="14" t="n">
        <v>44323</v>
      </c>
      <c r="E1879" s="7" t="inlineStr">
        <is>
          <t>5/14(五)清洗健雄館1-10樓窗台</t>
        </is>
      </c>
      <c r="F1879" s="9" t="inlineStr">
        <is>
          <t>5/14(五)委託清潔公司清洗1-10樓電梯旁窗台
健雄館一樓電梯旁(靠中大湖)安全門暫停開放!
請靠近窗台之房間使用者，當天請務必關上窗戶，以免汙水潑入室內，不便之處請見諒。
一樓104技佐辦公室
二樓206天文所
三樓306電子學實驗室
四樓406離子佈植實驗室
五樓506軟凝態物理實驗室
六樓624複雜液體研究室
七樓724研討室
八樓824
九樓914
十樓1012</t>
        </is>
      </c>
      <c r="G1879" s="7" t="n"/>
      <c r="H1879" s="7" t="n"/>
      <c r="I1879" s="7" t="n"/>
      <c r="J1879" s="7" t="n"/>
      <c r="K1879" s="7" t="n"/>
      <c r="L1879" s="7" t="n"/>
      <c r="M1879" s="7" t="inlineStr">
        <is>
          <t>https://www.phy.ncu.edu.tw/news/5-14%e4%ba%94%e6%b8%85%e6%b4%97%e5%81%a5%e9%9b%84%e9%a4%a81-10%e6%a8%93%e7%aa%97%e5%8f%b0/</t>
        </is>
      </c>
      <c r="N1879" s="7" t="inlineStr">
        <is>
          <t>許慧君</t>
        </is>
      </c>
    </row>
    <row r="1880" ht="209" customHeight="1">
      <c r="A1880" s="7">
        <f>TRUE()</f>
        <v/>
      </c>
      <c r="B1880" s="7" t="inlineStr">
        <is>
          <t>其他</t>
        </is>
      </c>
      <c r="C1880" s="7" t="n"/>
      <c r="D1880" s="14" t="n">
        <v>44323</v>
      </c>
      <c r="E1880" s="7" t="inlineStr">
        <is>
          <t>106TH中大校慶創意市集 邀您打造綠色永續校園</t>
        </is>
      </c>
      <c r="F1880" s="9" t="inlineStr">
        <is>
          <t>106TH中大校慶創意市集 邀您打造綠色永續校園
●日期：110年5月28日（五）
●時間：10:00~15:00
●地點：教研大樓廣場
●對象：有興趣者皆可參加
【活動一】「易開罐趣味多肉盆栽DIY」課程，僅有三場，將於5/11（二）上午10：00開放報名，材料費100元，額滿為止，每一場20個名額，一律採預約報名，報名網址http://oga.ncu.edu.tw/ncuoga/affair/apply.php
(報名成功者，請於活動開始10分鐘前到達會場進行報到，活動開始5分鐘前未完成報到及繳費者則視同放棄，主辦單位得視情況開放現場報名。
【活動二】「資源回收&amp;愛護樹木」闖關拿好禮
下午13點至15點
至攤位現場闖關拿好禮(回答問題送療癒小盆栽一盆，數量有限，送完為止)
備註：時值防疫期間，配合防疫措施--請帶口罩參加並於報到時配合量測體溫及噴酒精，謝謝您。
聯絡人：吳小姐（分機57316）</t>
        </is>
      </c>
      <c r="G1880" s="7" t="n"/>
      <c r="H1880" s="7" t="n"/>
      <c r="I1880" s="7" t="n"/>
      <c r="J1880" s="7" t="n"/>
      <c r="K1880" s="7" t="n"/>
      <c r="L1880" s="7" t="n"/>
      <c r="M1880" s="7" t="inlineStr">
        <is>
          <t>https://www.phy.ncu.edu.tw/news/106th%e4%b8%ad%e5%a4%a7%e6%a0%a1%e6%85%b6%e5%89%b5%e6%84%8f%e5%b8%82%e9%9b%86-%e9%82%80%e6%82%a8%e6%89%93%e9%80%a0%e7%b6%a0%e8%89%b2%e6%b0%b8%e7%ba%8c%e6%a0%a1%e5%9c%92/</t>
        </is>
      </c>
      <c r="N1880" s="7" t="inlineStr">
        <is>
          <t>許慧君</t>
        </is>
      </c>
    </row>
    <row r="1881" ht="118" customHeight="1">
      <c r="A1881" s="7">
        <f>TRUE()</f>
        <v/>
      </c>
      <c r="B1881" s="7" t="inlineStr">
        <is>
          <t>其他</t>
        </is>
      </c>
      <c r="C1881" s="7" t="n"/>
      <c r="D1881" s="14" t="n">
        <v>44322</v>
      </c>
      <c r="E1881" s="7" t="inlineStr">
        <is>
          <t>教育目標與核心能力問卷</t>
        </is>
      </c>
      <c r="F1881" s="9" t="inlineStr">
        <is>
          <t>本系為提升教師教學品質、改善學生學習成效，並使課程規劃更多元化及更符合社會需求，定期於每年5月進行教育目標與核心能力問卷施測。本問卷旨在透過同學們的學習經驗，檢討本系教育品質。同時藉由問卷以了解系上所學是否能為你所用，以幫助本系調整課程規劃及課程內容。
本問卷資料僅供評鑑與課程規劃之整體分析使用，絕對保密，請安心填答，謝謝!
本系教育目標與核心能力 https://reurl.cc/MZe6R3
施測對象: 大學部、碩士班、博士班、畢業系友
請於5/28(五)前至下列網址填寫問卷
https://forms.gle/AkpU9TLyoAE68Z559</t>
        </is>
      </c>
      <c r="G1881" s="7" t="inlineStr">
        <is>
          <t>https://reurl.cc/MZe6R3</t>
        </is>
      </c>
      <c r="H1881" s="7" t="inlineStr">
        <is>
          <t>https://reurl.cc/MZe6R3</t>
        </is>
      </c>
      <c r="I1881" s="7" t="inlineStr">
        <is>
          <t>https://forms.gle/AkpU9TLyoAE68Z559</t>
        </is>
      </c>
      <c r="J1881" s="7" t="inlineStr">
        <is>
          <t>https://forms.gle/AkpU9TLyoAE68Z559</t>
        </is>
      </c>
      <c r="K1881" s="7" t="n"/>
      <c r="L1881" s="7" t="n"/>
      <c r="M1881" s="7" t="inlineStr">
        <is>
          <t>https://www.phy.ncu.edu.tw/news/%e6%95%99%e8%82%b2%e7%9b%ae%e6%a8%99%e8%88%87%e6%a0%b8%e5%bf%83%e8%83%bd%e5%8a%9b%e5%95%8f%e5%8d%b7-4/</t>
        </is>
      </c>
      <c r="N1881" s="7" t="inlineStr">
        <is>
          <t>許慧君</t>
        </is>
      </c>
    </row>
    <row r="1882" ht="261" customHeight="1">
      <c r="A1882" s="7">
        <f>TRUE()</f>
        <v/>
      </c>
      <c r="B1882" s="7" t="inlineStr">
        <is>
          <t>其他</t>
        </is>
      </c>
      <c r="C1882" s="7" t="n"/>
      <c r="D1882" s="14" t="n">
        <v>44322</v>
      </c>
      <c r="E1882" s="7" t="inlineStr">
        <is>
          <t>物理系實驗室徵求工讀生</t>
        </is>
      </c>
      <c r="F1882" s="9" t="inlineStr">
        <is>
          <t>物理系實驗室徵求工讀生
名額：1名
薪資：165元/小時(勞雇型)
聘期：110.07.01-
時間：排班制。
實驗室名稱暑假排班時數學期間排班時數資格
教學實驗室 實驗室清潔打掃／器材整理／及臨時交辦事項 (實驗物理.近代物理.電子學.光學等)
(需同時值班機械工廠)２－４小時/每周 (如有必要，得外加1~4小時/每周)２－４小時/每周工作細心、認真、負責及有責任心。
機械工廠
(需同時值班教學實驗室)2小時/週  2-4小時/週略懂機械相關設備，細心，有耐心。認真勤勞
意者請填寫下列資料回傳corona@ncu.edu.tw
姓名:
系級:
學號:
手機:
Email:
可排班時段:</t>
        </is>
      </c>
      <c r="G1882" s="7" t="inlineStr">
        <is>
          <t>意者請填寫下列資料回傳corona@ncu.edu.tw</t>
        </is>
      </c>
      <c r="H1882" s="7" t="inlineStr">
        <is>
          <t>mailto:%E6%84%8F%E8%80%85%E8%AB%8B%E5%A1%AB%E5%AF%AB%E4%B8%8B%E5%88%97%E8%B3%87%E6%96%99%E5%9B%9E%E5%82%B3corona@ncu.edu.tw</t>
        </is>
      </c>
      <c r="I1882" s="7" t="n"/>
      <c r="J1882" s="7" t="n"/>
      <c r="K1882" s="7" t="n"/>
      <c r="L1882" s="7" t="n"/>
      <c r="M1882" s="7" t="inlineStr">
        <is>
          <t>https://www.phy.ncu.edu.tw/news/%e7%89%a9%e7%90%86%e7%b3%bb%e5%af%a6%e9%a9%97%e5%ae%a4%e5%be%b5%e6%b1%82%e5%b7%a5%e8%ae%80%e7%94%9f-6/</t>
        </is>
      </c>
      <c r="N1882" s="7" t="inlineStr">
        <is>
          <t>許慧君</t>
        </is>
      </c>
    </row>
    <row r="1883">
      <c r="A1883" s="7">
        <f>TRUE()</f>
        <v/>
      </c>
      <c r="B1883" s="7" t="inlineStr">
        <is>
          <t>其他</t>
        </is>
      </c>
      <c r="C1883" s="7" t="n"/>
      <c r="D1883" s="14" t="n">
        <v>44321</v>
      </c>
      <c r="E1883" s="7" t="inlineStr">
        <is>
          <t>707家具、634家具&amp;二手書&amp;文具領用</t>
        </is>
      </c>
      <c r="F1883" s="7" t="n"/>
      <c r="G1883" s="7" t="n"/>
      <c r="H1883" s="7" t="n"/>
      <c r="I1883" s="7" t="n"/>
      <c r="J1883" s="7" t="n"/>
      <c r="K1883" s="7" t="n"/>
      <c r="L1883" s="7" t="n"/>
      <c r="M1883" s="7" t="inlineStr">
        <is>
          <t>https://www.phy.ncu.edu.tw/news/707%e5%ae%b6%e5%85%b7%e3%80%81634%e5%ae%b6%e5%85%b7%e4%ba%8c%e6%89%8b%e6%9b%b8%e6%96%87%e5%85%b7%e9%a0%98%e7%94%a8-3/</t>
        </is>
      </c>
      <c r="N1883" s="7" t="inlineStr">
        <is>
          <t>許慧君</t>
        </is>
      </c>
    </row>
    <row r="1884" ht="131" customHeight="1">
      <c r="A1884" s="7">
        <f>TRUE()</f>
        <v/>
      </c>
      <c r="B1884" s="7" t="inlineStr">
        <is>
          <t>其他</t>
        </is>
      </c>
      <c r="C1884" s="7" t="n"/>
      <c r="D1884" s="14" t="n">
        <v>44320</v>
      </c>
      <c r="E1884" s="7" t="inlineStr">
        <is>
          <t>COVID-19 個案公共場所活動史之校園接觸者調查</t>
        </is>
      </c>
      <c r="F1884" s="9" t="inlineStr">
        <is>
          <t>更新時間：110.5.4 15:00  (新增案1145、1153公共場所活動足跡，請參閱圖檔資料)
各位教職員工及同學 您好！
中央疫情指揮中心表示，COVID-19個案-案1112、1120、1127、1128、1129、1134、1136、1145、1153，活動範圍含新北市、台北市、桃園、中壢、平鎮及嘉義風景區，故提醒全校教職員工生，如您曾於附圖所列時間及場所活動，請您協助填報問卷，俾利校方掌握師生之健康狀況。並請落實自主健康管理14天（上班、上課全程配戴口罩；切勿聚餐、共食），如有疑似症狀，請儘速戴口罩就醫，主動告知醫師活動接觸史，另請通報衛保組（03-2804814）或校安中心（03-2805666）。
填報網址：https://forms.gle/mdmviG2Qo3GjQLx56
國立中央大學防疫工作小組 關心您</t>
        </is>
      </c>
      <c r="G1884" s="7" t="inlineStr">
        <is>
          <t>https://forms.gle/mdmviG2Qo3GjQLx56</t>
        </is>
      </c>
      <c r="H1884" s="7" t="inlineStr">
        <is>
          <t>https://forms.gle/mdmviG2Qo3GjQLx56</t>
        </is>
      </c>
      <c r="I1884" s="7" t="n"/>
      <c r="J1884" s="7" t="n"/>
      <c r="K1884" s="7" t="n"/>
      <c r="L1884" s="7" t="n"/>
      <c r="M1884" s="7" t="inlineStr">
        <is>
          <t>https://www.phy.ncu.edu.tw/news/covid-19-%e5%80%8b%e6%a1%88%e5%85%ac%e5%85%b1%e5%a0%b4%e6%89%80%e6%b4%bb%e5%8b%95%e5%8f%b2%e4%b9%8b%e6%a0%a1%e5%9c%92%e6%8e%a5%e8%a7%b8%e8%80%85%e8%aa%bf%e6%9f%a5/</t>
        </is>
      </c>
      <c r="N1884" s="7" t="inlineStr">
        <is>
          <t>許慧君</t>
        </is>
      </c>
    </row>
    <row r="1885" ht="105" customHeight="1">
      <c r="A1885" s="7">
        <f>TRUE()</f>
        <v/>
      </c>
      <c r="B1885" s="7" t="inlineStr">
        <is>
          <t>其他</t>
        </is>
      </c>
      <c r="C1885" s="7" t="n"/>
      <c r="D1885" s="14" t="n">
        <v>44320</v>
      </c>
      <c r="E1885" s="7" t="inlineStr">
        <is>
          <t>109學年度畢業典禮暨畢業活動110年6月5日</t>
        </is>
      </c>
      <c r="F1885" s="9" t="inlineStr">
        <is>
          <t>http://club.adm.ncu.edu.tw/graduate/
理學院畢業團拍資訊如下(與校團拍同時進行)
時間：6/5(六)早上09:20-09:25 (5分鐘)。
地點：依仁堂大門口。
備註：敬請於當天09:00前，著學位袍及配戴口罩，至依仁堂大門理學院指示牌處集合，09:20準時開拍。 歡迎師長踴躍參加，與畢業生們一起留下紀念。
全校公告各院集合團拍照示意圖下載
109學年度畢業典禮請柬內頁0427下載</t>
        </is>
      </c>
      <c r="G1885" s="7" t="inlineStr">
        <is>
          <t>http://club.adm.ncu.edu.tw/graduate/</t>
        </is>
      </c>
      <c r="H1885" s="7" t="inlineStr">
        <is>
          <t>http://club.adm.ncu.edu.tw/graduate/</t>
        </is>
      </c>
      <c r="I1885" s="7" t="inlineStr">
        <is>
          <t>全校公告各院集合團拍照示意圖</t>
        </is>
      </c>
      <c r="J1885" s="7" t="inlineStr">
        <is>
          <t>https://www.phy.ncu.edu.tw/wp-content/uploads/2021/05/全校公告各院集合團拍照示意圖.pdf</t>
        </is>
      </c>
      <c r="K1885" s="7" t="inlineStr">
        <is>
          <t>下載</t>
        </is>
      </c>
      <c r="L1885" s="7" t="inlineStr">
        <is>
          <t>https://www.phy.ncu.edu.tw/wp-content/uploads/2021/05/全校公告各院集合團拍照示意圖.pdf</t>
        </is>
      </c>
      <c r="M1885" s="7" t="inlineStr">
        <is>
          <t>https://www.phy.ncu.edu.tw/news/109%e5%ad%b8%e5%b9%b4%e5%ba%a6%e7%95%a2%e6%a5%ad%e5%85%b8%e7%a6%ae%e6%9a%a8%e7%95%a2%e6%a5%ad%e6%b4%bb%e5%8b%95110%e5%b9%b46%e6%9c%885%e6%97%a5/</t>
        </is>
      </c>
      <c r="N1885" s="7" t="inlineStr">
        <is>
          <t>劉怡貞</t>
        </is>
      </c>
    </row>
    <row r="1886" ht="79" customHeight="1">
      <c r="A1886" s="7">
        <f>TRUE()</f>
        <v/>
      </c>
      <c r="B1886" s="7" t="inlineStr">
        <is>
          <t>其他</t>
        </is>
      </c>
      <c r="C1886" s="7" t="n"/>
      <c r="D1886" s="14" t="n">
        <v>44320</v>
      </c>
      <c r="E1886" s="7" t="inlineStr">
        <is>
          <t>5/17~5/18全校環境消毒公告</t>
        </is>
      </c>
      <c r="F1886" s="9" t="inlineStr">
        <is>
          <t>110年5月17至5月18日上午8：00～17：30全校環境消毒公告，詳請參閱附件1，請惠予轉知所屬。
National Central University Environmental anti - mosquito measures Notice, please refer to the attached file 1.
Anti- mosquito measures time: May 17th to May 18th, 2021 8:00 a.m. to 17:30 p.m.
附件1_20210504-全校消毒雙語公告anti-mosquito-measures-Notice下載</t>
        </is>
      </c>
      <c r="G1886" s="7" t="inlineStr">
        <is>
          <t>附件1_20210504-全校消毒雙語公告anti-mosquito-measures-Notice</t>
        </is>
      </c>
      <c r="H1886" s="7" t="inlineStr">
        <is>
          <t>https://www.phy.ncu.edu.tw/wp-content/uploads/2021/05/附件1_20210504-全校消毒雙語公告anti-mosquito-measures-Notice.pdf</t>
        </is>
      </c>
      <c r="I1886" s="7" t="inlineStr">
        <is>
          <t>下載</t>
        </is>
      </c>
      <c r="J1886" s="7" t="inlineStr">
        <is>
          <t>https://www.phy.ncu.edu.tw/wp-content/uploads/2021/05/附件1_20210504-全校消毒雙語公告anti-mosquito-measures-Notice.pdf</t>
        </is>
      </c>
      <c r="K1886" s="7" t="n"/>
      <c r="L1886" s="7" t="n"/>
      <c r="M1886" s="7" t="inlineStr">
        <is>
          <t>https://www.phy.ncu.edu.tw/news/5-175-18%e5%85%a8%e6%a0%a1%e7%92%b0%e5%a2%83%e6%b6%88%e6%af%92%e5%85%ac%e5%91%8a/</t>
        </is>
      </c>
      <c r="N1886" s="7" t="inlineStr">
        <is>
          <t>許慧君</t>
        </is>
      </c>
    </row>
    <row r="1887" ht="131" customHeight="1">
      <c r="A1887" s="7">
        <f>TRUE()</f>
        <v/>
      </c>
      <c r="B1887" s="7" t="inlineStr">
        <is>
          <t>其他</t>
        </is>
      </c>
      <c r="C1887" s="7" t="n"/>
      <c r="D1887" s="14" t="n">
        <v>44320</v>
      </c>
      <c r="E1887" s="7" t="inlineStr">
        <is>
          <t>Covid-19本土案例公共場所活動史之校園接觸者調查</t>
        </is>
      </c>
      <c r="F1887" s="9" t="inlineStr">
        <is>
          <t>更新時間：110.5.3 17:00
各位教職員工及同學 您好！
中央疫情指揮中心表示，COVID-19本土個案-案1112、1120、1127、1128、1129、1134、1136，活動範圍含新北市、台北市、桃園、中壢、平鎮及嘉義風景區，故提醒全校教職員工生，如您曾於附圖所列時間及場所活動，請您協助填報問卷，俾利校方掌握師生之健康狀況。並請落實自主健康管理14天（上班、上課全程配戴口罩；切勿聚餐、共食），如有疑似症狀，請儘速戴口罩就醫，主動告知醫師活動接觸史，另請通報衛保組（03-2804814）或校安中心（03-2805666）。
填報網址：https://forms.gle/mdmviG2Qo3GjQLx56
國立中央大學防疫工作小組 關心您</t>
        </is>
      </c>
      <c r="G1887" s="7" t="inlineStr">
        <is>
          <t>https://forms.gle/mdmviG2Qo3GjQLx56</t>
        </is>
      </c>
      <c r="H1887" s="7" t="inlineStr">
        <is>
          <t>https://forms.gle/mdmviG2Qo3GjQLx56</t>
        </is>
      </c>
      <c r="I1887" s="7" t="n"/>
      <c r="J1887" s="7" t="n"/>
      <c r="K1887" s="7" t="n"/>
      <c r="L1887" s="7" t="n"/>
      <c r="M1887" s="7" t="inlineStr">
        <is>
          <t>https://www.phy.ncu.edu.tw/news/covid-19%e6%9c%ac%e5%9c%9f%e6%a1%88%e4%be%8b%e5%85%ac%e5%85%b1%e5%a0%b4%e6%89%80%e6%b4%bb%e5%8b%95%e5%8f%b2%e4%b9%8b%e6%a0%a1%e5%9c%92%e6%8e%a5%e8%a7%b8%e8%80%85%e8%aa%bf%e6%9f%a5/</t>
        </is>
      </c>
      <c r="N1887" s="7" t="inlineStr">
        <is>
          <t>許慧君</t>
        </is>
      </c>
    </row>
    <row r="1888">
      <c r="A1888" s="7">
        <f>TRUE()</f>
        <v/>
      </c>
      <c r="B1888" s="7" t="inlineStr">
        <is>
          <t>其他</t>
        </is>
      </c>
      <c r="C1888" s="7" t="n"/>
      <c r="D1888" s="14" t="n">
        <v>44319</v>
      </c>
      <c r="E1888" s="7" t="inlineStr">
        <is>
          <t>失物招領(110.05.03)</t>
        </is>
      </c>
      <c r="F1888" s="7" t="inlineStr">
        <is>
          <t>有遺失下列物品者，請儘速至物理系辦(S4-629)認領! 未領取物品將於110.05.31清除。</t>
        </is>
      </c>
      <c r="G1888" s="7" t="n"/>
      <c r="H1888" s="7" t="n"/>
      <c r="I1888" s="7" t="n"/>
      <c r="J1888" s="7" t="n"/>
      <c r="K1888" s="7" t="n"/>
      <c r="L1888" s="7" t="n"/>
      <c r="M1888" s="7" t="inlineStr">
        <is>
          <t>https://www.phy.ncu.edu.tw/news/%e5%a4%b1%e7%89%a9%e6%8b%9b%e9%a0%98110-05-03/</t>
        </is>
      </c>
      <c r="N1888" s="7" t="inlineStr">
        <is>
          <t>許慧君</t>
        </is>
      </c>
    </row>
    <row r="1889" ht="118" customHeight="1">
      <c r="A1889" s="7">
        <f>TRUE()</f>
        <v/>
      </c>
      <c r="B1889" s="7" t="inlineStr">
        <is>
          <t>其他</t>
        </is>
      </c>
      <c r="C1889" s="7" t="n"/>
      <c r="D1889" s="14" t="n">
        <v>44319</v>
      </c>
      <c r="E1889" s="7" t="inlineStr">
        <is>
          <t>COVID-19 案1112、1120、1127、1128、1129之校園接觸者調查</t>
        </is>
      </c>
      <c r="F1889" s="9" t="inlineStr">
        <is>
          <t>各位教職員工及同學 您好！
中央疫情指揮中心表示，COVID-19本土個案-案1112、1120、1127、1128、1129，活動範圍含桃園、中壢、平鎮及嘉義風景區，故提醒全校教職員工生，如您曾於下圖所列時間及場所活動，請您協助填報問卷，俾利校方掌握師生之健康狀況。並請落實自主健康管理14天（上班、上課全程配戴口罩；切勿聚餐、共食），如有疑似症狀，請儘速戴口罩就醫，主動告知醫師活動接觸史，另請通報衛保組（03-2804814）或校安中心（03-2805666）。
填報網址：https://forms.gle/mdmviG2Qo3GjQLx56
國立中央大學防疫工作小組 關心您</t>
        </is>
      </c>
      <c r="G1889" s="7" t="inlineStr">
        <is>
          <t>https://forms.gle/mdmviG2Qo3GjQLx56</t>
        </is>
      </c>
      <c r="H1889" s="7" t="inlineStr">
        <is>
          <t>https://forms.gle/mdmviG2Qo3GjQLx56</t>
        </is>
      </c>
      <c r="I1889" s="7" t="n"/>
      <c r="J1889" s="7" t="n"/>
      <c r="K1889" s="7" t="n"/>
      <c r="L1889" s="7" t="n"/>
      <c r="M1889" s="7" t="inlineStr">
        <is>
          <t>https://www.phy.ncu.edu.tw/news/covid-19-%e6%a1%881112%e3%80%811120%e3%80%811127%e3%80%811128%e3%80%811129%e4%b9%8b%e6%a0%a1%e5%9c%92%e6%8e%a5%e8%a7%b8%e8%80%85%e8%aa%bf%e6%9f%a5/</t>
        </is>
      </c>
      <c r="N1889" s="7" t="inlineStr">
        <is>
          <t>許慧君</t>
        </is>
      </c>
    </row>
    <row r="1890">
      <c r="A1890" s="7">
        <f>TRUE()</f>
        <v/>
      </c>
      <c r="B1890" s="7" t="inlineStr">
        <is>
          <t>演講</t>
        </is>
      </c>
      <c r="C1890" s="7" t="n"/>
      <c r="D1890" s="14" t="n">
        <v>44319</v>
      </c>
      <c r="E1890" s="7" t="inlineStr">
        <is>
          <t>Complex System and Biophysics Seminar 20210506</t>
        </is>
      </c>
      <c r="F1890" s="7" t="n"/>
      <c r="G1890" s="7" t="n"/>
      <c r="H1890" s="7" t="n"/>
      <c r="I1890" s="7" t="n"/>
      <c r="J1890" s="7" t="n"/>
      <c r="K1890" s="7" t="n"/>
      <c r="L1890" s="7" t="n"/>
      <c r="M1890" s="7" t="inlineStr">
        <is>
          <t>https://www.phy.ncu.edu.tw/news/complex-system-and-biophysics-seminar-20210506/</t>
        </is>
      </c>
      <c r="N1890" s="7" t="inlineStr">
        <is>
          <t>許慧君</t>
        </is>
      </c>
    </row>
    <row r="1891" ht="118" customHeight="1">
      <c r="A1891" s="7">
        <f>TRUE()</f>
        <v/>
      </c>
      <c r="B1891" s="7" t="inlineStr">
        <is>
          <t>其他</t>
        </is>
      </c>
      <c r="C1891" s="7" t="n"/>
      <c r="D1891" s="14" t="n">
        <v>44316</v>
      </c>
      <c r="E1891" s="7" t="inlineStr">
        <is>
          <t>國立中央大學COVID-19校園接觸者調查（案1112、1120、1127、1128公共場所活動史）</t>
        </is>
      </c>
      <c r="F1891" s="9" t="inlineStr">
        <is>
          <t>各位教職員工及同學 您好！
中央疫情指揮中心於2021年4月30日表示，COVID-19案1112、1120、1127、1128本土案例，活動範圍含桃園、中壢、平鎮地區，故提醒全校教職員工生，如您曾於下圖所列時間及場所活動，請您務必填報問卷，俾利校方掌握師生之健康狀況。並請落實自主健康管理14天（上班、上課全程配戴口罩；切勿聚餐共食；禁止搭乘大眾運輸工具及參加活動），如有疑似症狀，請儘速戴口罩就醫，主動告知醫師活動接觸史，另請通報衛保組（03-2804814）或校安中心（03-2805666）。
問卷網址：https://forms.gle/9RcXzKSgRXwLfBpx5
國立中央大學防疫工作小組 關心您</t>
        </is>
      </c>
      <c r="G1891" s="7" t="inlineStr">
        <is>
          <t>https://forms.gle/9RcXzKSgRXwLfBpx5</t>
        </is>
      </c>
      <c r="H1891" s="7" t="inlineStr">
        <is>
          <t>https://forms.gle/9RcXzKSgRXwLfBpx5</t>
        </is>
      </c>
      <c r="I1891" s="7" t="n"/>
      <c r="J1891" s="7" t="n"/>
      <c r="K1891" s="7" t="n"/>
      <c r="L1891" s="7" t="n"/>
      <c r="M1891" s="7" t="inlineStr">
        <is>
          <t>https://www.phy.ncu.edu.tw/news/%e5%9c%8b%e7%ab%8b%e4%b8%ad%e5%a4%ae%e5%a4%a7%e5%ad%b8covid-19%e6%a0%a1%e5%9c%92%e6%8e%a5%e8%a7%b8%e8%80%85%e8%aa%bf%e6%9f%a5%ef%bc%88%e6%a1%881112%e3%80%811120%e3%80%811127%e3%80%811128%e5%85%ac/</t>
        </is>
      </c>
      <c r="N1891" s="7" t="inlineStr">
        <is>
          <t>許慧君</t>
        </is>
      </c>
    </row>
    <row r="1892" ht="66" customHeight="1">
      <c r="A1892" s="7">
        <f>TRUE()</f>
        <v/>
      </c>
      <c r="B1892" s="7" t="inlineStr">
        <is>
          <t>招生</t>
        </is>
      </c>
      <c r="C1892" s="7" t="inlineStr">
        <is>
          <t>高中生</t>
        </is>
      </c>
      <c r="D1892" s="14" t="n">
        <v>44316</v>
      </c>
      <c r="E1892" s="7" t="inlineStr">
        <is>
          <t>110學年度大學「個人申請」入學錄取名單</t>
        </is>
      </c>
      <c r="F1892" s="9" t="inlineStr">
        <is>
          <t>「個人申請」榜單已公告， 網路榜單：物理學系
http://pdc.adm.ncu.edu.tw/postM/post/adm/NationalCentralUniversity_adm_applylistfor2021_20210501/2021__PassList_only_ceecno/pass_016_016072.htm
紙本榜單：公告於本校行政大樓3樓公布欄。
成績單：4/29已寄出。</t>
        </is>
      </c>
      <c r="G1892" s="7" t="inlineStr">
        <is>
          <t>http://pdc.adm.ncu.edu.tw/postM/post/adm/NationalCentralUniv</t>
        </is>
      </c>
      <c r="H1892" s="7" t="inlineStr">
        <is>
          <t>http://pdc.adm.ncu.edu.tw/postM/post/adm/NationalCentralUniversity_adm_applylistfor2021_20210501/2021__PassList_only_ceecno/pass_016_016072.htm</t>
        </is>
      </c>
      <c r="I1892" s="7" t="n"/>
      <c r="J1892" s="7" t="n"/>
      <c r="K1892" s="7" t="n"/>
      <c r="L1892" s="7" t="n"/>
      <c r="M1892" s="7" t="inlineStr">
        <is>
          <t>https://www.phy.ncu.edu.tw/news/110%e5%ad%b8%e5%b9%b4%e5%ba%a6%e5%a4%a7%e5%ad%b8%e3%80%8c%e5%80%8b%e4%ba%ba%e7%94%b3%e8%ab%8b%e3%80%8d%e5%85%a5%e5%ad%b8%e9%8c%84%e5%8f%96%e5%90%8d%e5%96%ae/</t>
        </is>
      </c>
      <c r="N1892" s="7" t="inlineStr">
        <is>
          <t>吳菁穗</t>
        </is>
      </c>
    </row>
    <row r="1893">
      <c r="A1893" s="7">
        <f>TRUE()</f>
        <v/>
      </c>
      <c r="B1893" s="7" t="inlineStr">
        <is>
          <t>其他</t>
        </is>
      </c>
      <c r="C1893" s="7" t="n"/>
      <c r="D1893" s="14" t="n">
        <v>44316</v>
      </c>
      <c r="E1893" s="7" t="inlineStr">
        <is>
          <t>2021年第24屆吳健雄科學營即日起開放報名</t>
        </is>
      </c>
      <c r="F1893" s="7" t="inlineStr">
        <is>
          <t>https://www.wcs.org.tw/news_68.html</t>
        </is>
      </c>
      <c r="G1893" s="7" t="inlineStr">
        <is>
          <t>https://www.wcs.org.tw/news_68.html</t>
        </is>
      </c>
      <c r="H1893" s="7" t="inlineStr">
        <is>
          <t>https://www.wcs.org.tw/news_68.html</t>
        </is>
      </c>
      <c r="I1893" s="7" t="n"/>
      <c r="J1893" s="7" t="n"/>
      <c r="K1893" s="7" t="n"/>
      <c r="L1893" s="7" t="n"/>
      <c r="M1893" s="7" t="inlineStr">
        <is>
          <t>https://www.phy.ncu.edu.tw/news/2021%e5%b9%b4%e7%ac%ac24%e5%b1%86%e5%90%b3%e5%81%a5%e9%9b%84%e7%a7%91%e5%ad%b8%e7%87%9f%e5%8d%b3%e6%97%a5%e8%b5%b7%e9%96%8b%e6%94%be%e5%a0%b1%e5%90%8d/</t>
        </is>
      </c>
      <c r="N1893" s="7" t="inlineStr">
        <is>
          <t>劉怡貞</t>
        </is>
      </c>
    </row>
    <row r="1894" ht="53" customHeight="1">
      <c r="A1894" s="7">
        <f>TRUE()</f>
        <v/>
      </c>
      <c r="B1894" s="7" t="inlineStr">
        <is>
          <t>獎學金</t>
        </is>
      </c>
      <c r="C1894" s="7" t="n"/>
      <c r="D1894" s="14" t="n">
        <v>44316</v>
      </c>
      <c r="E1894" s="7" t="inlineStr">
        <is>
          <t>台積電2021年博士獎學金開放申請</t>
        </is>
      </c>
      <c r="F1894" s="9" t="inlineStr">
        <is>
          <t>2021年台積電博士獎學金開放申請囉！為鼓勵優秀學生投入半導體相關領域攻讀博士學位，誠摯邀請現為博士班一年級或已獲得博士入學許可的你/妳提出申請！！
申請時間：即日起至2021年6月15日(含)止
申請辦法請詳閱以下連結：https://bit.ly/3gNEopO</t>
        </is>
      </c>
      <c r="G1894" s="7" t="inlineStr">
        <is>
          <t>https://bit.ly/3gNEopO</t>
        </is>
      </c>
      <c r="H1894" s="7" t="inlineStr">
        <is>
          <t>https://bit.ly/3gNEopO</t>
        </is>
      </c>
      <c r="I1894" s="7" t="n"/>
      <c r="J1894" s="7" t="n"/>
      <c r="K1894" s="7" t="n"/>
      <c r="L1894" s="7" t="n"/>
      <c r="M1894" s="7" t="inlineStr">
        <is>
          <t>https://www.phy.ncu.edu.tw/news/%e5%8f%b0%e7%a9%8d%e9%9b%bb2021%e5%b9%b4%e5%8d%9a%e5%a3%ab%e7%8d%8e%e5%ad%b8%e9%87%91%e9%96%8b%e6%94%be%e7%94%b3%e8%ab%8b/</t>
        </is>
      </c>
      <c r="N1894" s="7" t="inlineStr">
        <is>
          <t>許慧君</t>
        </is>
      </c>
    </row>
    <row r="1895" ht="27" customHeight="1">
      <c r="A1895" s="7">
        <f>TRUE()</f>
        <v/>
      </c>
      <c r="B1895" s="7" t="inlineStr">
        <is>
          <t>其他</t>
        </is>
      </c>
      <c r="C1895" s="7" t="n"/>
      <c r="D1895" s="14" t="n">
        <v>44315</v>
      </c>
      <c r="E1895" s="7" t="inlineStr">
        <is>
          <t>109-2物理系博碩士班學位口試注意事項Oral Test &amp;Thesis Defense Notification  (2021.04.29更新)</t>
        </is>
      </c>
      <c r="F1895" s="9" t="inlineStr">
        <is>
          <t>物理系博碩士班學位口試注意事項Oral-Test-Thesis-Defense-Notification下載
附件-學位考試申請系統-Degree-Exam-Online-application下載</t>
        </is>
      </c>
      <c r="G1895" s="7" t="inlineStr">
        <is>
          <t>物理系博碩士班學位口試注意事項Oral-Test-Thesis-Defense-Notification</t>
        </is>
      </c>
      <c r="H1895" s="7" t="inlineStr">
        <is>
          <t>https://www.phy.ncu.edu.tw/wp-content/uploads/2021/04/物理系博碩士班學位口試注意事項Oral-Test-Thesis-Defense-Notification.pdf</t>
        </is>
      </c>
      <c r="I1895" s="7" t="inlineStr">
        <is>
          <t>下載</t>
        </is>
      </c>
      <c r="J1895" s="7" t="inlineStr">
        <is>
          <t>https://www.phy.ncu.edu.tw/wp-content/uploads/2021/04/物理系博碩士班學位口試注意事項Oral-Test-Thesis-Defense-Notification.pdf</t>
        </is>
      </c>
      <c r="K1895" s="7" t="inlineStr">
        <is>
          <t>附件-學位考試申請系統-Degree-Exam-Online-application</t>
        </is>
      </c>
      <c r="L1895" s="7" t="inlineStr">
        <is>
          <t>https://www.phy.ncu.edu.tw/wp-content/uploads/2021/04/附件-學位考試申請系統-Degree-Exam-Online-application.pdf</t>
        </is>
      </c>
      <c r="M1895" s="7" t="inlineStr">
        <is>
          <t>https://www.phy.ncu.edu.tw/news/109-2%e7%89%a9%ef%a7%a4%e7%b3%bb%e5%8d%9a%e7%a2%a9%e5%a3%ab%e7%8f%ad%e5%ad%b8%e4%bd%8d%e5%8f%a3%e8%a9%a6%e6%b3%a8%e6%84%8f%e4%ba%8b%e9%a0%85oral-test-thesis-defense-notification-2021-04-29%e6%9b%b4/</t>
        </is>
      </c>
      <c r="N1895" s="7" t="inlineStr">
        <is>
          <t>許慧君</t>
        </is>
      </c>
    </row>
    <row r="1896" ht="118" customHeight="1">
      <c r="A1896" s="7">
        <f>TRUE()</f>
        <v/>
      </c>
      <c r="B1896" s="7" t="inlineStr">
        <is>
          <t>其他</t>
        </is>
      </c>
      <c r="C1896" s="7" t="n"/>
      <c r="D1896" s="14" t="n">
        <v>44315</v>
      </c>
      <c r="E1896" s="7" t="inlineStr">
        <is>
          <t>國立中央大學COVID-19校園接觸者調查（案1112公共場所活動史）</t>
        </is>
      </c>
      <c r="F1896" s="9" t="inlineStr">
        <is>
          <t>各位教職員工及同學 您好！
中央疫情指揮中心（28日）表示，案1112為本國籍70多歲男性，衛生單位於4月26日安排案1112進行接觸者採檢，於28日確診(Ct值26)。已初步掌握個案接觸者190人，列居家隔離。另由於個案曾有公共場所活動史(如附件)，活動範圍為桃園、中壢、平鎮地區，故提醒全校教職員工生，如您曾於附件所列時間及場所活動，請您務必填報問卷，俾利校方掌握師生之健康狀況。並請落實自主健康管理14天（上班、上課全程配戴口罩；切勿聚餐共食；禁止搭乘大眾運輸工具及參加活動），如有疑似症狀，請儘速戴口罩就醫，主動告知醫師活動接觸史，另請通報衛保組（03-2804814）或校安中心（03-2805666）。
問卷網址：https://forms.gle/9RcXzKSgRXwLfBpx5</t>
        </is>
      </c>
      <c r="G1896" s="7" t="inlineStr">
        <is>
          <t>https://forms.gle/9RcXzKSgRXwLfBpx5</t>
        </is>
      </c>
      <c r="H1896" s="7" t="inlineStr">
        <is>
          <t>https://forms.gle/9RcXzKSgRXwLfBpx5</t>
        </is>
      </c>
      <c r="I1896" s="7" t="n"/>
      <c r="J1896" s="7" t="n"/>
      <c r="K1896" s="7" t="n"/>
      <c r="L1896" s="7" t="n"/>
      <c r="M1896" s="7" t="inlineStr">
        <is>
          <t>https://www.phy.ncu.edu.tw/news/%e5%9c%8b%e7%ab%8b%e4%b8%ad%e5%a4%ae%e5%a4%a7%e5%ad%b8covid-19%e6%a0%a1%e5%9c%92%e6%8e%a5%e8%a7%b8%e8%80%85%e8%aa%bf%e6%9f%a5%ef%bc%88%e6%a1%881112%e5%85%ac%e5%85%b1%e5%a0%b4%e6%89%80%e6%b4%bb/</t>
        </is>
      </c>
      <c r="N1896" s="7" t="inlineStr">
        <is>
          <t>許慧君</t>
        </is>
      </c>
    </row>
    <row r="1897" ht="105" customHeight="1">
      <c r="A1897" s="7">
        <f>TRUE()</f>
        <v/>
      </c>
      <c r="B1897" s="7" t="inlineStr">
        <is>
          <t>演講</t>
        </is>
      </c>
      <c r="C1897" s="7" t="n"/>
      <c r="D1897" s="14" t="n">
        <v>44314</v>
      </c>
      <c r="E1897" s="7" t="inlineStr">
        <is>
          <t>【NCUX提升國際視野系列活動】日本交流協會獎學金說明會</t>
        </is>
      </c>
      <c r="F1897" s="9" t="inlineStr">
        <is>
          <t>講座內容除介紹日本交流協會獎學金機會亦會針對日本留學相關事務做詳細說明喔！  立即報名:https://www.beclass.com/rid=244628d60519d48c2601
因應新冠肺炎疫情，參加者限事先報名者85位，並請參加者全程配戴口罩，未配戴者將無法入場。
前85位事先報名成功者將於活動開始日前一天收到簡訊「入場同意通知」，未收到簡訊者視同未事先報名！不保證一定能入場！
現場將視已事先報名同學之實際入場情況開放後補。未事先報名直接至現場者不保證一定能入場！敬請同學注意！</t>
        </is>
      </c>
      <c r="G1897" s="7" t="inlineStr">
        <is>
          <t>https://www.beclass.com/rid=244628d60519d48c2601</t>
        </is>
      </c>
      <c r="H1897" s="7" t="inlineStr">
        <is>
          <t>https://www.beclass.com/rid=244628d60519d48c2601?fbclid=IwAR3-13r5qoG5c5cY3xE2UCotBLLCj6Xxh4fQZCZQEGgvXTIZhsJOViG-OcI</t>
        </is>
      </c>
      <c r="I1897" s="7" t="n"/>
      <c r="J1897" s="7" t="n"/>
      <c r="K1897" s="7" t="n"/>
      <c r="L1897" s="7" t="n"/>
      <c r="M1897" s="7" t="inlineStr">
        <is>
          <t>https://www.phy.ncu.edu.tw/news/%e3%80%90ncux%e6%8f%90%e5%8d%87%e5%9c%8b%e9%9a%9b%e8%a6%96%e9%87%8e%e7%b3%bb%e5%88%97%e6%b4%bb%e5%8b%95%e3%80%91%e6%97%a5%e6%9c%ac%e4%ba%a4%e6%b5%81%e5%8d%94%e6%9c%83%e7%8d%8e%e5%ad%b8%e9%87%91/</t>
        </is>
      </c>
      <c r="N1897" s="7" t="inlineStr">
        <is>
          <t>許慧君</t>
        </is>
      </c>
    </row>
    <row r="1898" ht="297" customHeight="1">
      <c r="A1898" s="7">
        <f>TRUE()</f>
        <v/>
      </c>
      <c r="B1898" s="7" t="inlineStr">
        <is>
          <t>其他</t>
        </is>
      </c>
      <c r="C1898" s="7" t="n"/>
      <c r="D1898" s="14" t="n">
        <v>44314</v>
      </c>
      <c r="E1898" s="7" t="inlineStr">
        <is>
          <t>國立中央大學補助學生修讀姐妹校線上短期課程簡章</t>
        </is>
      </c>
      <c r="F1898" s="9" t="inlineStr">
        <is>
          <t>一、主旨:
本年度（110年）雖全球受新冠疫情肆虐影響學生國際移動力，但為鼓勵學生持續強化國際經驗，與姐妹校進行國際交流，並增加學生跨域學習之機會，國際處特設立此方案，補助予學生於暑假期間修習姐妹校線上短期課程，培養學生國際觀並進而拓展其國際視野。
二、補助額度：
補助姐妹校付費線上短期課程學雜費，總額至多以新台幣2萬元為上限，依實際學雜費用，採實報實銷。若姐妹校已豁免本校學生學雜費者則不得申請此補助。
三、申請資格:
限具中華民國國籍之本校在學學生，且於修讀姐妹校課程期間需全程保有本校學籍。
限修習110年中大姐妹校付費線上暑期課程者（課程請參考國際處首頁之公告，姐妹校列表如附件一）。
四、申請辦法：
於提交姐妹校線上課程報名表同時提交「國立中央大學補助學生修讀姐妹校線上短期課程申請表」（如附件二），且必須於2021年6月4日（五）前提交。
五、審查辦法：
由國際長召集審查委員會審查之；審查委員由國際長、研發長、教務長、學務長及各院院長指定代表出席，本校得依預算經費調整實際獲補助名額。
六、獲補助者須遵守事宜:
獲核定補助者，於姐妹校課程結束後一個月內檢附以下文件，至國際事務處辦理請款，逾期繳交或未完成課程者視同放棄補助：
1.姐妹校課程學雜費繳費證明。
2.姐妹校修課成績及格證明文件，如:成績單《不及格者則喪失獲補助資格》。
3.800-1500字研修心得報告(電子檔)。</t>
        </is>
      </c>
      <c r="G1898" s="7" t="n"/>
      <c r="H1898" s="7" t="n"/>
      <c r="I1898" s="7" t="n"/>
      <c r="J1898" s="7" t="n"/>
      <c r="K1898" s="7" t="n"/>
      <c r="L1898" s="7" t="n"/>
      <c r="M1898" s="7" t="inlineStr">
        <is>
          <t>https://www.phy.ncu.edu.tw/news/%e5%9c%8b%e7%ab%8b%e4%b8%ad%e5%a4%ae%e5%a4%a7%e5%ad%b8%e8%a3%9c%e5%8a%a9%e5%ad%b8%e7%94%9f%e4%bf%ae%e8%ae%80%e5%a7%90%e5%a6%b9%e6%a0%a1%e7%b7%9a%e4%b8%8a%e7%9f%ad%e6%9c%9f%e8%aa%b2%e7%a8%8b%e7%b0%a1/</t>
        </is>
      </c>
      <c r="N1898" s="7" t="inlineStr">
        <is>
          <t>許慧君</t>
        </is>
      </c>
    </row>
    <row r="1899">
      <c r="A1899" s="7">
        <f>TRUE()</f>
        <v/>
      </c>
      <c r="B1899" s="7" t="inlineStr">
        <is>
          <t>其他</t>
        </is>
      </c>
      <c r="C1899" s="7" t="n"/>
      <c r="D1899" s="14" t="n">
        <v>44314</v>
      </c>
      <c r="E1899" s="7" t="inlineStr">
        <is>
          <t>110學年度第2梯次交換計畫甄選受理申請中</t>
        </is>
      </c>
      <c r="F1899" s="7" t="inlineStr">
        <is>
          <t>110學年度第2梯次交換計畫甄選相關資訊：http://oia.ncu.edu.tw/index.php/tw/2013-03-21-11-37-43.html?id=1525</t>
        </is>
      </c>
      <c r="G1899" s="7" t="inlineStr">
        <is>
          <t>http://oia.ncu.edu.tw/index.php/tw/2013-03-21-11-37-43.html?</t>
        </is>
      </c>
      <c r="H1899" s="7" t="inlineStr">
        <is>
          <t>http://oia.ncu.edu.tw/index.php/tw/2013-03-21-11-37-43.html?id=1525</t>
        </is>
      </c>
      <c r="I1899" s="7" t="n"/>
      <c r="J1899" s="7" t="n"/>
      <c r="K1899" s="7" t="n"/>
      <c r="L1899" s="7" t="n"/>
      <c r="M1899" s="7" t="inlineStr">
        <is>
          <t>https://www.phy.ncu.edu.tw/news/110%e5%ad%b8%e5%b9%b4%e5%ba%a6%e7%ac%ac2%e6%a2%af%e6%ac%a1%e4%ba%a4%e6%8f%9b%e8%a8%88%e7%95%ab%e7%94%84%e9%81%b8%e5%8f%97%e7%90%86%e7%94%b3%e8%ab%8b%e4%b8%ad/</t>
        </is>
      </c>
      <c r="N1899" s="7" t="inlineStr">
        <is>
          <t>許慧君</t>
        </is>
      </c>
    </row>
    <row r="1900" ht="273" customHeight="1">
      <c r="A1900" s="7">
        <f>TRUE()</f>
        <v/>
      </c>
      <c r="B1900" s="7" t="inlineStr">
        <is>
          <t>演講</t>
        </is>
      </c>
      <c r="C1900" s="7" t="n"/>
      <c r="D1900" s="14" t="n">
        <v>44313</v>
      </c>
      <c r="E1900" s="7" t="inlineStr">
        <is>
          <t>Colloquium20210504-In-situ electrochemical spectroscopies at the solid-liquid interface</t>
        </is>
      </c>
      <c r="F1900" s="9" t="inlineStr">
        <is>
          <t>Colloquium
Department of Physics, NCU
In-situ electrochemical spectroscopies at the solid-liquid interface
固液態介面上臨場電化學光譜實驗
Prof. Cheng-Hao Chuang 莊程豪
Department of Physics, Tamkang University
Date 2021.05.04 (Tue)
Place S4-625
Time 13:30-15:30
Abstract: Accurate description of chemical bonding environment at sold-liquid interface involves the complexities with disparate properties by element-related electronic structure and liquid environment barrier. Herein, we have examined the electronic accessibility into the electrochemical reaction via in-situ liquid cell and operando X-ray spectroscopy, delivering to various interface phenomena between metal oxide and graphene materials. During electrochemical redox matters, the structural/chemical impact on graphene-like sample was determined well for further graphene electrode and window applications. Water splitting process and CO2 reduction reaction (CO2RR) were demonstrated in transition metals (Co, Ni, and Cu) for the catalytic role, characteristic of operando X-ray spectroscopies. The approach offers the unique insight into the active reaction at the intermediate state with plainly mechanism-understanding, extensive in advanced electrochemical and catalytic applications.</t>
        </is>
      </c>
      <c r="G1900" s="7" t="n"/>
      <c r="H1900" s="7" t="n"/>
      <c r="I1900" s="7" t="n"/>
      <c r="J1900" s="7" t="n"/>
      <c r="K1900" s="7" t="n"/>
      <c r="L1900" s="7" t="n"/>
      <c r="M1900" s="7" t="inlineStr">
        <is>
          <t>https://www.phy.ncu.edu.tw/news/colloquium20210504-in-situ-electrochemical-spectroscopies-at-the-solid-liquid-interface/</t>
        </is>
      </c>
      <c r="N1900" s="7" t="inlineStr">
        <is>
          <t>許慧君</t>
        </is>
      </c>
    </row>
    <row r="1901" ht="53" customHeight="1">
      <c r="A1901" s="7">
        <f>TRUE()</f>
        <v/>
      </c>
      <c r="B1901" s="7" t="inlineStr">
        <is>
          <t>其他</t>
        </is>
      </c>
      <c r="C1901" s="7" t="n"/>
      <c r="D1901" s="14" t="n">
        <v>44313</v>
      </c>
      <c r="E1901" s="7" t="inlineStr">
        <is>
          <t>應屆畢業生請至學籍系統確認英文姓名</t>
        </is>
      </c>
      <c r="F1901" s="9" t="inlineStr">
        <is>
          <t>轉註冊組通知，為維護畢業證書製作的正確性，請應屆畢業同學至學籍系統填寫/確認英文姓名。5月3日（一）學籍系統會鎖定英文姓名，鎖定後即無法修改。
**英文畢業證書上的姓名拼音方式與格式，建議和護照上的一樣，以免日後出國進修或就業時遇到問題，而必須到校重新辦理英文畢業證書的更名手續。</t>
        </is>
      </c>
      <c r="G1901" s="7" t="n"/>
      <c r="H1901" s="7" t="n"/>
      <c r="I1901" s="7" t="n"/>
      <c r="J1901" s="7" t="n"/>
      <c r="K1901" s="7" t="n"/>
      <c r="L1901" s="7" t="n"/>
      <c r="M1901" s="7" t="inlineStr">
        <is>
          <t>https://www.phy.ncu.edu.tw/news/%e6%87%89%e5%b1%86%e7%95%a2%e6%a5%ad%e7%94%9f%e8%ab%8b%e8%87%b3%e5%ad%b8%e7%b1%8d%e7%b3%bb%e7%b5%b1%e7%a2%ba%e8%aa%8d%e8%8b%b1%e6%96%87%e5%a7%93%e5%90%8d/</t>
        </is>
      </c>
      <c r="N1901" s="7" t="inlineStr">
        <is>
          <t>吳菁穗</t>
        </is>
      </c>
    </row>
    <row r="1902">
      <c r="A1902" s="7">
        <f>TRUE()</f>
        <v/>
      </c>
      <c r="B1902" s="7" t="inlineStr">
        <is>
          <t>其他</t>
        </is>
      </c>
      <c r="C1902" s="7" t="n"/>
      <c r="D1902" s="14" t="n">
        <v>44313</v>
      </c>
      <c r="E1902" s="7" t="inlineStr">
        <is>
          <t>第二屆理學院院長論壇</t>
        </is>
      </c>
      <c r="F1902" s="7" t="inlineStr">
        <is>
          <t>https://www.facebook.com/496378880465860/posts/3315546625215724/</t>
        </is>
      </c>
      <c r="G1902" s="7" t="inlineStr">
        <is>
          <t>https://www.facebook.com/496378880465860/posts/3315546625215</t>
        </is>
      </c>
      <c r="H1902" s="7" t="inlineStr">
        <is>
          <t>https://www.facebook.com/496378880465860/posts/3315546625215724/</t>
        </is>
      </c>
      <c r="I1902" s="7" t="n"/>
      <c r="J1902" s="7" t="n"/>
      <c r="K1902" s="7" t="n"/>
      <c r="L1902" s="7" t="n"/>
      <c r="M1902" s="7" t="inlineStr">
        <is>
          <t>https://www.phy.ncu.edu.tw/news/%e7%ac%ac%e4%ba%8c%e5%b1%86%e7%90%86%e5%ad%b8%e9%99%a2%e9%99%a2%e9%95%b7%e8%ab%96%e5%a3%87/</t>
        </is>
      </c>
      <c r="N1902" s="7" t="inlineStr">
        <is>
          <t>許慧君</t>
        </is>
      </c>
    </row>
    <row r="1903">
      <c r="A1903" s="7">
        <f>TRUE()</f>
        <v/>
      </c>
      <c r="B1903" s="7" t="inlineStr">
        <is>
          <t>其他</t>
        </is>
      </c>
      <c r="C1903" s="7" t="n"/>
      <c r="D1903" s="14" t="n">
        <v>44312</v>
      </c>
      <c r="E1903" s="7" t="inlineStr">
        <is>
          <t>707家具、634家具&amp;二手書&amp;文具領用</t>
        </is>
      </c>
      <c r="F1903" s="7" t="n"/>
      <c r="G1903" s="7" t="n"/>
      <c r="H1903" s="7" t="n"/>
      <c r="I1903" s="7" t="n"/>
      <c r="J1903" s="7" t="n"/>
      <c r="K1903" s="7" t="n"/>
      <c r="L1903" s="7" t="n"/>
      <c r="M1903" s="7" t="inlineStr">
        <is>
          <t>https://www.phy.ncu.edu.tw/news/707%e5%ae%b6%e5%85%b7%e3%80%81634%e5%ae%b6%e5%85%b7%e4%ba%8c%e6%89%8b%e6%9b%b8%e6%96%87%e5%85%b7%e9%a0%98%e7%94%a8-2/</t>
        </is>
      </c>
      <c r="N1903" s="7" t="inlineStr">
        <is>
          <t>許慧君</t>
        </is>
      </c>
    </row>
    <row r="1904">
      <c r="A1904" s="7">
        <f>TRUE()</f>
        <v/>
      </c>
      <c r="B1904" s="7" t="inlineStr">
        <is>
          <t>演講</t>
        </is>
      </c>
      <c r="C1904" s="7" t="n"/>
      <c r="D1904" s="14" t="n">
        <v>44312</v>
      </c>
      <c r="E1904" s="7" t="inlineStr">
        <is>
          <t>Complex System and Biophysics Seminar 20210429</t>
        </is>
      </c>
      <c r="F1904" s="7" t="n"/>
      <c r="G1904" s="7" t="n"/>
      <c r="H1904" s="7" t="n"/>
      <c r="I1904" s="7" t="n"/>
      <c r="J1904" s="7" t="n"/>
      <c r="K1904" s="7" t="n"/>
      <c r="L1904" s="7" t="n"/>
      <c r="M1904" s="7" t="inlineStr">
        <is>
          <t>https://www.phy.ncu.edu.tw/news/complex-system-and-biophysics-seminar-20210429/</t>
        </is>
      </c>
      <c r="N1904" s="7" t="inlineStr">
        <is>
          <t>許慧君</t>
        </is>
      </c>
    </row>
    <row r="1905" ht="79" customHeight="1">
      <c r="A1905" s="7">
        <f>TRUE()</f>
        <v/>
      </c>
      <c r="B1905" s="7" t="inlineStr">
        <is>
          <t>其他</t>
        </is>
      </c>
      <c r="C1905" s="7" t="n"/>
      <c r="D1905" s="14" t="n">
        <v>44312</v>
      </c>
      <c r="E1905" s="7" t="inlineStr">
        <is>
          <t>2021中大十景票選活動</t>
        </is>
      </c>
      <c r="F1905" s="9" t="inlineStr">
        <is>
          <t>2021中大十景票選活動在4/26正式開跑啦
歡迎所有教職員生及校友進入投票網站，投出心目中的中大十景！(每人僅有神聖的一票，投票期間可更改決定)
更棒的是！投票還能參加抽獎～而且獎項破百、獲獎機會簡直比校園裡的松果還多！
還在等什麼，快動動你的手指投票吧～
詳細投票辦法請以官方網站資訊為準：http://in.ncu.edu.tw/~ncu57006/</t>
        </is>
      </c>
      <c r="G1905" s="7" t="inlineStr">
        <is>
          <t>http://in.ncu.edu.tw/~ncu57006/</t>
        </is>
      </c>
      <c r="H1905" s="7" t="inlineStr">
        <is>
          <t>https://l.facebook.com/l.php?u=http%3A%2F%2Fin.ncu.edu.tw%2F~ncu57006%2F%3Ffbclid%3DIwAR3G5nY21KJrNv1m6ZJq5mvf5vocdv2s8IDZ3UIMTiuJ8iod-tLjiKgu1HI&amp;h=AT1IIkIXXi-IZSVK99UHF8Yi6J-S0PjzKvIiTBuCpW0lUC7uQqvTxzWnqRp-ys6VbgtclB4L0bDbOZtDRC9UBmndPLXlaWjpk2olHE5gXvafjqS13k3aiLPOj0zYDUZn&amp;__tn__=-UK-R&amp;c[0]=AT1o2QQp0NI2J_wllJop6nvR35_Nbe0YlB7jAdgmU-eIgtXftGTmXjN5MdjlFLTW9s62oUzuVaGdCdMMFr5WRopVPLIlRxpx1m2X71VhxgGb7noiEWqLKI84kMdGhQM5eY53n-eg-BlhqxjHgbLglJFydqi-DmpnliFsf7P_9V11bj_vJmoQNPmolf-usw8N7epezJuITdcW</t>
        </is>
      </c>
      <c r="I1905" s="7" t="n"/>
      <c r="J1905" s="7" t="n"/>
      <c r="K1905" s="7" t="n"/>
      <c r="L1905" s="7" t="n"/>
      <c r="M1905" s="7" t="inlineStr">
        <is>
          <t>https://www.phy.ncu.edu.tw/news/2021%e4%b8%ad%e5%a4%a7%e5%8d%81%e6%99%af%e7%a5%a8%e9%81%b8%e6%b4%bb%e5%8b%95/</t>
        </is>
      </c>
      <c r="N1905" s="7" t="inlineStr">
        <is>
          <t>許慧君</t>
        </is>
      </c>
    </row>
    <row r="1906" ht="27" customHeight="1">
      <c r="A1906" s="7">
        <f>TRUE()</f>
        <v/>
      </c>
      <c r="B1906" s="7" t="inlineStr">
        <is>
          <t>招生</t>
        </is>
      </c>
      <c r="C1906" s="7" t="n"/>
      <c r="D1906" s="14" t="n">
        <v>44312</v>
      </c>
      <c r="E1906" s="7" t="inlineStr">
        <is>
          <t>110學年度博士班考試入學可參加複試名單</t>
        </is>
      </c>
      <c r="F1906" s="9" t="inlineStr">
        <is>
          <t>110博班考試入學口試通知（物理）下載
口試通知紙本及初試成績單於4/26以掛號郵寄至通訊地址</t>
        </is>
      </c>
      <c r="G1906" s="7" t="inlineStr">
        <is>
          <t>110博班考試入學口試通知（物理）</t>
        </is>
      </c>
      <c r="H1906" s="7" t="inlineStr">
        <is>
          <t>https://www.phy.ncu.edu.tw/wp-content/uploads/2021/04/110博班考試入學口試通知（物理）.pdf</t>
        </is>
      </c>
      <c r="I1906" s="7" t="inlineStr">
        <is>
          <t>下載</t>
        </is>
      </c>
      <c r="J1906" s="7" t="inlineStr">
        <is>
          <t>https://www.phy.ncu.edu.tw/wp-content/uploads/2021/04/110博班考試入學口試通知（物理）.pdf</t>
        </is>
      </c>
      <c r="K1906" s="7" t="n"/>
      <c r="L1906" s="7" t="n"/>
      <c r="M1906" s="7" t="inlineStr">
        <is>
          <t>https://www.phy.ncu.edu.tw/news/110%e5%ad%b8%e5%b9%b4%e5%ba%a6%e5%8d%9a%e5%a3%ab%e7%8f%ad%e8%80%83%e8%a9%a6%e5%85%a5%e5%ad%b8%e5%8f%af%e5%8f%83%e5%8a%a0%e8%a4%87%e8%a9%a6%e5%90%8d%e5%96%ae/</t>
        </is>
      </c>
      <c r="N1906" s="7" t="inlineStr">
        <is>
          <t>許慧君</t>
        </is>
      </c>
    </row>
    <row r="1907" ht="285" customHeight="1">
      <c r="A1907" s="7">
        <f>TRUE()</f>
        <v/>
      </c>
      <c r="B1907" s="7" t="inlineStr">
        <is>
          <t>其他</t>
        </is>
      </c>
      <c r="C1907" s="7" t="n"/>
      <c r="D1907" s="14" t="n">
        <v>44312</v>
      </c>
      <c r="E1907" s="7" t="inlineStr">
        <is>
          <t>CPAS生涯適性測驗與求職規劃(加開梯次)</t>
        </is>
      </c>
      <c r="F1907" s="9" t="inlineStr">
        <is>
          <t>CPAS適性測驗工具廣獲企業HR使用，同學們經測驗完成後會產生個人適性測驗報告，學生可藉此課程獲得：
  幫助他們掌握未來人生或提升自我生涯規劃意識。
  了解自己的特質(優點、弱點)與就業趨向，對未來進入職場有更好的人際互動。
  在校實驗室或團體中能注意自己的問題，有方法的改善以促進與老師、同儕有良好的溝通。
本活動將透過與CAREER專業認證教練的引導，找出特質與適配的職場領域，發掘個人專業成長。
歡迎同學報名參加2021年4月至5月公開班
課程介紹與報名網址：https://cis.ncu.edu.tw/ActivitySys/activitys/1247
活動日期：共開設4場次（一班30人、共4梯次）額滿後將不再加開。各梯次內容相同，請報名其中一場即可。
    04/28(三) 10:00~12:00
    05/03(一) 10:00~12:00
    05/17(一) 10:00~12:00
    05/26(三) 10:00~12:00
活動地點：學務處2樓會議室
如上述時間同學都無法配合，但仍有興趣參加，請回信corona@ncu.edu.tw告知下列資料，如超過一定人數，系上可協助安排開課。
姓名:
學號:
EMAIL:</t>
        </is>
      </c>
      <c r="G1907" s="7" t="inlineStr">
        <is>
          <t>https://cis.ncu.edu.tw/ActivitySys/activitys/1247</t>
        </is>
      </c>
      <c r="H1907" s="7" t="inlineStr">
        <is>
          <t>https://cis.ncu.edu.tw/ActivitySys/activitys/1247</t>
        </is>
      </c>
      <c r="I1907" s="7" t="n"/>
      <c r="J1907" s="7" t="n"/>
      <c r="K1907" s="7" t="n"/>
      <c r="L1907" s="7" t="n"/>
      <c r="M1907" s="7" t="inlineStr">
        <is>
          <t>https://www.phy.ncu.edu.tw/news/cpas%e7%94%9f%e6%b6%af%e9%81%a9%e6%80%a7%e6%b8%ac%e9%a9%97%e8%88%87%e6%b1%82%e8%81%b7%e8%a6%8f%e5%8a%83%e5%8a%a0%e9%96%8b%e6%a2%af%e6%ac%a1/</t>
        </is>
      </c>
      <c r="N1907" s="7" t="inlineStr">
        <is>
          <t>許慧君</t>
        </is>
      </c>
    </row>
    <row r="1908" ht="248" customHeight="1">
      <c r="A1908" s="7">
        <f>TRUE()</f>
        <v/>
      </c>
      <c r="B1908" s="7" t="inlineStr">
        <is>
          <t>演講</t>
        </is>
      </c>
      <c r="C1908" s="7" t="n"/>
      <c r="D1908" s="14" t="n">
        <v>44312</v>
      </c>
      <c r="E1908" s="7" t="inlineStr">
        <is>
          <t>Colloquium20210427-Does Triplet Superconductor Exist at Superconductor/Ferromagnet Interface?</t>
        </is>
      </c>
      <c r="F1908" s="9" t="inlineStr">
        <is>
          <t>Colloquium
Department of Physics, NCU
Does Triplet Superconductor Exist at Superconductor/Ferromagnet Interface?
Prof. Hsiung Chou
Department of Physics, National Sun Yat-sen University
Date 2021.04.27 (Tue)
Place S4-625
Time 14:00-16:00
Abstract: Conventional spin-singlet superconductivity diminishes with increasing internal or external magnetic field. When a spin-singlet superconductor and a ferromagnet are brought into contact, the singlet cooper pairs penetrate only few nanometers before the FM exchange field completely destroys the phase coherence of paired electron spins. In the other hand, if the exchange coupling acts on the superconducting layer by the interface, the triplet superconductive states could be generated. This phenomenon was claimed to achieve since 2006 on the low-Tc-superconductor/metallic-ferromagnetic-material system. However, not everyone agrees with the conclusion and argued that it might originate other tunneling effect. Moreover, the long distance tunneling of superconducting pairs via strong magnetic material in high-Tc-superconductor/magnetic-oxide system has not been discovered. In this talk, I would like to address these problems and share what we have tried on this issue.</t>
        </is>
      </c>
      <c r="G1908" s="7" t="n"/>
      <c r="H1908" s="7" t="n"/>
      <c r="I1908" s="7" t="n"/>
      <c r="J1908" s="7" t="n"/>
      <c r="K1908" s="7" t="n"/>
      <c r="L1908" s="7" t="n"/>
      <c r="M1908" s="7" t="inlineStr">
        <is>
          <t>https://www.phy.ncu.edu.tw/news/colloquium20210427-does-triplet-superconductor-exist-at-superconductor-ferromagnet-interface/</t>
        </is>
      </c>
      <c r="N1908" s="7" t="inlineStr">
        <is>
          <t>許慧君</t>
        </is>
      </c>
    </row>
    <row r="1909" ht="409.6" customHeight="1">
      <c r="A1909" s="7">
        <f>TRUE()</f>
        <v/>
      </c>
      <c r="B1909" s="7" t="inlineStr">
        <is>
          <t>其他</t>
        </is>
      </c>
      <c r="C1909" s="7" t="n"/>
      <c r="D1909" s="14" t="n">
        <v>44308</v>
      </c>
      <c r="E1909" s="7" t="inlineStr">
        <is>
          <t>109學年度第一學期教學創新議題工作坊</t>
        </is>
      </c>
      <c r="F1909" s="9" t="inlineStr">
        <is>
          <t>一、活動目的:
增進教師對特定教學議題的認識，並促進經驗交流與共學社群的形成。
二、活動內容:
1.第一場次
時間:5月4日(二)10:00-12:00
講題:當程式課程不只教程式-談程式教學中的軟實力學習
講師:1.資管系 陳仲儼老師
2.資工系 洪暉鈞老師
地點:idea Hakka新客棧(HK-210創意教室)
2.第二場次
時間:5月18日(二)10:00-12:00
講題:以外語學習專業知識的教學設計
講師:1.財金系 李韋憲老師
2.語言中心 黃淑芬老師
3.語言中心 陳雯玲老師
4.法文系 許凌凌老師
地點:idea Hakka新客棧(HK-210創意教室)
3.第三場次
時間:6月1日(二)12:00-14:00
議題:在課堂理論中遇見自己
講師:1..土木系 林遠見老師
2.企管系 杜秉叡老師
3.生科系 黃佳瑜老師
地點:教研大樓二樓TR-A206教室
4.第四場次
時間:6月7日(一)10:00-12:00
議題:課群共構的學習新風貌
講師:1.語言中心 陳若盈老師等
2.土木系 洪汶宜老師等
地點:志希館四樓 idea Finnovation Base(財務金融創新基地)I-402教室
5.第五場次
時間:6月22日(二)10:00-12:00
議題:英語授課的兩難:如何跨域英語教學中師生的雙向障礙
講師:化材系 陳立業老師
地點:教研大樓二樓TR-A206教室
6.第六場次
時間:6月28日(一)10:00-12:00
議題:讓學生忘記時間的6學分課程
講師:郭家銘老師等物理系教師
地點:科學五館六樓idea Brain607-1教室
三、報名網址:https://cis.ncu.edu.tw/ActivitySys/activitys/1246
四、本活動提供餐卷或便當及研習證明，並列為教師研習時數。
連結：https://cis.ncu.edu.tw/ActivitySys/activitys/1246</t>
        </is>
      </c>
      <c r="G1909" s="7" t="inlineStr">
        <is>
          <t>https://cis.ncu.edu.tw/ActivitySys/activitys/1246</t>
        </is>
      </c>
      <c r="H1909" s="7" t="inlineStr">
        <is>
          <t>https://cis.ncu.edu.tw/ActivitySys/activitys/1246</t>
        </is>
      </c>
      <c r="I1909" s="7" t="n"/>
      <c r="J1909" s="7" t="n"/>
      <c r="K1909" s="7" t="n"/>
      <c r="L1909" s="7" t="n"/>
      <c r="M1909" s="7" t="inlineStr">
        <is>
          <t>https://www.phy.ncu.edu.tw/news/109%e5%ad%b8%e5%b9%b4%e5%ba%a6%e7%ac%ac%e4%b8%80%e5%ad%b8%e6%9c%9f%e6%95%99%e5%ad%b8%e5%89%b5%e6%96%b0%e8%ad%b0%e9%a1%8c%e5%b7%a5%e4%bd%9c%e5%9d%8a/</t>
        </is>
      </c>
      <c r="N1909" s="7" t="inlineStr">
        <is>
          <t>許慧君</t>
        </is>
      </c>
    </row>
    <row r="1910" ht="105" customHeight="1">
      <c r="A1910" s="7">
        <f>TRUE()</f>
        <v/>
      </c>
      <c r="B1910" s="7" t="inlineStr">
        <is>
          <t>其他</t>
        </is>
      </c>
      <c r="C1910" s="7" t="n"/>
      <c r="D1910" s="14" t="n">
        <v>44307</v>
      </c>
      <c r="E1910" s="7" t="inlineStr">
        <is>
          <t>台灣物理學會物理雙月刊徵求全國科展工讀生</t>
        </is>
      </c>
      <c r="F1910" s="9" t="inlineStr">
        <is>
          <t>第61屆中小學科學展覽會(全國科展)暨科學168教育博覽會今年七月底將於嘉義市舉辦。
https://www.chiayi.gov.tw/News_Content.aspx?n=457&amp;s=602687
台灣物理學會物理雙月刊將設攤推廣物理樂萌活動。
台灣物理學會徵求四名暑假會在嘉義的物理系工讀生
日期：7/23下午~7/29 08:00-17:00 (時間視情況將會有所調整)
工作說明：負責攤位物理實驗解說，協助展場攤位佈置、善後及其他交辦事項。時薪160元。
意者請洽物理雙月刊謝欣純小姐 (bimonthly2015@gmail.com)</t>
        </is>
      </c>
      <c r="G1910" s="7" t="inlineStr">
        <is>
          <t>https://www.chiayi.gov.tw/News_Content.aspx?n=457&amp;s=602687</t>
        </is>
      </c>
      <c r="H1910" s="7" t="inlineStr">
        <is>
          <t>https://www.chiayi.gov.tw/News_Content.aspx?n=457&amp;s=602687</t>
        </is>
      </c>
      <c r="I1910" s="7" t="inlineStr">
        <is>
          <t>bimonthly2015@gmail.com</t>
        </is>
      </c>
      <c r="J1910" s="7" t="inlineStr">
        <is>
          <t>mailto:bimonthly2015@gmail.com</t>
        </is>
      </c>
      <c r="K1910" s="7" t="n"/>
      <c r="L1910" s="7" t="n"/>
      <c r="M1910" s="7" t="inlineStr">
        <is>
          <t>https://www.phy.ncu.edu.tw/news/%e5%8f%b0%e7%81%a3%e7%89%a9%e7%90%86%e5%ad%b8%e6%9c%83%e7%89%a9%e7%90%86%e9%9b%99%e6%9c%88%e5%88%8a%e5%be%b5%e6%b1%82%e5%85%a8%e5%9c%8b%e7%a7%91%e5%b1%95%e5%b7%a5%e8%ae%80%e7%94%9f/</t>
        </is>
      </c>
      <c r="N1910" s="7" t="inlineStr">
        <is>
          <t>許慧君</t>
        </is>
      </c>
    </row>
    <row r="1911">
      <c r="A1911" s="7">
        <f>TRUE()</f>
        <v/>
      </c>
      <c r="B1911" s="7" t="inlineStr">
        <is>
          <t>其他</t>
        </is>
      </c>
      <c r="C1911" s="7" t="n"/>
      <c r="D1911" s="14" t="n">
        <v>44306</v>
      </c>
      <c r="E1911" s="7" t="inlineStr">
        <is>
          <t>科技部《科技魅癮》季刊</t>
        </is>
      </c>
      <c r="F1911" s="7" t="inlineStr">
        <is>
          <t>https://www.charmingscitech.nat.gov.tw/</t>
        </is>
      </c>
      <c r="G1911" s="7" t="inlineStr">
        <is>
          <t>https://www.charmingscitech.nat.gov.tw/</t>
        </is>
      </c>
      <c r="H1911" s="7" t="inlineStr">
        <is>
          <t>https://www.charmingscitech.nat.gov.tw/</t>
        </is>
      </c>
      <c r="I1911" s="7" t="n"/>
      <c r="J1911" s="7" t="n"/>
      <c r="K1911" s="7" t="n"/>
      <c r="L1911" s="7" t="n"/>
      <c r="M1911" s="7" t="inlineStr">
        <is>
          <t>https://www.phy.ncu.edu.tw/news/%e7%a7%91%e6%8a%80%e9%83%a8%e3%80%8a%e7%a7%91%e6%8a%80%e9%ad%85%e7%99%ae%e3%80%8b%e5%ad%a3%e5%88%8a/</t>
        </is>
      </c>
      <c r="N1911" s="7" t="inlineStr">
        <is>
          <t>許慧君</t>
        </is>
      </c>
    </row>
    <row r="1912">
      <c r="A1912" s="7">
        <f>TRUE()</f>
        <v/>
      </c>
      <c r="B1912" s="7" t="inlineStr">
        <is>
          <t>其他</t>
        </is>
      </c>
      <c r="C1912" s="7" t="n"/>
      <c r="D1912" s="14" t="n">
        <v>44306</v>
      </c>
      <c r="E1912" s="7" t="inlineStr">
        <is>
          <t>313整修工程--電線接地工程施工公告</t>
        </is>
      </c>
      <c r="F1912" s="7" t="n"/>
      <c r="G1912" s="7" t="n"/>
      <c r="H1912" s="7" t="n"/>
      <c r="I1912" s="7" t="n"/>
      <c r="J1912" s="7" t="n"/>
      <c r="K1912" s="7" t="n"/>
      <c r="L1912" s="7" t="n"/>
      <c r="M1912" s="7" t="inlineStr">
        <is>
          <t>https://www.phy.ncu.edu.tw/news/313%e6%95%b4%e4%bf%ae%e5%b7%a5%e7%a8%8b-%e9%9b%bb%e7%b7%9a%e6%8e%a5%e5%9c%b0%e5%b7%a5%e7%a8%8b%e6%96%bd%e5%b7%a5%e5%85%ac%e5%91%8a-2/</t>
        </is>
      </c>
      <c r="N1912" s="7" t="inlineStr">
        <is>
          <t>許慧君</t>
        </is>
      </c>
    </row>
    <row r="1913">
      <c r="A1913" s="7">
        <f>TRUE()</f>
        <v/>
      </c>
      <c r="B1913" s="7" t="inlineStr">
        <is>
          <t>其他</t>
        </is>
      </c>
      <c r="C1913" s="7" t="n"/>
      <c r="D1913" s="14" t="n">
        <v>44305</v>
      </c>
      <c r="E1913" s="7" t="inlineStr">
        <is>
          <t>桃園天文嘉年華</t>
        </is>
      </c>
      <c r="F1913" s="7" t="inlineStr">
        <is>
          <t>http://ps1tw.astro.ncu.edu.tw/ttss/index.php/2021tac/</t>
        </is>
      </c>
      <c r="G1913" s="7" t="inlineStr">
        <is>
          <t>http://ps1tw.astro.ncu.edu.tw/ttss/index.php/2021tac/</t>
        </is>
      </c>
      <c r="H1913" s="7" t="inlineStr">
        <is>
          <t>http://ps1tw.astro.ncu.edu.tw/ttss/index.php/2021tac/</t>
        </is>
      </c>
      <c r="I1913" s="7" t="n"/>
      <c r="J1913" s="7" t="n"/>
      <c r="K1913" s="7" t="n"/>
      <c r="L1913" s="7" t="n"/>
      <c r="M1913" s="7" t="inlineStr">
        <is>
          <t>https://www.phy.ncu.edu.tw/news/%e6%a1%83%e5%9c%92%e5%a4%a9%e6%96%87%e5%98%89%e5%b9%b4%e8%8f%af/</t>
        </is>
      </c>
      <c r="N1913" s="7" t="inlineStr">
        <is>
          <t>許慧君</t>
        </is>
      </c>
    </row>
    <row r="1914">
      <c r="A1914" s="7">
        <f>TRUE()</f>
        <v/>
      </c>
      <c r="B1914" s="7" t="inlineStr">
        <is>
          <t>其他</t>
        </is>
      </c>
      <c r="C1914" s="7" t="n"/>
      <c r="D1914" s="14" t="n">
        <v>44305</v>
      </c>
      <c r="E1914" s="7" t="inlineStr">
        <is>
          <t>707家具、634家具&amp;二手書&amp;文具領用</t>
        </is>
      </c>
      <c r="F1914" s="7" t="n"/>
      <c r="G1914" s="7" t="n"/>
      <c r="H1914" s="7" t="n"/>
      <c r="I1914" s="7" t="n"/>
      <c r="J1914" s="7" t="n"/>
      <c r="K1914" s="7" t="n"/>
      <c r="L1914" s="7" t="n"/>
      <c r="M1914" s="7" t="inlineStr">
        <is>
          <t>https://www.phy.ncu.edu.tw/news/707%e5%ae%b6%e5%85%b7%e3%80%81634%e5%ae%b6%e5%85%b7%e4%ba%8c%e6%89%8b%e6%9b%b8%e6%96%87%e5%85%b7%e9%a0%98%e7%94%a8/</t>
        </is>
      </c>
      <c r="N1914" s="7" t="inlineStr">
        <is>
          <t>許慧君</t>
        </is>
      </c>
    </row>
    <row r="1915">
      <c r="A1915" s="7">
        <f>TRUE()</f>
        <v/>
      </c>
      <c r="B1915" s="7" t="inlineStr">
        <is>
          <t>其他</t>
        </is>
      </c>
      <c r="C1915" s="7" t="n"/>
      <c r="D1915" s="14" t="n">
        <v>44302</v>
      </c>
      <c r="E1915" s="7" t="inlineStr">
        <is>
          <t>桃園市公共自行車傷害保險宣導</t>
        </is>
      </c>
      <c r="F1915" s="7" t="n"/>
      <c r="G1915" s="7" t="n"/>
      <c r="H1915" s="7" t="n"/>
      <c r="I1915" s="7" t="n"/>
      <c r="J1915" s="7" t="n"/>
      <c r="K1915" s="7" t="n"/>
      <c r="L1915" s="7" t="n"/>
      <c r="M1915" s="7" t="inlineStr">
        <is>
          <t>https://www.phy.ncu.edu.tw/news/%e6%a1%83%e5%9c%92%e5%b8%82%e5%85%ac%e5%85%b1%e8%87%aa%e8%a1%8c%e8%bb%8a%e5%82%b7%e5%ae%b3%e4%bf%9d%e9%9a%aa%e5%ae%a3%e5%b0%8e/</t>
        </is>
      </c>
      <c r="N1915" s="7" t="inlineStr">
        <is>
          <t>許慧君</t>
        </is>
      </c>
    </row>
    <row r="1916" ht="79" customHeight="1">
      <c r="A1916" s="7">
        <f>TRUE()</f>
        <v/>
      </c>
      <c r="B1916" s="7" t="inlineStr">
        <is>
          <t>其他</t>
        </is>
      </c>
      <c r="C1916" s="7" t="n"/>
      <c r="D1916" s="14" t="n">
        <v>44301</v>
      </c>
      <c r="E1916" s="7" t="inlineStr">
        <is>
          <t>313整修工程--庫板吊掛施工公告</t>
        </is>
      </c>
      <c r="F1916" s="9" t="inlineStr">
        <is>
          <t>民國110年4月16日將於大享街215巷的科四館後方柵欄門實施大型設備吊車運輸作業，預計作業時間為早上十點至下午四點。
屆時將會有大型吊車於下圖所示之範圍活動(藍色為柵欄門)，請在4月16日前將愛車移動至作業範圍外，以保車輛安全與作業便利，感謝配合！
P.S. 因運輸作業空間需求，309室至L310室之間的走廊、電梯間需要淨空，部分物品將會暫時移動至茶水間外走廊附近，作業完成後會立即復原，敬請見諒。</t>
        </is>
      </c>
      <c r="G1916" s="7" t="n"/>
      <c r="H1916" s="7" t="n"/>
      <c r="I1916" s="7" t="n"/>
      <c r="J1916" s="7" t="n"/>
      <c r="K1916" s="7" t="n"/>
      <c r="L1916" s="7" t="n"/>
      <c r="M1916" s="7" t="inlineStr">
        <is>
          <t>https://www.phy.ncu.edu.tw/news/313%e6%95%b4%e4%bf%ae%e5%b7%a5%e7%a8%8b-%e5%ba%ab%e6%9d%bf%e5%90%8a%e6%8e%9b%e6%96%bd%e5%b7%a5%e5%85%ac%e5%91%8a/</t>
        </is>
      </c>
      <c r="N1916" s="7" t="inlineStr">
        <is>
          <t>許慧君</t>
        </is>
      </c>
    </row>
    <row r="1917">
      <c r="A1917" s="7">
        <f>TRUE()</f>
        <v/>
      </c>
      <c r="B1917" s="7" t="inlineStr">
        <is>
          <t>其他</t>
        </is>
      </c>
      <c r="C1917" s="7" t="n"/>
      <c r="D1917" s="14" t="n">
        <v>44301</v>
      </c>
      <c r="E1917" s="7" t="inlineStr">
        <is>
          <t>2021艾司摩爾ASML Day @ NCU—企業專場徵才活動資訊</t>
        </is>
      </c>
      <c r="F1917" s="7" t="n"/>
      <c r="G1917" s="7" t="n"/>
      <c r="H1917" s="7" t="n"/>
      <c r="I1917" s="7" t="n"/>
      <c r="J1917" s="7" t="n"/>
      <c r="K1917" s="7" t="n"/>
      <c r="L1917" s="7" t="n"/>
      <c r="M1917" s="7" t="inlineStr">
        <is>
          <t>https://www.phy.ncu.edu.tw/news/2021%e8%89%be%e5%8f%b8%e6%91%a9%e7%88%beasml-day-ncu-%e4%bc%81%e6%a5%ad%e5%b0%88%e5%a0%b4%e5%be%b5%e6%89%8d%e6%b4%bb%e5%8b%95%e8%b3%87%e8%a8%8a/</t>
        </is>
      </c>
      <c r="N1917" s="7" t="inlineStr">
        <is>
          <t>許慧君</t>
        </is>
      </c>
    </row>
    <row r="1918" ht="131" customHeight="1">
      <c r="A1918" s="7">
        <f>TRUE()</f>
        <v/>
      </c>
      <c r="B1918" s="7" t="inlineStr">
        <is>
          <t>演講</t>
        </is>
      </c>
      <c r="C1918" s="7" t="n"/>
      <c r="D1918" s="14" t="n">
        <v>44300</v>
      </c>
      <c r="E1918" s="7" t="inlineStr">
        <is>
          <t>Colloquium20210420-Gravitational Waves</t>
        </is>
      </c>
      <c r="F1918" s="9" t="inlineStr">
        <is>
          <t>Colloquium
Department of Physics, NCU
Gravitational Waves
Prof. Feng-Li Lin
NTNU and Director, Center for Astronomy and Gravitation
Date 2021.04.20 (Tue)
Place S4-625
Time 14:00-16:00
Abstract: I will review various aspects of gravitational wave physics, and discuss some interesting research topics.</t>
        </is>
      </c>
      <c r="G1918" s="7" t="n"/>
      <c r="H1918" s="7" t="n"/>
      <c r="I1918" s="7" t="n"/>
      <c r="J1918" s="7" t="n"/>
      <c r="K1918" s="7" t="n"/>
      <c r="L1918" s="7" t="n"/>
      <c r="M1918" s="7" t="inlineStr">
        <is>
          <t>https://www.phy.ncu.edu.tw/news/colloquium20210420-gravitational-waves/</t>
        </is>
      </c>
      <c r="N1918" s="7" t="inlineStr">
        <is>
          <t>許慧君</t>
        </is>
      </c>
    </row>
    <row r="1919">
      <c r="A1919" s="7">
        <f>TRUE()</f>
        <v/>
      </c>
      <c r="B1919" s="7" t="inlineStr">
        <is>
          <t>其他</t>
        </is>
      </c>
      <c r="C1919" s="7" t="n"/>
      <c r="D1919" s="14" t="n">
        <v>44300</v>
      </c>
      <c r="E1919" s="7" t="inlineStr">
        <is>
          <t>4/22教室異動</t>
        </is>
      </c>
      <c r="F1919" s="7" t="inlineStr">
        <is>
          <t>教室異動如下。如有停課，由授課老師公布。</t>
        </is>
      </c>
      <c r="G1919" s="7" t="n"/>
      <c r="H1919" s="7" t="n"/>
      <c r="I1919" s="7" t="n"/>
      <c r="J1919" s="7" t="n"/>
      <c r="K1919" s="7" t="n"/>
      <c r="L1919" s="7" t="n"/>
      <c r="M1919" s="7" t="inlineStr">
        <is>
          <t>https://www.phy.ncu.edu.tw/news/4-22%e6%95%99%e5%ae%a4%e7%95%b0%e5%8b%95/</t>
        </is>
      </c>
      <c r="N1919" s="7" t="inlineStr">
        <is>
          <t>許慧君</t>
        </is>
      </c>
    </row>
    <row r="1920">
      <c r="A1920" s="7">
        <f>TRUE()</f>
        <v/>
      </c>
      <c r="B1920" s="7" t="inlineStr">
        <is>
          <t>其他</t>
        </is>
      </c>
      <c r="C1920" s="7" t="n"/>
      <c r="D1920" s="14" t="n">
        <v>44299</v>
      </c>
      <c r="E1920" s="7" t="inlineStr">
        <is>
          <t>313整修工程--電線接地工程施工公告</t>
        </is>
      </c>
      <c r="F1920" s="7" t="n"/>
      <c r="G1920" s="7" t="n"/>
      <c r="H1920" s="7" t="n"/>
      <c r="I1920" s="7" t="n"/>
      <c r="J1920" s="7" t="n"/>
      <c r="K1920" s="7" t="n"/>
      <c r="L1920" s="7" t="n"/>
      <c r="M1920" s="7" t="inlineStr">
        <is>
          <t>https://www.phy.ncu.edu.tw/news/313%e6%95%b4%e4%bf%ae%e5%b7%a5%e7%a8%8b-%e9%9b%bb%e7%b7%9a%e6%8e%a5%e5%9c%b0%e5%b7%a5%e7%a8%8b%e6%96%bd%e5%b7%a5%e5%85%ac%e5%91%8a/</t>
        </is>
      </c>
      <c r="N1920" s="7" t="inlineStr">
        <is>
          <t>許慧君</t>
        </is>
      </c>
    </row>
    <row r="1921" ht="170" customHeight="1">
      <c r="A1921" s="7">
        <f>TRUE()</f>
        <v/>
      </c>
      <c r="B1921" s="7" t="inlineStr">
        <is>
          <t>招生</t>
        </is>
      </c>
      <c r="C1921" s="7" t="inlineStr">
        <is>
          <t>高中生</t>
        </is>
      </c>
      <c r="D1921" s="14" t="n">
        <v>44298</v>
      </c>
      <c r="E1921" s="7" t="inlineStr">
        <is>
          <t>110學年度大學個人申請入學第二階段指定項目甄試【報到時間表】</t>
        </is>
      </c>
      <c r="F1921" s="9" t="inlineStr">
        <is>
          <t>110學年度大學個人申請入學第二階段指定項目甄試【報到時間表】如附件：
110個人申請面試報到時間及應試順序表下載
甄試時間以4/22（四）當天實際的時間為主，請於規定報到時間內報到。
注意事項：
敬請詳讀並配合本系於3月31日寄發之指定項目甄試通知函及相關文件。
甄試當日請配合於本館一樓量測體溫、自備口罩全程配戴，未配戴口罩不得進入館舍。
為避免群聚風險，陪考者以一名為限。
考生及陪考者請於一樓量測體溫處確認是否已線上填寫新型冠狀病毒TOCC評估表(https://forms.gle/39PVmMeN7v2eDguWA)，請務必於4/21中午12點前線上填寫，未事先填當天需填紙本，確定完成填寫才能上七樓報到，若因此延誤報到面試請自行負責。未填報或拒填者不得進入館舍。
為顧及全體考生之權益及公平性，面試時間公告後不得要求更改。
當日家長汽車以車牌辨識入校，離校時出示「指定項目甄試通知函」即可免繳停車費。</t>
        </is>
      </c>
      <c r="G1921" s="7" t="inlineStr">
        <is>
          <t>110個人申請面試報到時間及應試順序表</t>
        </is>
      </c>
      <c r="H1921" s="7" t="inlineStr">
        <is>
          <t>https://www.phy.ncu.edu.tw/wp-content/uploads/2021/04/110個人申請面試報到時間及應試順序表.pdf</t>
        </is>
      </c>
      <c r="I1921" s="7" t="inlineStr">
        <is>
          <t>下載</t>
        </is>
      </c>
      <c r="J1921" s="7" t="inlineStr">
        <is>
          <t>https://www.phy.ncu.edu.tw/wp-content/uploads/2021/04/110個人申請面試報到時間及應試順序表.pdf</t>
        </is>
      </c>
      <c r="K1921" s="7" t="inlineStr">
        <is>
          <t>https://forms.gle/39PVmMeN7v2eDguWA</t>
        </is>
      </c>
      <c r="L1921" s="7" t="inlineStr">
        <is>
          <t>https://forms.gle/39PVmMeN7v2eDguWA</t>
        </is>
      </c>
      <c r="M1921" s="7" t="inlineStr">
        <is>
          <t>https://www.phy.ncu.edu.tw/news/110%e5%ad%b8%e5%b9%b4%e5%ba%a6%e5%a4%a7%e5%ad%b8%e5%80%8b%e4%ba%ba%e7%94%b3%e8%ab%8b%e5%85%a5%e5%ad%b8%e7%ac%ac%e4%ba%8c%e9%9a%8e%e6%ae%b5%e6%8c%87%e5%ae%9a%e9%a0%85%e7%9b%ae%e7%94%84%e8%a9%a6-2/</t>
        </is>
      </c>
      <c r="N1921" s="7" t="inlineStr">
        <is>
          <t>吳菁穗</t>
        </is>
      </c>
    </row>
    <row r="1922" ht="92" customHeight="1">
      <c r="A1922" s="7">
        <f>TRUE()</f>
        <v/>
      </c>
      <c r="B1922" s="7" t="inlineStr">
        <is>
          <t>其他</t>
        </is>
      </c>
      <c r="C1922" s="7" t="n"/>
      <c r="D1922" s="14" t="n">
        <v>44298</v>
      </c>
      <c r="E1922" s="7" t="inlineStr">
        <is>
          <t>亞洲地區海外暑期課程說明會暨分享會</t>
        </is>
      </c>
      <c r="F1922" s="9" t="inlineStr">
        <is>
          <t>報名去:https://www.beclass.com/rid=244622160225cc7ee914
參加者將核發【國際移動力完成證書】，並可獲得【國際視野】學習時數 因應新冠肺炎疫情，參加者限事先報名者85位，並請參加者全程配戴口罩，未配戴者將無法入場。
前85位事先報名成功者將於活動開始日前一天收到簡訊「入場同意通知」，未收到簡訊者視同未事先報名！不保證一定能入場！
現場將視已事先報名同學之實際入場情況開放後補。未事先報名直接至現場者不保證一定能入場！敬請同學注意！</t>
        </is>
      </c>
      <c r="G1922" s="7" t="inlineStr">
        <is>
          <t>https://www.beclass.com/rid=244622160225cc7ee914</t>
        </is>
      </c>
      <c r="H1922" s="7" t="inlineStr">
        <is>
          <t>https://www.beclass.com/rid=244622160225cc7ee914</t>
        </is>
      </c>
      <c r="I1922" s="7" t="n"/>
      <c r="J1922" s="7" t="n"/>
      <c r="K1922" s="7" t="n"/>
      <c r="L1922" s="7" t="n"/>
      <c r="M1922" s="7" t="inlineStr">
        <is>
          <t>https://www.phy.ncu.edu.tw/news/%e4%ba%9e%e6%b4%b2%e5%9c%b0%e5%8d%80%e6%b5%b7%e5%a4%96%e6%9a%91%e6%9c%9f%e8%aa%b2%e7%a8%8b%e8%aa%aa%e6%98%8e%e6%9c%83%e6%9a%a8%e5%88%86%e4%ba%ab%e6%9c%83/</t>
        </is>
      </c>
      <c r="N1922" s="7" t="inlineStr">
        <is>
          <t>許慧君</t>
        </is>
      </c>
    </row>
    <row r="1923" ht="222" customHeight="1">
      <c r="A1923" s="7">
        <f>TRUE()</f>
        <v/>
      </c>
      <c r="B1923" s="7" t="inlineStr">
        <is>
          <t>演講</t>
        </is>
      </c>
      <c r="C1923" s="7" t="n"/>
      <c r="D1923" s="14" t="n">
        <v>44295</v>
      </c>
      <c r="E1923" s="7" t="inlineStr">
        <is>
          <t>Colloquium20210413-Space Weather from the Sun and the Earth itself</t>
        </is>
      </c>
      <c r="F1923" s="9" t="inlineStr">
        <is>
          <t>Colloquium
Department of Physics, NCU
Space Weather from the Sun and the Earth itself
來自太陽與地球的太空天氣效應
Prof. Charles C. H. Lin
Department of Earth Sciences, National Cheng Kung University
Date 2021.04.13 (Tue)
Place S4-625
Time 14:00-16:00
Abstract: Recent observations of the near space environment show that the ionosphere plasma is sensitive to influences not only coming from the Sun but also from the lower atmosphere and surface variations, including seismic activities. Additionally, anthropogenic activities such as more frequent rocket launches nowadays also produce prominent modification of the ionosphere in a surprising wave. In this presentation, I will present how the lower atmosphere, surface and anthropogenic activities affect the geospace environment in the recent studies. Following that I will then introduce how the space weather affecting our life with increasing technology applications.</t>
        </is>
      </c>
      <c r="G1923" s="7" t="n"/>
      <c r="H1923" s="7" t="n"/>
      <c r="I1923" s="7" t="n"/>
      <c r="J1923" s="7" t="n"/>
      <c r="K1923" s="7" t="n"/>
      <c r="L1923" s="7" t="n"/>
      <c r="M1923" s="7" t="inlineStr">
        <is>
          <t>https://www.phy.ncu.edu.tw/news/colloquium20210413-space-weather-from-the-sun-and-the-earth-itself/</t>
        </is>
      </c>
      <c r="N1923" s="7" t="inlineStr">
        <is>
          <t>許慧君</t>
        </is>
      </c>
    </row>
    <row r="1924">
      <c r="A1924" s="7">
        <f>TRUE()</f>
        <v/>
      </c>
      <c r="B1924" s="7" t="inlineStr">
        <is>
          <t>其他</t>
        </is>
      </c>
      <c r="C1924" s="7" t="n"/>
      <c r="D1924" s="14" t="n">
        <v>44295</v>
      </c>
      <c r="E1924" s="7" t="inlineStr">
        <is>
          <t>2021-2022 NCU Academic Calendar</t>
        </is>
      </c>
      <c r="F1924" s="7" t="inlineStr">
        <is>
          <t>http://pdc.adm.ncu.edu.tw/calendar/2021-2022_ncu_Academic_calendar.pdf</t>
        </is>
      </c>
      <c r="G1924" s="7" t="inlineStr">
        <is>
          <t>http://pdc.adm.ncu.edu.tw/calendar/2021-2022_ncu_Academic_ca</t>
        </is>
      </c>
      <c r="H1924" s="7" t="inlineStr">
        <is>
          <t>http://pdc.adm.ncu.edu.tw/calendar/2021-2022_ncu_Academic_calendar.pdf</t>
        </is>
      </c>
      <c r="I1924" s="7" t="n"/>
      <c r="J1924" s="7" t="n"/>
      <c r="K1924" s="7" t="n"/>
      <c r="L1924" s="7" t="n"/>
      <c r="M1924" s="7" t="inlineStr">
        <is>
          <t>https://www.phy.ncu.edu.tw/news/2021-2022-ncu-academic-calendar/</t>
        </is>
      </c>
      <c r="N1924" s="7" t="inlineStr">
        <is>
          <t>許慧君</t>
        </is>
      </c>
    </row>
    <row r="1925">
      <c r="A1925" s="7">
        <f>TRUE()</f>
        <v/>
      </c>
      <c r="B1925" s="7" t="inlineStr">
        <is>
          <t>其他</t>
        </is>
      </c>
      <c r="C1925" s="7" t="n"/>
      <c r="D1925" s="14" t="n">
        <v>44295</v>
      </c>
      <c r="E1925" s="7" t="inlineStr">
        <is>
          <t>110學年度校曆</t>
        </is>
      </c>
      <c r="F1925" s="7" t="inlineStr">
        <is>
          <t>http://pdc.adm.ncu.edu.tw/calendar/calendar110.pdf</t>
        </is>
      </c>
      <c r="G1925" s="7" t="inlineStr">
        <is>
          <t>http://pdc.adm.ncu.edu.tw/calendar/calendar110.pdf</t>
        </is>
      </c>
      <c r="H1925" s="7" t="inlineStr">
        <is>
          <t>http://pdc.adm.ncu.edu.tw/calendar/calendar110.pdf</t>
        </is>
      </c>
      <c r="I1925" s="7" t="n"/>
      <c r="J1925" s="7" t="n"/>
      <c r="K1925" s="7" t="n"/>
      <c r="L1925" s="7" t="n"/>
      <c r="M1925" s="7" t="inlineStr">
        <is>
          <t>https://www.phy.ncu.edu.tw/news/110%e5%ad%b8%e5%b9%b4%e5%ba%a6%e6%a0%a1%e6%9b%86/</t>
        </is>
      </c>
      <c r="N1925" s="7" t="inlineStr">
        <is>
          <t>許慧君</t>
        </is>
      </c>
    </row>
    <row r="1926" ht="248" customHeight="1">
      <c r="A1926" s="7">
        <f>TRUE()</f>
        <v/>
      </c>
      <c r="B1926" s="7" t="inlineStr">
        <is>
          <t>其他</t>
        </is>
      </c>
      <c r="C1926" s="7" t="n"/>
      <c r="D1926" s="14" t="n">
        <v>44295</v>
      </c>
      <c r="E1926" s="7" t="inlineStr">
        <is>
          <t>物理系實驗室徵求工讀生</t>
        </is>
      </c>
      <c r="F1926" s="9" t="inlineStr">
        <is>
          <t>物理系實驗室徵求工讀生
名額：1名
薪資：165元/小時(勞雇型)
聘期：110.05.03-06.30
時間：排班制。
實驗室名稱暑假排班時數學期間排班時數資格
教學實驗室 實驗室清潔打掃／整理／及臨時交辦事項 (實驗物理.近代物理.電子學.光學等)
(需同時值班機械工廠)２－４小時/每周(如有必要，得外加1~4小時/每周)２－４小時/每周(希望周三四五上午10:00-12:00能來)工作細心、認真、負責及有責任心。
機械工廠
(需同時值班教學實驗室)2小時/週  2-4小時/週略懂機械相關設備，細心，有耐心。認真勤勞
意者請填寫下列資料回傳corona@ncu.edu.tw
姓名:
系級:
學號:
手機:
Email:
可排班時段:</t>
        </is>
      </c>
      <c r="G1926" s="7" t="inlineStr">
        <is>
          <t>意者請填寫下列資料回傳corona@ncu.edu.tw</t>
        </is>
      </c>
      <c r="H1926" s="7" t="inlineStr">
        <is>
          <t>mailto:意者請填寫下列資料回傳corona@ncu.edu.tw</t>
        </is>
      </c>
      <c r="I1926" s="7" t="n"/>
      <c r="J1926" s="7" t="n"/>
      <c r="K1926" s="7" t="n"/>
      <c r="L1926" s="7" t="n"/>
      <c r="M1926" s="7" t="inlineStr">
        <is>
          <t>https://www.phy.ncu.edu.tw/news/%e7%89%a9%e7%90%86%e7%b3%bb%e5%af%a6%e9%a9%97%e5%ae%a4%e5%be%b5%e6%b1%82%e5%b7%a5%e8%ae%80%e7%94%9f-5/</t>
        </is>
      </c>
      <c r="N1926" s="7" t="inlineStr">
        <is>
          <t>許慧君</t>
        </is>
      </c>
    </row>
    <row r="1927" ht="118" customHeight="1">
      <c r="A1927" s="7">
        <f>TRUE()</f>
        <v/>
      </c>
      <c r="B1927" s="7" t="inlineStr">
        <is>
          <t>其他</t>
        </is>
      </c>
      <c r="C1927" s="7" t="n"/>
      <c r="D1927" s="14" t="n">
        <v>44294</v>
      </c>
      <c r="E1927" s="7" t="inlineStr">
        <is>
          <t>109(二)課程停修申請4月7日至5月21日止</t>
        </is>
      </c>
      <c r="F1927" s="9" t="inlineStr">
        <is>
          <t>109(二)課程停修申請4月7日至5月21日截止，請辦理的同學於 5 月 21 日17:00前完成相關手續並將申請單送至課務組，逾期不受理。
1.停修條件：
學生申請停修課程，一學期以一科為限，惟停修後之學分數不得少於每學期應修最低學分數。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請於公告辦理停修期間至選課系統→課程加退選→停修課程申請表→列印申請表，經任課老師及系（所、專班、學位學程）主管簽章後，於期限內送回課務組辦理。</t>
        </is>
      </c>
      <c r="G1927" s="7" t="n"/>
      <c r="H1927" s="7" t="n"/>
      <c r="I1927" s="7" t="n"/>
      <c r="J1927" s="7" t="n"/>
      <c r="K1927" s="7" t="n"/>
      <c r="L1927" s="7" t="n"/>
      <c r="M1927" s="7" t="inlineStr">
        <is>
          <t>https://www.phy.ncu.edu.tw/news/109%e4%ba%8c%e8%aa%b2%e7%a8%8b%e5%81%9c%e4%bf%ae%e7%94%b3%e8%ab%8b4%e6%9c%887%e6%97%a5%e8%87%b35%e6%9c%8821%e6%97%a5%e6%ad%a2/</t>
        </is>
      </c>
      <c r="N1927" s="7" t="inlineStr">
        <is>
          <t>許慧君</t>
        </is>
      </c>
    </row>
    <row r="1928">
      <c r="A1928" s="7">
        <f>TRUE()</f>
        <v/>
      </c>
      <c r="B1928" s="7" t="inlineStr">
        <is>
          <t>其他</t>
        </is>
      </c>
      <c r="C1928" s="7" t="n"/>
      <c r="D1928" s="14" t="n">
        <v>44293</v>
      </c>
      <c r="E1928" s="7" t="inlineStr">
        <is>
          <t>失物招領(110.04.07)</t>
        </is>
      </c>
      <c r="F1928" s="7" t="inlineStr">
        <is>
          <t>有遺失下列物品者，請儘速至物理系辦(S4-629)認領! 未領取物品將於110.04.30清除。</t>
        </is>
      </c>
      <c r="G1928" s="7" t="n"/>
      <c r="H1928" s="7" t="n"/>
      <c r="I1928" s="7" t="n"/>
      <c r="J1928" s="7" t="n"/>
      <c r="K1928" s="7" t="n"/>
      <c r="L1928" s="7" t="n"/>
      <c r="M1928" s="7" t="inlineStr">
        <is>
          <t>https://www.phy.ncu.edu.tw/news/%e5%a4%b1%e7%89%a9%e6%8b%9b%e9%a0%98110-04-07/</t>
        </is>
      </c>
      <c r="N1928" s="7" t="inlineStr">
        <is>
          <t>許慧君</t>
        </is>
      </c>
    </row>
    <row r="1929" ht="209" customHeight="1">
      <c r="A1929" s="7">
        <f>TRUE()</f>
        <v/>
      </c>
      <c r="B1929" s="7" t="inlineStr">
        <is>
          <t>其他</t>
        </is>
      </c>
      <c r="C1929" s="7" t="n"/>
      <c r="D1929" s="14" t="n">
        <v>44293</v>
      </c>
      <c r="E1929" s="7" t="inlineStr">
        <is>
          <t>本學期起教務處實施學術倫理相關重要規定</t>
        </is>
      </c>
      <c r="F1929" s="9" t="inlineStr">
        <is>
          <t>學術倫理相關重要規定：
一、1092學期起實施研究生申請學位口試，必須先至圖書館電子資源查詢系統(請逕洽圖書館)進行論文比對，完成後下載比對結果(比對結果是否符合系所規範，請逕洽各系所)，始得申請學位口試，其應繳交資料如下
1.以紙本申請學位考試者，應繳交論文比對電子回條至教學單位審查。
2.以線上申請學位考試者，應上傳論文比對電子回條至教學單位審查。
3.舉行學位考試時，應提供完整論文比對報告予口試委員參考，報告形式不拘，紙本或電子檔皆可。
二、研究生學位考試之校外委員人數，碩士學位口試者至少一位，博士學位口試者至少二位。
三、新訂本校「學生違反學術倫理案件處理原則」http://pdc.adm.ncu.edu.tw/rule/rule109/29-1.pdf。 
form03-13-1送存國家圖書館紙本論文延後公開說明書 (1)
0008-國立中央大學-研究生學位考試細則-修正對照表 (1)
學位考試申請系統-線上 (1)
學位考試紙本申請-紙本 (1)</t>
        </is>
      </c>
      <c r="G1929" s="7" t="inlineStr">
        <is>
          <t>圖書館</t>
        </is>
      </c>
      <c r="H1929" s="7" t="inlineStr">
        <is>
          <t>https://www.lib.ncu.edu.tw/TurniTin/</t>
        </is>
      </c>
      <c r="I1929" s="7" t="inlineStr">
        <is>
          <t>http://pdc.adm.ncu.edu.tw/rule/rule109/29-1.pdf</t>
        </is>
      </c>
      <c r="J1929" s="7" t="inlineStr">
        <is>
          <t>http://pdc.adm.ncu.edu.tw/rule/rule109/29-1.pdf</t>
        </is>
      </c>
      <c r="K1929" s="7" t="inlineStr">
        <is>
          <t>form03-13-1送存國家圖書館紙本論文延後公開說明書 (1)</t>
        </is>
      </c>
      <c r="L1929" s="7" t="inlineStr">
        <is>
          <t>https://www.ncu.edu.tw/assets/thumbs/events/48bc099e0e4a6361d97671c09f14061d.doc</t>
        </is>
      </c>
      <c r="M1929" s="7" t="inlineStr">
        <is>
          <t>https://www.phy.ncu.edu.tw/news/%e6%9c%ac%e5%ad%b8%e6%9c%9f%e8%b5%b7%e6%95%99%e5%8b%99%e8%99%95%e5%af%a6%e6%96%bd%e5%ad%b8%e8%a1%93%e5%80%ab%e7%90%86%e7%9b%b8%e9%97%9c%e9%87%8d%e8%a6%81%e8%a6%8f%e5%ae%9a/</t>
        </is>
      </c>
      <c r="N1929" s="7" t="inlineStr">
        <is>
          <t>許慧君</t>
        </is>
      </c>
    </row>
    <row r="1930">
      <c r="A1930" s="7">
        <f>TRUE()</f>
        <v/>
      </c>
      <c r="B1930" s="7" t="inlineStr">
        <is>
          <t>高中生</t>
        </is>
      </c>
      <c r="C1930" s="7" t="n"/>
      <c r="D1930" s="14" t="n">
        <v>44293</v>
      </c>
      <c r="E1930" s="7" t="inlineStr">
        <is>
          <t>中央物理一日高能物理學家高中生特色課程研習營</t>
        </is>
      </c>
      <c r="F1930" s="7" t="n"/>
      <c r="G1930" s="7" t="n"/>
      <c r="H1930" s="7" t="n"/>
      <c r="I1930" s="7" t="n"/>
      <c r="J1930" s="7" t="n"/>
      <c r="K1930" s="7" t="n"/>
      <c r="L1930" s="7" t="n"/>
      <c r="M1930" s="7" t="inlineStr">
        <is>
          <t>https://www.phy.ncu.edu.tw/news/%e4%b8%ad%e5%a4%ae%e7%89%a9%e7%90%86%e4%b8%80%e6%97%a5%e9%ab%98%e8%83%bd%e7%89%a9%e7%90%86%e5%ad%b8%e5%ae%b6%e9%ab%98%e4%b8%ad%e7%94%9f%e7%89%b9%e8%89%b2%e8%aa%b2%e7%a8%8b%e7%a0%94%e7%bf%92%e7%87%9f/</t>
        </is>
      </c>
      <c r="N1930" s="7" t="inlineStr">
        <is>
          <t>許慧君</t>
        </is>
      </c>
    </row>
    <row r="1931" ht="144" customHeight="1">
      <c r="A1931" s="7">
        <f>TRUE()</f>
        <v/>
      </c>
      <c r="B1931" s="7" t="inlineStr">
        <is>
          <t>其他</t>
        </is>
      </c>
      <c r="C1931" s="7" t="n"/>
      <c r="D1931" s="14" t="n">
        <v>44293</v>
      </c>
      <c r="E1931" s="7" t="inlineStr">
        <is>
          <t>《諮商中心活動報報》 「為生活上色紓壓工作坊 (研究生專屬場次)</t>
        </is>
      </c>
      <c r="F1931" s="9" t="inlineStr">
        <is>
          <t>歡迎各所研究生報名參加^^
講師：林芸嫻老師
活動時間：5/4 (二)19:00_21:00
活動地點：學務處2樓會議室
線上報名：4/7(三)中午12時開放報名 https://reurl.cc/zbz8Lp
＊名額:15名(依報名先後順序錄取);報名後以 E-mail 個別通知錄取結果
＊可獲得一套值得典藏的:最大顆的松果著色繪本精裝版+12色色鉛筆+限量NCU提袋
[工作坊介紹]
＊簡單介紹著色畫或線條畫
＊靜心調整呼吸進入創作的氛圍
＊體驗著色紓壓與情緒調節</t>
        </is>
      </c>
      <c r="G1931" s="7" t="inlineStr">
        <is>
          <t>https://reurl.cc/zbz8Lp</t>
        </is>
      </c>
      <c r="H1931" s="7" t="inlineStr">
        <is>
          <t>https://reurl.cc/zbz8Lp</t>
        </is>
      </c>
      <c r="I1931" s="7" t="n"/>
      <c r="J1931" s="7" t="n"/>
      <c r="K1931" s="7" t="n"/>
      <c r="L1931" s="7" t="n"/>
      <c r="M1931" s="7" t="inlineStr">
        <is>
          <t>https://www.phy.ncu.edu.tw/news/%e3%80%8a%e8%ab%ae%e5%95%86%e4%b8%ad%e5%bf%83%e6%b4%bb%e5%8b%95%e5%a0%b1%e5%a0%b1%e3%80%8b-%e3%80%8c%e7%82%ba%e7%94%9f%e6%b4%bb%e4%b8%8a%e8%89%b2%e7%b4%93%e5%a3%93%e5%b7%a5%e4%bd%9c%e5%9d%8a/</t>
        </is>
      </c>
      <c r="N1931" s="7" t="inlineStr">
        <is>
          <t>許慧君</t>
        </is>
      </c>
    </row>
    <row r="1932" ht="40" customHeight="1">
      <c r="A1932" s="7">
        <f>TRUE()</f>
        <v/>
      </c>
      <c r="B1932" s="7" t="inlineStr">
        <is>
          <t>其他</t>
        </is>
      </c>
      <c r="C1932" s="7" t="n"/>
      <c r="D1932" s="14" t="n">
        <v>44292</v>
      </c>
      <c r="E1932" s="7" t="inlineStr">
        <is>
          <t>S4-717暫停開放公告 4/10(六)</t>
        </is>
      </c>
      <c r="F1932" s="9" t="inlineStr">
        <is>
          <t>時間：4/10(六)
事由：一日高能物理學家高中生研習營
活動期間非相關人員請勿進入謝謝合作</t>
        </is>
      </c>
      <c r="G1932" s="7" t="n"/>
      <c r="H1932" s="7" t="n"/>
      <c r="I1932" s="7" t="n"/>
      <c r="J1932" s="7" t="n"/>
      <c r="K1932" s="7" t="n"/>
      <c r="L1932" s="7" t="n"/>
      <c r="M1932" s="7" t="inlineStr">
        <is>
          <t>https://www.phy.ncu.edu.tw/news/s4-717%e6%9a%ab%e5%81%9c%e9%96%8b%e6%94%be%e5%85%ac%e5%91%8a-4-10%e5%85%ad/</t>
        </is>
      </c>
      <c r="N1932" s="7" t="inlineStr">
        <is>
          <t>許慧君</t>
        </is>
      </c>
    </row>
    <row r="1933" ht="209" customHeight="1">
      <c r="A1933" s="7">
        <f>TRUE()</f>
        <v/>
      </c>
      <c r="B1933" s="7" t="inlineStr">
        <is>
          <t>演講</t>
        </is>
      </c>
      <c r="C1933" s="7" t="n"/>
      <c r="D1933" s="14" t="n">
        <v>44287</v>
      </c>
      <c r="E1933" s="7" t="inlineStr">
        <is>
          <t>Colloquium20210406-Anticipatory Dynamics of a Retina</t>
        </is>
      </c>
      <c r="F1933" s="9" t="inlineStr">
        <is>
          <t>Colloquium
Department of Physics, NCU
視網膜預期動力學之研究
Anticipatory Dynamics of a Retina
Prof. Chan, Chi Keung
Institute of Physics, Academia Sinica
Date 2021.04.06 (Tue)
Place S4-625
Time 14:00-16:00
Abstract: 視網膜，不像大多數人認為那樣，只是一個和攝影機差不多的簡單的感光傳感器。它是我們大腦的一部分，也是我們視覺系統信息處理的第一階段。視網膜有很多重要的功能來幫助我們及時感知外部世界。其中最為有趣的, 是視網膜的預期動力學，它使我們能夠預測或“看到”未來事件。學理上，我們應該可以通過它簡單的神經網路，來了解視網膜的這種預期能力。但由於我們對神經編碼缺乏了解，預期動力學的機制至今還很不清楚。如果能深入了解視網膜的預期動力學，這不僅對開發人工視網膜非常有用，而且對神經科學的基礎至關重要。</t>
        </is>
      </c>
      <c r="G1933" s="7" t="n"/>
      <c r="H1933" s="7" t="n"/>
      <c r="I1933" s="7" t="n"/>
      <c r="J1933" s="7" t="n"/>
      <c r="K1933" s="7" t="n"/>
      <c r="L1933" s="7" t="n"/>
      <c r="M1933" s="7" t="inlineStr">
        <is>
          <t>https://www.phy.ncu.edu.tw/news/colloquium20210406-anticipatory-dynamics-of-a-retina/</t>
        </is>
      </c>
      <c r="N1933" s="7" t="inlineStr">
        <is>
          <t>許慧君</t>
        </is>
      </c>
    </row>
    <row r="1934" ht="393" customHeight="1">
      <c r="A1934" s="7">
        <f>TRUE()</f>
        <v/>
      </c>
      <c r="B1934" s="7" t="inlineStr">
        <is>
          <t>招生</t>
        </is>
      </c>
      <c r="C1934" s="7" t="inlineStr">
        <is>
          <t>高中生</t>
        </is>
      </c>
      <c r="D1934" s="14" t="n">
        <v>44286</v>
      </c>
      <c r="E1934" s="7" t="inlineStr">
        <is>
          <t>110學年度大學個人申請入學第二階段指定項目甄試通知</t>
        </is>
      </c>
      <c r="F1934" s="9" t="inlineStr">
        <is>
          <t>110學年度大學個人申請入學第二階段指定項目甄試通知函內容如下，敬請查閱。
通知函正本於110年3月31日以掛號寄出，敬請注意收件，謝謝！
一、隨函檢附本校致考生與家長公開信、指定項目甄試繳費及上傳審查資料通知單。
致考生與家長公開信疫情_1100329下載
110指定項目甄試繳費及上傳審查資料通知單下載
二、報到日期、時間及地點：
日期：110年04月22日（星期四）
時間：本系將於4月12日16：00前公佈面試順序表於本系網頁，公告後即不得要求更改，不再另行寄發紙本通知單，請各位考生務必上網確認報到及面試順序。
地點：健雄館（原科學四館）七樓717室
三、考生應攜帶物品（報到繳驗文件）：
本通知函、身分證明文件（附有照片之學生證、身分證正本或健保卡）
四、注意事項：
1. 請依所屬之指定報到時間親自辦理報到。如預期會因故遲到者請事先告知，若於當天面試全部結束前完成報到，將安排於最後一位考生之後遞補面試，不得異議。
2. 面試方式及流程：請參閱本系考生須知（可至本系網站-高中生專區-個人申請資訊查詢）。各試場面試完畢後，請等待工作人員引領至下一個試場。為控管時間流程，每個試場面試結束前1分鐘，工作人員將敲門3聲以作提醒，面試時間到時敲門1聲後隨即開門。自報到時間起至完成面試流程約需一小時。
3. 請考生及陪考人員於04月15日8:00至04月21日12:00，線上填寫「新型冠狀病毒TOCC評估表」（防疫聲明書），網址：https://forms.gle/39PVmMeN7v2eDguWA
五、招生宣傳說明會：
面試當日本系將於上午9:00、11:00及下午13:50、15:50為考生及家長們進行學系簡介、意見交流及實驗物理展覽室導覽，誠摯邀請考生及家長參加。（註：每位考生請依您的時間參加一場導覽）
六、聯絡方式：
聯絡人：物理系辦公室 吳小姐
聯絡電話：(03) 422-7151轉分機65300
傳真：(03) 425-1175
E-mail: cswu@ncu.edu.tw
物理系網頁：http://www.phy.ncu.edu.tw/</t>
        </is>
      </c>
      <c r="G1934" s="7" t="inlineStr">
        <is>
          <t>致考生與家長公開信疫情_1100329</t>
        </is>
      </c>
      <c r="H1934" s="7" t="inlineStr">
        <is>
          <t>https://www.phy.ncu.edu.tw/wp-content/uploads/2021/03/致考生與家長公開信疫情_1100329.pdf</t>
        </is>
      </c>
      <c r="I1934" s="7" t="inlineStr">
        <is>
          <t>下載</t>
        </is>
      </c>
      <c r="J1934" s="7" t="inlineStr">
        <is>
          <t>https://www.phy.ncu.edu.tw/wp-content/uploads/2021/03/致考生與家長公開信疫情_1100329.pdf</t>
        </is>
      </c>
      <c r="K1934" s="7" t="inlineStr">
        <is>
          <t>110指定項目甄試繳費及上傳審查資料通知單</t>
        </is>
      </c>
      <c r="L1934" s="7" t="inlineStr">
        <is>
          <t>https://www.phy.ncu.edu.tw/wp-content/uploads/2021/03/110指定項目甄試繳費及上傳審查資料通知單.pdf</t>
        </is>
      </c>
      <c r="M1934" s="7" t="inlineStr">
        <is>
          <t>https://www.phy.ncu.edu.tw/news/110%e5%ad%b8%e5%b9%b4%e5%ba%a6%e5%a4%a7%e5%ad%b8%e5%80%8b%e4%ba%ba%e7%94%b3%e8%ab%8b%e5%85%a5%e5%ad%b8%e7%ac%ac%e4%ba%8c%e9%9a%8e%e6%ae%b5%e6%8c%87%e5%ae%9a%e9%a0%85%e7%9b%ae%e7%94%84%e8%a9%a6/</t>
        </is>
      </c>
      <c r="N1934" s="7" t="inlineStr">
        <is>
          <t>吳菁穗</t>
        </is>
      </c>
    </row>
    <row r="1935" ht="79" customHeight="1">
      <c r="A1935" s="7">
        <f>TRUE()</f>
        <v/>
      </c>
      <c r="B1935" s="7" t="inlineStr">
        <is>
          <t>獎學金</t>
        </is>
      </c>
      <c r="C1935" s="7" t="n"/>
      <c r="D1935" s="14" t="n">
        <v>44285</v>
      </c>
      <c r="E1935" s="7" t="inlineStr">
        <is>
          <t>109-2物理學系德成基金會獎學金得獎名單</t>
        </is>
      </c>
      <c r="F1935" s="9" t="inlineStr">
        <is>
          <t>黃禹超 107202016
周立穎 108202531
周禹璇 107202004
陳盈珊 107202503
本獎學金獲獎人於次一學年度每學期領取4 萬元獎學金。
得獎人須於次一學年度間擔任至少72 小時助教工作。</t>
        </is>
      </c>
      <c r="G1935" s="7" t="n"/>
      <c r="H1935" s="7" t="n"/>
      <c r="I1935" s="7" t="n"/>
      <c r="J1935" s="7" t="n"/>
      <c r="K1935" s="7" t="n"/>
      <c r="L1935" s="7" t="n"/>
      <c r="M1935" s="7" t="inlineStr">
        <is>
          <t>https://www.phy.ncu.edu.tw/news/109-2%e7%89%a9%e7%90%86%e5%ad%b8%e7%b3%bb%e5%be%b7%e6%88%90%e5%9f%ba%e9%87%91%e6%9c%83%e7%8d%8e%e5%ad%b8%e9%87%91%e5%be%97%e7%8d%8e%e5%90%8d%e5%96%ae/</t>
        </is>
      </c>
      <c r="N1935" s="7" t="inlineStr">
        <is>
          <t>許慧君</t>
        </is>
      </c>
    </row>
    <row r="1936" ht="53" customHeight="1">
      <c r="A1936" s="7">
        <f>TRUE()</f>
        <v/>
      </c>
      <c r="B1936" s="7" t="inlineStr">
        <is>
          <t>獎學金</t>
        </is>
      </c>
      <c r="C1936" s="7" t="n"/>
      <c r="D1936" s="14" t="n">
        <v>44285</v>
      </c>
      <c r="E1936" s="7" t="inlineStr">
        <is>
          <t>109-2物理學系上詮光纖獎學金得獎名單</t>
        </is>
      </c>
      <c r="F1936" s="9" t="inlineStr">
        <is>
          <t>林仲杰 107282603
黃寶輝 106222026
羅振宇 108202018
恭喜以上三位同學獲獎</t>
        </is>
      </c>
      <c r="G1936" s="7" t="n"/>
      <c r="H1936" s="7" t="n"/>
      <c r="I1936" s="7" t="n"/>
      <c r="J1936" s="7" t="n"/>
      <c r="K1936" s="7" t="n"/>
      <c r="L1936" s="7" t="n"/>
      <c r="M1936" s="7" t="inlineStr">
        <is>
          <t>https://www.phy.ncu.edu.tw/news/109-2%e7%89%a9%e7%90%86%e5%ad%b8%e7%b3%bb%e4%b8%8a%e8%a9%ae%e5%85%89%e7%ba%96%e7%8d%8e%e5%ad%b8%e9%87%91%e5%be%97%e7%8d%8e%e5%90%8d%e5%96%ae/</t>
        </is>
      </c>
      <c r="N1936" s="7" t="inlineStr">
        <is>
          <t>許慧君</t>
        </is>
      </c>
    </row>
    <row r="1937">
      <c r="A1937" s="7">
        <f>TRUE()</f>
        <v/>
      </c>
      <c r="B1937" s="7" t="inlineStr">
        <is>
          <t>其他</t>
        </is>
      </c>
      <c r="C1937" s="7" t="n"/>
      <c r="D1937" s="14" t="n">
        <v>44285</v>
      </c>
      <c r="E1937" s="7" t="inlineStr">
        <is>
          <t>中央研究院原子與分子科學研究所 110.04.24(六) 13:30-16:30 舉辦Open House</t>
        </is>
      </c>
      <c r="F1937" s="7" t="inlineStr">
        <is>
          <t>本活動是專為大學院校同學所舉辦，讓各位能對中研院原分所「化學動態學與光譜組」、「尖端材料與表面科學組」、「生物物理與分析技術組」及「原子物理與光學組」等四個研究領域的研究方向，有所認識。尤其，本所暑期研究工讀計畫 (https://www.iams.sinica.edu.tw/ssr/) 即將於四月一日開始申請，有興趣的同學，可藉此Open House更進一步了解本所各實驗室的研究方向與環境，方便做出最適合自己的選擇。今年開放參訪的實驗室為「交叉分子束」、「分子/材料模擬」、「大氣化學與反應動態」、「生物科技與分子成像」、「光觸媒還原CO2成碳氫化合物」、「量子光學」、「光子奈米材料暨生物醫學影像」、「奈米生物光學」、「醣質譜」、「材料物理及光電元件」、「寬頻雷射與應用光譜」、「超快表面科學」、「奈米元件物理」、「量子材料理論」、「超冷原子物理」等15個實驗室；另，「量子光學與超低溫原子理論」及「計算材料物理」等實驗室亦參與海報展。活動報名網頁請逕連結：https://conferences.iams.sinica.edu.tw/iams-openhouse/活動名額限180人，機會寶貴，請速報名。</t>
        </is>
      </c>
      <c r="G1937" s="7" t="inlineStr">
        <is>
          <t>https://www.iams.sinica.edu.tw/ssr/</t>
        </is>
      </c>
      <c r="H1937" s="7" t="inlineStr">
        <is>
          <t>https://l.facebook.com/l.php?u=https%3A%2F%2Fwww.iams.sinica.edu.tw%2Fssr%2F%3Ffbclid%3DIwAR04sKaDB5BgWRMLhHlrqALP8Mqdq9CxiWeHjXdbyWstVUc_XcIBDMRJdyU&amp;h=AT2k29no4oiAjylDczg7ptCUXpywOXCGHo4sgtY2ZKVZhpij-07STsChfIrr2b_yfi8gVkHT8YSv2Aw3i1sS-DeUTDpTqPOMI8UTp6wP6S3hvxq-Pf_1qf8is5bnK9aG&amp;__tn__=-UK-R&amp;c[0]=AT3S_RI4mcpw0BTNhjKko6AWeFGa1TJgXx5pYg0WqYpWzYAtJaCh0s9WLwcZ44aLkxR95yhJOpq2s2v5IXOTDUzMxnKBmP_8KLt6FwuhFnko1oXyBttArigrRf4wJFQBuPUpJzRiqgdzpmDnB0IGO3JIsvNi9FtKYwCyX9o-oJ-sW9ALwA</t>
        </is>
      </c>
      <c r="I1937" s="7" t="inlineStr">
        <is>
          <t>https://conferences.iams.sinica.edu.tw/iams-openhouse/</t>
        </is>
      </c>
      <c r="J1937" s="7" t="inlineStr">
        <is>
          <t>https://conferences.iams.sinica.edu.tw/iams-openhouse/?fbclid=IwAR1Pd5mUGMPMEcCG_sWnaCfIiTqCiWwFzCwjYOvMCz8YMKjer1pcd4rrkX8</t>
        </is>
      </c>
      <c r="K1937" s="7" t="n"/>
      <c r="L1937" s="7" t="n"/>
      <c r="M1937" s="7" t="inlineStr">
        <is>
          <t>https://www.phy.ncu.edu.tw/news/%e4%b8%ad%e5%a4%ae%e7%a0%94%e7%a9%b6%e9%99%a2%e5%8e%9f%e5%ad%90%e8%88%87%e5%88%86%e5%ad%90%e7%a7%91%e5%ad%b8%e7%a0%94%e7%a9%b6%e6%89%80-110-04-24%e5%85%ad-1330-1630-%e8%88%89%e8%be%a6open-house/</t>
        </is>
      </c>
      <c r="N1937" s="7" t="inlineStr">
        <is>
          <t>許慧君</t>
        </is>
      </c>
    </row>
    <row r="1938" ht="131" customHeight="1">
      <c r="A1938" s="7">
        <f>TRUE()</f>
        <v/>
      </c>
      <c r="B1938" s="7" t="inlineStr">
        <is>
          <t>其他</t>
        </is>
      </c>
      <c r="C1938" s="7" t="n"/>
      <c r="D1938" s="14" t="n">
        <v>44284</v>
      </c>
      <c r="E1938" s="7" t="inlineStr">
        <is>
          <t>施工公告</t>
        </is>
      </c>
      <c r="F1938" s="9" t="inlineStr">
        <is>
          <t>日期 : 110年03月29日~04月30日
地點 : 健雄館二樓207貴儀中心
內容 : 儀器磁鐵進行Quench，期間會有巨大聲響及冒煙現象。
------------------------------------------------------------------------------------------------------
日期 : 110年03月29日~07月28日
地點 : 健雄館三樓313室
內容 : 進行實驗室整修工程。
----------------------------------------------------------------------------------------------------
施工期間可能有噪音及粉塵，造成不便敬請見諒！
為了您的安全，行經施工區域，請注意安全，以免發生危險！</t>
        </is>
      </c>
      <c r="G1938" s="7" t="n"/>
      <c r="H1938" s="7" t="n"/>
      <c r="I1938" s="7" t="n"/>
      <c r="J1938" s="7" t="n"/>
      <c r="K1938" s="7" t="n"/>
      <c r="L1938" s="7" t="n"/>
      <c r="M1938" s="7" t="inlineStr">
        <is>
          <t>https://www.phy.ncu.edu.tw/news/%e6%96%bd%e5%b7%a5%e5%85%ac%e5%91%8a-4/</t>
        </is>
      </c>
      <c r="N1938" s="7" t="inlineStr">
        <is>
          <t>許慧君</t>
        </is>
      </c>
    </row>
    <row r="1939" ht="40" customHeight="1">
      <c r="A1939" s="7">
        <f>TRUE()</f>
        <v/>
      </c>
      <c r="B1939" s="7" t="inlineStr">
        <is>
          <t>其他</t>
        </is>
      </c>
      <c r="C1939" s="7" t="n"/>
      <c r="D1939" s="14" t="n">
        <v>44281</v>
      </c>
      <c r="E1939" s="7" t="inlineStr">
        <is>
          <t>校際活動週上課事宜</t>
        </is>
      </c>
      <c r="F1939" s="9" t="inlineStr">
        <is>
          <t>4月2日(五)補假1日、4月5日(一)補假1日，
4月6日(二)停課1日、不停班，4月7日(三)正常上課
連結：http://pdc.adm.ncu.edu.tw/calendar.asp?roadno=8</t>
        </is>
      </c>
      <c r="G1939" s="7" t="inlineStr">
        <is>
          <t>http://pdc.adm.ncu.edu.tw/calendar.asp?roadno=8</t>
        </is>
      </c>
      <c r="H1939" s="7" t="inlineStr">
        <is>
          <t>http://pdc.adm.ncu.edu.tw/calendar.asp?roadno=8</t>
        </is>
      </c>
      <c r="I1939" s="7" t="n"/>
      <c r="J1939" s="7" t="n"/>
      <c r="K1939" s="7" t="n"/>
      <c r="L1939" s="7" t="n"/>
      <c r="M1939" s="7" t="inlineStr">
        <is>
          <t>https://www.phy.ncu.edu.tw/news/%e6%a0%a1%e9%9a%9b%e6%b4%bb%e5%8b%95%e9%80%b1%e4%b8%8a%e8%aa%b2%e4%ba%8b%e5%ae%9c/</t>
        </is>
      </c>
      <c r="N1939" s="7" t="inlineStr">
        <is>
          <t>許慧君</t>
        </is>
      </c>
    </row>
    <row r="1940" ht="409.6" customHeight="1">
      <c r="A1940" s="7">
        <f>TRUE()</f>
        <v/>
      </c>
      <c r="B1940" s="7" t="inlineStr">
        <is>
          <t>研討會</t>
        </is>
      </c>
      <c r="C1940" s="7" t="n"/>
      <c r="D1940" s="14" t="n">
        <v>44281</v>
      </c>
      <c r="E1940" s="7" t="inlineStr">
        <is>
          <t>2021 中央大學物理小年會[參展]報名</t>
        </is>
      </c>
      <c r="F1940" s="9" t="inlineStr">
        <is>
          <t>https://forms.gle/LdrXFE8vLYitwEkGA
報名表單將開放至4/16（五），請在截止日期前完成報名，截止日過後不再受理。
本表單開放修改，若有報名內容上的更動，請於截止日期前完成修改，若有特殊情況請與我們聯絡。
因展示空間安排需求，將於表單內先統計是否需要桌子，若有需要擺放電腦、實驗架設，請於表單中選擇需要桌子。若有其他需求（例如需要更多桌子或空間），請於備註欄中填寫，我們將會與組長聯絡。展示空間分配結果將寄E-mail至組長的電子信箱，請多加留意。
成果海報將統一印製，請各組於5/23（日）前將檔案上傳至 https://reurl.cc/MZWl04/ ，並依照身份分類上傳至正確的資料夾。海報格式為A0（841*1189 mm），上傳檔案格式為PDF，檔名請參考 https://reurl.cc/o9maaq/ 。若上傳位置與格式有誤，將視同未上傳。請海報排版時上下各預留1公分，以防止海報夾遮住內容。未在截止日期前上傳的組別，請自行影印海報。
若決定取消參展，請與我們聯絡。
小年會下午的成果口頭發表將開放10組上臺：
■ 大二實驗班共六組，一班兩組，一組由實驗班自行推舉，一組當場抽籤決定。
■ 其他四組名額開放其他參展組別報名，若報名組數過多，將保留一組名額給大一實驗班、三組名額給專題生。
請大二實驗班各組於5/28（五）前將口頭發表PPT上傳至 https://reurl.cc/KxEaGq/ ，以加快小年會當天的流程。注意事項請參考 https://reurl.cc/6yX8jb/ 。
口頭報告額外名額將於5/24 12:00開放報名，滿額將關閉表單並通知是否報名成功。欲報名口頭發表的大一實驗班同學與專題生，請注意「物理強者之家」動態。
我們的聯絡方式： ncuphy.am@gmail.com
2021中央大學物理小年會資訊：
●日期：2021.5.29
●時間：09:00-18:00
●地點：健雄館（科學四館）
●流程：
◆08:00-09:00 報到、準備時間 @6F
◆09:00-12:00 成果海報展覽 @6F
◆12:00-13:30 午休時間（有提供膳食） @202、204
◆13:30-18:00 成果發表與演講時間 @717
◆18:00- 場撤</t>
        </is>
      </c>
      <c r="G1940" s="7" t="inlineStr">
        <is>
          <t>https://forms.gle/LdrXFE8vLYitwEkGA</t>
        </is>
      </c>
      <c r="H1940" s="7" t="inlineStr">
        <is>
          <t>https://forms.gle/LdrXFE8vLYitwEkGA</t>
        </is>
      </c>
      <c r="I1940" s="7" t="n"/>
      <c r="J1940" s="7" t="n"/>
      <c r="K1940" s="7" t="n"/>
      <c r="L1940" s="7" t="n"/>
      <c r="M1940" s="7" t="inlineStr">
        <is>
          <t>https://www.phy.ncu.edu.tw/news/2021-%e4%b8%ad%e5%a4%ae%e5%a4%a7%e5%ad%b8%e7%89%a9%e7%90%86%e5%b0%8f%e5%b9%b4%e6%9c%83%e5%8f%83%e5%b1%95%e5%a0%b1%e5%90%8d/</t>
        </is>
      </c>
      <c r="N1940" s="7" t="inlineStr">
        <is>
          <t>許慧君</t>
        </is>
      </c>
    </row>
    <row r="1941" ht="27" customHeight="1">
      <c r="A1941" s="7">
        <f>TRUE()</f>
        <v/>
      </c>
      <c r="B1941" s="7" t="inlineStr">
        <is>
          <t>其他</t>
        </is>
      </c>
      <c r="C1941" s="7" t="n"/>
      <c r="D1941" s="14" t="n">
        <v>44280</v>
      </c>
      <c r="E1941" s="7" t="inlineStr">
        <is>
          <t>【碩士班】110學年度碩士班考試入學招生複試錄取名單</t>
        </is>
      </c>
      <c r="F1941" s="9" t="inlineStr">
        <is>
          <t>http://pdc.adm.ncu.edu.tw/postM/post/adm/ncu_11003525_1.pdf
正取生成績單及報到通知於3/25郵寄</t>
        </is>
      </c>
      <c r="G1941" s="7" t="inlineStr">
        <is>
          <t>http://pdc.adm.ncu.edu.tw/postM/post/adm/ncu_11003525_1.pdf</t>
        </is>
      </c>
      <c r="H1941" s="7" t="inlineStr">
        <is>
          <t>http://pdc.adm.ncu.edu.tw/postM/post/adm/ncu_11003525_1.pdf</t>
        </is>
      </c>
      <c r="I1941" s="7" t="n"/>
      <c r="J1941" s="7" t="n"/>
      <c r="K1941" s="7" t="n"/>
      <c r="L1941" s="7" t="n"/>
      <c r="M1941" s="7" t="inlineStr">
        <is>
          <t>https://www.phy.ncu.edu.tw/news/%e3%80%90%e7%a2%a9%e5%a3%ab%e7%8f%ad%e3%80%91110%e5%ad%b8%e5%b9%b4%e5%ba%a6%e7%a2%a9%e5%a3%ab%e7%8f%ad%e8%80%83%e8%a9%a6%e5%85%a5%e5%ad%b8%e6%8b%9b%e7%94%9f%e8%a4%87%e8%a9%a6%e9%8c%84%e5%8f%96/</t>
        </is>
      </c>
      <c r="N1941" s="7" t="inlineStr">
        <is>
          <t>許慧君</t>
        </is>
      </c>
    </row>
    <row r="1942" ht="40" customHeight="1">
      <c r="A1942" s="7">
        <f>TRUE()</f>
        <v/>
      </c>
      <c r="B1942" s="7" t="inlineStr">
        <is>
          <t>研討會</t>
        </is>
      </c>
      <c r="C1942" s="7" t="inlineStr">
        <is>
          <t>高中生</t>
        </is>
      </c>
      <c r="D1942" s="14" t="n">
        <v>44280</v>
      </c>
      <c r="E1942" s="7" t="inlineStr">
        <is>
          <t>2021 物理小年會~即日起受理報名(參加非參展)</t>
        </is>
      </c>
      <c r="F1942" s="9" t="inlineStr">
        <is>
          <t>報名網址(參加非參展) http://www.brian2001113.wixsite.com/2021ncuphy-am/
非本系學生、教授欲參與觀賞（非參展），請務必先上小年會網頁填表單報名參加，以利安排準備。</t>
        </is>
      </c>
      <c r="G1942" s="7" t="inlineStr">
        <is>
          <t>http://www.brian2001113.wixsite.com/2021ncuphy-am/</t>
        </is>
      </c>
      <c r="H1942" s="7" t="inlineStr">
        <is>
          <t>http://www.brian2001113.wixsite.com/2021ncuphy-am/</t>
        </is>
      </c>
      <c r="I1942" s="7" t="n"/>
      <c r="J1942" s="7" t="n"/>
      <c r="K1942" s="7" t="n"/>
      <c r="L1942" s="7" t="n"/>
      <c r="M1942" s="7" t="inlineStr">
        <is>
          <t>https://www.phy.ncu.edu.tw/news/2021-%e7%89%a9%e7%90%86%e5%b0%8f%e5%b9%b4%e6%9c%83%e5%8d%b3%e6%97%a5%e8%b5%b7%e5%8f%97%e7%90%86%e5%a0%b1%e5%90%8d/</t>
        </is>
      </c>
      <c r="N1942" s="7" t="inlineStr">
        <is>
          <t>劉怡貞</t>
        </is>
      </c>
    </row>
    <row r="1943" ht="170" customHeight="1">
      <c r="A1943" s="7">
        <f>TRUE()</f>
        <v/>
      </c>
      <c r="B1943" s="7" t="inlineStr">
        <is>
          <t>其他</t>
        </is>
      </c>
      <c r="C1943" s="7" t="n"/>
      <c r="D1943" s="14" t="n">
        <v>44280</v>
      </c>
      <c r="E1943" s="7" t="inlineStr">
        <is>
          <t>eking勒索病毒事件</t>
        </is>
      </c>
      <c r="F1943" s="9" t="inlineStr">
        <is>
          <t>近日校園發生eking勒索病毒事件，使用者的電腦檔案遭加密無法讀取。
以下幾點建議，敬請參考：
1.定期隔離備份重要檔案，防止發生任何損失。
2.更新並套用來自作業系統供應商或軟體廠商提供的軟體更新或修復程式。
3.提高安全意識，不隨意點選陌生連結、來源不明的郵件附件。
4.僅量從安全可信任的來源下載檔案或安裝軟體。
5.加強電腦密碼強度。
6.下班時，應先行關機始得離去。
7.勒索病毒具有攻擊性，可以重複感染。為了防止重複感染，在處理時建議先將網路線拔除。
TWCERT勒索病毒 Phobos 之變種eking 分析報告
https://portal.cert.tanet.edu.tw/docs/pdf/2020112704114949217110182831826.pdf
 Post By (發信者) 電算中心</t>
        </is>
      </c>
      <c r="G1943" s="7" t="n"/>
      <c r="H1943" s="7" t="n"/>
      <c r="I1943" s="7" t="n"/>
      <c r="J1943" s="7" t="n"/>
      <c r="K1943" s="7" t="n"/>
      <c r="L1943" s="7" t="n"/>
      <c r="M1943" s="7" t="inlineStr">
        <is>
          <t>https://www.phy.ncu.edu.tw/news/eking%e5%8b%92%e7%b4%a2%e7%97%85%e6%af%92%e4%ba%8b%e4%bb%b6/</t>
        </is>
      </c>
      <c r="N1943" s="7" t="inlineStr">
        <is>
          <t>許慧君</t>
        </is>
      </c>
    </row>
    <row r="1944" ht="79" customHeight="1">
      <c r="A1944" s="7">
        <f>TRUE()</f>
        <v/>
      </c>
      <c r="B1944" s="7" t="inlineStr">
        <is>
          <t>其他</t>
        </is>
      </c>
      <c r="C1944" s="7" t="n"/>
      <c r="D1944" s="14" t="n">
        <v>44279</v>
      </c>
      <c r="E1944" s="7" t="inlineStr">
        <is>
          <t>3/26(五)貨櫃屋吊掛工程</t>
        </is>
      </c>
      <c r="F1944" s="9" t="inlineStr">
        <is>
          <t>高能物理實驗室 3/26(五)進行貨櫃屋吊掛作業公告
民國110年3月26日將於大享街215巷的健雄館後方柵欄門實施大型設備吊車運輸作業，預計作業時間為中午12點至下午6點。
屆時將會有大型吊車於下圖所示之範圍活動(藍色為柵欄門)，請在3月25日前將愛車移動至作業範圍外，以保車輛安全與作業便利，感謝配合！
施工期間請勿靠近，以免發生危險!</t>
        </is>
      </c>
      <c r="G1944" s="7" t="n"/>
      <c r="H1944" s="7" t="n"/>
      <c r="I1944" s="7" t="n"/>
      <c r="J1944" s="7" t="n"/>
      <c r="K1944" s="7" t="n"/>
      <c r="L1944" s="7" t="n"/>
      <c r="M1944" s="7" t="inlineStr">
        <is>
          <t>https://www.phy.ncu.edu.tw/news/3-26%e4%ba%94%e8%b2%a8%e6%ab%83%e5%b1%8b%e5%90%8a%e6%8e%9b%e5%b7%a5%e7%a8%8b/</t>
        </is>
      </c>
      <c r="N1944" s="7" t="inlineStr">
        <is>
          <t>許慧君</t>
        </is>
      </c>
    </row>
    <row r="1945" ht="53" customHeight="1">
      <c r="A1945" s="7">
        <f>TRUE()</f>
        <v/>
      </c>
      <c r="B1945" s="7" t="inlineStr">
        <is>
          <t>獎學金</t>
        </is>
      </c>
      <c r="C1945" s="7" t="n"/>
      <c r="D1945" s="14" t="n">
        <v>44279</v>
      </c>
      <c r="E1945" s="7" t="inlineStr">
        <is>
          <t>數學系第一屆校友獎學金</t>
        </is>
      </c>
      <c r="F1945" s="9" t="inlineStr">
        <is>
          <t>數學系第一屆系友為鼓勵本校清寒學生求學上進的精神捐贈本獎學金，提供非數學系學生申請(一名)，歡迎符合「學業成績平均七十五分以上，家境清寒的大二以上在學學生」於3/31(三)前至portal獎助學金工讀系統申請(獎學金25,000元/名)。
歡迎參考生輔組獎學金頁面：http://military.ncu.edu.tw/scholarship.php</t>
        </is>
      </c>
      <c r="G1945" s="7" t="inlineStr">
        <is>
          <t>http://military.ncu.edu.tw/scholarship.php</t>
        </is>
      </c>
      <c r="H1945" s="7" t="inlineStr">
        <is>
          <t>http://military.ncu.edu.tw/scholarship.php</t>
        </is>
      </c>
      <c r="I1945" s="7" t="n"/>
      <c r="J1945" s="7" t="n"/>
      <c r="K1945" s="7" t="n"/>
      <c r="L1945" s="7" t="n"/>
      <c r="M1945" s="7" t="inlineStr">
        <is>
          <t>https://www.phy.ncu.edu.tw/news/%ef%a5%a9%e5%ad%b8%e7%b3%bb%e7%ac%ac%e4%b8%80%e5%b1%86%e6%a0%a1%e5%8f%8b%e7%8d%8e%e5%ad%b8%ef%a4%8a/</t>
        </is>
      </c>
      <c r="N1945" s="7" t="inlineStr">
        <is>
          <t>許慧君</t>
        </is>
      </c>
    </row>
    <row r="1946" ht="309" customHeight="1">
      <c r="A1946" s="7">
        <f>TRUE()</f>
        <v/>
      </c>
      <c r="B1946" s="7" t="inlineStr">
        <is>
          <t>演講</t>
        </is>
      </c>
      <c r="C1946" s="7" t="n"/>
      <c r="D1946" s="14" t="n">
        <v>44278</v>
      </c>
      <c r="E1946" s="7" t="inlineStr">
        <is>
          <t>Colloquium20210330-A Colloidal Heat Engine beyond Classical limit</t>
        </is>
      </c>
      <c r="F1946" s="9" t="inlineStr">
        <is>
          <t>Colloquium
Department of Physics, NCU
A Colloidal Heat Engine beyond Classical limit
Prof. Yonggun Jun
Department of Physics, NCU
Date 2021.03.30 (Tue)
Place S4-625
Time 13:30-15:00
Abstract: The heat engine is a mechanical transducer to convert heat into mechanical energy and has been a cornerstone concept in Classical Thermodynamics. For the last two decades, the advance of the miniaturization technique allows developing the micro-scale machines. Of interest are the colloidal heat engines made of a Brownian particle confined with periodically modulated harmonic potential and contacted with the heat bath. Surprisingly, one study reported that the efficiency of the microscopic heat engine subject to the bacterial bath could surpass the thermodynamic limit. The physical reason for outperformance is, however, still unclear. Motivated from this, we demonstrate the active bath heat engine of a colloidal particle in contact with the non-equilibrium heat bath with correlated noises. We modulate the width of the harmonic potential and the strength of the artificial correlated noise using the optical feedback trap of high precision position detection and ultra-fast control. When the efficiency of the active bath heat engine is compared to that of a counter-passive heat engine with the same temperature difference, we find that the stiffness-dependent correlated noise can enhance the efficiency higher than the classical thermodynamic limit of passive engines. Our result will suggest a new insight into understanding the better performance of nano-machines and biological motors.</t>
        </is>
      </c>
      <c r="G1946" s="7" t="n"/>
      <c r="H1946" s="7" t="n"/>
      <c r="I1946" s="7" t="n"/>
      <c r="J1946" s="7" t="n"/>
      <c r="K1946" s="7" t="n"/>
      <c r="L1946" s="7" t="n"/>
      <c r="M1946" s="7" t="inlineStr">
        <is>
          <t>https://www.phy.ncu.edu.tw/news/department-of-physics-ncu-colloquium20210330/</t>
        </is>
      </c>
      <c r="N1946" s="7" t="inlineStr">
        <is>
          <t>許慧君</t>
        </is>
      </c>
    </row>
    <row r="1947" ht="105" customHeight="1">
      <c r="A1947" s="7">
        <f>TRUE()</f>
        <v/>
      </c>
      <c r="B1947" s="7" t="inlineStr">
        <is>
          <t>其他</t>
        </is>
      </c>
      <c r="C1947" s="7" t="n"/>
      <c r="D1947" s="14" t="n">
        <v>44274</v>
      </c>
      <c r="E1947" s="7" t="inlineStr">
        <is>
          <t>【NCUx提升國際視野系列活動】美國天普大學說明會</t>
        </is>
      </c>
      <c r="F1947" s="9" t="inlineStr">
        <is>
          <t>報名去：https://www.beclass.com/rid=244628d60519d48c2601
因應新冠肺炎疫情，參加者限事先報名者85位，並請參加者全程配戴口罩，未配戴者將無法入場。
前85位事先報名成功者將於活動開始日前一天收到簡訊「入場同意通知」，未收到簡訊者視同未事先報名！不保證一定能入場！
現場將視已事先報名同學之實際入場情況開放後補。未事先報名直接至現場者不保證一定能入場！敬請同學注意！
參加者將核發【國際移動力完成證書】，並可獲得【國際視野】學習時數</t>
        </is>
      </c>
      <c r="G1947" s="7" t="inlineStr">
        <is>
          <t>https://www.beclass.com/rid=244628d60519d48c2601</t>
        </is>
      </c>
      <c r="H1947" s="7" t="inlineStr">
        <is>
          <t>https://www.beclass.com/rid=244628d60519d48c2601</t>
        </is>
      </c>
      <c r="I1947" s="7" t="n"/>
      <c r="J1947" s="7" t="n"/>
      <c r="K1947" s="7" t="n"/>
      <c r="L1947" s="7" t="n"/>
      <c r="M1947" s="7" t="inlineStr">
        <is>
          <t>https://www.phy.ncu.edu.tw/news/%e3%80%90ncux%e6%8f%90%e5%8d%87%e5%9c%8b%e9%9a%9b%e8%a6%96%e9%87%8e%e7%b3%bb%e5%88%97%e6%b4%bb%e5%8b%95%e3%80%91%e7%be%8e%e5%9c%8b%e5%a4%a9%e6%99%ae%e5%a4%a7%e5%ad%b8%e8%aa%aa%e6%98%8e%e6%9c%83/</t>
        </is>
      </c>
      <c r="N1947" s="7" t="inlineStr">
        <is>
          <t>許慧君</t>
        </is>
      </c>
    </row>
    <row r="1948" ht="285" customHeight="1">
      <c r="A1948" s="7">
        <f>TRUE()</f>
        <v/>
      </c>
      <c r="B1948" s="7" t="inlineStr">
        <is>
          <t>演講</t>
        </is>
      </c>
      <c r="C1948" s="7" t="n"/>
      <c r="D1948" s="14" t="n">
        <v>44273</v>
      </c>
      <c r="E1948" s="7" t="inlineStr">
        <is>
          <t>Colloquium20210323-New Sustainable Energy-Thermoelectric Materials</t>
        </is>
      </c>
      <c r="F1948" s="9" t="inlineStr">
        <is>
          <t>Colloquium
Department of Physics, NCU
新興綠色能源- 熱電材料
New Sustainable Energy-Thermoelectric Materials
Prof. Yang-Yuan Chen
Institute of Physics, Academia Sinica
Date 2021.03.23 (Tue)
Place S4-625
Time 14:00-16:00
Abstract: 熱電材料（TE）能夠根據西貝效應將熱量轉化為電能，反之亦然，根據皮爾特效應，它可以將電能轉化為溫度梯度。面對能源危機和全球暖化等新出現的問題，熱電材料在永續能源（太陽能和廢熱循環利用）中的應用與研究將是最重要的能源研究領域。在2000年之前，TE的熱電轉換效率()並沒有太大提高，並保持在5％以下。在過去20年，根據工作溫度的不同，熱電轉換效率已大幅提高到5-10％。熱電轉換效率()由熱電轉換效率由優質係數ZT =S2T /（e+L）定義，其中S為西貝係數，為電導率，e和L分別為電子和聲子熱導率。較大的ZT表示較高的熱電轉換效率，因此尋找高高西貝克係數和高電導率及極低的熱導率材料成為熱電研究的主要目標。原則上，大多數高ZT熱電材料在&gt; 800 C的溫度下工作，該溫度主要用於汽車和化工廠的廢氣回收將熱量轉化為電能。然而，由於電動汽車的出現，高溫熱電材料變得較無用處。相比之下，3C電子設備和互聯網的快速增長使得在室溫下電力和製冷迫切需要。我將介紹如何透過材料科學的技術，通過各種改善TE性能的樣品製備方法和策略，我們期望發明新的熱電材料製造高效率的熱電模組，以實現它於發電機和冷卻器的實際應用。</t>
        </is>
      </c>
      <c r="G1948" s="7" t="n"/>
      <c r="H1948" s="7" t="n"/>
      <c r="I1948" s="7" t="n"/>
      <c r="J1948" s="7" t="n"/>
      <c r="K1948" s="7" t="n"/>
      <c r="L1948" s="7" t="n"/>
      <c r="M1948" s="7" t="inlineStr">
        <is>
          <t>https://www.phy.ncu.edu.tw/news/colloquium20210323-new-sustainable-energy-thermoelectric-materials/</t>
        </is>
      </c>
      <c r="N1948" s="7" t="inlineStr">
        <is>
          <t>許慧君</t>
        </is>
      </c>
    </row>
    <row r="1949" ht="53" customHeight="1">
      <c r="A1949" s="7">
        <f>TRUE()</f>
        <v/>
      </c>
      <c r="B1949" s="7" t="inlineStr">
        <is>
          <t>其他</t>
        </is>
      </c>
      <c r="C1949" s="7" t="n"/>
      <c r="D1949" s="14" t="n">
        <v>44273</v>
      </c>
      <c r="E1949" s="7" t="inlineStr">
        <is>
          <t>健雄館後方冷卻水塔搬遷施工公告</t>
        </is>
      </c>
      <c r="F1949" s="9" t="inlineStr">
        <is>
          <t>日期: 110年3月18日(四) ~ 5月2日(日)
地點:健雄館後方至側邊二樓平台實施冷卻水塔搬遷及管路安裝。
施工期間可能有噪音及粉塵，造成不便敬請見諒！
為了您的安全，行經施工區域，請注意安全，以免發生危險！</t>
        </is>
      </c>
      <c r="G1949" s="7" t="n"/>
      <c r="H1949" s="7" t="n"/>
      <c r="I1949" s="7" t="n"/>
      <c r="J1949" s="7" t="n"/>
      <c r="K1949" s="7" t="n"/>
      <c r="L1949" s="7" t="n"/>
      <c r="M1949" s="7" t="inlineStr">
        <is>
          <t>https://www.phy.ncu.edu.tw/news/%e5%81%a5%e9%9b%84%e9%a4%a8%e5%be%8c%e6%96%b9%e5%86%b7%e5%8d%bb%e6%b0%b4%e5%a1%94%e6%90%ac%e9%81%b7%e6%96%bd%e5%b7%a5%e5%85%ac%e5%91%8a/</t>
        </is>
      </c>
      <c r="N1949" s="7" t="inlineStr">
        <is>
          <t>許慧君</t>
        </is>
      </c>
    </row>
    <row r="1950" ht="131" customHeight="1">
      <c r="A1950" s="7">
        <f>TRUE()</f>
        <v/>
      </c>
      <c r="B1950" s="7" t="inlineStr">
        <is>
          <t>演講</t>
        </is>
      </c>
      <c r="C1950" s="7" t="n"/>
      <c r="D1950" s="14" t="n">
        <v>44272</v>
      </c>
      <c r="E1950" s="7" t="inlineStr">
        <is>
          <t>【學生出國說明會】3/30（二）10：00-110學年度第2梯次交換計畫申請說明會</t>
        </is>
      </c>
      <c r="F1950" s="9" t="inlineStr">
        <is>
          <t>請有意參加110學年度第2梯次交換計畫甄選者務必參加！
報名去：https://www.beclass.com/rid=244622160225cc7ee914
因應新冠肺炎疫情，參加者限事先報名者85位，並請參加者全程配戴口罩，未配戴者將無法入場。
前85位事先報名成功者將於活動開始日前一天收到簡訊「入場同意通知」，未收到簡訊者視同未事先報名！不保證一定能入場！
現場將視已事先報名同學之實際入場情況開放後補。未事先報名直接至現場者不保證一定能入場！敬請同學注意！
110學年度第2梯次交換計畫甄選相關資訊：http://oia.ncu.edu.tw/index.php/tw/2013-03-21-11-37-43.html?id=1525</t>
        </is>
      </c>
      <c r="G1950" s="7" t="n"/>
      <c r="H1950" s="7" t="n"/>
      <c r="I1950" s="7" t="n"/>
      <c r="J1950" s="7" t="n"/>
      <c r="K1950" s="7" t="n"/>
      <c r="L1950" s="7" t="n"/>
      <c r="M1950" s="7" t="inlineStr">
        <is>
          <t>https://www.phy.ncu.edu.tw/news/%e3%80%90%e5%ad%b8%e7%94%9f%e5%87%ba%e5%9c%8b%e8%aa%aa%e6%98%8e%e6%9c%83%e3%80%913-30%ef%bc%88%e4%ba%8c%ef%bc%8910%ef%bc%9a00-110%e5%ad%b8%e5%b9%b4%e5%ba%a6%e7%ac%ac2%e6%a2%af%e6%ac%a1%e4%ba%a4/</t>
        </is>
      </c>
      <c r="N1950" s="7" t="inlineStr">
        <is>
          <t>許慧君</t>
        </is>
      </c>
    </row>
    <row r="1951">
      <c r="A1951" s="7">
        <f>TRUE()</f>
        <v/>
      </c>
      <c r="B1951" s="7" t="inlineStr">
        <is>
          <t>其他</t>
        </is>
      </c>
      <c r="C1951" s="7" t="n"/>
      <c r="D1951" s="14" t="n">
        <v>44272</v>
      </c>
      <c r="E1951" s="7" t="inlineStr">
        <is>
          <t>【NCUx提升國際視野系列活動】參訪AIT美國創新中心暨留學美國講座</t>
        </is>
      </c>
      <c r="F1951" s="7" t="n"/>
      <c r="G1951" s="7" t="n"/>
      <c r="H1951" s="7" t="n"/>
      <c r="I1951" s="7" t="n"/>
      <c r="J1951" s="7" t="n"/>
      <c r="K1951" s="7" t="n"/>
      <c r="L1951" s="7" t="n"/>
      <c r="M1951" s="7" t="inlineStr">
        <is>
          <t>https://www.phy.ncu.edu.tw/news/%e3%80%90ncux%e6%8f%90%e5%8d%87%e5%9c%8b%e9%9a%9b%e8%a6%96%e9%87%8e%e7%b3%bb%e5%88%97%e6%b4%bb%e5%8b%95%e3%80%91%e5%8f%83%e8%a8%aaait%e7%be%8e%e5%9c%8b%e5%89%b5%e6%96%b0%e4%b8%ad%e5%bf%83%e6%9a%a8/</t>
        </is>
      </c>
      <c r="N1951" s="7" t="inlineStr">
        <is>
          <t>許慧君</t>
        </is>
      </c>
    </row>
    <row r="1952" ht="157" customHeight="1">
      <c r="A1952" s="7">
        <f>TRUE()</f>
        <v/>
      </c>
      <c r="B1952" s="7" t="inlineStr">
        <is>
          <t>其他</t>
        </is>
      </c>
      <c r="C1952" s="7" t="n"/>
      <c r="D1952" s="14" t="n">
        <v>44271</v>
      </c>
      <c r="E1952" s="7" t="inlineStr">
        <is>
          <t>冷氣安裝保養公告</t>
        </is>
      </c>
      <c r="F1952" s="9" t="inlineStr">
        <is>
          <t>冷氣安裝
日期:3/17(三)下午
地點:607辦公室
冷氣保養
日期:3/17(三) ，如施工未完成3/26(五)續做
地點:
三樓301.303.306.309.311
四樓:403.406.406-1
六樓:621.622.623.625
七樓:703
施工期間將有噪音、粉塵，不便之處敬請見諒!
請勿靠近施工區域，以免發生危險~</t>
        </is>
      </c>
      <c r="G1952" s="7" t="n"/>
      <c r="H1952" s="7" t="n"/>
      <c r="I1952" s="7" t="n"/>
      <c r="J1952" s="7" t="n"/>
      <c r="K1952" s="7" t="n"/>
      <c r="L1952" s="7" t="n"/>
      <c r="M1952" s="7" t="inlineStr">
        <is>
          <t>https://www.phy.ncu.edu.tw/news/%e5%86%b7%e6%b0%a3%e5%ae%89%e8%a3%9d%e4%bf%9d%e9%a4%8a%e5%85%ac%e5%91%8a/</t>
        </is>
      </c>
      <c r="N1952" s="7" t="inlineStr">
        <is>
          <t>許慧君</t>
        </is>
      </c>
    </row>
    <row r="1953" ht="53" customHeight="1">
      <c r="A1953" s="7">
        <f>TRUE()</f>
        <v/>
      </c>
      <c r="B1953" s="7" t="inlineStr">
        <is>
          <t>獎學金</t>
        </is>
      </c>
      <c r="C1953" s="7" t="n"/>
      <c r="D1953" s="14" t="n">
        <v>44270</v>
      </c>
      <c r="E1953" s="7" t="inlineStr">
        <is>
          <t>109學年度第2學期「國立中央大學優秀學生獎學金」受理申請(延長[大學部同學]申請截止日:3/18)</t>
        </is>
      </c>
      <c r="F1953" s="9" t="inlineStr">
        <is>
          <t>3/15-3/18僅受理大學部同學申請!!!!!
同學於本校Portal-獎助學金暨工讀管理系統(網址：https://cis.ncu.edu.tw/Scholarship)完成登錄並列印系統產生之申請表併同相關資料送件。
中文版-優秀學生獎學金辦法與檢附文件清單下載</t>
        </is>
      </c>
      <c r="G1953" s="7" t="inlineStr">
        <is>
          <t>中文版-優秀學生獎學金辦法與檢附文件清單下載</t>
        </is>
      </c>
      <c r="H1953" s="7" t="inlineStr">
        <is>
          <t>https://www.phy.ncu.edu.tw/wp-content/uploads/2021/02/%E4%B8%AD%E6%96%87%E7%89%88-%E5%84%AA%E7%A7%80%E5%AD%B8%E7%94%9F%E7%8D%8E%E5%AD%B8%E9%87%91%E8%BE%A6%E6%B3%95%E8%88%87%E6%AA%A2%E9%99%84%E6%96%87%E4%BB%B6%E6%B8%85%E5%96%AE.pdf</t>
        </is>
      </c>
      <c r="I1953" s="7" t="n"/>
      <c r="J1953" s="7" t="n"/>
      <c r="K1953" s="7" t="n"/>
      <c r="L1953" s="7" t="n"/>
      <c r="M1953" s="7" t="inlineStr">
        <is>
          <t>https://www.phy.ncu.edu.tw/news/109%e5%ad%b8%e5%b9%b4%e5%ba%a6%e7%ac%ac2%e5%ad%b8%e6%9c%9f%e3%80%8c%e5%9c%8b%e7%ab%8b%e4%b8%ad%e5%a4%ae%e5%a4%a7%e5%ad%b8%e5%84%aa%e7%a7%80%e5%ad%b8%e7%94%9f%e7%8d%8e%e5%ad%b8%e9%87%91%e3%80%8d-2/</t>
        </is>
      </c>
      <c r="N1953" s="7" t="inlineStr">
        <is>
          <t>許慧君</t>
        </is>
      </c>
    </row>
    <row r="1954">
      <c r="A1954" s="7">
        <f>TRUE()</f>
        <v/>
      </c>
      <c r="B1954" s="7" t="inlineStr">
        <is>
          <t>招生</t>
        </is>
      </c>
      <c r="C1954" s="7" t="n"/>
      <c r="D1954" s="14" t="n">
        <v>44270</v>
      </c>
      <c r="E1954" s="7" t="inlineStr">
        <is>
          <t>學生逕行修讀物理系博士學位申請公告Direct Admission to a Doctoral Degree in Physics-11003</t>
        </is>
      </c>
      <c r="F1954" s="7" t="inlineStr">
        <is>
          <t>學生逕行修讀物理系博士學位申請公告Direct-Admission-to-a-Doctoral-Degree-in-Physics-11003下載</t>
        </is>
      </c>
      <c r="G1954" s="7" t="inlineStr">
        <is>
          <t>學生逕行修讀物理系博士學位申請公告Direct-Admission-to-a-Doctoral-Degree-in-Ph</t>
        </is>
      </c>
      <c r="H1954" s="7" t="inlineStr">
        <is>
          <t>https://www.phy.ncu.edu.tw/wp-content/uploads/2021/03/學生逕行修讀物理系博士學位申請公告Direct-Admission-to-a-Doctoral-Degree-in-Physics-11003.pdf</t>
        </is>
      </c>
      <c r="I1954" s="7" t="inlineStr">
        <is>
          <t>下載</t>
        </is>
      </c>
      <c r="J1954" s="7" t="inlineStr">
        <is>
          <t>https://www.phy.ncu.edu.tw/wp-content/uploads/2021/03/學生逕行修讀物理系博士學位申請公告Direct-Admission-to-a-Doctoral-Degree-in-Physics-11003.pdf</t>
        </is>
      </c>
      <c r="K1954" s="7" t="n"/>
      <c r="L1954" s="7" t="n"/>
      <c r="M1954" s="7" t="inlineStr">
        <is>
          <t>https://www.phy.ncu.edu.tw/news/%e5%ad%b8%e7%94%9f%e9%80%95%e8%a1%8c%e4%bf%ae%e8%ae%80%e7%89%a9%e7%90%86%e7%b3%bb%e5%8d%9a%e5%a3%ab%e5%ad%b8%e4%bd%8d%e7%94%b3%e8%ab%8b%e5%85%ac%e5%91%8adirect-admission-to-a-doctoral-degree-in-phys-8/</t>
        </is>
      </c>
      <c r="N1954" s="7" t="inlineStr">
        <is>
          <t>許慧君</t>
        </is>
      </c>
    </row>
    <row r="1955" ht="27" customHeight="1">
      <c r="A1955" s="7">
        <f>TRUE()</f>
        <v/>
      </c>
      <c r="B1955" s="7" t="inlineStr">
        <is>
          <t>招生</t>
        </is>
      </c>
      <c r="C1955" s="7" t="n"/>
      <c r="D1955" s="14" t="n">
        <v>44270</v>
      </c>
      <c r="E1955" s="7" t="inlineStr">
        <is>
          <t>【碩士班】110學年度碩士班考試入學複試通知(110.03.15更新)</t>
        </is>
      </c>
      <c r="F1955" s="9" t="inlineStr">
        <is>
          <t>物理-110物理系碩士班入學考試複試通知函下載
原12:00、13:00報到者提前至11:00報到</t>
        </is>
      </c>
      <c r="G1955" s="7" t="inlineStr">
        <is>
          <t>物理-110物理系碩士班入學考試複試通知函</t>
        </is>
      </c>
      <c r="H1955" s="7" t="inlineStr">
        <is>
          <t>https://www.phy.ncu.edu.tw/wp-content/uploads/2021/03/物理-110物理系碩士班入學考試複試通知函-1.pdf</t>
        </is>
      </c>
      <c r="I1955" s="7" t="inlineStr">
        <is>
          <t>下載</t>
        </is>
      </c>
      <c r="J1955" s="7" t="inlineStr">
        <is>
          <t>https://www.phy.ncu.edu.tw/wp-content/uploads/2021/03/物理-110物理系碩士班入學考試複試通知函-1.pdf</t>
        </is>
      </c>
      <c r="K1955" s="7" t="n"/>
      <c r="L1955" s="7" t="n"/>
      <c r="M1955" s="7" t="inlineStr">
        <is>
          <t>https://www.phy.ncu.edu.tw/news/%e3%80%90%e7%a2%a9%e5%a3%ab%e7%8f%ad%e3%80%91110%e5%ad%b8%e5%b9%b4%e5%ba%a6%e7%a2%a9%e5%a3%ab%e7%8f%ad%e8%80%83%e8%a9%a6%e5%85%a5%e5%ad%b8%e8%a4%87%e8%a9%a6%e9%80%9a%e7%9f%a5110-03-15%e6%9b%b4/</t>
        </is>
      </c>
      <c r="N1955" s="7" t="inlineStr">
        <is>
          <t>許慧君</t>
        </is>
      </c>
    </row>
    <row r="1956" ht="105" customHeight="1">
      <c r="A1956" s="7">
        <f>TRUE()</f>
        <v/>
      </c>
      <c r="B1956" s="7" t="inlineStr">
        <is>
          <t>其他</t>
        </is>
      </c>
      <c r="C1956" s="7" t="n"/>
      <c r="D1956" s="14" t="n">
        <v>44267</v>
      </c>
      <c r="E1956" s="7" t="inlineStr">
        <is>
          <t>物理系施工公告</t>
        </is>
      </c>
      <c r="F1956" s="9" t="inlineStr">
        <is>
          <t>機械工廠機台搬運
日期:3/16(二)
地點:一樓大門~105機械工廠
油漆公告
日期:3/16(二)~3/17(三)
地點:607辦公室
施工期間將有噪音、粉塵，不便之處敬請見諒!
請勿靠近施工區域，以免發生危險~</t>
        </is>
      </c>
      <c r="G1956" s="7" t="n"/>
      <c r="H1956" s="7" t="n"/>
      <c r="I1956" s="7" t="n"/>
      <c r="J1956" s="7" t="n"/>
      <c r="K1956" s="7" t="n"/>
      <c r="L1956" s="7" t="n"/>
      <c r="M1956" s="7" t="inlineStr">
        <is>
          <t>https://www.phy.ncu.edu.tw/news/%e7%89%a9%e7%90%86%e7%b3%bb%e6%96%bd%e5%b7%a5%e5%85%ac%e5%91%8a/</t>
        </is>
      </c>
      <c r="N1956" s="7" t="inlineStr">
        <is>
          <t>許慧君</t>
        </is>
      </c>
    </row>
    <row r="1957" ht="79" customHeight="1">
      <c r="A1957" s="7">
        <f>TRUE()</f>
        <v/>
      </c>
      <c r="B1957" s="7" t="inlineStr">
        <is>
          <t>其他</t>
        </is>
      </c>
      <c r="C1957" s="7" t="n"/>
      <c r="D1957" s="14" t="n">
        <v>44266</v>
      </c>
      <c r="E1957" s="7" t="inlineStr">
        <is>
          <t>【職涯發展中心】2021-3月業師諮詢，即日起開放報名申請!!!</t>
        </is>
      </c>
      <c r="F1957" s="9" t="inlineStr">
        <is>
          <t>報名網址 https://cis.ncu.edu.tw/ActivitySys/activitys/1228
(登入Portal即可報名)
諮詢主題包含：履歷撰寫、面試演練、生涯探索、自我行銷、創業諮詢、其他。
讓大家能解決自己的職涯困惑展開職涯藍圖
*活動時間：3/22-3/29
*報名截止：3/9-3/17</t>
        </is>
      </c>
      <c r="G1957" s="7" t="inlineStr">
        <is>
          <t>https://cis.ncu.edu.tw/ActivitySys/activitys/1228</t>
        </is>
      </c>
      <c r="H1957" s="7" t="inlineStr">
        <is>
          <t>https://cis.ncu.edu.tw/ActivitySys/activitys/1228</t>
        </is>
      </c>
      <c r="I1957" s="7" t="n"/>
      <c r="J1957" s="7" t="n"/>
      <c r="K1957" s="7" t="n"/>
      <c r="L1957" s="7" t="n"/>
      <c r="M1957" s="7" t="inlineStr">
        <is>
          <t>https://www.phy.ncu.edu.tw/news/%e3%80%90%e8%81%b7%e6%b6%af%e7%99%bc%e5%b1%95%e4%b8%ad%e5%bf%83%e3%80%912021-3%e6%9c%88%e6%a5%ad%e5%b8%ab%e8%ab%ae%e8%a9%a2%ef%bc%8c%e5%8d%b3%e6%97%a5%e8%b5%b7%e9%96%8b%e6%94%be%e5%a0%b1%e5%90%8d/</t>
        </is>
      </c>
      <c r="N1957" s="7" t="inlineStr">
        <is>
          <t>許慧君</t>
        </is>
      </c>
    </row>
    <row r="1958" ht="357" customHeight="1">
      <c r="A1958" s="7">
        <f>TRUE()</f>
        <v/>
      </c>
      <c r="B1958" s="7" t="inlineStr">
        <is>
          <t>演講</t>
        </is>
      </c>
      <c r="C1958" s="7" t="n"/>
      <c r="D1958" s="14" t="n">
        <v>44265</v>
      </c>
      <c r="E1958" s="7" t="inlineStr">
        <is>
          <t>Colloquium20210316-Experimental efforts on axion search via haloscope in Taiwan</t>
        </is>
      </c>
      <c r="F1958" s="9" t="inlineStr">
        <is>
          <t>Colloquium
Department of Physics, NCU
Experimental efforts on axion search via haloscope in Taiwan
Prof. Yung-Fu Chen
Department of Physics, NCU
Date 2021.03.16 (Tue)
Place S4-625
Time 14:00-16:00
Abstract: Axion particle is hypothesized for solving CP symmetry preserving problem in the strong interaction, and also considered as a promising candidate for dark matter halo. However, owing to its feeble interaction to SM particles and its indecisive mass, the existence of axion is yet not confirmed experimentally. Nevertheless, via a two-photon coupling process, axions in a static magnetic field are predicted to convert to equal-energy photons, which may be accumulated in a cavity with matched resonant frequency and subsequently be detected. To date it is the only detection scheme sensitive to QCD prediction limit in the astrophysically/cosmologically preferred axion mass range of 1–1000 μeV, corresponding to converted photons in the rf band. The sensitivity of this haloscope-type search is related to detection volume, rf cavity quality, static magnetic-field strength, measurement noise, and measurement time. Therefore, the challenges of this narrow-band search scheme involve tunable high-quality rf cavity design, low-noise rf amplifier and readout development, high magnetic-field and cryogenic engineering, search scheme optimization, control- and measurement-system integration, and massive data analysis. Several groups with different expertise in Taiwan team up for haloscope-type axion search in 4-10 GHz microwave band. Importantly, the development of quantum-limited microwave amplifier and readout is also highly relevant to superconducting quantum technology. In this talk, I will present the main idea and the key components for such experimental search in this range, as well as our progresses so far. Finally, I will give an optimistic search schedule based on the expected developments of the required search components.</t>
        </is>
      </c>
      <c r="G1958" s="7" t="n"/>
      <c r="H1958" s="7" t="n"/>
      <c r="I1958" s="7" t="n"/>
      <c r="J1958" s="7" t="n"/>
      <c r="K1958" s="7" t="n"/>
      <c r="L1958" s="7" t="n"/>
      <c r="M1958" s="7" t="inlineStr">
        <is>
          <t>https://www.phy.ncu.edu.tw/news/colloquium20210316-experimental-efforts-on-axion-search-via-haloscope-in-taiwan/</t>
        </is>
      </c>
      <c r="N1958" s="7" t="inlineStr">
        <is>
          <t>許慧君</t>
        </is>
      </c>
    </row>
    <row r="1959">
      <c r="A1959" s="7">
        <f>TRUE()</f>
        <v/>
      </c>
      <c r="B1959" s="7" t="inlineStr">
        <is>
          <t>研討會</t>
        </is>
      </c>
      <c r="C1959" s="7" t="n"/>
      <c r="D1959" s="14" t="n">
        <v>44264</v>
      </c>
      <c r="E1959" s="7" t="inlineStr">
        <is>
          <t>20210325_TSU Mini-Moon-Seminars No.7</t>
        </is>
      </c>
      <c r="F1959" s="7" t="n"/>
      <c r="G1959" s="7" t="n"/>
      <c r="H1959" s="7" t="n"/>
      <c r="I1959" s="7" t="n"/>
      <c r="J1959" s="7" t="n"/>
      <c r="K1959" s="7" t="n"/>
      <c r="L1959" s="7" t="n"/>
      <c r="M1959" s="7" t="inlineStr">
        <is>
          <t>https://www.phy.ncu.edu.tw/news/20210325_tsu-mini-moon-seminars-no-7/</t>
        </is>
      </c>
      <c r="N1959" s="7" t="inlineStr">
        <is>
          <t>許慧君</t>
        </is>
      </c>
    </row>
    <row r="1960">
      <c r="A1960" s="7">
        <f>TRUE()</f>
        <v/>
      </c>
      <c r="B1960" s="7" t="inlineStr">
        <is>
          <t>研討會</t>
        </is>
      </c>
      <c r="C1960" s="7" t="n"/>
      <c r="D1960" s="14" t="n">
        <v>44264</v>
      </c>
      <c r="E1960" s="7" t="inlineStr">
        <is>
          <t>20210323-0401_TSU PRISM Seminar Series No. 2</t>
        </is>
      </c>
      <c r="F1960" s="7" t="n"/>
      <c r="G1960" s="7" t="n"/>
      <c r="H1960" s="7" t="n"/>
      <c r="I1960" s="7" t="n"/>
      <c r="J1960" s="7" t="n"/>
      <c r="K1960" s="7" t="n"/>
      <c r="L1960" s="7" t="n"/>
      <c r="M1960" s="7" t="inlineStr">
        <is>
          <t>https://www.phy.ncu.edu.tw/news/20210323-0401_tsu-prism-seminar-series-no-2/</t>
        </is>
      </c>
      <c r="N1960" s="7" t="inlineStr">
        <is>
          <t>許慧君</t>
        </is>
      </c>
    </row>
    <row r="1961">
      <c r="A1961" s="7">
        <f>TRUE()</f>
        <v/>
      </c>
      <c r="B1961" s="7" t="inlineStr">
        <is>
          <t>研討會</t>
        </is>
      </c>
      <c r="C1961" s="7" t="n"/>
      <c r="D1961" s="14" t="n">
        <v>44264</v>
      </c>
      <c r="E1961" s="7" t="inlineStr">
        <is>
          <t>20210311_TSU Mini Cubesat Webinar No.2</t>
        </is>
      </c>
      <c r="F1961" s="7" t="n"/>
      <c r="G1961" s="7" t="n"/>
      <c r="H1961" s="7" t="n"/>
      <c r="I1961" s="7" t="n"/>
      <c r="J1961" s="7" t="n"/>
      <c r="K1961" s="7" t="n"/>
      <c r="L1961" s="7" t="n"/>
      <c r="M1961" s="7" t="inlineStr">
        <is>
          <t>https://www.phy.ncu.edu.tw/news/20210311_tsu-mini-cubesat-webinar-no-2/</t>
        </is>
      </c>
      <c r="N1961" s="7" t="inlineStr">
        <is>
          <t>許慧君</t>
        </is>
      </c>
    </row>
    <row r="1962">
      <c r="A1962" s="7">
        <f>TRUE()</f>
        <v/>
      </c>
      <c r="B1962" s="7" t="inlineStr">
        <is>
          <t>研討會</t>
        </is>
      </c>
      <c r="C1962" s="7" t="n"/>
      <c r="D1962" s="14" t="n">
        <v>44264</v>
      </c>
      <c r="E1962" s="7" t="inlineStr">
        <is>
          <t>20210316_TSU PRISM Seminar Series No. 1</t>
        </is>
      </c>
      <c r="F1962" s="7" t="n"/>
      <c r="G1962" s="7" t="n"/>
      <c r="H1962" s="7" t="n"/>
      <c r="I1962" s="7" t="n"/>
      <c r="J1962" s="7" t="n"/>
      <c r="K1962" s="7" t="n"/>
      <c r="L1962" s="7" t="n"/>
      <c r="M1962" s="7" t="inlineStr">
        <is>
          <t>https://www.phy.ncu.edu.tw/news/20210316_tsu-prism-seminar-series-no-1/</t>
        </is>
      </c>
      <c r="N1962" s="7" t="inlineStr">
        <is>
          <t>許慧君</t>
        </is>
      </c>
    </row>
    <row r="1963">
      <c r="A1963" s="7">
        <f>TRUE()</f>
        <v/>
      </c>
      <c r="B1963" s="7" t="inlineStr">
        <is>
          <t>獎學金</t>
        </is>
      </c>
      <c r="C1963" s="7" t="n"/>
      <c r="D1963" s="14" t="n">
        <v>44264</v>
      </c>
      <c r="E1963" s="7" t="inlineStr">
        <is>
          <t>日月光菁英培育獎學金</t>
        </is>
      </c>
      <c r="F1963" s="7" t="n"/>
      <c r="G1963" s="7" t="n"/>
      <c r="H1963" s="7" t="n"/>
      <c r="I1963" s="7" t="n"/>
      <c r="J1963" s="7" t="n"/>
      <c r="K1963" s="7" t="n"/>
      <c r="L1963" s="7" t="n"/>
      <c r="M1963" s="7" t="inlineStr">
        <is>
          <t>https://www.phy.ncu.edu.tw/news/%e6%97%a5%e6%9c%88%e5%85%89%e8%8f%81%e8%8b%b1%e5%9f%b9%e8%82%b2%e7%8d%8e%e5%ad%b8%e9%87%91-2/</t>
        </is>
      </c>
      <c r="N1963" s="7" t="inlineStr">
        <is>
          <t>許慧君</t>
        </is>
      </c>
    </row>
    <row r="1964">
      <c r="A1964" s="7">
        <f>TRUE()</f>
        <v/>
      </c>
      <c r="B1964" s="7" t="inlineStr">
        <is>
          <t>其他</t>
        </is>
      </c>
      <c r="C1964" s="7" t="n"/>
      <c r="D1964" s="14" t="n">
        <v>44263</v>
      </c>
      <c r="E1964" s="7" t="inlineStr">
        <is>
          <t>1092校園X智財 X中大智財專利工作坊 開始報名囉</t>
        </is>
      </c>
      <c r="F1964" s="7" t="n"/>
      <c r="G1964" s="7" t="n"/>
      <c r="H1964" s="7" t="n"/>
      <c r="I1964" s="7" t="n"/>
      <c r="J1964" s="7" t="n"/>
      <c r="K1964" s="7" t="n"/>
      <c r="L1964" s="7" t="n"/>
      <c r="M1964" s="7" t="inlineStr">
        <is>
          <t>https://www.phy.ncu.edu.tw/news/1092%e6%a0%a1%e5%9c%92x%e6%99%ba%e8%b2%a1-x%e4%b8%ad%e5%a4%a7%e6%99%ba%e8%b2%a1%e5%b0%88%e5%88%a9%e5%b7%a5%e4%bd%9c%e5%9d%8a-%e9%96%8b%e5%a7%8b%e5%a0%b1%e5%90%8d%e5%9b%89/</t>
        </is>
      </c>
      <c r="N1964" s="7" t="inlineStr">
        <is>
          <t>許慧君</t>
        </is>
      </c>
    </row>
    <row r="1965" ht="369" customHeight="1">
      <c r="A1965" s="7">
        <f>TRUE()</f>
        <v/>
      </c>
      <c r="B1965" s="7" t="inlineStr">
        <is>
          <t>其他</t>
        </is>
      </c>
      <c r="C1965" s="7" t="n"/>
      <c r="D1965" s="14" t="n">
        <v>44263</v>
      </c>
      <c r="E1965" s="7" t="inlineStr">
        <is>
          <t>109學年度第2學期【學分費】及【貸款差額】繳費單下載時間公告</t>
        </is>
      </c>
      <c r="F1965" s="9" t="inlineStr">
        <is>
          <t>附加檔案：點我下載
內文：
一、繳費期間為：110年03月16日（二）至110年03月28日（日）
繳費截止日：110年03月28日（日）
＊使用信用卡刷卡需3~4個工作天才能入帳（不含假日），超商繳交需5~7個工作天才能入帳（不含假日）請提早授權或繳納，以免逾期。
學分費之逾期後續問題請洽課務組。
二、110.03.16開放網路下載繳費單：
(1)學校首頁的Portal入口下載列印繳費單 (學生服務→生活助學服務→學雜費繳費單)
(2)第一銀行第e學雜費入口網：https://eschool.firstbank.com.tw (依畫面選項選擇學校名稱，依序輸入學號及身分證後6碼)
(3)學雜費管理系統：http://tuition.is.ncu.edu.tw/stdvoucher
三、繳費方式：
(1)臨櫃繳款：第一銀行全省分行
第一銀行於每週二、四、五上午10:00~12:00會配合到校服務 / 行政大樓一樓
(2)ATM轉帳繳費：轉入行庫代碼007（第一銀行）
(3)語音信用卡繳費：02-27608818
(4)網路信用卡繳費：https://www.27608818.com；使用銀聯卡繳費銀行加收持卡人1.5%收續費
(5)超商繳款：須自付手續費10元
(6)台灣pay繳費(晶片金融卡)：須自付手續費10元
＊請同學多利用自動化設備繳款，使用信用卡刷卡需3~4個工作天才能入帳（不含假日），超商繳交需5~7個工作天才能入帳（不含假日）請提早授權或繳納，以免逾期。
四、若對繳費單內容有任何疑問請洽出納組（分機57346）。
五、未繳交學分費者，依選課辦法第三條規定，依規定需繳交學分費者，請於期限內繳交完畢，否則視同未完成選課手續，所修習需繳交學分費之課程，均予自動退選。請注意，以免權益受損。
六、學分費收費對象：碩博士生（98學年度以後入學之博士生除外）、大學延畢生、修教育學分者、就學貸款不足額者。</t>
        </is>
      </c>
      <c r="G1965" s="7" t="inlineStr">
        <is>
          <t>點我下載</t>
        </is>
      </c>
      <c r="H1965" s="7" t="inlineStr">
        <is>
          <t>http://oga.ncu.edu.tw/ncuoga/download.php?filePath=upload/news/f11ed6697492e95855026105e3320b79..docx&amp;fileName=109%BE%C7%A6~%AB%D7%B2%C42%BE%C7%B4%C1%A1i%BE%C7%A4%C0%B6O%A1j%A4%CE%A1i%B6U%B4%DA%AEt%C3B%A1j%C3%BA%B6O%B3%E6%A4U%B8%FC%AE%C9%B6%A1%A4%BD%A7i.docx</t>
        </is>
      </c>
      <c r="I1965" s="7" t="n"/>
      <c r="J1965" s="7" t="n"/>
      <c r="K1965" s="7" t="n"/>
      <c r="L1965" s="7" t="n"/>
      <c r="M1965" s="7" t="inlineStr">
        <is>
          <t>https://www.phy.ncu.edu.tw/news/109%e5%ad%b8%e5%b9%b4%e5%ba%a6%e7%ac%ac2%e5%ad%b8%e6%9c%9f%e3%80%90%e5%ad%b8%e5%88%86%e8%b2%bb%e3%80%91%e5%8f%8a%e3%80%90%e8%b2%b8%e6%ac%be%e5%b7%ae%e9%a1%8d%e3%80%91%e7%b9%b3%e8%b2%bb%e5%96%ae/</t>
        </is>
      </c>
      <c r="N1965" s="7" t="inlineStr">
        <is>
          <t>許慧君</t>
        </is>
      </c>
    </row>
    <row r="1966" ht="157" customHeight="1">
      <c r="A1966" s="7">
        <f>TRUE()</f>
        <v/>
      </c>
      <c r="B1966" s="7" t="inlineStr">
        <is>
          <t>其他</t>
        </is>
      </c>
      <c r="C1966" s="7" t="n"/>
      <c r="D1966" s="14" t="n">
        <v>44261</v>
      </c>
      <c r="E1966" s="7" t="inlineStr">
        <is>
          <t>《職涯探索講座－我可以到國外發展嗎？》</t>
        </is>
      </c>
      <c r="F1966" s="9" t="inlineStr">
        <is>
          <t>疫情衝擊之下不知道是否該往海外發展?
不知能否適應國外生活？
還沒想清楚該不該出國？
該去哪個國家留學工作？
來自香港的Shirley老師瞭解同學的掙扎
為你海外發展與工作大解惑！
★日期：2021.3.17（三）
★時間：18:00 - 20:00
★地點：綜教館O-114
★報名截止：2021.3.15(23:00)
★學習時數：２（自我探索與生涯規劃）
★活動報名連結：https://cis.ncu.edu.tw/ActivitySys/activitys/1225</t>
        </is>
      </c>
      <c r="G1966" s="7" t="n"/>
      <c r="H1966" s="7" t="n"/>
      <c r="I1966" s="7" t="n"/>
      <c r="J1966" s="7" t="n"/>
      <c r="K1966" s="7" t="n"/>
      <c r="L1966" s="7" t="n"/>
      <c r="M1966" s="7" t="inlineStr">
        <is>
          <t>https://www.phy.ncu.edu.tw/news/%e3%80%8a%e8%81%b7%e6%b6%af%e6%8e%a2%e7%b4%a2%e8%ac%9b%e5%ba%a7%ef%bc%8d%e6%88%91%e5%8f%af%e4%bb%a5%e5%88%b0%e5%9c%8b%e5%a4%96%e7%99%bc%e5%b1%95%e5%97%8e%ef%bc%9f%e3%80%8b/</t>
        </is>
      </c>
      <c r="N1966" s="7" t="inlineStr">
        <is>
          <t>許慧君</t>
        </is>
      </c>
    </row>
    <row r="1967" ht="248" customHeight="1">
      <c r="A1967" s="7">
        <f>TRUE()</f>
        <v/>
      </c>
      <c r="B1967" s="7" t="inlineStr">
        <is>
          <t>其他</t>
        </is>
      </c>
      <c r="C1967" s="7" t="n"/>
      <c r="D1967" s="14" t="n">
        <v>44260</v>
      </c>
      <c r="E1967" s="7" t="inlineStr">
        <is>
          <t>職涯中心微課程-如何與人創造共贏 (9堂課) -微學分申請中</t>
        </is>
      </c>
      <c r="F1967" s="9" t="inlineStr">
        <is>
          <t>本學期職涯發展中心開設【如何與人創造共贏】工作坊
報名網址 https://cis.ncu.edu.tw/ActivitySys/activitys/1222
(登入Portal即可報名)
3/12(五) 早上10:00-12:00的第一堂 聽聽課程介紹
時間皆為 早上10:00-12:00 ，地點為 學務處2樓會議室(中正圖書館，從軍訓室入口進入)
課程主題如下：
3/12 人際關係學-了解自己
3/19 人際關係學-了解他人
4/09 人際關係學-彈性調整
4/16 溝通學-右腦聆聽王
4/23 溝通學-左腦聆聽王
5/07 溝通學-真實表達與提升高度思維
5/14 合作學-先找到你的團隊角色
5/21 合作學-建立團隊關係力
6/04 合作學-凝聚團隊共好力
本課程正在申請自主微課程審核，上課同學可申請微學分，經授課老師核定通過則可獲得通識學分1學分
官方IG: https://www.instagram.com/ncu_cc/
馬上追蹤起來！最新好康報你知💁🏻‍♀️還會不定期舉辦抽獎活動🎊</t>
        </is>
      </c>
      <c r="G1967" s="7" t="n"/>
      <c r="H1967" s="7" t="n"/>
      <c r="I1967" s="7" t="n"/>
      <c r="J1967" s="7" t="n"/>
      <c r="K1967" s="7" t="n"/>
      <c r="L1967" s="7" t="n"/>
      <c r="M1967" s="7" t="inlineStr">
        <is>
          <t>https://www.phy.ncu.edu.tw/news/%e8%81%b7%e6%b6%af%e4%b8%ad%e5%bf%83%e5%be%ae%e8%aa%b2%e7%a8%8b-%e5%a6%82%e4%bd%95%e8%88%87%e4%ba%ba%e5%89%b5%e9%80%a0%e5%85%b1%e8%b4%8f-9%e5%a0%82%e8%aa%b2-%e5%be%ae%e5%ad%b8%e5%88%86%e7%94%b3/</t>
        </is>
      </c>
      <c r="N1967" s="7" t="inlineStr">
        <is>
          <t>許慧君</t>
        </is>
      </c>
    </row>
    <row r="1968" ht="285" customHeight="1">
      <c r="A1968" s="7">
        <f>TRUE()</f>
        <v/>
      </c>
      <c r="B1968" s="7" t="inlineStr">
        <is>
          <t>其他</t>
        </is>
      </c>
      <c r="C1968" s="7" t="n"/>
      <c r="D1968" s="14" t="n">
        <v>44260</v>
      </c>
      <c r="E1968" s="7" t="inlineStr">
        <is>
          <t>2021 新鮮人求職攻略系列講座</t>
        </is>
      </c>
      <c r="F1968" s="9" t="inlineStr">
        <is>
          <t>本學期職涯發展中心開設10堂【新鮮人求職攻略】系列職涯講座
報名網址https://cis.ncu.edu.tw/ActivitySys/activitys/1221
(登入Portal即可報名)
講座主題包含運用求職履歷與面試、溝通表達技巧與國外留學規劃等議題
透過這系列講座帶領同學探索未來、探索自我
以及培養職場基本能力
讓大家進入社會能有良好的適應與發展
講座時間皆為 晚上6-8點，地點為 學務處2樓會議室(中正圖書館，從軍訓室入口進入)
各場主題如下：
第1場、UCAN解測與生涯卡體驗課程(公開班) 03/18(四) 18:00~20:00，共2小時)
第2場、CPAS生涯適性測驗與求職規劃(公開班) 03/25(四)  18:00~21:00，共3小時 )
第3場、數位轉型，刷新未來 04/08 (四) 18:00~20:00，共2小時)
第4場、優質人際互動，新鮮人職場溝通與表達 04/22(四) 18:00-20:00，共2小時)
第5場、如何寫好履歷-第一梯 05/06 (四) 18:00~20:00，共2小時)
第6場、如何戰勝面試-第一梯 05/13 (四) 18:00~20:00，共2小時)
第7場、如何寫好履歷-第二梯 05/20 (四) 18:00~20:00，共2小時)
第8場、如何戰勝面試-第二梯 05/27 (四) 18:00~20:00，共2小時)
第9場、疫情後國外留學前準備與生涯策略 06/03 (四) 18:00~20:00，共2小時)
第10場、求職期間與步入職場的心理準備 06/10 (四) 邀約中，共2小時)
服務學習時數(自我探索與生涯規劃類)規定：
全程參加並簽到線上填寫回饋問卷
並於該場後1日中午12:00前完成線上問卷，未於時限內完成者不列入學習時數！</t>
        </is>
      </c>
      <c r="G1968" s="7" t="inlineStr">
        <is>
          <t>https://cis.ncu.edu.tw/ActivitySys/activitys/1221</t>
        </is>
      </c>
      <c r="H1968" s="7" t="inlineStr">
        <is>
          <t>https://cis.ncu.edu.tw/ActivitySys/activitys/1221</t>
        </is>
      </c>
      <c r="I1968" s="7" t="n"/>
      <c r="J1968" s="7" t="n"/>
      <c r="K1968" s="7" t="n"/>
      <c r="L1968" s="7" t="n"/>
      <c r="M1968" s="7" t="inlineStr">
        <is>
          <t>https://www.phy.ncu.edu.tw/news/2021-%e6%96%b0%e9%ae%ae%e4%ba%ba%e6%b1%82%e8%81%b7%e6%94%bb%e7%95%a5%e7%b3%bb%e5%88%97%e8%ac%9b%e5%ba%a7/</t>
        </is>
      </c>
      <c r="N1968" s="7" t="inlineStr">
        <is>
          <t>許慧君</t>
        </is>
      </c>
    </row>
    <row r="1969">
      <c r="A1969" s="7">
        <f>TRUE()</f>
        <v/>
      </c>
      <c r="B1969" s="7" t="inlineStr">
        <is>
          <t>其他</t>
        </is>
      </c>
      <c r="C1969" s="7" t="n"/>
      <c r="D1969" s="14" t="n">
        <v>44259</v>
      </c>
      <c r="E1969" s="7" t="inlineStr">
        <is>
          <t>3/5(五)~3/9(二)人工加退選期間</t>
        </is>
      </c>
      <c r="F1969" s="7" t="inlineStr">
        <is>
          <t>人工加退選申請流程：登入選課系統-&gt;課程加退選-&gt;人工加退選申請表印製-&gt;任課教師簽核-&gt;至出納組繳現金100元或至課務組悠遊卡扣款100元 -&gt;繳至課務組</t>
        </is>
      </c>
      <c r="G1969" s="7" t="n"/>
      <c r="H1969" s="7" t="n"/>
      <c r="I1969" s="7" t="n"/>
      <c r="J1969" s="7" t="n"/>
      <c r="K1969" s="7" t="n"/>
      <c r="L1969" s="7" t="n"/>
      <c r="M1969" s="7" t="inlineStr">
        <is>
          <t>https://www.phy.ncu.edu.tw/news/3-5%e4%ba%943-9%e4%ba%8c%e4%ba%ba%e5%b7%a5%e5%8a%a0%e9%80%80%e9%81%b8%e6%9c%9f%e9%96%93/</t>
        </is>
      </c>
      <c r="N1969" s="7" t="inlineStr">
        <is>
          <t>許慧君</t>
        </is>
      </c>
    </row>
    <row r="1970" ht="53" customHeight="1">
      <c r="A1970" s="7">
        <f>TRUE()</f>
        <v/>
      </c>
      <c r="B1970" s="7" t="inlineStr">
        <is>
          <t>其他</t>
        </is>
      </c>
      <c r="C1970" s="7" t="n"/>
      <c r="D1970" s="14" t="n">
        <v>44259</v>
      </c>
      <c r="E1970" s="7" t="inlineStr">
        <is>
          <t>Entanglion量子電腦桌遊</t>
        </is>
      </c>
      <c r="F1970" s="9" t="inlineStr">
        <is>
          <t>理學院贈送Entanglion量子電腦桌遊
讓初學者們可以在遊戲中學習到量子位元、量子糾纏等等的量子電腦原理
歡迎本系師長、同學、同仁們到系辦S4-629借回使用
謝謝</t>
        </is>
      </c>
      <c r="G1970" s="7" t="n"/>
      <c r="H1970" s="7" t="n"/>
      <c r="I1970" s="7" t="n"/>
      <c r="J1970" s="7" t="n"/>
      <c r="K1970" s="7" t="n"/>
      <c r="L1970" s="7" t="n"/>
      <c r="M1970" s="7" t="inlineStr">
        <is>
          <t>https://www.phy.ncu.edu.tw/news/entanglion%e9%87%8f%e5%ad%90%e9%9b%bb%e8%85%a6%e6%a1%8c%e9%81%8a/</t>
        </is>
      </c>
      <c r="N1970" s="7" t="inlineStr">
        <is>
          <t>許慧君</t>
        </is>
      </c>
    </row>
    <row r="1971" ht="235" customHeight="1">
      <c r="A1971" s="7">
        <f>TRUE()</f>
        <v/>
      </c>
      <c r="B1971" s="7" t="inlineStr">
        <is>
          <t>演講</t>
        </is>
      </c>
      <c r="C1971" s="7" t="n"/>
      <c r="D1971" s="14" t="n">
        <v>44259</v>
      </c>
      <c r="E1971" s="7" t="inlineStr">
        <is>
          <t>Colloquium20210309-The strong interaction, emergent phenomena and heavy-ion collisions</t>
        </is>
      </c>
      <c r="F1971" s="9" t="inlineStr">
        <is>
          <t>Colloquium
Department of Physics, NCU
The strong interaction, emergent phenomena and heavy-ion collisions
Prof. Gunther Roland
MIT Relativistic Heavy Ion Group
Date 2021.03.09 (Tue)
Place S4-625
Time 14:00-16:00
Abstract: Among the four fundamental actions in nature, the strong interaction is arguably the most mysterious. Foremost, the strongly interacting particles seen in nature, hadrons like protons and neutrons, are not themselves the basic degrees of freedom of the underlying theory, Quantum ChromoDynamics (QCD). Rather, the hadrons emerge as complex structures from interactions of the basic building blocks of QCD, quarks and gluons. Calculations suggested that at high temperature and density hadrons should melt into a new state of matter, the Quark-Gluon Plasma. Surprisingly, this state also exhibits novel collective phenomena, which can be studied in nuclear collisions at high energy. I will discuss current results and point out how future experiments can help us understand emergent QCD phenomena in different energy regimes.</t>
        </is>
      </c>
      <c r="G1971" s="7" t="n"/>
      <c r="H1971" s="7" t="n"/>
      <c r="I1971" s="7" t="n"/>
      <c r="J1971" s="7" t="n"/>
      <c r="K1971" s="7" t="n"/>
      <c r="L1971" s="7" t="n"/>
      <c r="M1971" s="7" t="inlineStr">
        <is>
          <t>https://www.phy.ncu.edu.tw/news/colloquium20210309-the-strong-interaction-emergent-phenomena-and-heavy-ion-collisions/</t>
        </is>
      </c>
      <c r="N1971" s="7" t="inlineStr">
        <is>
          <t>許慧君</t>
        </is>
      </c>
    </row>
    <row r="1972">
      <c r="A1972" s="7">
        <f>TRUE()</f>
        <v/>
      </c>
      <c r="B1972" s="7" t="inlineStr">
        <is>
          <t>其他</t>
        </is>
      </c>
      <c r="C1972" s="7" t="n"/>
      <c r="D1972" s="14" t="n">
        <v>44258</v>
      </c>
      <c r="E1972" s="7" t="inlineStr">
        <is>
          <t>失物招領(110.03.03)</t>
        </is>
      </c>
      <c r="F1972" s="7" t="inlineStr">
        <is>
          <t>有遺失下列物品者，請儘速至物理系辦(S4-629)認領! 未領取物品將於110.03.31清除。</t>
        </is>
      </c>
      <c r="G1972" s="7" t="n"/>
      <c r="H1972" s="7" t="n"/>
      <c r="I1972" s="7" t="n"/>
      <c r="J1972" s="7" t="n"/>
      <c r="K1972" s="7" t="n"/>
      <c r="L1972" s="7" t="n"/>
      <c r="M1972" s="7" t="inlineStr">
        <is>
          <t>https://www.phy.ncu.edu.tw/news/%e5%a4%b1%e7%89%a9%e6%8b%9b%e9%a0%98110-03-03/</t>
        </is>
      </c>
      <c r="N1972" s="7" t="inlineStr">
        <is>
          <t>許慧君</t>
        </is>
      </c>
    </row>
    <row r="1973" ht="118" customHeight="1">
      <c r="A1973" s="7">
        <f>TRUE()</f>
        <v/>
      </c>
      <c r="B1973" s="7" t="inlineStr">
        <is>
          <t>其他</t>
        </is>
      </c>
      <c r="C1973" s="7" t="n"/>
      <c r="D1973" s="14" t="n">
        <v>44258</v>
      </c>
      <c r="E1973" s="7" t="inlineStr">
        <is>
          <t>教室異動公告 110.03.19(五)</t>
        </is>
      </c>
      <c r="F1973" s="9" t="inlineStr">
        <is>
          <t>110.03.19(五)
因舉辦研究所考試入學面試
S4-621 &amp; S4-623教室異動
科目名稱 (任課老師)時間教室
PH3030*-物理數學II (陳江梅)09:00-10:00S4-621 S4-202
PH3009B-量子物理 (廖文德)10:00-12:00S4-621 S4-202
PH7008*-實驗技術 (羅夢凡)14:00-17:00S4-621 S4-724
PH3060*-光學II (鄭王曜)10:00-12:00S4-623 S4-724
PH7029*-高能物理I (江祖永)14:00-17:00S4-623 S4-625</t>
        </is>
      </c>
      <c r="G1973" s="7" t="n"/>
      <c r="H1973" s="7" t="n"/>
      <c r="I1973" s="7" t="n"/>
      <c r="J1973" s="7" t="n"/>
      <c r="K1973" s="7" t="n"/>
      <c r="L1973" s="7" t="n"/>
      <c r="M1973" s="7" t="inlineStr">
        <is>
          <t>https://www.phy.ncu.edu.tw/news/%e6%95%99%e5%ae%a4%e7%95%b0%e5%8b%95%e5%85%ac%e5%91%8a-110-03-19%e4%ba%94/</t>
        </is>
      </c>
      <c r="N1973" s="7" t="inlineStr">
        <is>
          <t>許慧君</t>
        </is>
      </c>
    </row>
    <row r="1974" ht="235" customHeight="1">
      <c r="A1974" s="7">
        <f>TRUE()</f>
        <v/>
      </c>
      <c r="B1974" s="7" t="inlineStr">
        <is>
          <t>其他</t>
        </is>
      </c>
      <c r="C1974" s="7" t="n"/>
      <c r="D1974" s="14" t="n">
        <v>44258</v>
      </c>
      <c r="E1974" s="7" t="inlineStr">
        <is>
          <t>2021 春季校園徵才企業說明會開放報名</t>
        </is>
      </c>
      <c r="F1974" s="9" t="inlineStr">
        <is>
          <t>針對不同產業安排眾多場次之說明會
透過說明會的方式讓企業親自蒞校與同學近距離接觸
將公司資訊及人才需求等重要資訊確切地傳達給同學
讓同學們對企業有更深的認識
活動地點：中央大學國鼎光電大樓 國際會議廳
活動日期：2021.03.08-03.12 (每日)
活動時間：10:10-20:00
報名方式登入本校portal 填寫報名
企業說明會portal報名系統：https://cis.ncu.edu.tw/ActivitySys/activitys/1206
凡參加活動者，單場次可獲得1小時「生活知能—自我探索與生涯規劃」時數，以此類推。
若有任何問題歡迎私訊詢問
或直接電洽職涯發展中心
趙小姐 (03)422-7151 分機57281！
---------------------------------------------------------
校園徵才團隊粉絲專頁「校園x徵才x情報 in NCU」
職涯中心官方IG: ncu_cc
校園徵才團隊IG: ncucareer_2021</t>
        </is>
      </c>
      <c r="G1974" s="7" t="inlineStr">
        <is>
          <t>https://cis.ncu.edu.tw/ActivitySys/activitys/1206</t>
        </is>
      </c>
      <c r="H1974" s="7" t="inlineStr">
        <is>
          <t>https://l.facebook.com/l.php?u=https%3A%2F%2Fcis.ncu.edu.tw%2FActivitySys%2Factivitys%2F1206%3Ffbclid%3DIwAR0VjeUL9ZuYUInHnrBMHX9AXH9fz9RovUhj1BacYVHOnMjYJRQYLXr6AYk&amp;h=AT1rk8OvWhJ7OHerGZcPkvSibb-V7uVlV-F-N8XAD1umWZ-ba--kY_6n4goznnEf1NQWY90tC72xivuKorBAoTuPhg9SkK1CJ3YZnUP_qv-RQ9mNigAmrG01Z5oDXXLc&amp;__tn__=-UK-R&amp;c%5b0%5d=AT1Q4ul_CZmUSXi9rG3fi8td69FkluxA6sU8BPOvaMT2rhwQ0RDCdDWjaMv9dQFjWqq4nsLwVaRmA27APKNnBW-SRiMU2pVfY1_Tgcu0zqjW-31ddMdZNIH8lsZs7Mv-7hYMelvCj-dnKZK7EO9yaBqKpPBLtu3UcEVMTTdCo6BJ8iQ</t>
        </is>
      </c>
      <c r="I1974" s="7" t="n"/>
      <c r="J1974" s="7" t="n"/>
      <c r="K1974" s="7" t="n"/>
      <c r="L1974" s="7" t="n"/>
      <c r="M1974" s="7" t="inlineStr">
        <is>
          <t>https://www.phy.ncu.edu.tw/news/2021-%e6%98%a5%e5%ad%a3%e6%a0%a1%e5%9c%92%e5%be%b5%e6%89%8d%e4%bc%81%e6%a5%ad%e8%aa%aa%e6%98%8e%e6%9c%83%e9%96%8b%e6%94%be%e5%a0%b1%e5%90%8d/</t>
        </is>
      </c>
      <c r="N1974" s="7" t="inlineStr">
        <is>
          <t>許慧君</t>
        </is>
      </c>
    </row>
    <row r="1975">
      <c r="A1975" s="7">
        <f>TRUE()</f>
        <v/>
      </c>
      <c r="B1975" s="7" t="inlineStr">
        <is>
          <t>招生</t>
        </is>
      </c>
      <c r="C1975" s="7" t="n"/>
      <c r="D1975" s="14" t="n">
        <v>44257</v>
      </c>
      <c r="E1975" s="7" t="inlineStr">
        <is>
          <t>110學年度新住民入學招生簡章</t>
        </is>
      </c>
      <c r="F1975" s="7" t="inlineStr">
        <is>
          <t>http://pdc.adm.ncu.edu.tw/Admission/%E5%90%84%E9%A0%85%E6%8B%9B%E7%94%9F/%E6%96%B0%E4%BD%8F%E6%B0%91/110/index.htm</t>
        </is>
      </c>
      <c r="G1975" s="7" t="inlineStr">
        <is>
          <t>http://pdc.adm.ncu.edu.tw/Admission/%E5%90%84%E9%A0%85%E6%8B</t>
        </is>
      </c>
      <c r="H1975" s="7" t="inlineStr">
        <is>
          <t>http://pdc.adm.ncu.edu.tw/Admission/%E5%90%84%E9%A0%85%E6%8B%9B%E7%94%9F/%E6%96%B0%E4%BD%8F%E6%B0%91/110/index.htm</t>
        </is>
      </c>
      <c r="I1975" s="7" t="n"/>
      <c r="J1975" s="7" t="n"/>
      <c r="K1975" s="7" t="n"/>
      <c r="L1975" s="7" t="n"/>
      <c r="M1975" s="7" t="inlineStr">
        <is>
          <t>https://www.phy.ncu.edu.tw/news/110%e5%ad%b8%e5%b9%b4%e5%ba%a6%e6%96%b0%e4%bd%8f%e6%b0%91%e5%85%a5%e5%ad%b8%e6%8b%9b%e7%94%9f%e7%b0%a1%e7%ab%a0/</t>
        </is>
      </c>
      <c r="N1975" s="7" t="inlineStr">
        <is>
          <t>許慧君</t>
        </is>
      </c>
    </row>
    <row r="1976" ht="183" customHeight="1">
      <c r="A1976" s="7">
        <f>TRUE()</f>
        <v/>
      </c>
      <c r="B1976" s="7" t="inlineStr">
        <is>
          <t>其他</t>
        </is>
      </c>
      <c r="C1976" s="7" t="n"/>
      <c r="D1976" s="14" t="n">
        <v>44257</v>
      </c>
      <c r="E1976" s="7" t="inlineStr">
        <is>
          <t>Turnitin論文比對系統使用規範，即日起開始實施</t>
        </is>
      </c>
      <c r="F1976" s="9" t="inlineStr">
        <is>
          <t>109年度第2學期起，研究生參加學位考試時，應提供「論文相似度比對報告」給考試委員參考，為確保Turnitin帳號之有效運用，圖書館業同步制定Turnitin論文比對系統使用規範如下：
使用期限：學生1學期申請1次，學期結束課程將過期，若下一學期仍須使用請重新申請，教職員則不在此限。
於109年第1學期（110年1月31日）以前申請帳號之學生，可使用至110年3月31日，之後若仍須使用請再重新申請。
本館將於110年3月9日及4月7日14:00-15:30於總圖書館B1推廣教室進行Turnitin論文比對系統利用教育課程，歡迎報名參加。（3月報名網址：https://rapid.lib.ncu.edu.tw/course/info.php?y=2021&amp;m=3、4月報名網址：https://rapid.lib.ncu.edu.tw/course/info.php?y=2021&amp;m=4）
帳號申請方式請參考網址：https://www.lib.ncu.edu.tw/TurniTin/，如有其他問題，歡迎聯絡圖書館推廣服務組，E-mail：ncu57407@ncu.edu.tw；電話：03-4227151轉分機57407。</t>
        </is>
      </c>
      <c r="G1976" s="7" t="inlineStr">
        <is>
          <t>https://rapid.lib.ncu.edu.tw/course/info.php?y=2021&amp;m=3</t>
        </is>
      </c>
      <c r="H1976" s="7" t="inlineStr">
        <is>
          <t>https://rapid.lib.ncu.edu.tw/course/info.php?y=2021&amp;m=3</t>
        </is>
      </c>
      <c r="I1976" s="7" t="inlineStr">
        <is>
          <t>https://rapid.lib.ncu.edu.tw/course/info.php?y=2021&amp;m=4</t>
        </is>
      </c>
      <c r="J1976" s="7" t="inlineStr">
        <is>
          <t>https://rapid.lib.ncu.edu.tw/course/info.php?y=2021&amp;m=4</t>
        </is>
      </c>
      <c r="K1976" s="7" t="inlineStr">
        <is>
          <t>https://www.lib.ncu.edu.tw/TurniTin/，如有其他問題，歡迎聯絡圖書館推廣服務組，E-m</t>
        </is>
      </c>
      <c r="L1976" s="7" t="inlineStr">
        <is>
          <t>https://www.lib.ncu.edu.tw/TurniTin/，如有其他問題，歡迎聯絡圖書館推廣服務組，E-mail</t>
        </is>
      </c>
      <c r="M1976" s="7" t="inlineStr">
        <is>
          <t>https://www.phy.ncu.edu.tw/news/turnitin%e8%ab%96%e6%96%87%e6%af%94%e5%b0%8d%e7%b3%bb%e7%b5%b1%e4%bd%bf%e7%94%a8%e8%a6%8f%e7%af%84%ef%bc%8c%e5%8d%b3%e6%97%a5%e8%b5%b7%e9%96%8b%e5%a7%8b%e5%af%a6%e6%96%bd/</t>
        </is>
      </c>
      <c r="N1976" s="7" t="inlineStr">
        <is>
          <t>許慧君</t>
        </is>
      </c>
    </row>
    <row r="1977" ht="53" customHeight="1">
      <c r="A1977" s="7">
        <f>TRUE()</f>
        <v/>
      </c>
      <c r="B1977" s="7" t="inlineStr">
        <is>
          <t>其他</t>
        </is>
      </c>
      <c r="C1977" s="7" t="n"/>
      <c r="D1977" s="14" t="n">
        <v>44257</v>
      </c>
      <c r="E1977" s="7" t="inlineStr">
        <is>
          <t>『110年五年取得學、碩士學位』即日起受理申請</t>
        </is>
      </c>
      <c r="F1977" s="9" t="inlineStr">
        <is>
          <t>申請截止日：110/04/30，請備妥下列文件於截止日前送至系辦吳小姐處。
檢附文件：申請表、推薦函2封及歷年成績單乙份(含累計成績排名及總平均成績)、其他有利審查文件等。
申請表及辦法請至 物理系網頁-系所簡介-系所規章-大學部相關規章 下載。</t>
        </is>
      </c>
      <c r="G1977" s="7" t="n"/>
      <c r="H1977" s="7" t="n"/>
      <c r="I1977" s="7" t="n"/>
      <c r="J1977" s="7" t="n"/>
      <c r="K1977" s="7" t="n"/>
      <c r="L1977" s="7" t="n"/>
      <c r="M1977" s="7" t="inlineStr">
        <is>
          <t>https://www.phy.ncu.edu.tw/news/%e3%80%8e110%e5%b9%b4%e4%ba%94%e5%b9%b4%e5%8f%96%e5%be%97%e5%ad%b8%e3%80%81%e7%a2%a9%e5%a3%ab%e5%ad%b8%e4%bd%8d%e3%80%8f%e5%8d%b3%e6%97%a5%e8%b5%b7%e5%8f%97%e7%90%86%e7%94%b3%e8%ab%8b/</t>
        </is>
      </c>
      <c r="N1977" s="7" t="inlineStr">
        <is>
          <t>吳菁穗</t>
        </is>
      </c>
    </row>
    <row r="1978" ht="170" customHeight="1">
      <c r="A1978" s="7">
        <f>TRUE()</f>
        <v/>
      </c>
      <c r="B1978" s="7" t="inlineStr">
        <is>
          <t>招生</t>
        </is>
      </c>
      <c r="C1978" s="7" t="n"/>
      <c r="D1978" s="14" t="n">
        <v>44257</v>
      </c>
      <c r="E1978" s="7" t="inlineStr">
        <is>
          <t>【碩士班】110學年度碩士班考試入學初試錄取暨得參加複試名單</t>
        </is>
      </c>
      <c r="F1978" s="9" t="inlineStr">
        <is>
          <t>得參加複試名單:http://pdc.adm.ncu.edu.tw/postM/post/adm/ncu110_0302_1.pdf
複試通知函及初試成績單將於3/3以掛號信件郵寄至通訊地址
複試方試:物理-110物理系碩士班入學考試複試通知函下載
審查資料：請務必依據招生簡章上所規定『複試審查資料電子檔請於110年3月10日前依序合併成一個PDF檔案EMAIL至corona@ncu.edu.tw（檔案名稱:准考證號碼-姓名）』。
***推薦函電子檔亦可由推薦者自行EMAIL至corona@ncu.edu.tw（檔案名稱:准考證號碼-姓名）
下列事項特別說明
如欲放棄參加複試，請來信(corona@ncu.edu.tw)告知姓名、准考證號碼，並註明放棄參加03/19複試。
審查資料所需檢附的推薦信及自傳，皆無特定格式。
已寄達的審查資料電子檔如有缺件，本系會以電話聯繫通知。
如有其他相關問題，歡迎來信(corona@ncu.edu.tw)或來電(03-4227151分機65384)詢問</t>
        </is>
      </c>
      <c r="G1978" s="7" t="inlineStr">
        <is>
          <t>http://pdc.adm.ncu.edu.tw/postM/post/adm/ncu110_0302_1.pdf</t>
        </is>
      </c>
      <c r="H1978" s="7" t="inlineStr">
        <is>
          <t>http://pdc.adm.ncu.edu.tw/postM/post/adm/ncu110_0302_1.pdf</t>
        </is>
      </c>
      <c r="I1978" s="7" t="inlineStr">
        <is>
          <t>複試方試:物理-110物理系碩士班入學考試複試通知函</t>
        </is>
      </c>
      <c r="J1978" s="7" t="inlineStr">
        <is>
          <t>https://www.phy.ncu.edu.tw/wp-content/uploads/2021/03/物理-110物理系碩士班入學考試複試通知函.pdf</t>
        </is>
      </c>
      <c r="K1978" s="7" t="inlineStr">
        <is>
          <t>下載</t>
        </is>
      </c>
      <c r="L1978" s="7" t="inlineStr">
        <is>
          <t>https://www.phy.ncu.edu.tw/wp-content/uploads/2021/03/物理-110物理系碩士班入學考試複試通知函.pdf</t>
        </is>
      </c>
      <c r="M1978" s="7" t="inlineStr">
        <is>
          <t>https://www.phy.ncu.edu.tw/news/%e3%80%90%e7%a2%a9%e5%a3%ab%e7%8f%ad%e3%80%91110%e5%ad%b8%e5%b9%b4%e5%ba%a6%e7%a2%a9%e5%a3%ab%e7%8f%ad%e8%80%83%e8%a9%a6%e5%85%a5%e5%ad%b8%e5%88%9d%e8%a9%a6%e9%8c%84%e5%8f%96%e6%9a%a8%e5%be%97/</t>
        </is>
      </c>
      <c r="N1978" s="7" t="inlineStr">
        <is>
          <t>許慧君</t>
        </is>
      </c>
    </row>
    <row r="1979" ht="235" customHeight="1">
      <c r="A1979" s="7">
        <f>TRUE()</f>
        <v/>
      </c>
      <c r="B1979" s="7" t="inlineStr">
        <is>
          <t>獎學金</t>
        </is>
      </c>
      <c r="C1979" s="7" t="n"/>
      <c r="D1979" s="14" t="n">
        <v>44253</v>
      </c>
      <c r="E1979" s="7" t="inlineStr">
        <is>
          <t>109學年度傑出領導獎學金-領導新勢力崛起</t>
        </is>
      </c>
      <c r="F1979" s="9" t="inlineStr">
        <is>
          <t>【申請日期】即日起~03月12日
【申請方式】 
1. 線上申請 https://scholarship.careercenter.ncu.edu.tw/，依系統提示步驟填寫申請資料 
2. 完成線上申請後，請將申請資料印出，並簽名確認文件內容無誤。 
3. 備妥下列文件，連同申請資料送至學務處職涯發展中心  
 (1)師長推薦信乙封   
(2)擔任幹部當學期之成績單(如跨多個學期，請附入學迄今之成績單) 
(3)大學部學生須繳交學生學習護照認證時數影本，送服務學習發展中心核章
【審查程序】   
 1. 票選：得票數須通過門檻票數方可進入評選階段，但票數不列入計分。     110年03月22日至26日，請至系統投票，本校在學學生皆有投票權，每位同學限圈選一位候選人。                       
 2. 評選：書面資料審查及面談評選   
 3. 決選：名單擇優推薦6名得獎者進入「建德傑出領導獎學金」及「蔡力行先生獎學金」複選之候選名單，角逐10萬元獎學金。
中大學生傑出領導獎學金實施辦法
國立中央大學建德傑出領導獎學金辦法
蔡力行先生獎學金辦法</t>
        </is>
      </c>
      <c r="G1979" s="7" t="inlineStr">
        <is>
          <t>https://scholarship.careercenter.ncu.edu.tw/</t>
        </is>
      </c>
      <c r="H1979" s="7" t="inlineStr">
        <is>
          <t>https://scholarship.careercenter.ncu.edu.tw/</t>
        </is>
      </c>
      <c r="I1979" s="7" t="inlineStr">
        <is>
          <t>中大學生傑出領導獎學金實施辦法</t>
        </is>
      </c>
      <c r="J1979" s="7" t="inlineStr">
        <is>
          <t>https://www.ncu.edu.tw/assets/thumbs/events/bb1b77bf4ffac0845b82126e86e81582.pdf</t>
        </is>
      </c>
      <c r="K1979" s="7" t="inlineStr">
        <is>
          <t>國立中央大學建德傑出領導獎學金辦法</t>
        </is>
      </c>
      <c r="L1979" s="7" t="inlineStr">
        <is>
          <t>https://www.ncu.edu.tw/assets/thumbs/events/00b6a5772f396bdeea8e11b094c74488.pdf</t>
        </is>
      </c>
      <c r="M1979" s="7" t="inlineStr">
        <is>
          <t>https://www.phy.ncu.edu.tw/news/109%e5%ad%b8%e5%b9%b4%e5%ba%a6%e5%82%91%e5%87%ba%e9%a0%98%e5%b0%8e%e7%8d%8e%e5%ad%b8%e9%87%91-%e9%a0%98%e5%b0%8e%e6%96%b0%e5%8b%a2%e5%8a%9b%e5%b4%9b%e8%b5%b7/</t>
        </is>
      </c>
      <c r="N1979" s="7" t="inlineStr">
        <is>
          <t>許慧君</t>
        </is>
      </c>
    </row>
    <row r="1980" ht="261" customHeight="1">
      <c r="A1980" s="7">
        <f>TRUE()</f>
        <v/>
      </c>
      <c r="B1980" s="7" t="inlineStr">
        <is>
          <t>其他</t>
        </is>
      </c>
      <c r="C1980" s="7" t="n"/>
      <c r="D1980" s="14" t="n">
        <v>44252</v>
      </c>
      <c r="E1980" s="7" t="inlineStr">
        <is>
          <t>物理系實驗室徵求工讀生</t>
        </is>
      </c>
      <c r="F1980" s="9" t="inlineStr">
        <is>
          <t>物理系實驗室徵求工讀生
名額：1名
薪資：165元/小時(勞雇型)
聘期：110.03.01-06.30
時間：排班制。
實驗室名稱暑假排班時數學期間排班時數資格
教學實驗室
 (實驗物理.近代物理.電子學.光學等)
 (需同時值班機械工廠)2-4小時/周( 如有必要，得外加1~3小時)2-4 小時/週工作細心、認真、負責。略懂電腦及實驗儀器操作(加分)
機械工廠
 (需同時值班教學實驗室)2小時/週  2-4小時/週略懂機械相關設備，細心，有耐心。認真勤勞
意者請填寫下列資料回傳corona@ncu.edu.tw
姓名:
系級:
學號:
手機:
Email:
可排班時段:</t>
        </is>
      </c>
      <c r="G1980" s="7" t="n"/>
      <c r="H1980" s="7" t="n"/>
      <c r="I1980" s="7" t="n"/>
      <c r="J1980" s="7" t="n"/>
      <c r="K1980" s="7" t="n"/>
      <c r="L1980" s="7" t="n"/>
      <c r="M1980" s="7" t="inlineStr">
        <is>
          <t>https://www.phy.ncu.edu.tw/news/%e7%89%a9%e7%90%86%e7%b3%bb%e5%af%a6%e9%a9%97%e5%ae%a4%e5%be%b5%e6%b1%82%e5%b7%a5%e8%ae%80%e7%94%9f-4/</t>
        </is>
      </c>
      <c r="N1980" s="7" t="inlineStr">
        <is>
          <t>許慧君</t>
        </is>
      </c>
    </row>
    <row r="1981" ht="369" customHeight="1">
      <c r="A1981" s="7">
        <f>TRUE()</f>
        <v/>
      </c>
      <c r="B1981" s="7" t="inlineStr">
        <is>
          <t>其他</t>
        </is>
      </c>
      <c r="C1981" s="7" t="n"/>
      <c r="D1981" s="14" t="n">
        <v>44252</v>
      </c>
      <c r="E1981" s="7" t="inlineStr">
        <is>
          <t>提醒3月5日確認選課Confirm selected course list on Mar.5th</t>
        </is>
      </c>
      <c r="F1981" s="9" t="inlineStr">
        <is>
          <t>公告內容：
課程加退選至3/3(三)23:59，3/4(四)起課程如有衝堂/同課號情形將全數退選。
請同學務必於03月05日(五)上午9時之後，至選課系統確認課程，特別留意課程課號是否正確符合畢業規定。 若課程仍有異動需求，請辦理人工加退選，
人工加退選辦理期間：110/03/05(五) 09:00 ~ 110/03/09 (二) 17:00
辦理程序：登入選課系統、課程加退選、人工加退選課程申請表、列印申請表、任課教師簽章、出納組繳交現金或課務組悠遊卡扣款 100元手續費、申請表須於03/09前送至【課務組】
逾期不再受理，只能申請停修(110/04/07-110/05/21)，期末不得再以任何理由請求修改課程。
課務組敬上
Dear Students:
Course Selection will be due on Mar. 3rd. Classes in overlapping time or classes with same course number will be dropped by system on Mar. 4th.
Please check your selected courses result at Course Schedule Planning System between Mar. 5th to Mar. 9th . Please make sure every course number is correct and meet your graduation requirement.
If there’s any problem, please submit your form of manually add/drop courses to NCU curriculum division to correct the course between Mar.5th to Mar. 9th.
How to do it: Log in NCU Course Schedule Planning System, Add and Drop courses, Print application form to manually update course selection record, Get signature of the course instructor, Pay late processing fee of NT100 to cashier division, Submit the form to curriculum division(3rd floor at administrative building).
When to do it: During Mar. 5th to Mar. 9th , 9a.m. to 5p.m.
After this period, you could only apply for withdrawing course between Apr. 7th to May 21st.
Please be reminded that any application for correcting your course list after May 21st for any reason won’t be accepted.
NCU Curriculum Division</t>
        </is>
      </c>
      <c r="G1981" s="7" t="n"/>
      <c r="H1981" s="7" t="n"/>
      <c r="I1981" s="7" t="n"/>
      <c r="J1981" s="7" t="n"/>
      <c r="K1981" s="7" t="n"/>
      <c r="L1981" s="7" t="n"/>
      <c r="M1981" s="7" t="inlineStr">
        <is>
          <t>https://www.phy.ncu.edu.tw/news/%e6%8f%90%e9%86%923%e6%9c%885%e6%97%a5%e7%a2%ba%e8%aa%8d%e9%81%b8%e8%aa%b2confirm-selected-course-list-on-mar-5th/</t>
        </is>
      </c>
      <c r="N1981" s="7" t="inlineStr">
        <is>
          <t>許慧君</t>
        </is>
      </c>
    </row>
    <row r="1982" ht="285" customHeight="1">
      <c r="A1982" s="7">
        <f>TRUE()</f>
        <v/>
      </c>
      <c r="B1982" s="7" t="inlineStr">
        <is>
          <t>演講</t>
        </is>
      </c>
      <c r="C1982" s="7" t="n"/>
      <c r="D1982" s="14" t="n">
        <v>44251</v>
      </c>
      <c r="E1982" s="7" t="inlineStr">
        <is>
          <t>Colloquium20210302-Accelerating Particle Physics Discovery with Artificial Intelligence</t>
        </is>
      </c>
      <c r="F1982" s="9" t="inlineStr">
        <is>
          <t>Colloquium
Department of Physics, NCU
Accelerating Particle Physics Discovery with Artificial Intelligence
Prof. Shih-Chieh Hsu
University of Washington
Date 2021.03.02 (Tue)
Place S4-625
Time 14:00-16:00
Abstract
The demands for computing in the Large Hadron Collider (LHC) physics are already intensive and are expected to increase tremendously in the coming years. Combined with deep learning algorithms, parallelized processing architectures, in particular, Graphics Processing Unit (GPU) and Field Programmable Gate Arrays (FPGAs) have been shown to give large speedups in computing when compared with conventional CPUs. In this talk, I'll demonstrate that the acceleration of artificial intelligence (AI) inference as a web service represents a heterogeneous computing solution for particle physics experiments. I'll present a comprehensive exploration of several realistic examples with upto a factor of 175 improvement in model inference latency over traditional CPU inference. This opens a new strategy for the seamless integration of coprocessors so that the LHC can maintain, if not exceed, its current performance throughout its running. Finally, I'll discuss how AI-as-a-Service can bring together disparate communities that are threaded by common data-intensive grand challenges to accelerate discovery in Science and Engineering.</t>
        </is>
      </c>
      <c r="G1982" s="7" t="n"/>
      <c r="H1982" s="7" t="n"/>
      <c r="I1982" s="7" t="n"/>
      <c r="J1982" s="7" t="n"/>
      <c r="K1982" s="7" t="n"/>
      <c r="L1982" s="7" t="n"/>
      <c r="M1982" s="7" t="inlineStr">
        <is>
          <t>https://www.phy.ncu.edu.tw/news/colloquium20210302-accelerating-particle-physics-discovery-with-artificial-intelligence/</t>
        </is>
      </c>
      <c r="N1982" s="7" t="inlineStr">
        <is>
          <t>許慧君</t>
        </is>
      </c>
    </row>
    <row r="1983">
      <c r="A1983" s="7">
        <f>TRUE()</f>
        <v/>
      </c>
      <c r="B1983" s="7" t="inlineStr">
        <is>
          <t>招生</t>
        </is>
      </c>
      <c r="C1983" s="7" t="inlineStr">
        <is>
          <t>高中生</t>
        </is>
      </c>
      <c r="D1983" s="14" t="n">
        <v>44250</v>
      </c>
      <c r="E1983" s="7" t="inlineStr">
        <is>
          <t>110學年度大學個人申請-「考生須知」</t>
        </is>
      </c>
      <c r="F1983" s="7" t="n"/>
      <c r="G1983" s="7" t="n"/>
      <c r="H1983" s="7" t="n"/>
      <c r="I1983" s="7" t="n"/>
      <c r="J1983" s="7" t="n"/>
      <c r="K1983" s="7" t="n"/>
      <c r="L1983" s="7" t="n"/>
      <c r="M1983" s="7" t="inlineStr">
        <is>
          <t>https://www.phy.ncu.edu.tw/news/110%e5%ad%b8%e5%b9%b4%e5%ba%a6%e5%a4%a7%e5%ad%b8%e5%80%8b%e4%ba%ba%e7%94%b3%e8%ab%8b-%e3%80%8c%e8%80%83%e7%94%9f%e9%a0%88%e7%9f%a5%e3%80%8d/</t>
        </is>
      </c>
      <c r="N1983" s="7" t="inlineStr">
        <is>
          <t>吳菁穗</t>
        </is>
      </c>
    </row>
    <row r="1984" ht="261" customHeight="1">
      <c r="A1984" s="7">
        <f>TRUE()</f>
        <v/>
      </c>
      <c r="B1984" s="7" t="inlineStr">
        <is>
          <t>其他</t>
        </is>
      </c>
      <c r="C1984" s="7" t="n"/>
      <c r="D1984" s="14" t="n">
        <v>44250</v>
      </c>
      <c r="E1984" s="7" t="inlineStr">
        <is>
          <t>109-2課程教學助教Teaching Assistant(20210223)</t>
        </is>
      </c>
      <c r="F1984" s="9" t="inlineStr">
        <is>
          <t>109-2課程助教安排如附件The arrangement of TA for the second semester of the academic year 109 is as the annex.
109-2助教TA-2下載
• 目前尚有數門課程待聘，有意申請者請於2/26前填寫附件申請表，email 至corona@ncu.edu.tw (歡迎大四學生提出申請!!!!!)
Positions are still available for several courses. Students who are willing to apply for the positions please fill in the application form and email it to corona@ncu.edu.tw by Feb 26.
109-2助教志願表TA-Application-Form下載
• 已擔任助教者請於2/22前完成聘雇程序，以利3/1起聘，以免影響個人勞保權益。並請於開學日2/22前主動與授課老師聯繫工作事宜
Those who have served as teaching assistants are requested to complete the employment procedures before Feb 22 to facilitate employment on March 1, so as not to affect personal labor insurance rights. And please take the initiative to contact the teacher for work matters before Feb 22 of the school open day.
助教報到程序Teaching assistant application procedures
附件一 助教同意切結書TA agreement affidavit
附件二 國立中央大學獎助生暨學生兼任助理學習與勞僱型態同意書11003-11006
國立中央大學教學助理管理要點
研究生獎助學金辦法-109年6月1日行政會議通過
國立中央大學物理系研究生獎助學金辦法20201215</t>
        </is>
      </c>
      <c r="G1984" s="7" t="inlineStr">
        <is>
          <t>109-2助教TA-2</t>
        </is>
      </c>
      <c r="H1984" s="7" t="inlineStr">
        <is>
          <t>https://www.phy.ncu.edu.tw/wp-content/uploads/2021/02/109-2助教TA-2.pdf</t>
        </is>
      </c>
      <c r="I1984" s="7" t="inlineStr">
        <is>
          <t>下載</t>
        </is>
      </c>
      <c r="J1984" s="7" t="inlineStr">
        <is>
          <t>https://www.phy.ncu.edu.tw/wp-content/uploads/2021/02/109-2助教TA-2.pdf</t>
        </is>
      </c>
      <c r="K1984" s="7" t="inlineStr">
        <is>
          <t>109-2助教志願表TA-Application-Form下載</t>
        </is>
      </c>
      <c r="L1984" s="7" t="inlineStr">
        <is>
          <t>https://www.phy.ncu.edu.tw/wp-content/uploads/2021/01/109-2%E5%8A%A9%E6%95%99%E5%BF%97%E9%A1%98%E8%A1%A8TA-Application-Form-2.xls</t>
        </is>
      </c>
      <c r="M1984" s="7" t="inlineStr">
        <is>
          <t>https://www.phy.ncu.edu.tw/news/109-2%e8%aa%b2%e7%a8%8b%e6%95%99%e5%ad%b8%e5%8a%a9%e6%95%99teaching-assistant20210223/</t>
        </is>
      </c>
      <c r="N1984" s="7" t="inlineStr">
        <is>
          <t>許慧君</t>
        </is>
      </c>
    </row>
    <row r="1985" ht="66" customHeight="1">
      <c r="A1985" s="7">
        <f>TRUE()</f>
        <v/>
      </c>
      <c r="B1985" s="7" t="inlineStr">
        <is>
          <t>其他</t>
        </is>
      </c>
      <c r="C1985" s="7" t="n"/>
      <c r="D1985" s="14" t="n">
        <v>44250</v>
      </c>
      <c r="E1985" s="7" t="inlineStr">
        <is>
          <t>109-2物理系研究生畢業離校手續Graduate Students’ Graduation Procedure of the Physics Department</t>
        </is>
      </c>
      <c r="F1985" s="9" t="inlineStr">
        <is>
          <t>物理系研究生畢業離校手續Graduate-Students’-Graduation-Procedure-of-the-Physics-Department下載
1100222公告1092頒發學位證書注意事項下載
物理系離校系所同意書Graduation-Form-of-the-Physics-Department-of-National-Central-University下載</t>
        </is>
      </c>
      <c r="G1985" s="7" t="inlineStr">
        <is>
          <t>物理系研究生畢業離校手續Graduate-Students’-Graduation-Procedure-of-the-P</t>
        </is>
      </c>
      <c r="H1985" s="7" t="inlineStr">
        <is>
          <t>https://www.phy.ncu.edu.tw/wp-content/uploads/2021/02/物理系研究生畢業離校手續Graduate-Students’-Graduation-Procedure-of-the-Physics-Department-1.pdf</t>
        </is>
      </c>
      <c r="I1985" s="7" t="inlineStr">
        <is>
          <t>下載</t>
        </is>
      </c>
      <c r="J1985" s="7" t="inlineStr">
        <is>
          <t>https://www.phy.ncu.edu.tw/wp-content/uploads/2021/02/物理系研究生畢業離校手續Graduate-Students’-Graduation-Procedure-of-the-Physics-Department-1.pdf</t>
        </is>
      </c>
      <c r="K1985" s="7" t="inlineStr">
        <is>
          <t>1100222公告1092頒發學位證書注意事項</t>
        </is>
      </c>
      <c r="L1985" s="7" t="inlineStr">
        <is>
          <t>https://www.phy.ncu.edu.tw/wp-content/uploads/2021/02/1100222公告1092頒發學位證書注意事項.pdf</t>
        </is>
      </c>
      <c r="M1985" s="7" t="inlineStr">
        <is>
          <t>https://www.phy.ncu.edu.tw/news/109-2%e7%89%a9%e7%90%86%e7%b3%bb%e7%a0%94%e7%a9%b6%e7%94%9f%e7%95%a2%e6%a5%ad%e9%9b%a2%e6%a0%a1%e6%89%8b%e7%ba%8cgraduate-students-graduation-procedure-of-the-physics-department/</t>
        </is>
      </c>
      <c r="N1985" s="7" t="inlineStr">
        <is>
          <t>許慧君</t>
        </is>
      </c>
    </row>
    <row r="1986" ht="53" customHeight="1">
      <c r="A1986" s="7">
        <f>TRUE()</f>
        <v/>
      </c>
      <c r="B1986" s="7" t="inlineStr">
        <is>
          <t>其他</t>
        </is>
      </c>
      <c r="C1986" s="7" t="n"/>
      <c r="D1986" s="14" t="n">
        <v>44250</v>
      </c>
      <c r="E1986" s="7" t="inlineStr">
        <is>
          <t>109-2物理系博碩士班學位口試注意事項Oral Test &amp;Thesis Defense Notification (2021.02.23更新)</t>
        </is>
      </c>
      <c r="F1986" s="9" t="inlineStr">
        <is>
          <t>物理系博碩士班學位口試注意事項Oral-Test-Thesis-Defense-Notification-2下載
附件一.學位考試申請系統簽核流程-1下載
附件二.學位考試申請系統-學生使用說明-1下載
附件五.學位考試系統使用QA-1下載</t>
        </is>
      </c>
      <c r="G1986" s="7" t="inlineStr">
        <is>
          <t>物理系博碩士班學位口試注意事項Oral-Test-Thesis-Defense-Notification-2</t>
        </is>
      </c>
      <c r="H1986" s="7" t="inlineStr">
        <is>
          <t>https://www.phy.ncu.edu.tw/wp-content/uploads/2021/02/物理系博碩士班學位口試注意事項Oral-Test-Thesis-Defense-Notification-2.pdf</t>
        </is>
      </c>
      <c r="I1986" s="7" t="inlineStr">
        <is>
          <t>下載</t>
        </is>
      </c>
      <c r="J1986" s="7" t="inlineStr">
        <is>
          <t>https://www.phy.ncu.edu.tw/wp-content/uploads/2021/02/物理系博碩士班學位口試注意事項Oral-Test-Thesis-Defense-Notification-2.pdf</t>
        </is>
      </c>
      <c r="K1986" s="7" t="inlineStr">
        <is>
          <t>附件一.學位考試申請系統簽核流程-1</t>
        </is>
      </c>
      <c r="L1986" s="7" t="inlineStr">
        <is>
          <t>https://www.phy.ncu.edu.tw/wp-content/uploads/2021/02/附件一.學位考試申請系統簽核流程-1.pdf</t>
        </is>
      </c>
      <c r="M1986" s="7" t="inlineStr">
        <is>
          <t>https://www.phy.ncu.edu.tw/news/109-2%e7%89%a9%ef%a7%a4%e7%b3%bb%e5%8d%9a%e7%a2%a9%e5%a3%ab%e7%8f%ad%e5%ad%b8%e4%bd%8d%e5%8f%a3%e8%a9%a6%e6%b3%a8%e6%84%8f%e4%ba%8b%e9%a0%85oral-test-thesis-defense-notification-2021-02-23%e6%9b%b4/</t>
        </is>
      </c>
      <c r="N1986" s="7" t="inlineStr">
        <is>
          <t>許慧君</t>
        </is>
      </c>
    </row>
    <row r="1987" ht="196" customHeight="1">
      <c r="A1987" s="7">
        <f>TRUE()</f>
        <v/>
      </c>
      <c r="B1987" s="7" t="inlineStr">
        <is>
          <t>其他</t>
        </is>
      </c>
      <c r="C1987" s="7" t="n"/>
      <c r="D1987" s="14" t="n">
        <v>44250</v>
      </c>
      <c r="E1987" s="7" t="inlineStr">
        <is>
          <t>高能與強場物理研究中心重力波實驗室 誠徵博士後研究人員</t>
        </is>
      </c>
      <c r="F1987" s="9" t="inlineStr">
        <is>
          <t>應徵資格：具博士學歷
工作項目與內容：
發展KAGRA重力波探測器校準系統(包含駐日研究)
建立與管理數據分析伺服器
需求人力：1名
工作地點：中央大學物理系重力波實驗室
工作時間：上午9點~下午5點
待遇：面議
應徵資料：
履歷(CV)
相關學經歷證明文件影本檔案
應徵方式：
E-mail寄至：iyuki@ncu.edu.tw
主旨：XXX(姓名)應徵研究助理,資料審核通過者將通知面試時間,未通過者恕不通知。
聯絡人：井上優貴教授</t>
        </is>
      </c>
      <c r="G1987" s="7" t="n"/>
      <c r="H1987" s="7" t="n"/>
      <c r="I1987" s="7" t="n"/>
      <c r="J1987" s="7" t="n"/>
      <c r="K1987" s="7" t="n"/>
      <c r="L1987" s="7" t="n"/>
      <c r="M1987" s="7" t="inlineStr">
        <is>
          <t>https://www.phy.ncu.edu.tw/news/%e9%ab%98%e8%83%bd%e8%88%87%e5%bc%b7%e5%a0%b4%e7%89%a9%e7%90%86%e7%a0%94%e7%a9%b6%e4%b8%ad%e5%bf%83%e9%87%8d%e5%8a%9b%e6%b3%a2%e5%af%a6%e9%a9%97%e5%ae%a4-%e8%aa%a0%e5%be%b5%e5%8d%9a%e5%a3%ab%e5%be%8c/</t>
        </is>
      </c>
      <c r="N1987" s="7" t="inlineStr">
        <is>
          <t>許慧君</t>
        </is>
      </c>
    </row>
    <row r="1988">
      <c r="A1988" s="7">
        <f>TRUE()</f>
        <v/>
      </c>
      <c r="B1988" s="7" t="inlineStr">
        <is>
          <t>招生</t>
        </is>
      </c>
      <c r="C1988" s="7" t="inlineStr">
        <is>
          <t>高中生</t>
        </is>
      </c>
      <c r="D1988" s="14" t="n">
        <v>44249</v>
      </c>
      <c r="E1988" s="7" t="inlineStr">
        <is>
          <t>110學年度大學個人申請-「書面資料審查重點項目及準備指引」</t>
        </is>
      </c>
      <c r="F1988" s="7" t="n"/>
      <c r="G1988" s="7" t="n"/>
      <c r="H1988" s="7" t="n"/>
      <c r="I1988" s="7" t="n"/>
      <c r="J1988" s="7" t="n"/>
      <c r="K1988" s="7" t="n"/>
      <c r="L1988" s="7" t="n"/>
      <c r="M1988" s="7" t="inlineStr">
        <is>
          <t>https://www.phy.ncu.edu.tw/news/110%e5%ad%b8%e5%b9%b4%e5%ba%a6%e5%a4%a7%e5%ad%b8%e5%80%8b%e4%ba%ba%e7%94%b3%e8%ab%8b-%e3%80%8c%e6%9b%b8%e9%9d%a2%e8%b3%87%e6%96%99%e5%af%a9%e6%9f%a5%e9%87%8d%e9%bb%9e%e9%a0%85%e7%9b%ae%e5%8f%8a/</t>
        </is>
      </c>
      <c r="N1988" s="7" t="inlineStr">
        <is>
          <t>吳菁穗</t>
        </is>
      </c>
    </row>
    <row r="1989" ht="409.6" customHeight="1">
      <c r="A1989" s="7">
        <f>TRUE()</f>
        <v/>
      </c>
      <c r="B1989" s="7" t="inlineStr">
        <is>
          <t>其他</t>
        </is>
      </c>
      <c r="C1989" s="7" t="n"/>
      <c r="D1989" s="14" t="n">
        <v>44249</v>
      </c>
      <c r="E1989" s="7" t="inlineStr">
        <is>
          <t>Special Colloquium(線上演講online) 20210304- Impact of nonreciprocity on electromagnetic fluctuation induced phenomena: the case of an atom near a Chern insulator</t>
        </is>
      </c>
      <c r="F1989" s="9" t="inlineStr">
        <is>
          <t>Special Colloquium
Department of Physics, NCU
Impact of nonreciprocity on electromagnetic fluctuation induced phenomena: the case of an atom near a Chern insulator
Speaker
Dr. Bing-Sui Lu
Division of Physics and Applied Physics, School of Physical and Mathematical Sciences, Nanyang Technological University, Singapore
Date 2021.3.04 (Thu)
Time 10:30am
Place S4-625
Abstract
In my talk, I describe certain electromagnetic fluctuation induced phenomena associated with a system that breaks electromagnetic reciprocity. Electromagnetic reciprocity implies that an interaction is symmetric if the space-time positions of a source and its field response are interchanged. However, there are systems in which such reciprocity is broken. As perhaps one of the simpler examples of a nonreciprocal system, we consider an atom interacting with a Chern insulator. A Chern insulator (CI) is a two-dimensional planar system which exhibits the quantum anomalous Hall effect, i.e., the static limit of its Hall conductance is quantised in units of $e^2/h$. Owing to the Hall effect it becomes nonreciprocal. For the phenomena associated with electromagnetic fluctuations, we consider the Casimir-Polder interaction and the spontaneous emission behavior of an atom near the CI, with the atom being modelled by a two-level system. To adequately address the fluctuational problem, we derive the full frequency dispersion of the conductivity tensor for a CI using the Kubo formula, finding for the case of real frequencies that the spectrum of possible behaviors of a CI can be classified into three possible regimes, namely, the low frequency regime, where the CI (being probed by photons with frequencies smaller than the CI band gap) behaves more akin to a topological Hall conductor; the intermediate frequency regime, where the frequency of photons is large enough to promote valence electrons to the conduction band and the CI acquires a real longitudinal conductance; and lastly, the high frequency regime, where the conductivity asymptotically vanishes at large frequencies. We look at how each frequency regime influences both the behavior of the lifetime and also the resonant contribution to the Casimir-Polder shift in the transition frequency of an excited atom, finding for instance that the presence of Van Hove singularities in the electronic density of states can dramatically enhance both the transition rate and the transition frequency between the atomic states. Electromagnetic nonreciprocity leads to coupling between a circularly polarised state of an atom with the Hall conductance of the CI, and depending on the relative sign of the circular polarisation and Hall conductance, the resonant behavior of the excited atom can manifest itself in rather different outcomes, which can facilitate the discrimination of the sign of the Chern number of the CI or the polarisation state the atom is in. Finally, we explore the possibility that the Casimir-Polder force between a ground-state atom and a…（內容過長截斷，完整內容見原始連結）</t>
        </is>
      </c>
      <c r="G1989" s="7" t="n"/>
      <c r="H1989" s="7" t="n"/>
      <c r="I1989" s="7" t="n"/>
      <c r="J1989" s="7" t="n"/>
      <c r="K1989" s="7" t="n"/>
      <c r="L1989" s="7" t="n"/>
      <c r="M1989" s="7" t="inlineStr">
        <is>
          <t>https://www.phy.ncu.edu.tw/news/special-colloquium%e7%b7%9a%e4%b8%8a%e6%bc%94%e8%ac%9bonline-20210304-impact-of-nonreciprocity-on-electromagnetic-fluctuation-induced-phenomena-the-case-of-an-atom-near-a-chern-insulator/</t>
        </is>
      </c>
      <c r="N1989" s="7" t="inlineStr">
        <is>
          <t>劉怡貞</t>
        </is>
      </c>
    </row>
    <row r="1990" ht="248" customHeight="1">
      <c r="A1990" s="7">
        <f>TRUE()</f>
        <v/>
      </c>
      <c r="B1990" s="7" t="inlineStr">
        <is>
          <t>演講</t>
        </is>
      </c>
      <c r="C1990" s="7" t="n"/>
      <c r="D1990" s="14" t="n">
        <v>44249</v>
      </c>
      <c r="E1990" s="7" t="inlineStr">
        <is>
          <t>Special Colloquium(線上演講online) 20210302- Black-box quantum certification-from quantum systems to quantum computers</t>
        </is>
      </c>
      <c r="F1990" s="9" t="inlineStr">
        <is>
          <t>Special Colloquium
Department of Physics, NCU
Black-box quantum certification - from quantum systems to quantum computers
Speaker
Dr. Shin-Liang Chen(陳信良)
Dahlem center for complex quantum systems, Free University of Berlin, Germany
Date 2021.3.02 (Tue)
Time 16:00
Place S4-625
Abstract
Verifying physical systems have played a central role in many fields of science. When performing a verification task, the devices used are always required to be highly reliable. In many situations, however, we may not be fully confident about the performance of these devices. Remarkably, the intrinsic properties of quantum physics allow us to verify quantum systems without relying on any assumption about the devices. In this talk, I will give an introduction to such a certification protocol, called “black-box quantum certification”. I will also present some of our recent works on black-box quantum certification of quantum systems. Finally, I will illustrate how to apply the idea of black-box quantum certification on verifying the physical layers of quantum computers.</t>
        </is>
      </c>
      <c r="G1990" s="7" t="n"/>
      <c r="H1990" s="7" t="n"/>
      <c r="I1990" s="7" t="n"/>
      <c r="J1990" s="7" t="n"/>
      <c r="K1990" s="7" t="n"/>
      <c r="L1990" s="7" t="n"/>
      <c r="M1990" s="7" t="inlineStr">
        <is>
          <t>https://www.phy.ncu.edu.tw/news/special-colloquium%e7%b7%9a%e4%b8%8a%e6%bc%94%e8%ac%9bonline-20210302-black-box-quantum-certification-from-quantum-systems-to-quantum-computers/</t>
        </is>
      </c>
      <c r="N1990" s="7" t="inlineStr">
        <is>
          <t>劉怡貞</t>
        </is>
      </c>
    </row>
    <row r="1991" ht="235" customHeight="1">
      <c r="A1991" s="7">
        <f>TRUE()</f>
        <v/>
      </c>
      <c r="B1991" s="7" t="inlineStr">
        <is>
          <t>演講</t>
        </is>
      </c>
      <c r="C1991" s="7" t="n"/>
      <c r="D1991" s="14" t="n">
        <v>44249</v>
      </c>
      <c r="E1991" s="7" t="inlineStr">
        <is>
          <t>Special Colloquium(線上演講online) 20210302- Does the Higgs boson have cousins: Finding the answer at the LHC</t>
        </is>
      </c>
      <c r="F1991" s="9" t="inlineStr">
        <is>
          <t>Special Colloquium
Department of Physics, NCU
Does the Higgs boson have cousins: Finding the answer at the LHC
Speaker
Dr. Devdatta Majumde
Division of Experimental Physics, Institut Ruđer Bošković, Croatia
Date 2021.3.02 (Tue)
Time 10:30am
Place S4-625
Abstract
The discovery of the Higgs boson at the Large Hadron Collider (LHC) at CERN, Geneva in 2012 was followed by the quest to understand its nature and role more precisely. An important question is wether there are further Higgs boson-like particles waiting to be discovered and how they interact with the Higgs boson itself. The answer to these may lead to discoveries of new physics beyond the Standard Model of particle physics and a deepening of our understanding of nature. In this talk I will address the search for new particles at the LHC using Higgs boson pairs as signatures. Special techniques required to identify highly energetic Higgs bosons, which are tools in these searches, will be discussed.</t>
        </is>
      </c>
      <c r="G1991" s="7" t="n"/>
      <c r="H1991" s="7" t="n"/>
      <c r="I1991" s="7" t="n"/>
      <c r="J1991" s="7" t="n"/>
      <c r="K1991" s="7" t="n"/>
      <c r="L1991" s="7" t="n"/>
      <c r="M1991" s="7" t="inlineStr">
        <is>
          <t>https://www.phy.ncu.edu.tw/news/special-colloquium%e7%b7%9a%e4%b8%8a%e6%bc%94%e8%ac%9bonline-20210302-does-the-higgs-boson-have-cousins-finding-the-answer-at-the-lhc/</t>
        </is>
      </c>
      <c r="N1991" s="7" t="inlineStr">
        <is>
          <t>劉怡貞</t>
        </is>
      </c>
    </row>
    <row r="1992" ht="261" customHeight="1">
      <c r="A1992" s="7">
        <f>TRUE()</f>
        <v/>
      </c>
      <c r="B1992" s="7" t="inlineStr">
        <is>
          <t>演講</t>
        </is>
      </c>
      <c r="C1992" s="7" t="n"/>
      <c r="D1992" s="14" t="n">
        <v>44247</v>
      </c>
      <c r="E1992" s="7" t="inlineStr">
        <is>
          <t>Special Colloquium(線上演講online) 20210223- Delineating QCD matter in extreme conditions</t>
        </is>
      </c>
      <c r="F1992" s="9" t="inlineStr">
        <is>
          <t>Special Colloquium
Department of Physics, NCU
Delineating QCD matter in extreme conditions
Speaker
Dr. Toru Kojo
Key Laboratory of Quark and Lepton Physics and Institute of Particle Physics, Central China Normal University, China
Date 2021.2.23 (Tue)
Time 10:30am
Place S4-625
Abstract
I discuss the properties of QCD matter in extreme conditions, in particular cold, dense QCD. The dense QCD matter has been explored for a long time, but its properties remain mystery even at conceptual level. There are on-going efforts to study dense QCD by utilizing the experimental information from neutron stars and low energy heavy ion collisions as well as the results of the lattice Monte-Carlo simulations for QCD-like theories which share many features with QCD. New theoretical concepts such as quarkyonic mattter have been also developed and new interesting problems were formulated. In my talk I delineate dense QCD from the viewpoints of QCD, condensed matter physics, and nuclear astrophysics, and then discuss what should be done in next 10 years.</t>
        </is>
      </c>
      <c r="G1992" s="7" t="n"/>
      <c r="H1992" s="7" t="n"/>
      <c r="I1992" s="7" t="n"/>
      <c r="J1992" s="7" t="n"/>
      <c r="K1992" s="7" t="n"/>
      <c r="L1992" s="7" t="n"/>
      <c r="M1992" s="7" t="inlineStr">
        <is>
          <t>https://www.phy.ncu.edu.tw/news/special-colloquium%e7%b7%9a%e4%b8%8a%e6%bc%94%e8%ac%9bonline-20210225-delineating-qcd-matter-in-extreme-conditions/</t>
        </is>
      </c>
      <c r="N1992" s="7" t="inlineStr">
        <is>
          <t>劉怡貞</t>
        </is>
      </c>
    </row>
    <row r="1993" ht="196" customHeight="1">
      <c r="A1993" s="7">
        <f>TRUE()</f>
        <v/>
      </c>
      <c r="B1993" s="7" t="inlineStr">
        <is>
          <t>其他</t>
        </is>
      </c>
      <c r="C1993" s="7" t="n"/>
      <c r="D1993" s="14" t="n">
        <v>44247</v>
      </c>
      <c r="E1993" s="7" t="inlineStr">
        <is>
          <t>『重要公告』開學校園防疫措施</t>
        </is>
      </c>
      <c r="F1993" s="9" t="inlineStr">
        <is>
          <t>開學後兩週內（110/2/22～110/3/7）啟動校園體溫量測，體溫量測採自助模式，每日量測1次並領取識別貼紙，請教職員工生將識別貼紙貼於易辨識位置，俾利教師及行政單位人員查核。
學生宿舍作為學生體溫量測主要第一道關卡，教職員工請利用單位內額溫槍或全校各自助體溫量測站，落實每日體溫量測（詳見附件）。
各館舍毋須強制實施單一入口管制，採自主健康管理。
教職員工生如有發燒及上呼吸道症狀，請勿入校上班上課。
校園內如無法保持社交安全距離，請務必配戴口罩。
請全校各單位配合外送員不要進入館舍。
體育室室內場館於開學後2週始開放校外人士使用
圖書館校外人士管制措施，持續實施至開學後2週。
自3月1日起開放志工到校服務。
校外人士入校請配合校方量體溫、戴口罩及線上實名制登錄。
教師返國自主健康管理期間採線上教學, 不實體授課。
校園體溫量測站下載</t>
        </is>
      </c>
      <c r="G1993" s="7" t="inlineStr">
        <is>
          <t>校園體溫量測站</t>
        </is>
      </c>
      <c r="H1993" s="7" t="inlineStr">
        <is>
          <t>https://www.phy.ncu.edu.tw/wp-content/uploads/2021/02/校園體溫量測站.pdf</t>
        </is>
      </c>
      <c r="I1993" s="7" t="inlineStr">
        <is>
          <t>下載</t>
        </is>
      </c>
      <c r="J1993" s="7" t="inlineStr">
        <is>
          <t>https://www.phy.ncu.edu.tw/wp-content/uploads/2021/02/校園體溫量測站.pdf</t>
        </is>
      </c>
      <c r="K1993" s="7" t="n"/>
      <c r="L1993" s="7" t="n"/>
      <c r="M1993" s="7" t="inlineStr">
        <is>
          <t>https://www.phy.ncu.edu.tw/news/%e3%80%8e%e9%87%8d%e8%a6%81%e5%85%ac%e5%91%8a%e3%80%8f%e9%96%8b%e5%ad%b8%e6%a0%a1%e5%9c%92%e9%98%b2%e7%96%ab%e6%8e%aa%e6%96%bd/</t>
        </is>
      </c>
      <c r="N1993" s="7" t="inlineStr">
        <is>
          <t>許慧君</t>
        </is>
      </c>
    </row>
    <row r="1994" ht="405" customHeight="1">
      <c r="A1994" s="7">
        <f>TRUE()</f>
        <v/>
      </c>
      <c r="B1994" s="7" t="inlineStr">
        <is>
          <t>演講</t>
        </is>
      </c>
      <c r="C1994" s="7" t="n"/>
      <c r="D1994" s="14" t="n">
        <v>44247</v>
      </c>
      <c r="E1994" s="7" t="inlineStr">
        <is>
          <t>Special Colloquium 20210225- Toward solid-state devices exploiting the Berry curvature effects with non-adiabatic dynamics</t>
        </is>
      </c>
      <c r="F1994" s="9" t="inlineStr">
        <is>
          <t>Special Colloquium
Department of Physics, NCU
Toward solid-state devices exploiting the Berry curvature effects with non-adiabatic dynamics
Speaker
Dr. 涂維元 (Wei-Yuan Tu)
Department of Physics, National Cheng Kung University, Taiwan
Date 2021.2.25 (Thu)
Time 10:00am
Place S4-625
Abstract
In this talk, we will depict a possible route toward conceiving device blueprints that exploit Berry phase effects in solid-state electronics. In contrast to the typical impression of the Berry curvature effects, usually introduced via adiabatic dynamics, we are particularly interested in the non-adiabatic aspects. On one hand, this is because the Berry curvature (which is inversely proportional to the square of the gap) is most pronounced at band anti-crossings with small gaps where the non-adiabatic dynamics is anticipated. On the other hand, for device applications, the externally applied fields are expected to steer the dynamics so that they shall be of finite magnitudes, other than infinitesimal (as required by the adiabatic limit), and are able to evoke non-adiabatic dynamics. As an initiative, we explore the non-adiabatic aspect of Hall effect at Berry curvature hotspots. We show that there exists a general connection between the field induced electron-hole coherence and intrinsic Hall velocity. In coherent evolution, the electron-hole coherence can manifest as a sizable ac Hall velocity. When environmental noise is taken into account, its joint action with the electric field favors a form of electron-hole coherence that is a function of wavevector and field only, leading to a dc non-linear Hall effect. The Hall current has all odd order terms in the field, and still retains the intrinsic role of the Berry curvature. Despite this initiative, a number of challenges await for turning quantum materials with interesting Berry phase properties into functional quantum devices. These include non-equilibrium dynamics, decoherence and non-Abelian gauge structures, etc. In pointing to the future research possibilities, we shall also outline some tangible strategies that help to exploit Berry curvature physics for device functionalities.</t>
        </is>
      </c>
      <c r="G1994" s="7" t="n"/>
      <c r="H1994" s="7" t="n"/>
      <c r="I1994" s="7" t="n"/>
      <c r="J1994" s="7" t="n"/>
      <c r="K1994" s="7" t="n"/>
      <c r="L1994" s="7" t="n"/>
      <c r="M1994" s="7" t="inlineStr">
        <is>
          <t>https://www.phy.ncu.edu.tw/news/special-colloquium-20210225-toward-solid-state-devices-exploiting-the-berry-curvature-effects-with-non-adiabatic-dynamics/</t>
        </is>
      </c>
      <c r="N1994" s="7" t="inlineStr">
        <is>
          <t>劉怡貞</t>
        </is>
      </c>
    </row>
    <row r="1995" ht="261" customHeight="1">
      <c r="A1995" s="7">
        <f>TRUE()</f>
        <v/>
      </c>
      <c r="B1995" s="7" t="inlineStr">
        <is>
          <t>其他</t>
        </is>
      </c>
      <c r="C1995" s="7" t="n"/>
      <c r="D1995" s="14" t="n">
        <v>44246</v>
      </c>
      <c r="E1995" s="7" t="inlineStr">
        <is>
          <t>109-2課程教學助教Teaching Assistant(20210219)</t>
        </is>
      </c>
      <c r="F1995" s="9" t="inlineStr">
        <is>
          <t>109-2課程助教安排如附件The arrangement of TA for the second semester of the academic year 109 is as the annex.
109-2助教TA-1下載
• 目前尚有數門課程待聘，有意申請者請於2/22前填寫附件申請表，email 至corona@ncu.edu.tw (歡迎大四學生提出申請!!!!!)
Positions are still available for several courses. Students who are willing to apply for the positions please fill in the application form and email it to corona@ncu.edu.tw by Feb 22.
109-2助教志願表TA-Application-Form下載
• 已擔任助教者請於2/22前完成聘雇程序，以利3/1起聘，以免影響個人勞保權益。並請於開學日2/22前主動與授課老師聯繫工作事宜
Those who have served as teaching assistants are requested to complete the employment procedures before Feb 22 to facilitate employment on March 1, so as not to affect personal labor insurance rights. And please take the initiative to contact the teacher for work matters before Feb 22 of the school open day.
助教報到程序Teaching assistant application procedures
附件一 助教同意切結書TA agreement affidavit
附件二 國立中央大學獎助生暨學生兼任助理學習與勞僱型態同意書11003-11006
國立中央大學教學助理管理要點
研究生獎助學金辦法-109年6月1日行政會議通過
國立中央大學物理系研究生獎助學金辦法20201215</t>
        </is>
      </c>
      <c r="G1995" s="7" t="inlineStr">
        <is>
          <t>109-2助教TA-1</t>
        </is>
      </c>
      <c r="H1995" s="7" t="inlineStr">
        <is>
          <t>https://www.phy.ncu.edu.tw/wp-content/uploads/2021/02/109-2助教TA-1.pdf</t>
        </is>
      </c>
      <c r="I1995" s="7" t="inlineStr">
        <is>
          <t>下載</t>
        </is>
      </c>
      <c r="J1995" s="7" t="inlineStr">
        <is>
          <t>https://www.phy.ncu.edu.tw/wp-content/uploads/2021/02/109-2助教TA-1.pdf</t>
        </is>
      </c>
      <c r="K1995" s="7" t="inlineStr">
        <is>
          <t>109-2助教志願表TA-Application-Form下載</t>
        </is>
      </c>
      <c r="L1995" s="7" t="inlineStr">
        <is>
          <t>https://www.phy.ncu.edu.tw/wp-content/uploads/2021/01/109-2%E5%8A%A9%E6%95%99%E5%BF%97%E9%A1%98%E8%A1%A8TA-Application-Form-2.xls</t>
        </is>
      </c>
      <c r="M1995" s="7" t="inlineStr">
        <is>
          <t>https://www.phy.ncu.edu.tw/news/109-2%e8%aa%b2%e7%a8%8b%e6%95%99%e5%ad%b8%e5%8a%a9%e6%95%99teaching-assistant20210219/</t>
        </is>
      </c>
      <c r="N1995" s="7" t="inlineStr">
        <is>
          <t>許慧君</t>
        </is>
      </c>
    </row>
    <row r="1996" ht="144" customHeight="1">
      <c r="A1996" s="7">
        <f>TRUE()</f>
        <v/>
      </c>
      <c r="B1996" s="7" t="inlineStr">
        <is>
          <t>演講</t>
        </is>
      </c>
      <c r="C1996" s="7" t="n"/>
      <c r="D1996" s="14" t="n">
        <v>44246</v>
      </c>
      <c r="E1996" s="7" t="inlineStr">
        <is>
          <t>Colloquium20210223-Challenges and opportunities of quantum machine learning</t>
        </is>
      </c>
      <c r="F1996" s="9" t="inlineStr">
        <is>
          <t>Colloquium
Department of Physics, NCU
Challenges and opportunities of quantum machine learning
Dr. Min-Hsiu Hsieh
Director, Hon Hai (Foxconn) Quantum Computing Centre
Date 2021.02.23 (Tue)
Place S4-625
Time 14:00-16:00
Abstract:
This will be a high level introductory talk. In this talk, I will introduce the core questions of quantum machine learning at this stage, and discuss my results in those directions.</t>
        </is>
      </c>
      <c r="G1996" s="7" t="n"/>
      <c r="H1996" s="7" t="n"/>
      <c r="I1996" s="7" t="n"/>
      <c r="J1996" s="7" t="n"/>
      <c r="K1996" s="7" t="n"/>
      <c r="L1996" s="7" t="n"/>
      <c r="M1996" s="7" t="inlineStr">
        <is>
          <t>https://www.phy.ncu.edu.tw/news/colloquium20210223-challenges-and-opportunities-of-quantum-machine-learning/</t>
        </is>
      </c>
      <c r="N1996" s="7" t="inlineStr">
        <is>
          <t>許慧君</t>
        </is>
      </c>
    </row>
    <row r="1997" ht="357" customHeight="1">
      <c r="A1997" s="7">
        <f>TRUE()</f>
        <v/>
      </c>
      <c r="B1997" s="7" t="inlineStr">
        <is>
          <t>其他</t>
        </is>
      </c>
      <c r="C1997" s="7" t="n"/>
      <c r="D1997" s="14" t="n">
        <v>44235</v>
      </c>
      <c r="E1997" s="7" t="inlineStr">
        <is>
          <t>2/17-18進行校園防疫消毒作業,人車請勿入校,如因洽公需要,請至前後崗哨進行實聯制及體溫量測.</t>
        </is>
      </c>
      <c r="F1997" s="9" t="inlineStr">
        <is>
          <t>110年02月17日，校內各館舍消毒，請依各館舍公告為主。
校園戶外公共區域消毒時間：110年02月18日8:00～17:00
消毒原由及範圍：因應開學在即，為落實新冠肺炎(COVID-19)防疫措施，將進行校園戶外公共區域、校園公廁(共6處)、校車車庫、資源回收場及周邊之加強防疫消毒工作。
施作計畫：
施作廠商：信實公寓大廈管理維護(股)公司    電話：(03)393-7960
(病媒防許可執照字號：竹縣環藥病媒字第 04-019 號)
廠商聯絡人：祝楚雄      電話：0932-283045
病媒防治專業技術人員：王書文                   電話：0925-089359
本案承辦人：總務處事務組鍾小姐                電話：(03)422-7151分機57314
防治方式：依據環保署環境用藥施作守則規定，將藥劑依規定稀釋倍數搭配噴霧機執行殘效噴灑。
使用藥劑：
施用藥劑名稱稀釋前藥劑使用量 (稀釋前藥劑濃度)劑型使用區域
次氯酸鈉(6%) (Sodium hypochlorite)原液80,000毫升 (毎c.c稀釋50倍)液劑中大校園戶外公共區域、資源回收場區
二氧化氯 (Chlorine dioxide)5,000毫升 (毎c.c稀釋4倍)液劑中大校園公共廁所、校車車庫
注意事項：
請全校師生、寵物在消毒時間內儘量少在消毒場區活動，以避免吸入消毒藥劑，並請準備口罩於必要時配戴。
解毒及急救方式：眼睛或皮膚不慎接觸藥液時，應以大量清水連續沖洗15分鐘後再送醫診治。若不慎吸入藥霧，應立即將病患移至通風處再送醫診治。不慎誤服時，若病患仍有意識，可提供2-3杯開水給病患後再予催吐：若病患沒有意識，則不可嘗試催吐，應立即持本藥劑標示送榮總毒物科診治。
如有緊急狀況癹生，可打電話至榮民總醫院臨床毒物科尋求解答，榮民總醫院臨床毒物科專線電話:(02)28757525。
各館舍屋基周圍，請勿堆放雜物（若有易燃物品請事先告知）並儘可能保持通道淨空，以供施工人員進入施工。</t>
        </is>
      </c>
      <c r="G1997" s="7" t="n"/>
      <c r="H1997" s="7" t="n"/>
      <c r="I1997" s="7" t="n"/>
      <c r="J1997" s="7" t="n"/>
      <c r="K1997" s="7" t="n"/>
      <c r="L1997" s="7" t="n"/>
      <c r="M1997" s="7" t="inlineStr">
        <is>
          <t>https://www.phy.ncu.edu.tw/news/2-17-18%e9%80%b2%e8%a1%8c%e6%a0%a1%e5%9c%92%e9%98%b2%e7%96%ab%e6%b6%88%e6%af%92%e4%bd%9c%e6%a5%ad%e4%ba%ba%e8%bb%8a%e8%ab%8b%e5%8b%bf%e5%85%a5%e6%a0%a1%e5%a6%82%e5%9b%a0%e6%b4%bd%e5%85%ac%e9%9c%80/</t>
        </is>
      </c>
      <c r="N1997" s="7" t="inlineStr">
        <is>
          <t>許慧君</t>
        </is>
      </c>
    </row>
    <row r="1998">
      <c r="A1998" s="7">
        <f>TRUE()</f>
        <v/>
      </c>
      <c r="B1998" s="7" t="inlineStr">
        <is>
          <t>其他</t>
        </is>
      </c>
      <c r="C1998" s="7" t="n"/>
      <c r="D1998" s="14" t="n">
        <v>44235</v>
      </c>
      <c r="E1998" s="7" t="inlineStr">
        <is>
          <t>因應教育部公告109學年度第2學期開學時程，科技部110年大專學生研究計畫申請案，校內截止收件日期展延至110年2月24日(三)止，逾期恕不受理，請查照。</t>
        </is>
      </c>
      <c r="F1998" s="7" t="n"/>
      <c r="G1998" s="7" t="n"/>
      <c r="H1998" s="7" t="n"/>
      <c r="I1998" s="7" t="n"/>
      <c r="J1998" s="7" t="n"/>
      <c r="K1998" s="7" t="n"/>
      <c r="L1998" s="7" t="n"/>
      <c r="M1998" s="7" t="inlineStr">
        <is>
          <t>https://www.phy.ncu.edu.tw/news/%e5%9b%a0%e6%87%89%e6%95%99%e8%82%b2%e9%83%a8%e5%85%ac%e5%91%8a109%e5%ad%b8%e5%b9%b4%e5%ba%a6%e7%ac%ac2%e5%ad%b8%e6%9c%9f%e9%96%8b%e5%ad%b8%e6%99%82%e7%a8%8b%ef%bc%8c%e7%a7%91%e6%8a%80%e9%83%a8110/</t>
        </is>
      </c>
      <c r="N1998" s="7" t="inlineStr">
        <is>
          <t>楊智朱</t>
        </is>
      </c>
    </row>
    <row r="1999">
      <c r="A1999" s="7">
        <f>TRUE()</f>
        <v/>
      </c>
      <c r="B1999" s="7" t="inlineStr">
        <is>
          <t>其他</t>
        </is>
      </c>
      <c r="C1999" s="7" t="n"/>
      <c r="D1999" s="14" t="n">
        <v>44235</v>
      </c>
      <c r="E1999" s="7" t="inlineStr">
        <is>
          <t>109-2 Oral Test &amp;Thesis Defense Notification (2021.02.08)</t>
        </is>
      </c>
      <c r="F1999" s="7" t="inlineStr">
        <is>
          <t>Oral-Test-Thesis-Defense-Notification</t>
        </is>
      </c>
      <c r="G1999" s="7" t="inlineStr">
        <is>
          <t>Oral-Test-Thesis-Defense-Notification</t>
        </is>
      </c>
      <c r="H1999" s="7" t="inlineStr">
        <is>
          <t>https://www.phy.ncu.edu.tw/wp-content/uploads/2021/02/%E7%89%A9%EF%A7%A4%E7%B3%BB%E5%8D%9A%E7%A2%A9%E5%A3%AB%E7%8F%AD%E5%AD%B8%E4%BD%8D%E5%8F%A3%E8%A9%A6%E6%B3%A8%E6%84%8F%E4%BA%8B%E9%A0%85Oral-Test-Thesis-Defense-Notification-1.pdf</t>
        </is>
      </c>
      <c r="I1999" s="7" t="n"/>
      <c r="J1999" s="7" t="n"/>
      <c r="K1999" s="7" t="n"/>
      <c r="L1999" s="7" t="n"/>
      <c r="M1999" s="7" t="inlineStr">
        <is>
          <t>https://www.phy.ncu.edu.tw/news/109-2-oral-test-thesis-defense-notification-2021-02-08/</t>
        </is>
      </c>
      <c r="N1999" s="7" t="inlineStr">
        <is>
          <t>許慧君</t>
        </is>
      </c>
    </row>
    <row r="2000" ht="53" customHeight="1">
      <c r="A2000" s="7">
        <f>TRUE()</f>
        <v/>
      </c>
      <c r="B2000" s="7" t="inlineStr">
        <is>
          <t>其他</t>
        </is>
      </c>
      <c r="C2000" s="7" t="n"/>
      <c r="D2000" s="14" t="n">
        <v>44235</v>
      </c>
      <c r="E2000" s="7" t="inlineStr">
        <is>
          <t>109-2物理系博碩士班學位口試注意事項Oral Test &amp;Thesis Defense Notification  (2021.02.08更新)</t>
        </is>
      </c>
      <c r="F2000" s="9" t="inlineStr">
        <is>
          <t>物理系博碩士班學位口試注意事項Oral-Test-Thesis-Defense-Notification下載
附件一.學位考試申請系統簽核流程下載
附件二.學位考試申請系統-學生使用說明下載
附件五.學位考試系統使用QA下載</t>
        </is>
      </c>
      <c r="G2000" s="7" t="inlineStr">
        <is>
          <t>物理系博碩士班學位口試注意事項Oral-Test-Thesis-Defense-Notification</t>
        </is>
      </c>
      <c r="H2000" s="7" t="inlineStr">
        <is>
          <t>https://www.phy.ncu.edu.tw/wp-content/uploads/2021/02/物理系博碩士班學位口試注意事項Oral-Test-Thesis-Defense-Notification-1.pdf</t>
        </is>
      </c>
      <c r="I2000" s="7" t="inlineStr">
        <is>
          <t>下載</t>
        </is>
      </c>
      <c r="J2000" s="7" t="inlineStr">
        <is>
          <t>https://www.phy.ncu.edu.tw/wp-content/uploads/2021/02/物理系博碩士班學位口試注意事項Oral-Test-Thesis-Defense-Notification-1.pdf</t>
        </is>
      </c>
      <c r="K2000" s="7" t="inlineStr">
        <is>
          <t>附件一.學位考試申請系統簽核流程</t>
        </is>
      </c>
      <c r="L2000" s="7" t="inlineStr">
        <is>
          <t>https://www.phy.ncu.edu.tw/wp-content/uploads/2021/02/附件一.學位考試申請系統簽核流程.pdf</t>
        </is>
      </c>
      <c r="M2000" s="7" t="inlineStr">
        <is>
          <t>https://www.phy.ncu.edu.tw/news/109-2%e7%89%a9%ef%a7%a4%e7%b3%bb%e5%8d%9a%e7%a2%a9%e5%a3%ab%e7%8f%ad%e5%ad%b8%e4%bd%8d%e5%8f%a3%e8%a9%a6%e6%b3%a8%e6%84%8f%e4%ba%8b%e9%a0%85oral-test-thesis-defense-notification-2021-02-08%e6%9b%b4/</t>
        </is>
      </c>
      <c r="N2000" s="7" t="inlineStr">
        <is>
          <t>許慧君</t>
        </is>
      </c>
    </row>
    <row r="2001">
      <c r="A2001" s="7">
        <f>TRUE()</f>
        <v/>
      </c>
      <c r="B2001" s="7" t="inlineStr">
        <is>
          <t>獎學金</t>
        </is>
      </c>
      <c r="C2001" s="7" t="n"/>
      <c r="D2001" s="14" t="n">
        <v>44232</v>
      </c>
      <c r="E2001" s="7" t="inlineStr">
        <is>
          <t>109學年度第2學期各項獎學金一覽表</t>
        </is>
      </c>
      <c r="F2001" s="7" t="inlineStr">
        <is>
          <t>1092各項獎學金一覽表下載</t>
        </is>
      </c>
      <c r="G2001" s="7" t="inlineStr">
        <is>
          <t>1092各項獎學金一覽表</t>
        </is>
      </c>
      <c r="H2001" s="7" t="inlineStr">
        <is>
          <t>https://www.phy.ncu.edu.tw/wp-content/uploads/2021/02/1092各項獎學金一覽表.pdf</t>
        </is>
      </c>
      <c r="I2001" s="7" t="inlineStr">
        <is>
          <t>下載</t>
        </is>
      </c>
      <c r="J2001" s="7" t="inlineStr">
        <is>
          <t>https://www.phy.ncu.edu.tw/wp-content/uploads/2021/02/1092各項獎學金一覽表.pdf</t>
        </is>
      </c>
      <c r="K2001" s="7" t="n"/>
      <c r="L2001" s="7" t="n"/>
      <c r="M2001" s="7" t="inlineStr">
        <is>
          <t>https://www.phy.ncu.edu.tw/news/109%e5%ad%b8%e5%b9%b4%e5%ba%a6%e7%ac%ac2%e5%ad%b8%e6%9c%9f%e5%90%84%e9%a0%85%e7%8d%8e%e5%ad%b8%e9%87%91%e4%b8%80%e8%a6%bd%e8%a1%a8/</t>
        </is>
      </c>
      <c r="N2001" s="7" t="inlineStr">
        <is>
          <t>許慧君</t>
        </is>
      </c>
    </row>
    <row r="2002" ht="261" customHeight="1">
      <c r="A2002" s="7">
        <f>TRUE()</f>
        <v/>
      </c>
      <c r="B2002" s="7" t="inlineStr">
        <is>
          <t>其他</t>
        </is>
      </c>
      <c r="C2002" s="7" t="n"/>
      <c r="D2002" s="14" t="n">
        <v>44232</v>
      </c>
      <c r="E2002" s="7" t="inlineStr">
        <is>
          <t>109-2課程教學助教Teaching Assistant(20210205)</t>
        </is>
      </c>
      <c r="F2002" s="9" t="inlineStr">
        <is>
          <t>109-2課程助教安排如附件The arrangement of TA for the second semester of the academic year 109 is as the annex.
109-2助教TA下載
• 目前尚有數門課程待聘，有意申請者請於2/18前填寫附件申請表，email 至corona@ncu.edu.tw (歡迎大四學生提出申請!!!!!)
Positions are still available for several courses. Students who are willing to apply for the positions please fill in the application form and email it to corona@ncu.edu.tw by Feb 18.
109-2助教志願表TA-Application-Form下載
• 已擔任助教者請於2/22前完成聘雇程序，以利3/1起聘，以免影響個人勞保權益。並請於開學日2/22前主動與授課老師聯繫工作事宜
Those who have served as teaching assistants are requested to complete the employment procedures before Feb 22 to facilitate employment on March 1, so as not to affect personal labor insurance rights. And please take the initiative to contact the teacher for work matters before Feb 22 of the school open day.
助教報到程序Teaching assistant application procedures
附件一 助教同意切結書TA agreement affidavit
附件二 國立中央大學獎助生暨學生兼任助理學習與勞僱型態同意書11003-11006
國立中央大學教學助理管理要點
研究生獎助學金辦法-109年6月1日行政會議通過
國立中央大學物理系研究生獎助學金辦法20201215</t>
        </is>
      </c>
      <c r="G2002" s="7" t="inlineStr">
        <is>
          <t>109-2助教TA</t>
        </is>
      </c>
      <c r="H2002" s="7" t="inlineStr">
        <is>
          <t>https://www.phy.ncu.edu.tw/wp-content/uploads/2021/02/109-2助教TA.pdf</t>
        </is>
      </c>
      <c r="I2002" s="7" t="inlineStr">
        <is>
          <t>下載</t>
        </is>
      </c>
      <c r="J2002" s="7" t="inlineStr">
        <is>
          <t>https://www.phy.ncu.edu.tw/wp-content/uploads/2021/02/109-2助教TA.pdf</t>
        </is>
      </c>
      <c r="K2002" s="7" t="inlineStr">
        <is>
          <t>109-2助教志願表TA-Application-Form下載</t>
        </is>
      </c>
      <c r="L2002" s="7" t="inlineStr">
        <is>
          <t>https://www.phy.ncu.edu.tw/wp-content/uploads/2021/01/109-2%E5%8A%A9%E6%95%99%E5%BF%97%E9%A1%98%E8%A1%A8TA-Application-Form-2.xls</t>
        </is>
      </c>
      <c r="M2002" s="7" t="inlineStr">
        <is>
          <t>https://www.phy.ncu.edu.tw/news/109-2%e8%aa%b2%e7%a8%8b%e6%95%99%e5%ad%b8%e5%8a%a9%e6%95%99teaching-assistant20210205/</t>
        </is>
      </c>
      <c r="N2002" s="7" t="inlineStr">
        <is>
          <t>許慧君</t>
        </is>
      </c>
    </row>
    <row r="2003">
      <c r="A2003" s="7">
        <f>TRUE()</f>
        <v/>
      </c>
      <c r="B2003" s="7" t="inlineStr">
        <is>
          <t>其他</t>
        </is>
      </c>
      <c r="C2003" s="7" t="n"/>
      <c r="D2003" s="14" t="n">
        <v>44231</v>
      </c>
      <c r="E2003" s="7" t="inlineStr">
        <is>
          <t>失物招領(110.02.04)</t>
        </is>
      </c>
      <c r="F2003" s="7" t="inlineStr">
        <is>
          <t>有遺失下列物品者，請儘速至物理系辦(S4-629)認領! 未領取物品將於110.02.26清除。</t>
        </is>
      </c>
      <c r="G2003" s="7" t="n"/>
      <c r="H2003" s="7" t="n"/>
      <c r="I2003" s="7" t="n"/>
      <c r="J2003" s="7" t="n"/>
      <c r="K2003" s="7" t="n"/>
      <c r="L2003" s="7" t="n"/>
      <c r="M2003" s="7" t="inlineStr">
        <is>
          <t>https://www.phy.ncu.edu.tw/news/%e5%a4%b1%e7%89%a9%e6%8b%9b%e9%a0%98110-02-04/</t>
        </is>
      </c>
      <c r="N2003" s="7" t="inlineStr">
        <is>
          <t>許慧君</t>
        </is>
      </c>
    </row>
    <row r="2004">
      <c r="A2004" s="7">
        <f>TRUE()</f>
        <v/>
      </c>
      <c r="B2004" s="7" t="inlineStr">
        <is>
          <t>其他</t>
        </is>
      </c>
      <c r="C2004" s="7" t="n"/>
      <c r="D2004" s="14" t="n">
        <v>44231</v>
      </c>
      <c r="E2004" s="7" t="inlineStr">
        <is>
          <t>110年國立中央大學校內暨春節緊急事故搶修聯絡電話一覽表</t>
        </is>
      </c>
      <c r="F2004" s="7" t="inlineStr">
        <is>
          <t>110年國立中央大學校內暨春節緊急事故搶修聯絡電話一覽表下載</t>
        </is>
      </c>
      <c r="G2004" s="7" t="inlineStr">
        <is>
          <t>110年國立中央大學校內暨春節緊急事故搶修聯絡電話一覽表</t>
        </is>
      </c>
      <c r="H2004" s="7" t="inlineStr">
        <is>
          <t>https://www.phy.ncu.edu.tw/wp-content/uploads/2021/02/110年國立中央大學校內暨春節緊急事故搶修聯絡電話一覽表.pdf</t>
        </is>
      </c>
      <c r="I2004" s="7" t="inlineStr">
        <is>
          <t>下載</t>
        </is>
      </c>
      <c r="J2004" s="7" t="inlineStr">
        <is>
          <t>https://www.phy.ncu.edu.tw/wp-content/uploads/2021/02/110年國立中央大學校內暨春節緊急事故搶修聯絡電話一覽表.pdf</t>
        </is>
      </c>
      <c r="K2004" s="7" t="n"/>
      <c r="L2004" s="7" t="n"/>
      <c r="M2004" s="7" t="inlineStr">
        <is>
          <t>https://www.phy.ncu.edu.tw/news/110%e5%b9%b4%e5%9c%8b%e7%ab%8b%e4%b8%ad%e5%a4%ae%e5%a4%a7%e5%ad%b8%e6%a0%a1%e5%85%a7%e6%9a%a8%e6%98%a5%e7%af%80%e7%b7%8a%e6%80%a5%e4%ba%8b%e6%95%85%e6%90%b6%e4%bf%ae%e8%81%af%e7%b5%a1%e9%9b%bb/</t>
        </is>
      </c>
      <c r="N2004" s="7" t="inlineStr">
        <is>
          <t>許慧君</t>
        </is>
      </c>
    </row>
    <row r="2005" ht="157" customHeight="1">
      <c r="A2005" s="7">
        <f>TRUE()</f>
        <v/>
      </c>
      <c r="B2005" s="7" t="inlineStr">
        <is>
          <t>獎學金</t>
        </is>
      </c>
      <c r="C2005" s="7" t="n"/>
      <c r="D2005" s="14" t="n">
        <v>44231</v>
      </c>
      <c r="E2005" s="7" t="inlineStr">
        <is>
          <t>110學年度朱順一合勤獎學金受理申請(申請截止日:3/12)</t>
        </is>
      </c>
      <c r="F2005" s="9" t="inlineStr">
        <is>
          <t>朱順一合勤獎學金辦法下載
朱順一合勤獎學金申請表下載
朱順一合勤獎學金檢附文件清單下載
110學年度「國立中央大學朱順一合勤獎學金」即日起受理申請，請符合資格之大三生提出申請。
學生需提供之資料如下：
申請表
學生成績名次證明書(向註冊組申請)
歷年成績單
自傳
具體績優事蹟佐證資料(獎狀、證明)
其他有利審查之資料(如推薦函等)</t>
        </is>
      </c>
      <c r="G2005" s="7" t="inlineStr">
        <is>
          <t>朱順一合勤獎學金辦法</t>
        </is>
      </c>
      <c r="H2005" s="7" t="inlineStr">
        <is>
          <t>https://www.phy.ncu.edu.tw/wp-content/uploads/2021/02/朱順一合勤獎學金辦法.pdf</t>
        </is>
      </c>
      <c r="I2005" s="7" t="inlineStr">
        <is>
          <t>下載</t>
        </is>
      </c>
      <c r="J2005" s="7" t="inlineStr">
        <is>
          <t>https://www.phy.ncu.edu.tw/wp-content/uploads/2021/02/朱順一合勤獎學金辦法.pdf</t>
        </is>
      </c>
      <c r="K2005" s="7" t="inlineStr">
        <is>
          <t>朱順一合勤獎學金申請表</t>
        </is>
      </c>
      <c r="L2005" s="7" t="inlineStr">
        <is>
          <t>https://www.phy.ncu.edu.tw/wp-content/uploads/2021/02/朱順一合勤獎學金申請表.pdf</t>
        </is>
      </c>
      <c r="M2005" s="7" t="inlineStr">
        <is>
          <t>https://www.phy.ncu.edu.tw/news/110%e5%ad%b8%e5%b9%b4%e5%ba%a6%e6%9c%b1%e9%a0%86%e4%b8%80%e5%90%88%e5%8b%a4%e7%8d%8e%e5%ad%b8%e9%87%91%e5%8f%97%e7%90%86%e7%94%b3%e8%ab%8b%e7%94%b3%e8%ab%8b%e6%88%aa%e6%ad%a2%e6%97%a53-12/</t>
        </is>
      </c>
      <c r="N2005" s="7" t="inlineStr">
        <is>
          <t>許慧君</t>
        </is>
      </c>
    </row>
    <row r="2006" ht="92" customHeight="1">
      <c r="A2006" s="7">
        <f>TRUE()</f>
        <v/>
      </c>
      <c r="B2006" s="7" t="inlineStr">
        <is>
          <t>獎學金</t>
        </is>
      </c>
      <c r="C2006" s="7" t="n"/>
      <c r="D2006" s="14" t="n">
        <v>44231</v>
      </c>
      <c r="E2006" s="7" t="inlineStr">
        <is>
          <t>109學年度蔡力行先生獎學金受理申請(申請截止日:3/12)</t>
        </is>
      </c>
      <c r="F2006" s="9" t="inlineStr">
        <is>
          <t>蔡力行先生獎學金辦法下載
蔡力行先生出國研修獎學金檢附文件清單下載
優秀學生出國研修獎學金:申請者必須為經甄選錄取，赴國外進修研習之交換生或修讀跨國雙學位之雙聯學位生。
受推薦學生務需於本校獎助學金管理系統https://cis.ncu.edu.tw/Scholarship/ 完成登錄。登錄後，系統產生之申請表，連同歷年成績單、自傳及出國研修計畫書與其他有利審查之文件一起送審。</t>
        </is>
      </c>
      <c r="G2006" s="7" t="inlineStr">
        <is>
          <t>蔡力行先生獎學金辦法</t>
        </is>
      </c>
      <c r="H2006" s="7" t="inlineStr">
        <is>
          <t>https://www.phy.ncu.edu.tw/wp-content/uploads/2021/02/蔡力行先生獎學金辦法.pdf</t>
        </is>
      </c>
      <c r="I2006" s="7" t="inlineStr">
        <is>
          <t>下載</t>
        </is>
      </c>
      <c r="J2006" s="7" t="inlineStr">
        <is>
          <t>https://www.phy.ncu.edu.tw/wp-content/uploads/2021/02/蔡力行先生獎學金辦法.pdf</t>
        </is>
      </c>
      <c r="K2006" s="7" t="inlineStr">
        <is>
          <t>蔡力行先生出國研修獎學金檢附文件清單</t>
        </is>
      </c>
      <c r="L2006" s="7" t="inlineStr">
        <is>
          <t>https://www.phy.ncu.edu.tw/wp-content/uploads/2021/02/蔡力行先生出國研修獎學金檢附文件清單.pdf</t>
        </is>
      </c>
      <c r="M2006" s="7" t="inlineStr">
        <is>
          <t>https://www.phy.ncu.edu.tw/news/110%e5%ad%b8%e5%b9%b4%e5%ba%a6%e8%94%a1%e5%8a%9b%e8%a1%8c%e5%85%88%e7%94%9f%e7%8d%8e%e5%ad%b8%e9%87%91%e5%8f%97%e7%90%86%e7%94%b3%e8%ab%8b%e7%94%b3%e8%ab%8b%e6%88%aa%e6%ad%a2%e6%97%a53-12/</t>
        </is>
      </c>
      <c r="N2006" s="7" t="inlineStr">
        <is>
          <t>許慧君</t>
        </is>
      </c>
    </row>
    <row r="2007">
      <c r="A2007" s="7">
        <f>TRUE()</f>
        <v/>
      </c>
      <c r="B2007" s="7" t="inlineStr">
        <is>
          <t>其他</t>
        </is>
      </c>
      <c r="C2007" s="7" t="n"/>
      <c r="D2007" s="14" t="n">
        <v>44230</v>
      </c>
      <c r="E2007" s="7" t="inlineStr">
        <is>
          <t>109-2 NCU Governing Scholarship for Excellent Students (Deadline:March 12)</t>
        </is>
      </c>
      <c r="F2007" s="7" t="inlineStr">
        <is>
          <t>NCU-Regulations-of-Governing-Scholarship-for-Excellent-Students下載</t>
        </is>
      </c>
      <c r="G2007" s="7" t="inlineStr">
        <is>
          <t>NCU-Regulations-of-Governing-Scholarship-for-Excellent-Stude</t>
        </is>
      </c>
      <c r="H2007" s="7" t="inlineStr">
        <is>
          <t>https://www.phy.ncu.edu.tw/wp-content/uploads/2021/02/NCU-Regulations-of-Governing-Scholarship-for-Excellent-Students.pdf</t>
        </is>
      </c>
      <c r="I2007" s="7" t="inlineStr">
        <is>
          <t>下載</t>
        </is>
      </c>
      <c r="J2007" s="7" t="inlineStr">
        <is>
          <t>https://www.phy.ncu.edu.tw/wp-content/uploads/2021/02/NCU-Regulations-of-Governing-Scholarship-for-Excellent-Students.pdf</t>
        </is>
      </c>
      <c r="K2007" s="7" t="n"/>
      <c r="L2007" s="7" t="n"/>
      <c r="M2007" s="7" t="inlineStr">
        <is>
          <t>https://www.phy.ncu.edu.tw/news/ncu-governing-scholarship-for-excellent-students-deadlinemarch-12/</t>
        </is>
      </c>
      <c r="N2007" s="7" t="inlineStr">
        <is>
          <t>許慧君</t>
        </is>
      </c>
    </row>
    <row r="2008" ht="40" customHeight="1">
      <c r="A2008" s="7">
        <f>TRUE()</f>
        <v/>
      </c>
      <c r="B2008" s="7" t="inlineStr">
        <is>
          <t>獎學金</t>
        </is>
      </c>
      <c r="C2008" s="7" t="n"/>
      <c r="D2008" s="14" t="n">
        <v>44230</v>
      </c>
      <c r="E2008" s="7" t="inlineStr">
        <is>
          <t>109學年度第2學期「國立中央大學優秀學生獎學金」受理申請(申請截止日:3/12)</t>
        </is>
      </c>
      <c r="F2008" s="9" t="inlineStr">
        <is>
          <t>同學於本校Portal-獎助學金暨工讀管理系統(網址：https://cis.ncu.edu.tw/Scholarship)完成登錄並列印系統產生之申請表併同相關資料送件。
中文版-優秀學生獎學金辦法與檢附文件清單下載</t>
        </is>
      </c>
      <c r="G2008" s="7" t="inlineStr">
        <is>
          <t>中文版-優秀學生獎學金辦法與檢附文件清單</t>
        </is>
      </c>
      <c r="H2008" s="7" t="inlineStr">
        <is>
          <t>https://www.phy.ncu.edu.tw/wp-content/uploads/2021/02/中文版-優秀學生獎學金辦法與檢附文件清單.pdf</t>
        </is>
      </c>
      <c r="I2008" s="7" t="inlineStr">
        <is>
          <t>下載</t>
        </is>
      </c>
      <c r="J2008" s="7" t="inlineStr">
        <is>
          <t>https://www.phy.ncu.edu.tw/wp-content/uploads/2021/02/中文版-優秀學生獎學金辦法與檢附文件清單.pdf</t>
        </is>
      </c>
      <c r="K2008" s="7" t="n"/>
      <c r="L2008" s="7" t="n"/>
      <c r="M2008" s="7" t="inlineStr">
        <is>
          <t>https://www.phy.ncu.edu.tw/news/109%e5%ad%b8%e5%b9%b4%e5%ba%a6%e7%ac%ac2%e5%ad%b8%e6%9c%9f%e3%80%8c%e5%9c%8b%e7%ab%8b%e4%b8%ad%e5%a4%ae%e5%a4%a7%e5%ad%b8%e5%84%aa%e7%a7%80%e5%ad%b8%e7%94%9f%e7%8d%8e%e5%ad%b8%e9%87%91%e3%80%8d/</t>
        </is>
      </c>
      <c r="N2008" s="7" t="inlineStr">
        <is>
          <t>許慧君</t>
        </is>
      </c>
    </row>
    <row r="2009" ht="118" customHeight="1">
      <c r="A2009" s="7">
        <f>TRUE()</f>
        <v/>
      </c>
      <c r="B2009" s="7" t="inlineStr">
        <is>
          <t>其他</t>
        </is>
      </c>
      <c r="C2009" s="7" t="n"/>
      <c r="D2009" s="14" t="n">
        <v>44230</v>
      </c>
      <c r="E2009" s="7" t="inlineStr">
        <is>
          <t>110年春節連假期間，各單位辦公室、實驗室、研究室及專業教室等請加強門禁管制及安全維護</t>
        </is>
      </c>
      <c r="F2009" s="9" t="inlineStr">
        <is>
          <t>一、為確保春節連續假期（2月10日起至16日止）校園安全，加強校區安全防護措施，請各單位協助配合下列事項：
(一) 2月9日(星期二)下班前各單位檢查責任區各空間所有門窗、水、瓦斯、電器設備（除傳真機及不可斷電之設備外）均應確實將電源關閉、插座拔除，並將所有大門上鎖。
(二)單位之貴重財物，請妥善收藏保管。
二、春節期間各單位留守值勤人員請確實依規定辦理，緊急案件如破壞、火災、失竊、車禍、漏水等狀況，除立即聯絡權責單位處理外，並請通報駐警隊57119、校安中心57212、 0911949630協助處理。
校園安全管理委員會</t>
        </is>
      </c>
      <c r="G2009" s="7" t="n"/>
      <c r="H2009" s="7" t="n"/>
      <c r="I2009" s="7" t="n"/>
      <c r="J2009" s="7" t="n"/>
      <c r="K2009" s="7" t="n"/>
      <c r="L2009" s="7" t="n"/>
      <c r="M2009" s="7" t="inlineStr">
        <is>
          <t>https://www.phy.ncu.edu.tw/news/110%e5%b9%b4%e6%98%a5%e7%af%80%e9%80%a3%e5%81%87%e6%9c%9f%e9%96%93%ef%bc%8c%e5%90%84%e5%96%ae%e4%bd%8d%e8%be%a6%e5%85%ac%e5%ae%a4%e3%80%81%e5%af%a6%e9%a9%97%e5%ae%a4%e3%80%81%e7%a0%94%e7%a9%b6-2/</t>
        </is>
      </c>
      <c r="N2009" s="7" t="inlineStr">
        <is>
          <t>劉怡貞</t>
        </is>
      </c>
    </row>
    <row r="2010" ht="92" customHeight="1">
      <c r="A2010" s="7">
        <f>TRUE()</f>
        <v/>
      </c>
      <c r="B2010" s="7" t="inlineStr">
        <is>
          <t>獎學金</t>
        </is>
      </c>
      <c r="C2010" s="7" t="n"/>
      <c r="D2010" s="14" t="n">
        <v>44224</v>
      </c>
      <c r="E2010" s="7" t="inlineStr">
        <is>
          <t>109-2學期物理系德成基金會獎學金申請公告(申請截止日:3/12)</t>
        </is>
      </c>
      <c r="F2010" s="9" t="inlineStr">
        <is>
          <t>國立中央大學物理學系德成基金會獎學金辦法1091215下載
國立中央大學物理學系德成基金會獎學金申請表下載
為鼓勵及協助本系在校同學，由方頌仁系友捐贈，設立本獎學金。
本獎學金每年共32萬元整。獲獎學生共四名，每人8萬元整。
本獎學金申請資格: 本系大學部二年級與三年級在學生。學業與研究表現優異者優先。
本獎學金獲獎人於次一學年度每學期領取4萬元獎學金。得獎人須於次一學年度間擔任至少72小時助教工作。</t>
        </is>
      </c>
      <c r="G2010" s="7" t="inlineStr">
        <is>
          <t>國立中央大學物理學系德成基金會獎學金辦法1091215</t>
        </is>
      </c>
      <c r="H2010" s="7" t="inlineStr">
        <is>
          <t>https://www.phy.ncu.edu.tw/wp-content/uploads/2021/01/國立中央大學物理學系德成基金會獎學金辦法1091215.pdf</t>
        </is>
      </c>
      <c r="I2010" s="7" t="inlineStr">
        <is>
          <t>下載</t>
        </is>
      </c>
      <c r="J2010" s="7" t="inlineStr">
        <is>
          <t>https://www.phy.ncu.edu.tw/wp-content/uploads/2021/01/國立中央大學物理學系德成基金會獎學金辦法1091215.pdf</t>
        </is>
      </c>
      <c r="K2010" s="7" t="inlineStr">
        <is>
          <t>國立中央大學物理學系德成基金會獎學金申請表</t>
        </is>
      </c>
      <c r="L2010" s="7" t="inlineStr">
        <is>
          <t>https://www.phy.ncu.edu.tw/wp-content/uploads/2021/01/國立中央大學物理學系德成基金會獎學金申請表.doc</t>
        </is>
      </c>
      <c r="M2010" s="7" t="inlineStr">
        <is>
          <t>https://www.phy.ncu.edu.tw/news/109-2%e5%ad%b8%e6%9c%9f%e7%89%a9%e7%90%86%e7%b3%bb%e5%be%b7%e6%88%90%e5%9f%ba%e9%87%91%e6%9c%83%e7%8d%8e%e5%ad%b8%e9%87%91%e7%94%b3%e8%ab%8b%e5%85%ac%e5%91%8a%e7%94%b3%e8%ab%8b%e6%88%aa%e6%ad%a2/</t>
        </is>
      </c>
      <c r="N2010" s="7" t="inlineStr">
        <is>
          <t>許慧君</t>
        </is>
      </c>
    </row>
    <row r="2011" ht="144" customHeight="1">
      <c r="A2011" s="7">
        <f>TRUE()</f>
        <v/>
      </c>
      <c r="B2011" s="7" t="inlineStr">
        <is>
          <t>其他</t>
        </is>
      </c>
      <c r="C2011" s="7" t="n"/>
      <c r="D2011" s="14" t="n">
        <v>44224</v>
      </c>
      <c r="E2011" s="7" t="inlineStr">
        <is>
          <t>109-2 Notice on the PhD. Qualifying Exam Oral Defense</t>
        </is>
      </c>
      <c r="F2011" s="9" t="inlineStr">
        <is>
          <t>PhD students must pass the qualifying examination within two years after enrollment (except for the period of leave). Students who have full-time jobs or are pregnant can extend for one year.
109-2 Notice-on-the-PhD.-Qualifying-Exam-Oral-Defense
Application-for-Ph.D.-Qualifying-Examination-of-Department-of-Physics
Course-Requirements-Selection-Form-for-PhD-Students-of-the-Department-of-Physics-at-National-Central-University
Bylaw of the requirements and the qualifying examination for PhD candidates
Guidelines-for-Qualification-of-PhDMaster-Thesis-Advisor-and-Degree-Examination-Committee-Member
109 Department-recommended-committee-member</t>
        </is>
      </c>
      <c r="G2011" s="7" t="inlineStr">
        <is>
          <t>109-2 Notice-on-the-PhD.-Qualifying-Exam-Oral-Defense</t>
        </is>
      </c>
      <c r="H2011" s="7" t="inlineStr">
        <is>
          <t>https://www.phy.ncu.edu.tw/wp-content/uploads/2021/01/109-2%E5%8D%9A%E5%A3%AB%E7%94%9F%E8%B3%87%E6%A0%BC%E8%80%83%E5%8F%A3%E8%A9%A6%E6%B3%A8%E6%84%8F%E4%BA%8B%E9%A0%85Notice-on-the-PhD.-Qualifying-Exam-Oral-Defense.pdf</t>
        </is>
      </c>
      <c r="I2011" s="7" t="inlineStr">
        <is>
          <t>Application-for-Ph.D.-Qualifying-Examination-of-Department-o</t>
        </is>
      </c>
      <c r="J2011" s="7" t="inlineStr">
        <is>
          <t>https://www.phy.ncu.edu.tw/wp-content/uploads/2021/01/%E7%89%A9%E7%90%86%E5%AD%B8%E7%B3%BB%E5%8D%9A%E5%A3%AB%E7%8F%AD%E5%AD%B8%E7%94%9F%E8%B3%87%E6%A0%BC%E8%80%83%E8%A9%A6%E7%94%B3%E8%AB%8B%E6%9B%B8%EF%BC%88Application-for-Ph.D.-Qualifying-Examination-of-Department-of-Physics%EF%BC%89.doc</t>
        </is>
      </c>
      <c r="K2011" s="7" t="inlineStr">
        <is>
          <t>Course-Requirements-Selection-Form-for-PhD-Students-of-the-D</t>
        </is>
      </c>
      <c r="L2011" s="7" t="inlineStr">
        <is>
          <t>https://www.phy.ncu.edu.tw/wp-content/uploads/2021/01/%E7%89%A9%E7%90%86%E7%B3%BB_%E5%8D%9A%E5%A3%AB%E7%8F%AD%E5%AD%B8%E7%94%9F%E4%BF%AE%E8%AA%B2%E7%B5%84%E5%88%A5%E9%81%B8%E6%93%87%E8%A1%A8%EF%BC%88Course-Requirements-Selection-Form-for-PhD-Students-of-the-Department-of-Physics-at-National-Central-University%EF%BC%89.pdf</t>
        </is>
      </c>
      <c r="M2011" s="7" t="inlineStr">
        <is>
          <t>https://www.phy.ncu.edu.tw/news/109-2-notice-on-the-phd-qualifying-exam-oral-defense/</t>
        </is>
      </c>
      <c r="N2011" s="7" t="inlineStr">
        <is>
          <t>許慧君</t>
        </is>
      </c>
    </row>
    <row r="2012" ht="235" customHeight="1">
      <c r="A2012" s="7">
        <f>TRUE()</f>
        <v/>
      </c>
      <c r="B2012" s="7" t="inlineStr">
        <is>
          <t>其他</t>
        </is>
      </c>
      <c r="C2012" s="7" t="n"/>
      <c r="D2012" s="14" t="n">
        <v>44224</v>
      </c>
      <c r="E2012" s="7" t="inlineStr">
        <is>
          <t>109-2博士生資格考口試注意事項(Notice on the PhD. Qualifying Exam Oral Defense)</t>
        </is>
      </c>
      <c r="F2012" s="9" t="inlineStr">
        <is>
          <t>資格考以二次為限，必須在博士班入學二年內通過（休學期間不計入），在職生、懷孕生產者得延長一年。
PhD students must pass the qualifying examination within two years after enrollment (except for the period of leave). Students who have full-time jobs or are pregnant can extend for one year.
109-2博士生資格考口試注意事項Notice-on-the-PhD.-Qualifying-Exam-Oral-Defense下載
物理學系博士班學生資格考試申請書（Application-for-Ph.D.-Qualifying-Examination-of-Department-of-Physics）下載
物理系_博士班學生修課組別選擇表（Course-Requirements-Selection-Form-for-PhD-Students-of-the-Department-of-Physics-at-National-Central-University）下載
物理系_博士學位候選人資格與資格考試辦法（102.3.20教務會議通過）Bylaw of the requirements and the qualifying examination for PhD
candidates下載
物理系_博碩士論文指導教授暨學位考試委員提聘資格認定標準實施要點（Guidelines-for-Qualification-of-PhDMaster-Thesis-Advisor-and-Degree-Examination-Committee-Member）下載
109資格考物理系考試委員會建議口試委員名單Department-recommended-committee-member下載</t>
        </is>
      </c>
      <c r="G2012" s="7" t="inlineStr">
        <is>
          <t>109-2博士生資格考口試注意事項Notice-on-the-PhD.-Qualifying-Exam-Oral-Def</t>
        </is>
      </c>
      <c r="H2012" s="7" t="inlineStr">
        <is>
          <t>https://www.phy.ncu.edu.tw/wp-content/uploads/2021/01/109-2博士生資格考口試注意事項Notice-on-the-PhD.-Qualifying-Exam-Oral-Defense.pdf</t>
        </is>
      </c>
      <c r="I2012" s="7" t="inlineStr">
        <is>
          <t>下載</t>
        </is>
      </c>
      <c r="J2012" s="7" t="inlineStr">
        <is>
          <t>https://www.phy.ncu.edu.tw/wp-content/uploads/2021/01/109-2博士生資格考口試注意事項Notice-on-the-PhD.-Qualifying-Exam-Oral-Defense.pdf</t>
        </is>
      </c>
      <c r="K2012" s="7" t="inlineStr">
        <is>
          <t>物理學系博士班學生資格考試申請書（Application-for-Ph.D.-Qualifying-Examinatio</t>
        </is>
      </c>
      <c r="L2012" s="7" t="inlineStr">
        <is>
          <t>https://www.phy.ncu.edu.tw/wp-content/uploads/2021/01/物理學系博士班學生資格考試申請書（Application-for-Ph.D.-Qualifying-Examination-of-Department-of-Physics）.doc</t>
        </is>
      </c>
      <c r="M2012" s="7" t="inlineStr">
        <is>
          <t>https://www.phy.ncu.edu.tw/news/109-2%e5%8d%9a%e5%a3%ab%e7%94%9f%e8%b3%87%e6%a0%bc%e8%80%83%e5%8f%a3%e8%a9%a6%e6%b3%a8%e6%84%8f%e4%ba%8b%e9%a0%85notice-on-the-phd-qualifying-exam-oral-defense/</t>
        </is>
      </c>
      <c r="N2012" s="7" t="inlineStr">
        <is>
          <t>許慧君</t>
        </is>
      </c>
    </row>
    <row r="2013" ht="118" customHeight="1">
      <c r="A2013" s="7">
        <f>TRUE()</f>
        <v/>
      </c>
      <c r="B2013" s="7" t="inlineStr">
        <is>
          <t>獎學金</t>
        </is>
      </c>
      <c r="C2013" s="7" t="n"/>
      <c r="D2013" s="14" t="n">
        <v>44224</v>
      </c>
      <c r="E2013" s="7" t="inlineStr">
        <is>
          <t>109-2學期物理系聚碩科技獎學金申請公告(申請截止日:3/12)</t>
        </is>
      </c>
      <c r="F2013" s="9" t="inlineStr">
        <is>
          <t>國立中央大學物理學系聚碩科技獎學金辦法下載
國立中央大學物理學系聚碩科技獎學金申請表下載
補助2021.04-2021.09出國申請案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
上述獎學金金額為補助最高值，實際獎學金補助金額會考量出國地點、研究交流內容、國際會議規模、其他相關補助..等因素而調整。</t>
        </is>
      </c>
      <c r="G2013" s="7" t="inlineStr">
        <is>
          <t>國立中央大學物理學系聚碩科技獎學金辦法</t>
        </is>
      </c>
      <c r="H2013" s="7" t="inlineStr">
        <is>
          <t>https://www.phy.ncu.edu.tw/wp-content/uploads/2021/01/國立中央大學物理學系聚碩科技獎學金辦法1051004系務會議.pdf</t>
        </is>
      </c>
      <c r="I2013" s="7" t="inlineStr">
        <is>
          <t>下載</t>
        </is>
      </c>
      <c r="J2013" s="7" t="inlineStr">
        <is>
          <t>https://www.phy.ncu.edu.tw/wp-content/uploads/2021/01/國立中央大學物理學系聚碩科技獎學金辦法1051004系務會議.pdf</t>
        </is>
      </c>
      <c r="K2013" s="7" t="inlineStr">
        <is>
          <t>國立中央大學物理學系聚碩科技獎學金申請表</t>
        </is>
      </c>
      <c r="L2013" s="7" t="inlineStr">
        <is>
          <t>https://www.phy.ncu.edu.tw/wp-content/uploads/2021/01/國立中央大學物理學系聚碩科技獎學金申請表.doc</t>
        </is>
      </c>
      <c r="M2013" s="7" t="inlineStr">
        <is>
          <t>https://www.phy.ncu.edu.tw/news/109-1%e5%ad%b8%e6%9c%9f%e7%89%a9%e7%90%86%e7%b3%bb%e8%81%9a%e7%a2%a9%e7%a7%91%e6%8a%80%e7%8d%8e%e5%ad%b8%ef%a4%8a%e7%94%b3%e8%ab%8b%e5%85%ac%e5%91%8a%e7%94%b3%e8%ab%8b%e6%88%aa%e6%ad%a2%e6%97%a53-12/</t>
        </is>
      </c>
      <c r="N2013" s="7" t="inlineStr">
        <is>
          <t>許慧君</t>
        </is>
      </c>
    </row>
    <row r="2014" ht="27" customHeight="1">
      <c r="A2014" s="7">
        <f>TRUE()</f>
        <v/>
      </c>
      <c r="B2014" s="7" t="inlineStr">
        <is>
          <t>其他</t>
        </is>
      </c>
      <c r="C2014" s="7" t="n"/>
      <c r="D2014" s="14" t="n">
        <v>44224</v>
      </c>
      <c r="E2014" s="7" t="inlineStr">
        <is>
          <t>109-2 FOCI Scholarship(03/12)</t>
        </is>
      </c>
      <c r="F2014" s="9" t="inlineStr">
        <is>
          <t>FOCI-Scholarship-Application-Procedure下載
FOCI-Scholarship-Application-form下載</t>
        </is>
      </c>
      <c r="G2014" s="7" t="inlineStr">
        <is>
          <t>FOCI-Scholarship-Application-Procedure</t>
        </is>
      </c>
      <c r="H2014" s="7" t="inlineStr">
        <is>
          <t>https://www.phy.ncu.edu.tw/wp-content/uploads/2021/01/國立中央大學物理學系上詮光纖獎學金辦法FOCI-Scholarship-Application-Procedure-1.pdf</t>
        </is>
      </c>
      <c r="I2014" s="7" t="inlineStr">
        <is>
          <t>下載</t>
        </is>
      </c>
      <c r="J2014" s="7" t="inlineStr">
        <is>
          <t>https://www.phy.ncu.edu.tw/wp-content/uploads/2021/01/國立中央大學物理學系上詮光纖獎學金辦法FOCI-Scholarship-Application-Procedure-1.pdf</t>
        </is>
      </c>
      <c r="K2014" s="7" t="inlineStr">
        <is>
          <t>FOCI-Scholarship-Application-form</t>
        </is>
      </c>
      <c r="L2014" s="7" t="inlineStr">
        <is>
          <t>https://www.phy.ncu.edu.tw/wp-content/uploads/2021/01/國立中央大學物理學系上詮光纖獎學金申請表FOCI-scholarship-application-form-for-financial-assistance-for-students-studying-abroad-1.doc</t>
        </is>
      </c>
      <c r="M2014" s="7" t="inlineStr">
        <is>
          <t>https://www.phy.ncu.edu.tw/news/109-2-foci-scholarship03-12/</t>
        </is>
      </c>
      <c r="N2014" s="7" t="inlineStr">
        <is>
          <t>許慧君</t>
        </is>
      </c>
    </row>
    <row r="2015" ht="157" customHeight="1">
      <c r="A2015" s="7">
        <f>TRUE()</f>
        <v/>
      </c>
      <c r="B2015" s="7" t="inlineStr">
        <is>
          <t>獎學金</t>
        </is>
      </c>
      <c r="C2015" s="7" t="n"/>
      <c r="D2015" s="14" t="n">
        <v>44224</v>
      </c>
      <c r="E2015" s="7" t="inlineStr">
        <is>
          <t>109-2學期物理系上詮光纖獎學金FOCI Scholarship申請公告(申請截止日:03/12)</t>
        </is>
      </c>
      <c r="F2015" s="9" t="inlineStr">
        <is>
          <t>國立中央大學物理學系上詮光纖獎學金辦法FOCI-Scholarship-Application-Procedure下載
國立中央大學物理學系上詮光纖獎學金申請表FOCI-scholarship-application-form-for-financial-assistance-for-students-studying-abroad下載
補助學生出國交流獎助（研修或實驗）：每年15 萬元整。獎助大學部、碩士生、 博士生各一名，每人5 萬元整。2021.04–2021.09出國申請案
補助學生出席國際會議：每年5 萬元整。2021.04-2021.09出國申請案
研究傑出獎助：每年5 萬元整。獲獎學生共五名，每人1 萬元整。研究論文發表期間:2020.02-2021.01
清寒優秀學生獎助：每年5 萬元整。成績優異(前一學年學業總平均70 分以上，各科成績均及格)者，獲獎學生一名。
上述獎學金金額為補助最高值，實際獎學金補助金額會考量出國地點、研究交流內容、國際會議規模、發表論文期刊層級、其他相關補助..等因素而調整。</t>
        </is>
      </c>
      <c r="G2015" s="7" t="inlineStr">
        <is>
          <t>國立中央大學物理學系上詮光纖獎學金辦法FOCI-Scholarship-Application-Procedure</t>
        </is>
      </c>
      <c r="H2015" s="7" t="inlineStr">
        <is>
          <t>https://www.phy.ncu.edu.tw/wp-content/uploads/2021/01/國立中央大學物理學系上詮光纖獎學金辦法FOCI-Scholarship-Application-Procedure.pdf</t>
        </is>
      </c>
      <c r="I2015" s="7" t="inlineStr">
        <is>
          <t>下載</t>
        </is>
      </c>
      <c r="J2015" s="7" t="inlineStr">
        <is>
          <t>https://www.phy.ncu.edu.tw/wp-content/uploads/2021/01/國立中央大學物理學系上詮光纖獎學金辦法FOCI-Scholarship-Application-Procedure.pdf</t>
        </is>
      </c>
      <c r="K2015" s="7" t="inlineStr">
        <is>
          <t>國立中央大學物理學系上詮光纖獎學金申請表FOCI-scholarship-application-form-for-fi</t>
        </is>
      </c>
      <c r="L2015" s="7" t="inlineStr">
        <is>
          <t>https://www.phy.ncu.edu.tw/wp-content/uploads/2021/01/國立中央大學物理學系上詮光纖獎學金申請表FOCI-scholarship-application-form-for-financial-assistance-for-students-studying-abroad.doc</t>
        </is>
      </c>
      <c r="M2015" s="7" t="inlineStr">
        <is>
          <t>https://www.phy.ncu.edu.tw/news/109-2%e5%ad%b8%e6%9c%9f%e7%89%a9%e7%90%86%e7%b3%bb%e4%b8%8a%e8%a9%ae%e5%85%89%e7%ba%96%e7%8d%8e%e5%ad%b8%e9%87%91foci-scholarship%e7%94%b3%e8%ab%8b%e5%85%ac%e5%91%8a%e7%94%b3%e8%ab%8b%e6%88%aa/</t>
        </is>
      </c>
      <c r="N2015" s="7" t="inlineStr">
        <is>
          <t>許慧君</t>
        </is>
      </c>
    </row>
    <row r="2016">
      <c r="A2016" s="7">
        <f>TRUE()</f>
        <v/>
      </c>
      <c r="B2016" s="7" t="inlineStr">
        <is>
          <t>其他</t>
        </is>
      </c>
      <c r="C2016" s="7" t="n"/>
      <c r="D2016" s="14" t="n">
        <v>44223</v>
      </c>
      <c r="E2016" s="7" t="inlineStr">
        <is>
          <t>109-2 Oral Test &amp;Thesis Defense Notification</t>
        </is>
      </c>
      <c r="F2016" s="7" t="inlineStr">
        <is>
          <t>Oral-Test-Thesis-Defense-Notification</t>
        </is>
      </c>
      <c r="G2016" s="7" t="inlineStr">
        <is>
          <t>Oral-Test-Thesis-Defense-Notification</t>
        </is>
      </c>
      <c r="H2016" s="7" t="inlineStr">
        <is>
          <t>https://www.phy.ncu.edu.tw/wp-content/uploads/2021/01/%E7%89%A9%EF%A7%A4%E7%B3%BB%E5%8D%9A%E7%A2%A9%E5%A3%AB%E7%8F%AD%E5%AD%B8%E4%BD%8D%E5%8F%A3%E8%A9%A6%E6%B3%A8%E6%84%8F%E4%BA%8B%E9%A0%85Oral-Test-Thesis-Defense-Notification.pdf</t>
        </is>
      </c>
      <c r="I2016" s="7" t="n"/>
      <c r="J2016" s="7" t="n"/>
      <c r="K2016" s="7" t="n"/>
      <c r="L2016" s="7" t="n"/>
      <c r="M2016" s="7" t="inlineStr">
        <is>
          <t>https://www.phy.ncu.edu.tw/news/109-2-oral-test-thesis-defense-notification/</t>
        </is>
      </c>
      <c r="N2016" s="7" t="inlineStr">
        <is>
          <t>許慧君</t>
        </is>
      </c>
    </row>
    <row r="2017" ht="209" customHeight="1">
      <c r="A2017" s="7">
        <f>TRUE()</f>
        <v/>
      </c>
      <c r="B2017" s="7" t="inlineStr">
        <is>
          <t>其他</t>
        </is>
      </c>
      <c r="C2017" s="7" t="n"/>
      <c r="D2017" s="14" t="n">
        <v>44223</v>
      </c>
      <c r="E2017" s="7" t="inlineStr">
        <is>
          <t>109-2 Course Credit Exemption and Waiver</t>
        </is>
      </c>
      <c r="F2017" s="9" t="inlineStr">
        <is>
          <t>New students (including the transfer) should complete the procedure during the appointed period according to the school calendar of the first semester or the second semester.
2/1-3/2
Regulations：
*National Central University Course Credit Waiver Guidelines(http://pdc.adm.ncu.edu.tw/eng/rule/NCU_Doc13_0_ed.pdf)
*Regulation of Credit Transfer – the Master Program
*Regulation of Credit Transfer – the Ph.D. Programs
Application Form：
Guidelines for Credits Exemption http://pdc.adm.ncu.edu.tw/Form/form/form02-11-1f.htm 
Application Form for the Waiver of the Courses
物理學系博士生選修外系課程抵PH開頭課程申請表 (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G2017" s="7" t="inlineStr">
        <is>
          <t>http://pdc.adm.ncu.edu.tw/eng/rule/NCU_Doc13_0_ed.pdf</t>
        </is>
      </c>
      <c r="H2017" s="7" t="inlineStr">
        <is>
          <t>http://pdc.adm.ncu.edu.tw/eng/rule/NCU_Doc13_0_ed.pdf</t>
        </is>
      </c>
      <c r="I2017" s="7" t="inlineStr">
        <is>
          <t>Regulation of Credit Transfer – the Master Program</t>
        </is>
      </c>
      <c r="J2017" s="7" t="inlineStr">
        <is>
          <t>http://www.phy.ncu.edu.tw/wp-content/uploads/2017/11/%E7%89%A9%E7%90%86%E7%B3%BB%E7%A2%A9%E5%A3%AB%E7%8F%AD%E7%A0%94%E7%A9%B6%E7%94%9F%E5%85%88%E4%BF%AE%E8%AA%B2%E7%A8%8B%E6%8A%B5%E5%85%8D%E8%BE%A6%E6%B3%95%EF%BC%88970326%E6%95%99%E5%8B%99%E6%9C%83%E8%AD%B0%E6%A0%B8%E5%82%99%EF%BC%89.pdf</t>
        </is>
      </c>
      <c r="K2017" s="7" t="inlineStr">
        <is>
          <t>Regulation of Credit Transfer – the Ph.D. Programs</t>
        </is>
      </c>
      <c r="L2017" s="7" t="inlineStr">
        <is>
          <t>http://www.phy.ncu.edu.tw/wp-content/uploads/2017/11/%E7%89%A9%E7%90%86%E7%B3%BB%E5%8D%9A%E5%A3%AB%E7%8F%AD%E7%A0%94%E7%A9%B6%E7%94%9F%E5%85%88%E4%BF%AE%E8%AA%B2%E7%A8%8B%E6%8A%B5%E5%85%8D%E8%BE%A6%E6%B3%95%EF%BC%88971015%E6%95%99%E5%8B%99%E6%9C%83%E8%AD%B0%E6%A0%B8%E5%82%99%EF%BC%89.pdf</t>
        </is>
      </c>
      <c r="M2017" s="7" t="inlineStr">
        <is>
          <t>https://www.phy.ncu.edu.tw/news/109-2-course-credit-exemption-and-waiver/</t>
        </is>
      </c>
      <c r="N2017" s="7" t="inlineStr">
        <is>
          <t>許慧君</t>
        </is>
      </c>
    </row>
    <row r="2018" ht="357" customHeight="1">
      <c r="A2018" s="7">
        <f>TRUE()</f>
        <v/>
      </c>
      <c r="B2018" s="7" t="inlineStr">
        <is>
          <t>其他</t>
        </is>
      </c>
      <c r="C2018" s="7" t="n"/>
      <c r="D2018" s="14" t="n">
        <v>44223</v>
      </c>
      <c r="E2018" s="7" t="inlineStr">
        <is>
          <t>109-2物理系研究生申請學分抵免、免修Course Credit Exemption and Waiver</t>
        </is>
      </c>
      <c r="F2018" s="9"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時間：2/1-3/2
申請法規Regulations：
*國立中央大學學分抵免辦法(http://pdc.adm.ncu.edu.tw/rule/rule105/13-0-1.pdf )
   National Central University Course Credit Waiver Guidelines(http://pdc.adm.ncu.edu.tw/eng/rule/NCU_Doc13_0_ed.pdf)
*物理學系碩士班研究生學分抵免辦法Regulation of Credit Transfer – the Master Program
*物理學系博士班研究生學分抵免辦法Regulation of Credit Transfer – the Ph.D. Programs
申請表Application Form：
抵免：國立中央大學學生學分抵免申請表Guidelines for Credits Exemption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G2018" s="7" t="inlineStr">
        <is>
          <t>http://pdc.adm.ncu.edu.tw/rule/rule105/13-0-1.pdf</t>
        </is>
      </c>
      <c r="H2018" s="7" t="inlineStr">
        <is>
          <t>http://pdc.adm.ncu.edu.tw/rule/rule105/13-0-1.pdf</t>
        </is>
      </c>
      <c r="I2018" s="7" t="inlineStr">
        <is>
          <t>http://pdc.adm.ncu.edu.tw/eng/rule/NCU_Doc13_0_ed.pdf</t>
        </is>
      </c>
      <c r="J2018" s="7" t="inlineStr">
        <is>
          <t>http://pdc.adm.ncu.edu.tw/eng/rule/NCU_Doc13_0_ed.pdf</t>
        </is>
      </c>
      <c r="K2018" s="7" t="inlineStr">
        <is>
          <t>物理學系碩士班研究生學分抵免辦法Regulation of Credit Transfer – the Master P</t>
        </is>
      </c>
      <c r="L2018" s="7" t="inlineStr">
        <is>
          <t>http://www.phy.ncu.edu.tw/wp-content/uploads/2017/11/%E7%89%A9%E7%90%86%E7%B3%BB%E7%A2%A9%E5%A3%AB%E7%8F%AD%E7%A0%94%E7%A9%B6%E7%94%9F%E5%85%88%E4%BF%AE%E8%AA%B2%E7%A8%8B%E6%8A%B5%E5%85%8D%E8%BE%A6%E6%B3%95%EF%BC%88970326%E6%95%99%E5%8B%99%E6%9C%83%E8%AD%B0%E6%A0%B8%E5%82%99%EF%BC%89.pdf</t>
        </is>
      </c>
      <c r="M2018" s="7" t="inlineStr">
        <is>
          <t>https://www.phy.ncu.edu.tw/news/109-2%e7%89%a9%e7%90%86%e7%b3%bb%e7%a0%94%e7%a9%b6%e7%94%9f%e7%94%b3%e8%ab%8b%e5%ad%b8%e5%88%86%e6%8a%b5%e5%85%8d%e3%80%81%e5%85%8d%e4%bf%aecourse-credit-exemption-and-waiver/</t>
        </is>
      </c>
      <c r="N2018" s="7" t="inlineStr">
        <is>
          <t>許慧君</t>
        </is>
      </c>
    </row>
    <row r="2019" ht="53" customHeight="1">
      <c r="A2019" s="7">
        <f>TRUE()</f>
        <v/>
      </c>
      <c r="B2019" s="7" t="inlineStr">
        <is>
          <t>其他</t>
        </is>
      </c>
      <c r="C2019" s="7" t="n"/>
      <c r="D2019" s="14" t="n">
        <v>44223</v>
      </c>
      <c r="E2019" s="7" t="inlineStr">
        <is>
          <t>109-2物理系博碩士班學位口試注意事項Oral Test &amp;Thesis Defense Notification</t>
        </is>
      </c>
      <c r="F2019" s="9" t="inlineStr">
        <is>
          <t>物理系博碩士班學位口試注意事項Oral-Test-Thesis-Defense-Notification下載
附件一.學位考試申請系統簽核流程下載
附件二.學位考試申請系統-學生使用說明下載
附件五.學位考試系統使用QA下載</t>
        </is>
      </c>
      <c r="G2019" s="7" t="inlineStr">
        <is>
          <t>物理系博碩士班學位口試注意事項Oral-Test-Thesis-Defense-Notification</t>
        </is>
      </c>
      <c r="H2019" s="7" t="inlineStr">
        <is>
          <t>https://www.phy.ncu.edu.tw/wp-content/uploads/2021/01/物理系博碩士班學位口試注意事項Oral-Test-Thesis-Defense-Notification.pdf</t>
        </is>
      </c>
      <c r="I2019" s="7" t="inlineStr">
        <is>
          <t>下載</t>
        </is>
      </c>
      <c r="J2019" s="7" t="inlineStr">
        <is>
          <t>https://www.phy.ncu.edu.tw/wp-content/uploads/2021/01/物理系博碩士班學位口試注意事項Oral-Test-Thesis-Defense-Notification.pdf</t>
        </is>
      </c>
      <c r="K2019" s="7" t="inlineStr">
        <is>
          <t>附件一.學位考試申請系統簽核流程</t>
        </is>
      </c>
      <c r="L2019" s="7" t="inlineStr">
        <is>
          <t>https://www.phy.ncu.edu.tw/wp-content/uploads/2021/01/附件一.學位考試申請系統簽核流程.pdf</t>
        </is>
      </c>
      <c r="M2019" s="7" t="inlineStr">
        <is>
          <t>https://www.phy.ncu.edu.tw/news/109-2%e7%89%a9%ef%a7%a4%e7%b3%bb%e5%8d%9a%e7%a2%a9%e5%a3%ab%e7%8f%ad%e5%ad%b8%e4%bd%8d%e5%8f%a3%e8%a9%a6%e6%b3%a8%e6%84%8f%e4%ba%8b%e9%a0%85oral-test-thesis-defense-notification/</t>
        </is>
      </c>
      <c r="N2019" s="7" t="inlineStr">
        <is>
          <t>許慧君</t>
        </is>
      </c>
    </row>
    <row r="2020" ht="222" customHeight="1">
      <c r="A2020" s="7">
        <f>TRUE()</f>
        <v/>
      </c>
      <c r="B2020" s="7" t="inlineStr">
        <is>
          <t>計畫</t>
        </is>
      </c>
      <c r="C2020" s="7" t="n"/>
      <c r="D2020" s="14" t="n">
        <v>44223</v>
      </c>
      <c r="E2020" s="7" t="inlineStr">
        <is>
          <t>科技部110年度「大專學生研究計畫」申請案，學生與指導教授須於本校截止日期110年2月20日（星期六）中午12時前完成線上申請作業；逾期者不予受理。</t>
        </is>
      </c>
      <c r="F2020" s="9" t="inlineStr">
        <is>
          <t>說明：
一、110年度大專學生研究計畫申請案全面實施線上申請，申請書及相關文件等須掃瞄成電子檔上傳，請學生及指導教授務必至科技部網站(http://www.most.gov.tw)製作及傳送電子檔。
二、申請流程：
申請同學線上送出後---&gt;請務必知會系所承辦人（分機65338楊小姐）---&gt;承辦人至科技部線上確認---&gt;指導教授方能登入上傳「指導教授初評意見表」並及勾選遵照學術倫理規範後繳交送出---&gt;研發處彙整（分機27068余惠文小姐）
三、「科技部補助大專學生研究計畫作業要點」、「科技部110年度大專學生研究計畫申請書（含指導教授初評意見表）」及「科技部大專學生研究計畫www線上申請作業使用注意事項」請至網頁下載
https://www.most.gov.tw/…/2af9ad9a-1f47-450d-b5a1-2cb43de82…
四、本案聯絡人：
(一)有關電腦操作問題，請洽科技部資訊系統服務專線，電話：0800-212-058，（02）2737-7592。
(二)相關規定如有疑義，請洽科技部綜合規劃司：電話：（02）2737-7847、7440、7568、7980、8010</t>
        </is>
      </c>
      <c r="G2020" s="7" t="inlineStr">
        <is>
          <t>http://www.most.gov.tw</t>
        </is>
      </c>
      <c r="H2020" s="7" t="inlineStr">
        <is>
          <t>https://www.most.gov.tw/</t>
        </is>
      </c>
      <c r="I2020" s="7" t="inlineStr">
        <is>
          <t>https://www.most.gov.tw/…/2af9ad9a-1f47-450d-b5a1-2cb43de82…</t>
        </is>
      </c>
      <c r="J2020" s="7" t="inlineStr">
        <is>
          <t>https://www.most.gov.tw/folksonomy/list/2af9ad9a-1f47-450d-b5a1-2cb43de8290c?l=ch</t>
        </is>
      </c>
      <c r="K2020" s="7" t="n"/>
      <c r="L2020" s="7" t="n"/>
      <c r="M2020" s="7" t="inlineStr">
        <is>
          <t>https://www.phy.ncu.edu.tw/news/%e7%a7%91%e6%8a%80%e9%83%a8110%e5%b9%b4%e5%ba%a6%e3%80%8c%e5%a4%a7%e5%b0%88%e5%ad%b8%e7%94%9f%e7%a0%94%e7%a9%b6%e8%a8%88%e7%95%ab%e3%80%8d%e7%94%b3%e8%ab%8b%e6%a1%88%ef%bc%8c%e5%ad%b8%e7%94%9f/</t>
        </is>
      </c>
      <c r="N2020" s="7" t="inlineStr">
        <is>
          <t>許慧君</t>
        </is>
      </c>
    </row>
    <row r="2021" ht="27" customHeight="1">
      <c r="A2021" s="7">
        <f>TRUE()</f>
        <v/>
      </c>
      <c r="B2021" s="7" t="inlineStr">
        <is>
          <t>獎學金</t>
        </is>
      </c>
      <c r="C2021" s="7" t="n"/>
      <c r="D2021" s="14" t="n">
        <v>44223</v>
      </c>
      <c r="E2021" s="7" t="inlineStr">
        <is>
          <t>中華民國紅心字會110年度「紅心向日葵獎助學金」</t>
        </is>
      </c>
      <c r="F2021" s="9" t="inlineStr">
        <is>
          <t>376735100e_1100006924_di下載
376735100e_1100006924_attach1下載</t>
        </is>
      </c>
      <c r="G2021" s="7" t="inlineStr">
        <is>
          <t>376735100e_1100006924_di</t>
        </is>
      </c>
      <c r="H2021" s="7" t="inlineStr">
        <is>
          <t>https://www.phy.ncu.edu.tw/wp-content/uploads/2021/01/376735100e_1100006924_di.pdf</t>
        </is>
      </c>
      <c r="I2021" s="7" t="inlineStr">
        <is>
          <t>下載</t>
        </is>
      </c>
      <c r="J2021" s="7" t="inlineStr">
        <is>
          <t>https://www.phy.ncu.edu.tw/wp-content/uploads/2021/01/376735100e_1100006924_di.pdf</t>
        </is>
      </c>
      <c r="K2021" s="7" t="inlineStr">
        <is>
          <t>376735100e_1100006924_attach1</t>
        </is>
      </c>
      <c r="L2021" s="7" t="inlineStr">
        <is>
          <t>https://www.phy.ncu.edu.tw/wp-content/uploads/2021/01/376735100e_1100006924_attach1.pdf</t>
        </is>
      </c>
      <c r="M2021" s="7" t="inlineStr">
        <is>
          <t>https://www.phy.ncu.edu.tw/news/%e4%b8%ad%e8%8f%af%e6%b0%91%e5%9c%8b%e7%b4%85%e5%bf%83%e5%ad%97%e6%9c%83110%e5%b9%b4%e5%ba%a6%e3%80%8c%e7%b4%85%e5%bf%83%e5%90%91%e6%97%a5%e8%91%b5%e7%8d%8e%e5%8a%a9%e5%ad%b8%e9%87%91%e3%80%8d/</t>
        </is>
      </c>
      <c r="N2021" s="7" t="inlineStr">
        <is>
          <t>許慧君</t>
        </is>
      </c>
    </row>
    <row r="2022" ht="261" customHeight="1">
      <c r="A2022" s="7">
        <f>TRUE()</f>
        <v/>
      </c>
      <c r="B2022" s="7" t="inlineStr">
        <is>
          <t>其他</t>
        </is>
      </c>
      <c r="C2022" s="7" t="n"/>
      <c r="D2022" s="14" t="n">
        <v>44223</v>
      </c>
      <c r="E2022" s="7" t="inlineStr">
        <is>
          <t>109-2課程教學助教Teaching Assistant(20210127)</t>
        </is>
      </c>
      <c r="F2022" s="9" t="inlineStr">
        <is>
          <t>109-2課程助教安排如附件The arrangement of TA for the second semester of the academic year 109 is as the annex.
109-2助教TA下載
• 目前尚有數門課程待聘，有意申請者請於2/2前填寫附件申請表，email 至corona@ncu.edu.tw
Positions are still available for several courses. Students who are willing to apply for the positions please fill in the application form and email it to corona@ncu.edu.tw by Feb 25.
109-2助教志願表TA-Application-Form下載
• 已擔任助教者請於2/22前完成聘雇程序，以利3/1起聘，以免影響個人勞保權益。並請於開學日2/22前主動與授課老師聯繫工作事宜
Those who have served as teaching assistants are requested to complete the employment procedures before Feb 22 to facilitate employment on March 1, so as not to affect personal labor insurance rights. And please take the initiative to contact the teacher for work matters before Feb 22 of the school open day.
助教報到程序Teaching assistant application procedures
附件一 助教同意切結書TA agreement affidavit
附件二 國立中央大學獎助生暨學生兼任助理學習與勞僱型態同意書11003-11006
國立中央大學教學助理管理要點
研究生獎助學金辦法-109年6月1日行政會議通過
國立中央大學物理系研究生獎助學金辦法20201215</t>
        </is>
      </c>
      <c r="G2022" s="7" t="inlineStr">
        <is>
          <t>109-2助教TA</t>
        </is>
      </c>
      <c r="H2022" s="7" t="inlineStr">
        <is>
          <t>https://www.phy.ncu.edu.tw/wp-content/uploads/2021/01/109-2助教TA-5.pdf</t>
        </is>
      </c>
      <c r="I2022" s="7" t="inlineStr">
        <is>
          <t>下載</t>
        </is>
      </c>
      <c r="J2022" s="7" t="inlineStr">
        <is>
          <t>https://www.phy.ncu.edu.tw/wp-content/uploads/2021/01/109-2助教TA-5.pdf</t>
        </is>
      </c>
      <c r="K2022" s="7" t="inlineStr">
        <is>
          <t>109-2助教志願表TA-Application-Form</t>
        </is>
      </c>
      <c r="L2022" s="7" t="inlineStr">
        <is>
          <t>https://www.phy.ncu.edu.tw/wp-content/uploads/2021/01/109-2助教志願表TA-Application-Form-2.xls</t>
        </is>
      </c>
      <c r="M2022" s="7" t="inlineStr">
        <is>
          <t>https://www.phy.ncu.edu.tw/news/109-2%e8%aa%b2%e7%a8%8b%e6%95%99%e5%ad%b8%e5%8a%a9%e6%95%99teaching-assistant20210127/</t>
        </is>
      </c>
      <c r="N2022" s="7" t="inlineStr">
        <is>
          <t>許慧君</t>
        </is>
      </c>
    </row>
    <row r="2023" ht="118" customHeight="1">
      <c r="A2023" s="7">
        <f>TRUE()</f>
        <v/>
      </c>
      <c r="B2023" s="7" t="inlineStr">
        <is>
          <t>其他</t>
        </is>
      </c>
      <c r="C2023" s="7" t="n"/>
      <c r="D2023" s="14" t="n">
        <v>44222</v>
      </c>
      <c r="E2023" s="7" t="inlineStr">
        <is>
          <t>110年春節連假期間，各單位辦公室、實驗室、研究室及專業教室等請加強門禁管制及安全維護。</t>
        </is>
      </c>
      <c r="F2023" s="9" t="inlineStr">
        <is>
          <t>一、為確保春節連續假期（2月10日起至16日止）校園安全，加強校區安全防護措施，請各單位協助配合下列事項：
(一) 2月9日(星期二)下班前各單位檢查責任區各空間所有門窗、水、瓦斯、電器設備（除傳真機及不可斷電之設備外）均應確實將電源關閉、插座拔除，並將所有大門上鎖。
(二)單位之貴重財物，請妥善收藏保管。
二、春節期間各單位留守值勤人員請確實依規定辦理，緊急案件如破壞、火災、失竊、車禍、漏水等狀況，除立即聯絡權責單位處理外，並請通報駐警隊57119、校安中心57212、 0911949630協助處理。
校園安全管理委員會</t>
        </is>
      </c>
      <c r="G2023" s="7" t="n"/>
      <c r="H2023" s="7" t="n"/>
      <c r="I2023" s="7" t="n"/>
      <c r="J2023" s="7" t="n"/>
      <c r="K2023" s="7" t="n"/>
      <c r="L2023" s="7" t="n"/>
      <c r="M2023" s="7" t="inlineStr">
        <is>
          <t>https://www.phy.ncu.edu.tw/news/110%e5%b9%b4%e6%98%a5%e7%af%80%e9%80%a3%e5%81%87%e6%9c%9f%e9%96%93%ef%bc%8c%e5%90%84%e5%96%ae%e4%bd%8d%e8%be%a6%e5%85%ac%e5%ae%a4%e3%80%81%e5%af%a6%e9%a9%97%e5%ae%a4%e3%80%81%e7%a0%94%e7%a9%b6/</t>
        </is>
      </c>
      <c r="N2023" s="7" t="inlineStr">
        <is>
          <t>許慧君</t>
        </is>
      </c>
    </row>
    <row r="2024">
      <c r="A2024" s="7">
        <f>TRUE()</f>
        <v/>
      </c>
      <c r="B2024" s="7" t="inlineStr">
        <is>
          <t>其他</t>
        </is>
      </c>
      <c r="C2024" s="7" t="n"/>
      <c r="D2024" s="14" t="n">
        <v>44222</v>
      </c>
      <c r="E2024" s="7" t="inlineStr">
        <is>
          <t>1/30(六)-1/31(日)科二館旁停車場劃線工程，請於1/30(六)早上8:00前將愛車移出</t>
        </is>
      </c>
      <c r="F2024" s="7" t="inlineStr">
        <is>
          <t>因科二館旁的停車場標線模糊不清楚，常常造成停車亂象，理學院將於1/30(六)-1/31(日)重新劃記標線，預計1/30(六)施做靠科二館側半邊[如圖藍色部分]、1/31(日)施做靠鴻經館側半邊[如圖紅色部分]，施作同時將會把該區域封閉一天讓油漆確實風乾，請協助公告所屬人員，並提醒於1/30(六)早上8:00前將車輛移出科二館旁停車場，造成不便，敬請見諒。</t>
        </is>
      </c>
      <c r="G2024" s="7" t="n"/>
      <c r="H2024" s="7" t="n"/>
      <c r="I2024" s="7" t="n"/>
      <c r="J2024" s="7" t="n"/>
      <c r="K2024" s="7" t="n"/>
      <c r="L2024" s="7" t="n"/>
      <c r="M2024" s="7" t="inlineStr">
        <is>
          <t>https://www.phy.ncu.edu.tw/news/1-30%e5%85%ad-1-31%e6%97%a5%e7%a7%91%e4%ba%8c%e9%a4%a8%e6%97%81%e5%81%9c%e8%bb%8a%e5%a0%b4%e5%8a%83%e7%b7%9a%e5%b7%a5%e7%a8%8b%ef%bc%8c%e8%ab%8b%e6%96%bc1-30%e5%85%ad%e6%97%a9%e4%b8%8a800/</t>
        </is>
      </c>
      <c r="N2024" s="7" t="inlineStr">
        <is>
          <t>許慧君</t>
        </is>
      </c>
    </row>
    <row r="2025" ht="79" customHeight="1">
      <c r="A2025" s="7">
        <f>TRUE()</f>
        <v/>
      </c>
      <c r="B2025" s="7" t="inlineStr">
        <is>
          <t>其他</t>
        </is>
      </c>
      <c r="C2025" s="7" t="n"/>
      <c r="D2025" s="14" t="n">
        <v>44221</v>
      </c>
      <c r="E2025" s="7" t="inlineStr">
        <is>
          <t>因應疫情~即日起(寒假期間)本館大門關閉，進出請持門禁卡</t>
        </is>
      </c>
      <c r="F2025" s="9" t="inlineStr">
        <is>
          <t>因應嚴重特殊傳染性肺炎疫情愈加嚴峻，為避免疫情擴散，本館加強防疫管制，寒假期間與教學、上課、研究及公務無關之人員請勿隨意進入館內謝謝大家的配合！
1.請持門禁卡進系館。
2.廠商送貨或邀請之來賓訪客，請自行聯繫開門。
以上公告
不便之處，還請見諒，謝謝!</t>
        </is>
      </c>
      <c r="G2025" s="7" t="n"/>
      <c r="H2025" s="7" t="n"/>
      <c r="I2025" s="7" t="n"/>
      <c r="J2025" s="7" t="n"/>
      <c r="K2025" s="7" t="n"/>
      <c r="L2025" s="7" t="n"/>
      <c r="M2025" s="7" t="inlineStr">
        <is>
          <t>https://www.phy.ncu.edu.tw/news/%e5%9b%a0%e6%87%89%e7%96%ab%e6%83%85%e5%8d%b3%e6%97%a5%e8%b5%b7%e5%af%92%e5%81%87%e6%9c%9f%e9%96%93%e6%9c%ac%e9%a4%a8%e5%a4%a7%e9%96%80%e9%97%9c%e9%96%89%ef%bc%8c%e9%80%b2%e5%87%ba%e8%ab%8b/</t>
        </is>
      </c>
      <c r="N2025" s="7" t="inlineStr">
        <is>
          <t>劉怡貞</t>
        </is>
      </c>
    </row>
    <row r="2026" ht="92" customHeight="1">
      <c r="A2026" s="7">
        <f>TRUE()</f>
        <v/>
      </c>
      <c r="B2026" s="7" t="inlineStr">
        <is>
          <t>其他</t>
        </is>
      </c>
      <c r="C2026" s="7" t="n"/>
      <c r="D2026" s="14" t="n">
        <v>44221</v>
      </c>
      <c r="E2026" s="7" t="inlineStr">
        <is>
          <t>健雄館施工公告</t>
        </is>
      </c>
      <c r="F2026" s="9" t="inlineStr">
        <is>
          <t>一樓大廳&amp;七樓717外走廊整修(110.01.01-02.28)
7F 706 油漆工程(110.01.27)
7F 706 冷氣安裝工程(110.01.28)
7F 706 空間清潔(110.01.29)
1~7F男女廁所清洗。(110.01.30)
施工期間略有噪音及粉塵，造成不便敬請見諒~請勿靠近施工區域，以免發生危險!
謝謝合作</t>
        </is>
      </c>
      <c r="G2026" s="7" t="n"/>
      <c r="H2026" s="7" t="n"/>
      <c r="I2026" s="7" t="n"/>
      <c r="J2026" s="7" t="n"/>
      <c r="K2026" s="7" t="n"/>
      <c r="L2026" s="7" t="n"/>
      <c r="M2026" s="7" t="inlineStr">
        <is>
          <t>https://www.phy.ncu.edu.tw/news/%e5%81%a5%e9%9b%84%e9%a4%a8%e6%96%bd%e5%b7%a5%e5%85%ac%e5%91%8a-2/</t>
        </is>
      </c>
      <c r="N2026" s="7" t="inlineStr">
        <is>
          <t>許慧君</t>
        </is>
      </c>
    </row>
    <row r="2027">
      <c r="A2027" s="7">
        <f>TRUE()</f>
        <v/>
      </c>
      <c r="B2027" s="7" t="inlineStr">
        <is>
          <t>其他</t>
        </is>
      </c>
      <c r="C2027" s="7" t="n"/>
      <c r="D2027" s="14" t="n">
        <v>44221</v>
      </c>
      <c r="E2027" s="7" t="inlineStr">
        <is>
          <t>從物理到電影－校友江孟謙的夢想旅程</t>
        </is>
      </c>
      <c r="F2027" s="7" t="inlineStr">
        <is>
          <t>https://in.ncu.edu.tw/alumni/enews/no41/page3.pdf</t>
        </is>
      </c>
      <c r="G2027" s="7" t="inlineStr">
        <is>
          <t>https://in.ncu.edu.tw/alumni/enews/no41/page3.pdf</t>
        </is>
      </c>
      <c r="H2027" s="7" t="inlineStr">
        <is>
          <t>https://in.ncu.edu.tw/alumni/enews/no41/page3.pdf</t>
        </is>
      </c>
      <c r="I2027" s="7" t="n"/>
      <c r="J2027" s="7" t="n"/>
      <c r="K2027" s="7" t="n"/>
      <c r="L2027" s="7" t="n"/>
      <c r="M2027" s="7" t="inlineStr">
        <is>
          <t>https://www.phy.ncu.edu.tw/news/%e5%be%9e%e7%89%a9%e7%90%86%e5%88%b0%e9%9b%bb%e5%bd%b1%ef%bc%8d%e6%a0%a1%e5%8f%8b%e6%b1%9f%e5%ad%9f%e8%ac%99%e7%9a%84%e5%a4%a2%e6%83%b3%e6%97%85%e7%a8%8b/</t>
        </is>
      </c>
      <c r="N2027" s="7" t="inlineStr">
        <is>
          <t>許慧君</t>
        </is>
      </c>
    </row>
    <row r="2028" ht="157" customHeight="1">
      <c r="A2028" s="7">
        <f>TRUE()</f>
        <v/>
      </c>
      <c r="B2028" s="7" t="inlineStr">
        <is>
          <t>其他</t>
        </is>
      </c>
      <c r="C2028" s="7" t="n"/>
      <c r="D2028" s="14" t="n">
        <v>44217</v>
      </c>
      <c r="E2028" s="7" t="inlineStr">
        <is>
          <t>特殊傳染性肺炎校園防疫措施</t>
        </is>
      </c>
      <c r="F2028" s="9" t="inlineStr">
        <is>
          <t>主旨：因應嚴重特殊傳染性肺炎疫情愈加嚴峻，校園防疫措施詳如說明，請查照。
說明：
一、自110年1月21日起，校外人士進入館舍一律配戴口罩，並應配合實聯制填報「國立中央大學校外人士入校實聯制登記」， 詳見中大防疫專區  https://2019-ncov.in.ncu.edu.tw/。
二、圖書館自110年1月21日起，禁止校外人士換證入館，中大壢中等持借閱證者不在此限。
三、室內運動場館自110年1月20日起，禁止校外人士入館，持證者不在此限。
四、學校辦理相關集會活動，請遵守110年1月20日教育部通報之「各級學校注意辦理集會活動之防疫措施規定」(詳如附件)，並落實實聯制，如無法符合相關規定者，請取消或延後辦理。
學校集會活動辦理及校園防疫措施</t>
        </is>
      </c>
      <c r="G2028" s="7" t="inlineStr">
        <is>
          <t>https://2019-ncov.in.ncu.edu.tw/</t>
        </is>
      </c>
      <c r="H2028" s="7" t="inlineStr">
        <is>
          <t>https://2019-ncov.in.ncu.edu.tw/</t>
        </is>
      </c>
      <c r="I2028" s="7" t="inlineStr">
        <is>
          <t>學校集會活動辦理及校園防疫措施</t>
        </is>
      </c>
      <c r="J2028" s="7" t="inlineStr">
        <is>
          <t>http://www.phy.ncu.edu.tw/wp-content/uploads/2021/01/%E5%AD%B8%E6%A0%A1%E9%9B%86%E6%9C%83%E6%B4%BB%E5%8B%95%E8%BE%A6%E7%90%86%E5%8F%8A%E6%A0%A1%E5%9C%92%E9%98%B2%E7%96%AB%E6%8E%AA%E6%96%BD.pdf</t>
        </is>
      </c>
      <c r="K2028" s="7" t="n"/>
      <c r="L2028" s="7" t="n"/>
      <c r="M2028" s="7" t="inlineStr">
        <is>
          <t>https://www.phy.ncu.edu.tw/news/%e7%89%b9%e6%ae%8a%e5%82%b3%e6%9f%93%e6%80%a7%e8%82%ba%e7%82%8e%e6%a0%a1%e5%9c%92%e9%98%b2%e7%96%ab%e6%8e%aa%e6%96%bd/</t>
        </is>
      </c>
      <c r="N2028" s="7" t="inlineStr">
        <is>
          <t>許慧君</t>
        </is>
      </c>
    </row>
    <row r="2029">
      <c r="A2029" s="7">
        <f>TRUE()</f>
        <v/>
      </c>
      <c r="B2029" s="7" t="inlineStr">
        <is>
          <t>其他</t>
        </is>
      </c>
      <c r="C2029" s="7" t="n"/>
      <c r="D2029" s="14" t="n">
        <v>44217</v>
      </c>
      <c r="E2029" s="7" t="inlineStr">
        <is>
          <t>物理系通訊錄20210121</t>
        </is>
      </c>
      <c r="F2029" s="7" t="inlineStr">
        <is>
          <t>物理系通訊錄下載</t>
        </is>
      </c>
      <c r="G2029" s="7" t="inlineStr">
        <is>
          <t>物理系通訊錄</t>
        </is>
      </c>
      <c r="H2029" s="7" t="inlineStr">
        <is>
          <t>https://www.phy.ncu.edu.tw/wp-content/uploads/2021/01/物理系通訊錄-1.pdf</t>
        </is>
      </c>
      <c r="I2029" s="7" t="inlineStr">
        <is>
          <t>下載</t>
        </is>
      </c>
      <c r="J2029" s="7" t="inlineStr">
        <is>
          <t>https://www.phy.ncu.edu.tw/wp-content/uploads/2021/01/物理系通訊錄-1.pdf</t>
        </is>
      </c>
      <c r="K2029" s="7" t="n"/>
      <c r="L2029" s="7" t="n"/>
      <c r="M2029" s="7" t="inlineStr">
        <is>
          <t>https://www.phy.ncu.edu.tw/news/%e7%89%a9%e7%90%86%e7%b3%bb%e9%80%9a%e8%a8%8a%e9%8c%8420210121/</t>
        </is>
      </c>
      <c r="N2029" s="7" t="inlineStr">
        <is>
          <t>許慧君</t>
        </is>
      </c>
    </row>
    <row r="2030" ht="27" customHeight="1">
      <c r="A2030" s="7">
        <f>TRUE()</f>
        <v/>
      </c>
      <c r="B2030" s="7" t="inlineStr">
        <is>
          <t>其他</t>
        </is>
      </c>
      <c r="C2030" s="7" t="n"/>
      <c r="D2030" s="14" t="n">
        <v>44216</v>
      </c>
      <c r="E2030" s="7" t="inlineStr">
        <is>
          <t>徵求10902外籍新生輔導小老師</t>
        </is>
      </c>
      <c r="F2030" s="9" t="inlineStr">
        <is>
          <t>徵求10902境外生輔導小老師公告
境外學生輔導小老師申請表</t>
        </is>
      </c>
      <c r="G2030" s="7" t="inlineStr">
        <is>
          <t>徵求10902境外生輔導小老師公告</t>
        </is>
      </c>
      <c r="H2030" s="7" t="inlineStr">
        <is>
          <t>http://www.phy.ncu.edu.tw/wp-content/uploads/2021/01/%E8%AB%8B%E7%B3%BB%E6%89%80%E5%85%AC%E5%91%8A%E5%BE%B5%E6%B1%8210902%E5%A2%83%E5%A4%96%E7%94%9F%E8%BC%94%E5%B0%8E%E5%B0%8F%E8%80%81%E5%B8%AB%E5%85%AC%E5%91%8A.pdf</t>
        </is>
      </c>
      <c r="I2030" s="7" t="inlineStr">
        <is>
          <t>境外學生輔導小老師申請表</t>
        </is>
      </c>
      <c r="J2030" s="7" t="inlineStr">
        <is>
          <t>http://www.phy.ncu.edu.tw/wp-content/uploads/2021/01/%E5%A2%83%E5%A4%96%E5%AD%B8%E7%94%9F%E8%BC%94%E5%B0%8E%E5%B0%8F%E8%80%81%E5%B8%AB%E7%94%B3%E8%AB%8B%E8%A1%A8.doc</t>
        </is>
      </c>
      <c r="K2030" s="7" t="n"/>
      <c r="L2030" s="7" t="n"/>
      <c r="M2030" s="7" t="inlineStr">
        <is>
          <t>https://www.phy.ncu.edu.tw/news/%e5%be%b5%e6%b1%8210902%e5%a4%96%e7%b1%8d%e6%96%b0%e7%94%9f%e8%bc%94%e5%b0%8e%e5%b0%8f%e8%80%81%e5%b8%ab/</t>
        </is>
      </c>
      <c r="N2030" s="7" t="inlineStr">
        <is>
          <t>許慧君</t>
        </is>
      </c>
    </row>
    <row r="2031" ht="261" customHeight="1">
      <c r="A2031" s="7">
        <f>TRUE()</f>
        <v/>
      </c>
      <c r="B2031" s="7" t="inlineStr">
        <is>
          <t>其他</t>
        </is>
      </c>
      <c r="C2031" s="7" t="n"/>
      <c r="D2031" s="14" t="n">
        <v>44216</v>
      </c>
      <c r="E2031" s="7" t="inlineStr">
        <is>
          <t>109-2課程教學助教Teaching Assistant(20210120)</t>
        </is>
      </c>
      <c r="F2031" s="9" t="inlineStr">
        <is>
          <t>• 109-2課程助教安排如附件The arrangement of TA for the second semester of the academic year 109 is as the annex.
109-2助教TA
• 目前尚有數門課程待聘，有意申請者請於1/25前填寫附件申請表，email 至corona@ncu.edu.tw
Positions are still available for several courses. Students who are willing to apply for the positions please fill in the application form and email it to corona@ncu.edu.tw by Jan 25.
109-2助教志願表TA Application Form
• 已擔任助教者請於2/22前完成聘雇程序，以利3/1起聘，以免影響個人勞保權益。並請於開學日2/22前主動與授課老師聯繫工作事宜
Those who have served as teaching assistants are requested to complete the employment procedures before Feb 22 to facilitate employment on March 1, so as not to affect personal labor insurance rights. And please take the initiative to contact the teacher for work matters before Feb 22 of the school open day.
助教報到程序Teaching assistant application procedures
附件一 助教同意切結書TA agreement affidavit
附件二 國立中央大學獎助生暨學生兼任助理學習與勞僱型態同意書11003-11006
國立中央大學教學助理管理要點
研究生獎助學金辦法-109年6月1日行政會議通過
國立中央大學物理系研究生獎助學金辦法20201215</t>
        </is>
      </c>
      <c r="G2031" s="7" t="inlineStr">
        <is>
          <t>109-2助教TA</t>
        </is>
      </c>
      <c r="H2031" s="7" t="inlineStr">
        <is>
          <t>http://www.phy.ncu.edu.tw/wp-content/uploads/2021/01/109-2%E5%8A%A9%E6%95%99TA-4.pdf</t>
        </is>
      </c>
      <c r="I2031" s="7" t="inlineStr">
        <is>
          <t>109-2助教志願表TA Application Form</t>
        </is>
      </c>
      <c r="J2031" s="7" t="inlineStr">
        <is>
          <t>http://www.phy.ncu.edu.tw/wp-content/uploads/2021/01/109-2%E5%8A%A9%E6%95%99%E5%BF%97%E9%A1%98%E8%A1%A8TA-Application-Form-1.xls</t>
        </is>
      </c>
      <c r="K2031" s="7" t="inlineStr">
        <is>
          <t>助教報到程序Teaching assistant application procedures</t>
        </is>
      </c>
      <c r="L2031" s="7" t="inlineStr">
        <is>
          <t>http://www.phy.ncu.edu.tw/wp-content/uploads/2021/01/%E5%8A%A9%E6%95%99%E5%A0%B1%E5%88%B0%E7%A8%8B%E5%BA%8FTeaching-assistant-application-procedures.pdf</t>
        </is>
      </c>
      <c r="M2031" s="7" t="inlineStr">
        <is>
          <t>https://www.phy.ncu.edu.tw/news/109-2%e8%aa%b2%e7%a8%8b%e6%95%99%e5%ad%b8%e5%8a%a9%e6%95%99teaching-assistant20210120/</t>
        </is>
      </c>
      <c r="N2031" s="7" t="inlineStr">
        <is>
          <t>許慧君</t>
        </is>
      </c>
    </row>
    <row r="2032" ht="92" customHeight="1">
      <c r="A2032" s="7">
        <f>TRUE()</f>
        <v/>
      </c>
      <c r="B2032" s="7" t="inlineStr">
        <is>
          <t>其他</t>
        </is>
      </c>
      <c r="C2032" s="7" t="n"/>
      <c r="D2032" s="14" t="n">
        <v>44210</v>
      </c>
      <c r="E2032" s="7" t="inlineStr">
        <is>
          <t>校園新冠肺炎防疫重要通知</t>
        </is>
      </c>
      <c r="F2032" s="9" t="inlineStr">
        <is>
          <t>桃園地區新冠肺炎兩例本土案例（案838、839）社區活動足跡如下圖
本校教職員工生若曾於下圖時段到下圖地點
請務必落實自主健康管理（上班、上課全程配戴口罩；禁止參加聚餐活動）
如110年1月24日前出現發燒、呼吸道症狀或嗅味覺異常等疑似症狀
請戴上口罩至指定社區採檢院所由醫師評估採檢。（桃園地區社區採檢院所詳見附加檔）
並通報衛保組（上班時間：03-2804814）；或校安中心（非上班時間：03-2805666）
指定社區採檢院所下載</t>
        </is>
      </c>
      <c r="G2032" s="7" t="inlineStr">
        <is>
          <t>指定社區採檢院所</t>
        </is>
      </c>
      <c r="H2032" s="7" t="inlineStr">
        <is>
          <t>https://www.phy.ncu.edu.tw/wp-content/uploads/2021/01/指定社區採檢院所.pdf</t>
        </is>
      </c>
      <c r="I2032" s="7" t="inlineStr">
        <is>
          <t>下載</t>
        </is>
      </c>
      <c r="J2032" s="7" t="inlineStr">
        <is>
          <t>https://www.phy.ncu.edu.tw/wp-content/uploads/2021/01/指定社區採檢院所.pdf</t>
        </is>
      </c>
      <c r="K2032" s="7" t="n"/>
      <c r="L2032" s="7" t="n"/>
      <c r="M2032" s="7" t="inlineStr">
        <is>
          <t>https://www.phy.ncu.edu.tw/news/%e6%a0%a1%e5%9c%92%e6%96%b0%e5%86%a0%e8%82%ba%e7%82%8e%e9%98%b2%e7%96%ab%e9%87%8d%e8%a6%81%e9%80%9a%e7%9f%a5/</t>
        </is>
      </c>
      <c r="N2032" s="7" t="inlineStr">
        <is>
          <t>劉怡貞</t>
        </is>
      </c>
    </row>
    <row r="2033" ht="79" customHeight="1">
      <c r="A2033" s="7">
        <f>TRUE()</f>
        <v/>
      </c>
      <c r="B2033" s="7" t="inlineStr">
        <is>
          <t>其他</t>
        </is>
      </c>
      <c r="C2033" s="7" t="n"/>
      <c r="D2033" s="14" t="n">
        <v>44209</v>
      </c>
      <c r="E2033" s="7" t="inlineStr">
        <is>
          <t>居家檢疫規定於110年1月15日升級需要1人1戶(疾管署)</t>
        </is>
      </c>
      <c r="F2033" s="9" t="inlineStr">
        <is>
          <t>轉知疾管署有關--
110年1月15日起入境居家檢疫對象，若家中有非居家檢疫對象，則必須在防疫旅宿進行居家檢疫。
居家檢疫規定於110年1月15日升級需要1人1戶
https://www.cdc.gov.tw/En/Category/QAPage/SbkmnM5v0OwdDMjJ2tI_xw 
 https://www.cdc.gov.tw/Category/QAPage/B5ttQxRgFUZlRFPS1dRliw</t>
        </is>
      </c>
      <c r="G2033" s="7" t="inlineStr">
        <is>
          <t>https://www.cdc.gov.tw/En/Category/QAPage/SbkmnM5v0OwdDMjJ2t</t>
        </is>
      </c>
      <c r="H2033" s="7" t="inlineStr">
        <is>
          <t>https://www.cdc.gov.tw/En/Category/QAPage/SbkmnM5v0OwdDMjJ2tI_xw</t>
        </is>
      </c>
      <c r="I2033" s="7" t="inlineStr">
        <is>
          <t>https://www.cdc.gov.tw/Category/QAPage/B5ttQxRgFUZlRFPS1dRli</t>
        </is>
      </c>
      <c r="J2033" s="7" t="inlineStr">
        <is>
          <t>https://www.cdc.gov.tw/Category/QAPage/B5ttQxRgFUZlRFPS1dRliw</t>
        </is>
      </c>
      <c r="K2033" s="7" t="n"/>
      <c r="L2033" s="7" t="n"/>
      <c r="M2033" s="7" t="inlineStr">
        <is>
          <t>https://www.phy.ncu.edu.tw/news/%e5%b1%85%e5%ae%b6%e6%aa%a2%e7%96%ab%e8%a6%8f%e5%ae%9a%e6%96%bc110%e5%b9%b41%e6%9c%8815%e6%97%a5%e5%8d%87%e7%b4%9a%e9%9c%80%e8%a6%811%e4%ba%ba1%e6%88%b6%e7%96%be%e7%ae%a1%e7%bd%b2/</t>
        </is>
      </c>
      <c r="N2033" s="7" t="inlineStr">
        <is>
          <t>劉怡貞</t>
        </is>
      </c>
    </row>
    <row r="2034" ht="261" customHeight="1">
      <c r="A2034" s="7">
        <f>TRUE()</f>
        <v/>
      </c>
      <c r="B2034" s="7" t="inlineStr">
        <is>
          <t>其他</t>
        </is>
      </c>
      <c r="C2034" s="7" t="n"/>
      <c r="D2034" s="14" t="n">
        <v>44209</v>
      </c>
      <c r="E2034" s="7" t="inlineStr">
        <is>
          <t>109-2課程教學助教Teaching Assistant(20210113)</t>
        </is>
      </c>
      <c r="F2034" s="9" t="inlineStr">
        <is>
          <t>• 109-2課程助教安排如附件The arrangement of TA for the second semester of the academic year 109 is as the annex.
109-2助教TA下載
• 目前尚有數門課程待聘，有意申請者請於1/18前填寫附件申請表，email 至corona@ncu.edu.tw
Positions are still available for several courses. Students who are willing to apply for the positions please fill in the application form and email it to corona@ncu.edu.tw by Jan 18.
109-2助教志願表TA Application Form
• 已擔任助教者請於2/22前完成聘雇程序，以利3/1起聘，以免影響個人勞保權益。並請於開學日2/22前主動與授課老師聯繫工作事宜
Those who have served as teaching assistants are requested to complete the employment procedures before Feb 22 to facilitate employment on March 1, so as not to affect personal labor insurance rights. And please take the initiative to contact the teacher for work matters before Feb 22 of the school open day.
助教報到程序Teaching assistant application procedures
附件一 助教同意切結書TA agreement affidavit
附件二 國立中央大學獎助生暨學生兼任助理學習與勞僱型態同意書11003-11006
國立中央大學教學助理管理要點
研究生獎助學金辦法-109年6月1日行政會議通過
國立中央大學物理系研究生獎助學金辦法20201215</t>
        </is>
      </c>
      <c r="G2034" s="7" t="inlineStr">
        <is>
          <t>109-2助教TA</t>
        </is>
      </c>
      <c r="H2034" s="7" t="inlineStr">
        <is>
          <t>https://www.phy.ncu.edu.tw/wp-content/uploads/2021/01/109-2助教TA-1.pdf</t>
        </is>
      </c>
      <c r="I2034" s="7" t="inlineStr">
        <is>
          <t>下載</t>
        </is>
      </c>
      <c r="J2034" s="7" t="inlineStr">
        <is>
          <t>https://www.phy.ncu.edu.tw/wp-content/uploads/2021/01/109-2助教TA-1.pdf</t>
        </is>
      </c>
      <c r="K2034" s="7" t="inlineStr">
        <is>
          <t>109-2助教志願表TA Application Form</t>
        </is>
      </c>
      <c r="L2034" s="7" t="inlineStr">
        <is>
          <t>http://www.phy.ncu.edu.tw/wp-content/uploads/2021/01/109-2%E5%8A%A9%E6%95%99%E5%BF%97%E9%A1%98%E8%A1%A8TA-Application-Form.xls</t>
        </is>
      </c>
      <c r="M2034" s="7" t="inlineStr">
        <is>
          <t>https://www.phy.ncu.edu.tw/news/109-2%e8%aa%b2%e7%a8%8b%e6%95%99%e5%ad%b8%e5%8a%a9%e6%95%99teaching-assistant20210113/</t>
        </is>
      </c>
      <c r="N2034" s="7" t="inlineStr">
        <is>
          <t>許慧君</t>
        </is>
      </c>
    </row>
    <row r="2035">
      <c r="A2035" s="7">
        <f>TRUE()</f>
        <v/>
      </c>
      <c r="B2035" s="7" t="inlineStr">
        <is>
          <t>其他</t>
        </is>
      </c>
      <c r="C2035" s="7" t="n"/>
      <c r="D2035" s="14" t="n">
        <v>44208</v>
      </c>
      <c r="E2035" s="7" t="inlineStr">
        <is>
          <t>Taiwan Physical Society (TPS) Student Chapter</t>
        </is>
      </c>
      <c r="F2035" s="7" t="n"/>
      <c r="G2035" s="7" t="n"/>
      <c r="H2035" s="7" t="n"/>
      <c r="I2035" s="7" t="n"/>
      <c r="J2035" s="7" t="n"/>
      <c r="K2035" s="7" t="n"/>
      <c r="L2035" s="7" t="n"/>
      <c r="M2035" s="7" t="inlineStr">
        <is>
          <t>https://www.phy.ncu.edu.tw/news/taiwan-physical-society-tps-student-chapter-2/</t>
        </is>
      </c>
      <c r="N2035" s="7" t="inlineStr">
        <is>
          <t>許慧君</t>
        </is>
      </c>
    </row>
    <row r="2036">
      <c r="A2036" s="7">
        <f>TRUE()</f>
        <v/>
      </c>
      <c r="B2036" s="7" t="inlineStr">
        <is>
          <t>研討會</t>
        </is>
      </c>
      <c r="C2036" s="7" t="n"/>
      <c r="D2036" s="14" t="n">
        <v>44208</v>
      </c>
      <c r="E2036" s="7" t="inlineStr">
        <is>
          <t>Taiwan Physical Society (TPS) Student Chapter</t>
        </is>
      </c>
      <c r="F2036" s="7" t="n"/>
      <c r="G2036" s="7" t="n"/>
      <c r="H2036" s="7" t="n"/>
      <c r="I2036" s="7" t="n"/>
      <c r="J2036" s="7" t="n"/>
      <c r="K2036" s="7" t="n"/>
      <c r="L2036" s="7" t="n"/>
      <c r="M2036" s="7" t="inlineStr">
        <is>
          <t>https://www.phy.ncu.edu.tw/news/taiwan-physical-society-tps-student-chapter/</t>
        </is>
      </c>
      <c r="N2036" s="7" t="inlineStr">
        <is>
          <t>許慧君</t>
        </is>
      </c>
    </row>
    <row r="2037" ht="157" customHeight="1">
      <c r="A2037" s="7">
        <f>TRUE()</f>
        <v/>
      </c>
      <c r="B2037" s="7" t="inlineStr">
        <is>
          <t>其他</t>
        </is>
      </c>
      <c r="C2037" s="7" t="n"/>
      <c r="D2037" s="14" t="n">
        <v>44208</v>
      </c>
      <c r="E2037" s="7" t="inlineStr">
        <is>
          <t>公共空間清潔公告</t>
        </is>
      </c>
      <c r="F2037" s="9" t="inlineStr">
        <is>
          <t>1/18(一)
1F~10F電梯口外玻璃、窗台、外牆清洗。
物理系系辦、交誼廳及研究室等清潔。
中央樓梯：玻璃、紗窗、蛛網清潔。
1/19(二)~1/20(三)
1~3F走廊地板除腊、洗地。
健雄館4~10F洗地。
1F玻璃清潔。
1/30(六)
1~7F男女廁所清洗。
各樓層走廊如有堆放物品，請盡量清空。
施作期間略有噪音，不便之處請多諒解。</t>
        </is>
      </c>
      <c r="G2037" s="7" t="n"/>
      <c r="H2037" s="7" t="n"/>
      <c r="I2037" s="7" t="n"/>
      <c r="J2037" s="7" t="n"/>
      <c r="K2037" s="7" t="n"/>
      <c r="L2037" s="7" t="n"/>
      <c r="M2037" s="7" t="inlineStr">
        <is>
          <t>https://www.phy.ncu.edu.tw/news/%e5%85%ac%e5%85%b1%e7%a9%ba%e9%96%93%e6%b8%85%e6%bd%94%e5%85%ac%e5%91%8a-6/</t>
        </is>
      </c>
      <c r="N2037" s="7" t="inlineStr">
        <is>
          <t>許慧君</t>
        </is>
      </c>
    </row>
    <row r="2038" ht="105" customHeight="1">
      <c r="A2038" s="7">
        <f>TRUE()</f>
        <v/>
      </c>
      <c r="B2038" s="7" t="inlineStr">
        <is>
          <t>其他</t>
        </is>
      </c>
      <c r="C2038" s="7" t="n"/>
      <c r="D2038" s="14" t="n">
        <v>44208</v>
      </c>
      <c r="E2038" s="7" t="inlineStr">
        <is>
          <t>健雄館施工公告</t>
        </is>
      </c>
      <c r="F2038" s="9" t="inlineStr">
        <is>
          <t>一樓大廳&amp;七樓717外走廊整修(110.01.01-01.31)
二樓208理論中心冷氣工程(110.01.08-01.12)
三樓306.307.309.311.313冷氣工程(110.01.18-01.22)
三樓309教室搬遷工程(110.01.18-01.22)
六七樓辦公室洗地工程(110.01.18)
施工期間略有噪音及粉塵，造成不便敬請見諒~
請勿靠近施工區域，以免發生危險!
謝謝合作</t>
        </is>
      </c>
      <c r="G2038" s="7" t="n"/>
      <c r="H2038" s="7" t="n"/>
      <c r="I2038" s="7" t="n"/>
      <c r="J2038" s="7" t="n"/>
      <c r="K2038" s="7" t="n"/>
      <c r="L2038" s="7" t="n"/>
      <c r="M2038" s="7" t="inlineStr">
        <is>
          <t>https://www.phy.ncu.edu.tw/news/%e5%81%a5%e9%9b%84%e9%a4%a8%e6%96%bd%e5%b7%a5%e5%85%ac%e5%91%8a/</t>
        </is>
      </c>
      <c r="N2038" s="7" t="inlineStr">
        <is>
          <t>許慧君</t>
        </is>
      </c>
    </row>
    <row r="2039" ht="209" customHeight="1">
      <c r="A2039" s="7">
        <f>TRUE()</f>
        <v/>
      </c>
      <c r="B2039" s="7" t="inlineStr">
        <is>
          <t>其他</t>
        </is>
      </c>
      <c r="C2039" s="7" t="n"/>
      <c r="D2039" s="14" t="n">
        <v>44207</v>
      </c>
      <c r="E2039" s="7" t="inlineStr">
        <is>
          <t>校園網路校內電路改接工程(續)</t>
        </is>
      </c>
      <c r="F2039" s="9" t="inlineStr">
        <is>
          <t>電算中心新購骨幹路由器第二台上線，切換各單位及電算中心機房Switch的時間如下
1/14(四)上午：切換電算中心1F&amp;2F機房&amp;大終端機室內的Switch、二代雲、校園無線網路、地科計算中心、LMS等，影響服務包含e-mail、www、DNS、各單位虛擬機、軟體雲、無線網路、LMS、I002PC教室等。
1/14(四)下午：切換資電院&amp;管院&amp;學生宿網備援電路(不受影響)、教職員宿網(包含中大新村、單身宿舍、後警、幼稚園、北村、學人宿舍等)
1/15(五)上午：切換產學營運中心(包含國際處)、前門警衛室、大講堂、松苑、客家學院、中大會館、游藝館、前後警停管系統、台達電聯合研究中心、資策會教育訓練中心、志道樓
1/15(五)下午：切換游泳池、校長官邸、行政大樓、學務處(含藝文中心、崑曲實驗室)、新圖、舊圖2F、國鼎圖書館、依仁堂、太遙中心、環工所、綜教館(含語言中心、光電中心)、國鼎館301機房、科二館2F、生資所
切換的期間將會有暫時中斷數分鐘的現象，造成不便，敬請見諒。
敬請協助公告宣導，謝謝。
電算中心戴元任 敬上
Post By (發信者) 電算中心 戴元任</t>
        </is>
      </c>
      <c r="G2039" s="7" t="n"/>
      <c r="H2039" s="7" t="n"/>
      <c r="I2039" s="7" t="n"/>
      <c r="J2039" s="7" t="n"/>
      <c r="K2039" s="7" t="n"/>
      <c r="L2039" s="7" t="n"/>
      <c r="M2039" s="7" t="inlineStr">
        <is>
          <t>https://www.phy.ncu.edu.tw/news/%e6%a0%a1%e5%9c%92%e7%b6%b2%e8%b7%af%e6%a0%a1%e5%85%a7%e9%9b%bb%e8%b7%af%e6%94%b9%e6%8e%a5%e5%b7%a5%e7%a8%8b%e7%ba%8c/</t>
        </is>
      </c>
      <c r="N2039" s="7" t="inlineStr">
        <is>
          <t>許慧君</t>
        </is>
      </c>
    </row>
    <row r="2040" ht="66" customHeight="1">
      <c r="A2040" s="7">
        <f>TRUE()</f>
        <v/>
      </c>
      <c r="B2040" s="7" t="inlineStr">
        <is>
          <t>其他</t>
        </is>
      </c>
      <c r="C2040" s="7" t="n"/>
      <c r="D2040" s="14" t="n">
        <v>44207</v>
      </c>
      <c r="E2040" s="7" t="inlineStr">
        <is>
          <t>本校110年共同寒假補休日-110/2/17-2/18</t>
        </is>
      </c>
      <c r="F2040" s="9" t="inlineStr">
        <is>
          <t>本校公佈110年度職員共同寒假補休日:
110年2月17日至18日(週三、四)
一、 系辦共同休假，有需處理之相關行政事務，請避開此日。
二、 教務處暫停服務，欲洽辦相關業務者，請避開共同寒休日。
不便之處，還請見諒!</t>
        </is>
      </c>
      <c r="G2040" s="7" t="n"/>
      <c r="H2040" s="7" t="n"/>
      <c r="I2040" s="7" t="n"/>
      <c r="J2040" s="7" t="n"/>
      <c r="K2040" s="7" t="n"/>
      <c r="L2040" s="7" t="n"/>
      <c r="M2040" s="7" t="inlineStr">
        <is>
          <t>https://www.phy.ncu.edu.tw/news/%e6%9c%ac%e6%a0%a1110%e5%b9%b4%e5%85%b1%e5%90%8c%e5%af%92%e5%81%87%e8%a3%9c%e4%bc%91%e6%97%a5-110-2-17-2-18/</t>
        </is>
      </c>
      <c r="N2040" s="7" t="inlineStr">
        <is>
          <t>劉怡貞</t>
        </is>
      </c>
    </row>
    <row r="2041">
      <c r="A2041" s="7">
        <f>TRUE()</f>
        <v/>
      </c>
      <c r="B2041" s="7" t="inlineStr">
        <is>
          <t>其他</t>
        </is>
      </c>
      <c r="C2041" s="7" t="n"/>
      <c r="D2041" s="14" t="n">
        <v>44204</v>
      </c>
      <c r="E2041" s="7" t="inlineStr">
        <is>
          <t>林宗泰院長的鼓勵與祝福</t>
        </is>
      </c>
      <c r="F2041" s="7" t="n"/>
      <c r="G2041" s="7" t="n"/>
      <c r="H2041" s="7" t="n"/>
      <c r="I2041" s="7" t="n"/>
      <c r="J2041" s="7" t="n"/>
      <c r="K2041" s="7" t="n"/>
      <c r="L2041" s="7" t="n"/>
      <c r="M2041" s="7" t="inlineStr">
        <is>
          <t>https://www.phy.ncu.edu.tw/news/%e6%9e%97%e5%ae%97%e6%b3%b0%e9%99%a2%e9%95%b7%e7%9a%84%e9%bc%93%e5%8b%b5%e8%88%87%e7%a5%9d%e7%a6%8f/</t>
        </is>
      </c>
      <c r="N2041" s="7" t="inlineStr">
        <is>
          <t>許慧君</t>
        </is>
      </c>
    </row>
    <row r="2042" ht="66" customHeight="1">
      <c r="A2042" s="7">
        <f>TRUE()</f>
        <v/>
      </c>
      <c r="B2042" s="7" t="inlineStr">
        <is>
          <t>其他</t>
        </is>
      </c>
      <c r="C2042" s="7" t="n"/>
      <c r="D2042" s="14" t="n">
        <v>44204</v>
      </c>
      <c r="E2042" s="7" t="inlineStr">
        <is>
          <t>健雄館一樓&amp;七樓施工公告 01/01~01/31</t>
        </is>
      </c>
      <c r="F2042" s="9" t="inlineStr">
        <is>
          <t>施工日期:01/01-01/31
地點:健雄館一樓大廳及七樓717外走廊
施工期間略有噪音及粉塵，造成不便敬請見諒~
請勿靠近施工區域，以免發生危險!
謝謝合作</t>
        </is>
      </c>
      <c r="G2042" s="7" t="n"/>
      <c r="H2042" s="7" t="n"/>
      <c r="I2042" s="7" t="n"/>
      <c r="J2042" s="7" t="n"/>
      <c r="K2042" s="7" t="n"/>
      <c r="L2042" s="7" t="n"/>
      <c r="M2042" s="7" t="inlineStr">
        <is>
          <t>https://www.phy.ncu.edu.tw/news/%e5%81%a5%e9%9b%84%e9%a4%a8%e4%b8%80%e6%a8%93%e4%b8%83%e6%a8%93%e6%96%bd%e5%b7%a5%e5%85%ac%e5%91%8a-01-0101-31/</t>
        </is>
      </c>
      <c r="N2042" s="7" t="inlineStr">
        <is>
          <t>許慧君</t>
        </is>
      </c>
    </row>
    <row r="2043" ht="261" customHeight="1">
      <c r="A2043" s="7">
        <f>TRUE()</f>
        <v/>
      </c>
      <c r="B2043" s="7" t="inlineStr">
        <is>
          <t>其他</t>
        </is>
      </c>
      <c r="C2043" s="7" t="n"/>
      <c r="D2043" s="14" t="n">
        <v>44204</v>
      </c>
      <c r="E2043" s="7" t="inlineStr">
        <is>
          <t>109-2課程教學助教Teaching Assistant(20210108)</t>
        </is>
      </c>
      <c r="F2043" s="9" t="inlineStr">
        <is>
          <t>• 109-2課程助教安排如附件
The arrangement of TA for the second semester of the academic year 109 is as the annex.
109-2助教TA
• 目前尚有數門課程待聘，有意申請者請於1/12前填寫附件申請表，email 至corona@ncu.edu.tw
Positions are still available for several courses. Students who are willing to apply for the positions please fill in the application form and email it to corona@ncu.edu.tw by Jan 12.
109-2助教志願表TA Application Form
• 已擔任助教者請於2/22前完成聘雇程序，以利3/1起聘，以免影響個人勞保權益。並請於開學日2/22前主動與授課老師聯繫工作事宜
Those who have served as teaching assistants are requested to complete the employment procedures before Feb 22 to facilitate employment on March 1, so as not to affect personal labor insurance rights. And please take the initiative to contact the teacher for work matters before Feb 22 of the school open day.
助教報到程序Teaching assistant application procedures
附件一 助教同意切結書TA agreement affidavit
附件二 國立中央大學獎助生暨學生兼任助理學習與勞僱型態同意書11003-11006
國立中央大學教學助理管理要點
研究生獎助學金辦法-109年6月1日行政會議通過
國立中央大學物理系研究生獎助學金辦法20201215</t>
        </is>
      </c>
      <c r="G2043" s="7" t="inlineStr">
        <is>
          <t>109-2助教TA</t>
        </is>
      </c>
      <c r="H2043" s="7" t="inlineStr">
        <is>
          <t>http://www.phy.ncu.edu.tw/wp-content/uploads/2021/01/109-2%E5%8A%A9%E6%95%99TA.pdf</t>
        </is>
      </c>
      <c r="I2043" s="7" t="inlineStr">
        <is>
          <t>109-2助教志願表TA Application Form</t>
        </is>
      </c>
      <c r="J2043" s="7" t="inlineStr">
        <is>
          <t>http://www.phy.ncu.edu.tw/wp-content/uploads/2021/01/109-2%E5%8A%A9%E6%95%99%E5%BF%97%E9%A1%98%E8%A1%A8TA-Application-Form.xls</t>
        </is>
      </c>
      <c r="K2043" s="7" t="inlineStr">
        <is>
          <t>助教報到程序Teaching assistant application procedures</t>
        </is>
      </c>
      <c r="L2043" s="7" t="inlineStr">
        <is>
          <t>http://www.phy.ncu.edu.tw/wp-content/uploads/2021/01/%E5%8A%A9%E6%95%99%E5%A0%B1%E5%88%B0%E7%A8%8B%E5%BA%8FTeaching-assistant-application-procedures.pdf</t>
        </is>
      </c>
      <c r="M2043" s="7" t="inlineStr">
        <is>
          <t>https://www.phy.ncu.edu.tw/news/109-2%e8%aa%b2%e7%a8%8b%e6%95%99%e5%ad%b8%e5%8a%a9%e6%95%99teaching-assistant20210108/</t>
        </is>
      </c>
      <c r="N2043" s="7" t="inlineStr">
        <is>
          <t>許慧君</t>
        </is>
      </c>
    </row>
    <row r="2044" ht="66" customHeight="1">
      <c r="A2044" s="7">
        <f>TRUE()</f>
        <v/>
      </c>
      <c r="B2044" s="7" t="inlineStr">
        <is>
          <t>其他</t>
        </is>
      </c>
      <c r="C2044" s="7" t="n"/>
      <c r="D2044" s="14" t="n">
        <v>44203</v>
      </c>
      <c r="E2044" s="7" t="inlineStr">
        <is>
          <t>S4-717公告</t>
        </is>
      </c>
      <c r="F2044" s="9" t="inlineStr">
        <is>
          <t>時間：1/8(五)12:00-17:00
事由：復旦高中來訪活動
活動期間本空間仍可使用
但請降低音量勿影響活動進行
謝謝合作</t>
        </is>
      </c>
      <c r="G2044" s="7" t="n"/>
      <c r="H2044" s="7" t="n"/>
      <c r="I2044" s="7" t="n"/>
      <c r="J2044" s="7" t="n"/>
      <c r="K2044" s="7" t="n"/>
      <c r="L2044" s="7" t="n"/>
      <c r="M2044" s="7" t="inlineStr">
        <is>
          <t>https://www.phy.ncu.edu.tw/news/s4-717%e5%85%ac%e5%91%8a/</t>
        </is>
      </c>
      <c r="N2044" s="7" t="inlineStr">
        <is>
          <t>許慧君</t>
        </is>
      </c>
    </row>
    <row r="2045" ht="209" customHeight="1">
      <c r="A2045" s="7">
        <f>TRUE()</f>
        <v/>
      </c>
      <c r="B2045" s="7" t="inlineStr">
        <is>
          <t>其他</t>
        </is>
      </c>
      <c r="C2045" s="7" t="n"/>
      <c r="D2045" s="14" t="n">
        <v>44201</v>
      </c>
      <c r="E2045" s="7" t="inlineStr">
        <is>
          <t>校園網路校內電路改接工程</t>
        </is>
      </c>
      <c r="F2045" s="9" t="inlineStr">
        <is>
          <t>System Network Manager Group (SNMG) Post
------------------------------------------------------------------------------
電算中心新購骨幹路由器上線，切換各單位及電算中心機房Switch的時間如下
1/7(四)上午：切換電算中心1F機房內的Switch，影響範圍：1F機房內的服務(包含e-mail、www、DNS Sun1、VOIP等)
1/7(四)下午：切換資電院路由器、管院路由器、學生宿網路由器、文一館、文二館、文三館、生醫學院、統研所、教研大樓
1/8(五)上午：切換機械系、工四化材系、工一化材系、工一土木系、工四環工所、營管所、數學系、物理系、高能物理、科二化學系、科三化學系、天文所
1/8(五)下午：切換地科系、生科系、應地所、水文所、大氣系、太空所、認知所、學習科技中心、光電系
切換的期間將會有暫時中斷數分鐘的現象，造成不便，敬請見諒。
ps: 未改接到的單位，將會安排在下週，另行通知。
敬請協助公告宣導，謝謝。
戴元任 敬上
 Post By (發信者) 電算中心 戴元任</t>
        </is>
      </c>
      <c r="G2045" s="7" t="n"/>
      <c r="H2045" s="7" t="n"/>
      <c r="I2045" s="7" t="n"/>
      <c r="J2045" s="7" t="n"/>
      <c r="K2045" s="7" t="n"/>
      <c r="L2045" s="7" t="n"/>
      <c r="M2045" s="7" t="inlineStr">
        <is>
          <t>https://www.phy.ncu.edu.tw/news/%e6%a0%a1%e5%9c%92%e7%b6%b2%e8%b7%af%e6%a0%a1%e5%85%a7%e9%9b%bb%e8%b7%af%e6%94%b9%e6%8e%a5%e5%b7%a5%e7%a8%8b/</t>
        </is>
      </c>
      <c r="N2045" s="7" t="inlineStr">
        <is>
          <t>許慧君</t>
        </is>
      </c>
    </row>
    <row r="2046" ht="27" customHeight="1">
      <c r="A2046" s="7">
        <f>TRUE()</f>
        <v/>
      </c>
      <c r="B2046" s="7" t="inlineStr">
        <is>
          <t>其他</t>
        </is>
      </c>
      <c r="C2046" s="7" t="n"/>
      <c r="D2046" s="14" t="n">
        <v>44201</v>
      </c>
      <c r="E2046" s="7" t="inlineStr">
        <is>
          <t>物理系學生信件招領公告~2021/01/29(星期五)止</t>
        </is>
      </c>
      <c r="F2046" s="9" t="inlineStr">
        <is>
          <t>招領時間:~即日起至2021/01/29(星期五)止，2021/01/30後清除或退回原寄件人。
招領地點:系辦公室6F-629 未領信件名單–</t>
        </is>
      </c>
      <c r="G2046" s="7" t="n"/>
      <c r="H2046" s="7" t="n"/>
      <c r="I2046" s="7" t="n"/>
      <c r="J2046" s="7" t="n"/>
      <c r="K2046" s="7" t="n"/>
      <c r="L2046" s="7" t="n"/>
      <c r="M2046" s="7" t="inlineStr">
        <is>
          <t>https://www.phy.ncu.edu.tw/news/%e7%89%a9%e7%90%86%e7%b3%bb%e5%ad%b8%e7%94%9f%e4%bf%a1%e4%bb%b6%e6%8b%9b%e9%a0%98%e5%85%ac%e5%91%8a2021-01-29%e6%98%9f%e6%9c%9f%e4%ba%94%e6%ad%a2/</t>
        </is>
      </c>
      <c r="N2046" s="7" t="inlineStr">
        <is>
          <t>劉怡貞</t>
        </is>
      </c>
    </row>
    <row r="2047" ht="196" customHeight="1">
      <c r="A2047" s="7">
        <f>TRUE()</f>
        <v/>
      </c>
      <c r="B2047" s="7" t="inlineStr">
        <is>
          <t>其他</t>
        </is>
      </c>
      <c r="C2047" s="7" t="n"/>
      <c r="D2047" s="14" t="n">
        <v>44201</v>
      </c>
      <c r="E2047" s="7" t="inlineStr">
        <is>
          <t>[限額實用課程] 1092學期全新課程「設計思考與智慧物聯網應用」歡迎填表報名</t>
        </is>
      </c>
      <c r="F2047" s="9" t="inlineStr">
        <is>
          <t>開課嚕! 1092學期全新課程「設計思考與智慧物聯網應用」，
密集的6週課程，可抵通識課程，歡迎研究生、大學部填表報名申請修讀。
限額 30 名，擇優錄取。趕快手刀報名!
110/01/20(週三)晚上12點前，完成線上申請 : https://reurl.cc/d5lOmM
相關資訊
★課程徵選說明★
1. 課程內容：本課程將帶領學員深度了解「設計思考」核心，選定「智慧物聯網」
為重點產業，家庭地震防災為核心議題，主要課程目標為教導學員
如何應用設計思考，設計「家庭地震防災智慧物聯網」。
2. 徵選條件：
(1) 請務必據實詳答徵選問題，想要藉由本課程，積極投入學習設計「家庭地震防
災智慧物聯網」，並全程參與者，才是我們挑選學員的優先條件。
(2)若您是認真投入的學員，但因報名人數過多而未獲選，我們會優先邀請您參加110學年度第1學期開設之第二期課程。
連結：http://in.ncu.edu.tw/ncu57170/post/EG5011.pdf</t>
        </is>
      </c>
      <c r="G2047" s="7" t="inlineStr">
        <is>
          <t>https://reurl.cc/d5lOmM</t>
        </is>
      </c>
      <c r="H2047" s="7" t="inlineStr">
        <is>
          <t>https://reurl.cc/d5lOmM</t>
        </is>
      </c>
      <c r="I2047" s="7" t="inlineStr">
        <is>
          <t>相關資訊</t>
        </is>
      </c>
      <c r="J2047" s="7" t="inlineStr">
        <is>
          <t>http://in.ncu.edu.tw/ncu57170/post/EG5011.pdf</t>
        </is>
      </c>
      <c r="K2047" s="7" t="inlineStr">
        <is>
          <t>http://in.ncu.edu.tw/ncu57170/post/EG5011.pdf</t>
        </is>
      </c>
      <c r="L2047" s="7" t="inlineStr">
        <is>
          <t>http://in.ncu.edu.tw/ncu57170/post/EG5011.pdf</t>
        </is>
      </c>
      <c r="M2047" s="7" t="inlineStr">
        <is>
          <t>https://www.phy.ncu.edu.tw/news/%e9%99%90%e9%a1%8d%e5%af%a6%e7%94%a8%e8%aa%b2%e7%a8%8b-1092%e5%ad%b8%e6%9c%9f%e5%85%a8%e6%96%b0%e8%aa%b2%e7%a8%8b%e3%80%8c%e8%a8%ad%e8%a8%88%e6%80%9d%e8%80%83%e8%88%87%e6%99%ba%e6%85%a7%e7%89%a9/</t>
        </is>
      </c>
      <c r="N2047" s="7" t="inlineStr">
        <is>
          <t>許慧君</t>
        </is>
      </c>
    </row>
    <row r="2048">
      <c r="A2048" s="7">
        <f>TRUE()</f>
        <v/>
      </c>
      <c r="B2048" s="7" t="inlineStr">
        <is>
          <t>其他</t>
        </is>
      </c>
      <c r="C2048" s="7" t="n"/>
      <c r="D2048" s="14" t="n">
        <v>44200</v>
      </c>
      <c r="E2048" s="7" t="inlineStr">
        <is>
          <t>物理系通訊錄20210101</t>
        </is>
      </c>
      <c r="F2048" s="7" t="inlineStr">
        <is>
          <t>物理系通訊錄下載</t>
        </is>
      </c>
      <c r="G2048" s="7" t="inlineStr">
        <is>
          <t>物理系通訊錄</t>
        </is>
      </c>
      <c r="H2048" s="7" t="inlineStr">
        <is>
          <t>https://www.phy.ncu.edu.tw/wp-content/uploads/2021/01/物理系通訊錄.pdf</t>
        </is>
      </c>
      <c r="I2048" s="7" t="inlineStr">
        <is>
          <t>下載</t>
        </is>
      </c>
      <c r="J2048" s="7" t="inlineStr">
        <is>
          <t>https://www.phy.ncu.edu.tw/wp-content/uploads/2021/01/物理系通訊錄.pdf</t>
        </is>
      </c>
      <c r="K2048" s="7" t="n"/>
      <c r="L2048" s="7" t="n"/>
      <c r="M2048" s="7" t="inlineStr">
        <is>
          <t>https://www.phy.ncu.edu.tw/news/%e7%89%a9%e7%90%86%e7%b3%bb%e9%80%9a%e8%a8%8a%e9%8c%8420210101/</t>
        </is>
      </c>
      <c r="N2048" s="7" t="inlineStr">
        <is>
          <t>許慧君</t>
        </is>
      </c>
    </row>
    <row r="2049">
      <c r="A2049" s="7">
        <f>TRUE()</f>
        <v/>
      </c>
      <c r="B2049" s="7" t="inlineStr">
        <is>
          <t>其他</t>
        </is>
      </c>
      <c r="C2049" s="7" t="n"/>
      <c r="D2049" s="14" t="n">
        <v>44200</v>
      </c>
      <c r="E2049" s="7" t="inlineStr">
        <is>
          <t>失物招領(110.01.04)</t>
        </is>
      </c>
      <c r="F2049" s="7" t="inlineStr">
        <is>
          <t>有遺失下列物品者，請儘速至物理系辦(S4-629)認領! 未領取物品將於110.01.31清除。</t>
        </is>
      </c>
      <c r="G2049" s="7" t="n"/>
      <c r="H2049" s="7" t="n"/>
      <c r="I2049" s="7" t="n"/>
      <c r="J2049" s="7" t="n"/>
      <c r="K2049" s="7" t="n"/>
      <c r="L2049" s="7" t="n"/>
      <c r="M2049" s="7" t="inlineStr">
        <is>
          <t>https://www.phy.ncu.edu.tw/news/%e5%a4%b1%e7%89%a9%e6%8b%9b%e9%a0%98110-01-04/</t>
        </is>
      </c>
      <c r="N2049" s="7" t="inlineStr">
        <is>
          <t>許慧君</t>
        </is>
      </c>
    </row>
    <row r="2050">
      <c r="A2050" s="7">
        <f>TRUE()</f>
        <v/>
      </c>
      <c r="B2050" s="7" t="inlineStr">
        <is>
          <t>招生</t>
        </is>
      </c>
      <c r="C2050" s="7" t="n"/>
      <c r="D2050" s="14" t="n">
        <v>44196</v>
      </c>
      <c r="E2050" s="7" t="inlineStr">
        <is>
          <t>國立中央大學110學年度博士班考試入學招生簡章</t>
        </is>
      </c>
      <c r="F2050" s="7" t="inlineStr">
        <is>
          <t>國立中央大學110學年度博士班考試入學招生簡章</t>
        </is>
      </c>
      <c r="G2050" s="7" t="inlineStr">
        <is>
          <t>國立中央大學110學年度博士班考試入學招生簡章</t>
        </is>
      </c>
      <c r="H2050" s="7" t="inlineStr">
        <is>
          <t>http://pdc.adm.ncu.edu.tw/Admission/%E5%90%84%E9%A0%85%E6%8B%9B%E7%94%9F/%E5%8D%9A%E5%A3%AB%E7%8F%AD%E8%80%83%E8%A9%A6/110_phd/index.htm</t>
        </is>
      </c>
      <c r="I2050" s="7" t="n"/>
      <c r="J2050" s="7" t="n"/>
      <c r="K2050" s="7" t="n"/>
      <c r="L2050" s="7" t="n"/>
      <c r="M2050" s="7" t="inlineStr">
        <is>
          <t>https://www.phy.ncu.edu.tw/news/%e5%9c%8b%e7%ab%8b%e4%b8%ad%e5%a4%ae%e5%a4%a7%e5%ad%b8110%e5%ad%b8%e5%b9%b4%e5%ba%a6%e5%8d%9a%e5%a3%ab%e7%8f%ad%e8%80%83%e8%a9%a6%e5%85%a5%e5%ad%b8%e6%8b%9b%e7%94%9f%e7%b0%a1%e7%ab%a0/</t>
        </is>
      </c>
      <c r="N2050" s="7" t="inlineStr">
        <is>
          <t>許慧君</t>
        </is>
      </c>
    </row>
    <row r="2051" ht="170" customHeight="1">
      <c r="A2051" s="7">
        <f>TRUE()</f>
        <v/>
      </c>
      <c r="B2051" s="7" t="inlineStr">
        <is>
          <t>其他</t>
        </is>
      </c>
      <c r="C2051" s="7" t="n"/>
      <c r="D2051" s="14" t="n">
        <v>44196</v>
      </c>
      <c r="E2051" s="7" t="inlineStr">
        <is>
          <t>本校新冠肺炎規定填寫問卷</t>
        </is>
      </c>
      <c r="F2051" s="9" t="inlineStr">
        <is>
          <t>國立中央大學-教職員工及學生『出入境通報問卷系統』https://forms.gle/MRcLL8kGKmFJJ58S7
National Central University- the notification questionnaires system of departure and entry for the faculties, staffs, and students
國立中央大學-教職員工及學生之同住家人或朋友『居家檢疫』、『居家隔離』調查 https://reurl.cc/pyQolx
Survey for the teachers, staff and student of National Central University who live with family members or friends who are cases of “home quarantine,” “home isolation”
國立中央大學校外人士防疫關懷問卷NCU
https://reurl.cc/N6znve
Visitor questionnaires system
另外，如有發燒或上呼吸道症狀(Online reporting system for persons with fever or upper respiratory symptoms)之線上通報點選，請詳學校防疫專區。</t>
        </is>
      </c>
      <c r="G2051" s="7" t="inlineStr">
        <is>
          <t>https://forms.gle/MRcLL8kGKmFJJ58S7</t>
        </is>
      </c>
      <c r="H2051" s="7" t="inlineStr">
        <is>
          <t>https://forms.gle/MRcLL8kGKmFJJ58S7</t>
        </is>
      </c>
      <c r="I2051" s="7" t="inlineStr">
        <is>
          <t>https://reurl.cc/pyQolx</t>
        </is>
      </c>
      <c r="J2051" s="7" t="inlineStr">
        <is>
          <t>https://reurl.cc/pyQolx</t>
        </is>
      </c>
      <c r="K2051" s="7" t="inlineStr">
        <is>
          <t>https://reurl.cc/N6znve</t>
        </is>
      </c>
      <c r="L2051" s="7" t="inlineStr">
        <is>
          <t>https://reurl.cc/N6znve</t>
        </is>
      </c>
      <c r="M2051" s="7" t="inlineStr">
        <is>
          <t>https://www.phy.ncu.edu.tw/news/%e6%9c%ac%e6%a0%a1%e6%96%b0%e5%86%a0%e8%82%ba%e7%82%8e%e8%a6%8f%e5%ae%9a%e5%a1%ab%e5%af%ab%e5%95%8f%e5%8d%b7/</t>
        </is>
      </c>
      <c r="N2051" s="7" t="inlineStr">
        <is>
          <t>許慧君</t>
        </is>
      </c>
    </row>
    <row r="2052" ht="273" customHeight="1">
      <c r="A2052" s="7">
        <f>TRUE()</f>
        <v/>
      </c>
      <c r="B2052" s="7" t="inlineStr">
        <is>
          <t>其他</t>
        </is>
      </c>
      <c r="C2052" s="7" t="n"/>
      <c r="D2052" s="14" t="n">
        <v>44195</v>
      </c>
      <c r="E2052" s="7" t="inlineStr">
        <is>
          <t>『重要公告』因應新型冠狀病毒肺炎國際疫情愈加嚴峻，提醒您於歲末節日及跨年連續假期時儘量避免出入人潮擁擠、空氣不流通的公共場所，以維自身健康！</t>
        </is>
      </c>
      <c r="F2052" s="9" t="inlineStr">
        <is>
          <t>一、依據中央流行疫情指揮中心全球新型冠狀病毒肺炎疫情顯示，國際疫情日趨嚴峻，且境外移入個案日益增加；世界衛生組織（WHO）亦警告2021年初可能進一步升高，敦促師生歲末假期應謹守防疫建議。
二、時值歲末節日及跨年連續假期，南來北往聚會增加，建議全校師生以觀看電視或影音方式參與跨年晚會，以電話、視訊拜年，或線上聚會等方式聯繫感情，避免出入人潮擁擠、空氣不流通的公共場所，以防呼吸道傳染疾病傳播。倘仍需出入公共場所，應保持室內1.5公尺、室外1公尺安全社交距離。並請務必勤洗手、注意手部衛生、咳嗽禮節；如有呼吸道症狀時應佩戴口罩，儘速就醫，並在家休息，切勿到校上班、上課。
三、請依中央流行疫情指揮中心109年12月22日發布之「因應年末跨年等大型集會活動之相關防疫措施」新聞稿，加強宣導活動當天仍處居家隔離、居家檢疫及自主健康管理期間者，以及有發燒、呼吸道症狀、腹瀉、嗅味覺異常等疑似症狀之人員，均不得參加活動。參加人員於活動期間（含室內、室外）應全程佩戴口罩，除補充水分外，禁止飲食；並請攜帶手機及維持開機，以利通知防疫相關訊息。
四、學校如辦理聖誕、跨年等活動，應依規定辦理相關防疫措施，並落實實聯制，相關措施請參考中央大學防疫專區（https://2019-ncov.in.ncu.edu.tw/）。
五、另請依中央流行疫情指揮中心發布之「秋冬防疫專案」進入高感染傳播風險場域（醫療照護、大眾運輸、生活消費、教育學習、觀展觀賽、休閒娛樂、宗教祭祀、洽公），請務必佩戴口罩。
六、請持續關注中央流行疫情指揮中心最新防疫規定（網址：https://www.cdc.gov.tw），落實校園防疫工作。
國立中央大學 關心您的健康</t>
        </is>
      </c>
      <c r="G2052" s="7" t="inlineStr">
        <is>
          <t>https://2019-ncov.in.ncu.edu.tw/</t>
        </is>
      </c>
      <c r="H2052" s="7" t="inlineStr">
        <is>
          <t>https://2019-ncov.in.ncu.edu.tw/</t>
        </is>
      </c>
      <c r="I2052" s="7" t="inlineStr">
        <is>
          <t>https://www.cdc.gov.tw），落實校園防疫工作</t>
        </is>
      </c>
      <c r="J2052" s="7" t="inlineStr">
        <is>
          <t>https://www.cdc.gov.tw），落實校園防疫工作</t>
        </is>
      </c>
      <c r="K2052" s="7" t="n"/>
      <c r="L2052" s="7" t="n"/>
      <c r="M2052" s="7" t="inlineStr">
        <is>
          <t>https://www.phy.ncu.edu.tw/news/%e3%80%8e%e9%87%8d%e8%a6%81%e5%85%ac%e5%91%8a%e3%80%8f%e5%9b%a0%e6%87%89%e6%96%b0%e5%9e%8b%e5%86%a0%e7%8b%80%e7%97%85%e6%af%92%e8%82%ba%e7%82%8e%e5%9c%8b%e9%9a%9b%e7%96%ab%e6%83%85%e6%84%88%e5%8a%a0/</t>
        </is>
      </c>
      <c r="N2052" s="7" t="inlineStr">
        <is>
          <t>許慧君</t>
        </is>
      </c>
    </row>
    <row r="2053" ht="131" customHeight="1">
      <c r="A2053" s="7">
        <f>TRUE()</f>
        <v/>
      </c>
      <c r="B2053" s="7" t="inlineStr">
        <is>
          <t>招生</t>
        </is>
      </c>
      <c r="C2053" s="7" t="inlineStr">
        <is>
          <t>高中生</t>
        </is>
      </c>
      <c r="D2053" s="14" t="n">
        <v>44195</v>
      </c>
      <c r="E2053" s="7" t="inlineStr">
        <is>
          <t>110年學士班特殊選才錄取名單已公告</t>
        </is>
      </c>
      <c r="F2053" s="9" t="inlineStr">
        <is>
          <t>榜單已公告於教務處網頁
成績單及正取生錄取通知於109/12/29寄出。
正取生報到日期為:110/1/12前（掛號郵寄以郵戳為憑）
備取考生請等候通知並留意系網頁公告資訊。
物理學系 不分組
准考證號   備註        准考證號   備註             准考證號   備註
606010002 正取        606010006 正取           606010011 正取
606010012 備取 1     606010013 備取 2        606010001 備取 3
606010008 備取 4    606010007 備取 5         606010004 備取 6
606010009 備取 7     606010010 備取 8</t>
        </is>
      </c>
      <c r="G2053" s="7" t="inlineStr">
        <is>
          <t>教務處網頁</t>
        </is>
      </c>
      <c r="H2053" s="7" t="inlineStr">
        <is>
          <t>http://pdc.adm.ncu.edu.tw/#&amp;panel1-1</t>
        </is>
      </c>
      <c r="I2053" s="7" t="n"/>
      <c r="J2053" s="7" t="n"/>
      <c r="K2053" s="7" t="n"/>
      <c r="L2053" s="7" t="n"/>
      <c r="M2053" s="7" t="inlineStr">
        <is>
          <t>https://www.phy.ncu.edu.tw/news/110%e5%b9%b4%e5%ad%b8%e5%a3%ab%e7%8f%ad%e7%89%b9%e6%ae%8a%e9%81%b8%e6%89%8d%e9%8c%84%e5%8f%96%e5%90%8d%e5%96%ae%e5%b7%b2%e5%85%ac%e5%91%8a/</t>
        </is>
      </c>
      <c r="N2053" s="7" t="inlineStr">
        <is>
          <t>吳菁穗</t>
        </is>
      </c>
    </row>
    <row r="2054" ht="196" customHeight="1">
      <c r="A2054" s="7">
        <f>TRUE()</f>
        <v/>
      </c>
      <c r="B2054" s="7" t="inlineStr">
        <is>
          <t>其他</t>
        </is>
      </c>
      <c r="C2054" s="7" t="n"/>
      <c r="D2054" s="14" t="n">
        <v>44195</v>
      </c>
      <c r="E2054" s="7" t="inlineStr">
        <is>
          <t>Colloquium20210105-Laser-based Angle-resolved photoemission photoemission</t>
        </is>
      </c>
      <c r="F2054" s="9" t="inlineStr">
        <is>
          <t>Colloquium
Department of Physics, NCU
Laser-based Angle-resolved photoemission photoemission
Dr. Ping-Hui Lin (林秉慧)
National Synchrotron Radiation Research Center (國家同步輻射研究中心)
Date 2021.01.05 (Tue)
Place S4-625
Time 14:00-16:00
Abstract: The state of the art Time-resolved Angle-resolved Photoemission Spectroscopy (Tr-ARPES) setup combining the pump-probe stroboscope is planned to be built in NSRRC using a femto-second laser as the light source. The combination of ultra short pulses and angle-resolved photoemission spectroscopy allows us investigating simultaneously the energy and momentum resolved dynamics in condense matter systems , revealing its connection with their fundamental physical properties and providing insights of many body effects.</t>
        </is>
      </c>
      <c r="G2054" s="7" t="n"/>
      <c r="H2054" s="7" t="n"/>
      <c r="I2054" s="7" t="n"/>
      <c r="J2054" s="7" t="n"/>
      <c r="K2054" s="7" t="n"/>
      <c r="L2054" s="7" t="n"/>
      <c r="M2054" s="7" t="inlineStr">
        <is>
          <t>https://www.phy.ncu.edu.tw/news/colloquium20210105-laser-based-angle-resolved-photoemission-photoemission-2/</t>
        </is>
      </c>
      <c r="N2054" s="7" t="inlineStr">
        <is>
          <t>許慧君</t>
        </is>
      </c>
    </row>
    <row r="2055" ht="196" customHeight="1">
      <c r="A2055" s="7">
        <f>TRUE()</f>
        <v/>
      </c>
      <c r="B2055" s="7" t="inlineStr">
        <is>
          <t>演講</t>
        </is>
      </c>
      <c r="C2055" s="7" t="n"/>
      <c r="D2055" s="14" t="n">
        <v>44195</v>
      </c>
      <c r="E2055" s="7" t="inlineStr">
        <is>
          <t>Colloquium20210105-Laser-based Angle-resolved photoemission photoemission</t>
        </is>
      </c>
      <c r="F2055" s="9" t="inlineStr">
        <is>
          <t>Colloquium
Department of Physics, NCU
Laser-based Angle-resolved photoemission photoemission
Dr. Ping-Hui Lin (林秉慧)
National Synchrotron Radiation Research Center (國家同步輻射研究中心)
Date 2021.01.05 (Tue)
Place S4-625
Time 14:00-16:00
Abstract: The state of the art Time-resolved Angle-resolved Photoemission Spectroscopy (Tr-ARPES) setup combining the pump-probe stroboscope is planned to be built in NSRRC using a femto-second laser as the light source. The combination of ultra short pulses and angle-resolved photoemission spectroscopy allows us investigating simultaneously the energy and momentum resolved dynamics in condense matter systems , revealing its connection with their fundamental physical properties and providing insights of many body effects.</t>
        </is>
      </c>
      <c r="G2055" s="7" t="n"/>
      <c r="H2055" s="7" t="n"/>
      <c r="I2055" s="7" t="n"/>
      <c r="J2055" s="7" t="n"/>
      <c r="K2055" s="7" t="n"/>
      <c r="L2055" s="7" t="n"/>
      <c r="M2055" s="7" t="inlineStr">
        <is>
          <t>https://www.phy.ncu.edu.tw/news/colloquium20210105-laser-based-angle-resolved-photoemission-photoemission/</t>
        </is>
      </c>
      <c r="N2055" s="7" t="inlineStr">
        <is>
          <t>許慧君</t>
        </is>
      </c>
    </row>
    <row r="2056" ht="105" customHeight="1">
      <c r="A2056" s="7">
        <f>TRUE()</f>
        <v/>
      </c>
      <c r="B2056" s="7" t="inlineStr">
        <is>
          <t>其他</t>
        </is>
      </c>
      <c r="C2056" s="7" t="n"/>
      <c r="D2056" s="14" t="n">
        <v>44194</v>
      </c>
      <c r="E2056" s="7" t="inlineStr">
        <is>
          <t>109-2 Teaching Assistant Application Form</t>
        </is>
      </c>
      <c r="F2056" s="9" t="inlineStr">
        <is>
          <t>Physics Department (including Graduate Institute of Biophysics) graduate students who wish to serve as teaching assistants (TA), please fill in the TA Application Form (downloadable from the Department webpage: Latest News), and submit corona@ncu.edu.tw before Jan 5, 2021 .
The Graduate Student’s Course Regulations require masters students to serve as TAs for at least one semester (once in either semester ), while doctoral students must serve for at least two semesters (once in both semesters) as part of the criteria for graduation.
109-2 TA-Application-Form</t>
        </is>
      </c>
      <c r="G2056" s="7" t="inlineStr">
        <is>
          <t>109-2 TA-Application-Form</t>
        </is>
      </c>
      <c r="H2056" s="7" t="inlineStr">
        <is>
          <t>https://www.phy.ncu.edu.tw/wp-content/uploads/2020/12/109-2%E5%8A%A9%E6%95%99%E5%BF%97%E9%A1%98%E8%A1%A8TA-Application-Form.xlsx</t>
        </is>
      </c>
      <c r="I2056" s="7" t="n"/>
      <c r="J2056" s="7" t="n"/>
      <c r="K2056" s="7" t="n"/>
      <c r="L2056" s="7" t="n"/>
      <c r="M2056" s="7" t="inlineStr">
        <is>
          <t>https://www.phy.ncu.edu.tw/news/109-2-teaching-assistant-application-form/</t>
        </is>
      </c>
      <c r="N2056" s="7" t="inlineStr">
        <is>
          <t>許慧君</t>
        </is>
      </c>
    </row>
    <row r="2057" ht="92" customHeight="1">
      <c r="A2057" s="7">
        <f>TRUE()</f>
        <v/>
      </c>
      <c r="B2057" s="7" t="inlineStr">
        <is>
          <t>其他</t>
        </is>
      </c>
      <c r="C2057" s="7" t="n"/>
      <c r="D2057" s="14" t="n">
        <v>44194</v>
      </c>
      <c r="E2057" s="7" t="inlineStr">
        <is>
          <t>Complex System and Biophysics Seminar 1091231</t>
        </is>
      </c>
      <c r="F2057" s="9" t="inlineStr">
        <is>
          <t>Welcome
Complex System and Biophysics Seminar
Modeling void collapsing in various extended media
Yun-Xuan Zhang
National Central University
Time: 12/31 (Thu) 12:00 noon
Place: 中央大學科四館六樓 625室(S4-625)</t>
        </is>
      </c>
      <c r="G2057" s="7" t="n"/>
      <c r="H2057" s="7" t="n"/>
      <c r="I2057" s="7" t="n"/>
      <c r="J2057" s="7" t="n"/>
      <c r="K2057" s="7" t="n"/>
      <c r="L2057" s="7" t="n"/>
      <c r="M2057" s="7" t="inlineStr">
        <is>
          <t>https://www.phy.ncu.edu.tw/news/complex-system-and-biophysics-seminar-1091231-2/</t>
        </is>
      </c>
      <c r="N2057" s="7" t="inlineStr">
        <is>
          <t>許慧君</t>
        </is>
      </c>
    </row>
    <row r="2058" ht="92" customHeight="1">
      <c r="A2058" s="7">
        <f>TRUE()</f>
        <v/>
      </c>
      <c r="B2058" s="7" t="inlineStr">
        <is>
          <t>演講</t>
        </is>
      </c>
      <c r="C2058" s="7" t="n"/>
      <c r="D2058" s="14" t="n">
        <v>44194</v>
      </c>
      <c r="E2058" s="7" t="inlineStr">
        <is>
          <t>Complex System and Biophysics Seminar 1091231</t>
        </is>
      </c>
      <c r="F2058" s="9" t="inlineStr">
        <is>
          <t>Welcome
Complex System and Biophysics Seminar
Modeling void collapsing in various extended media
Yun-Xuan Zhang
National Central University
Time: 12/31 (Thu) 12:00 noon
Place: 中央大學科四館六樓 625室(S4-625)</t>
        </is>
      </c>
      <c r="G2058" s="7" t="n"/>
      <c r="H2058" s="7" t="n"/>
      <c r="I2058" s="7" t="n"/>
      <c r="J2058" s="7" t="n"/>
      <c r="K2058" s="7" t="n"/>
      <c r="L2058" s="7" t="n"/>
      <c r="M2058" s="7" t="inlineStr">
        <is>
          <t>https://www.phy.ncu.edu.tw/news/complex-system-and-biophysics-seminar-1091231/</t>
        </is>
      </c>
      <c r="N2058" s="7" t="inlineStr">
        <is>
          <t>許慧君</t>
        </is>
      </c>
    </row>
    <row r="2059" ht="183" customHeight="1">
      <c r="A2059" s="7">
        <f>TRUE()</f>
        <v/>
      </c>
      <c r="B2059" s="7" t="inlineStr">
        <is>
          <t>其他</t>
        </is>
      </c>
      <c r="C2059" s="7" t="n"/>
      <c r="D2059" s="14" t="n">
        <v>44194</v>
      </c>
      <c r="E2059" s="7" t="inlineStr">
        <is>
          <t>109學年度第2學期課程教學助教志願調查Teaching Assistant Application Form</t>
        </is>
      </c>
      <c r="F2059" s="9" t="inlineStr">
        <is>
          <t>物理系（含生物物理碩博士班）研究生欲申請擔任課程教學助教者，請填寫『課程教學助教志願表』電子檔(請至物理系網頁最新公告下載)，於110年01月05日前回傳 corona@ncu.edu.tw 。Physics Department (including Graduate Institute of Biophysics) graduate students who wish to serve as teaching assistants (TA), please fill in the TA Application Form (downloadable from the Department webpage: Latest News), and submit corona@ncu.edu.tw before Jan 5, 2021 .
依研究生修業規定，修業期間碩士生至少需擔任一學期（上下學期皆可）課程助教、博士生至少需擔任兩學期（上下學期各一）課程助教，方可畢業。The Graduate Student’s Course Regulations require masters students to serve as TAs for at least one semester (once in either semester ), while doctoral students must serve for at least two semesters (once in both semesters) as part of the criteria for graduation.
109-2助教志願表TA-Application-Form下載
研究生獎助學金辦法-109年6月1日行政會議通過下載
國立中央大學物理系研究生獎助學金辦法20201215-1下載</t>
        </is>
      </c>
      <c r="G2059" s="7" t="inlineStr">
        <is>
          <t>109-2助教志願表TA-Application-Form</t>
        </is>
      </c>
      <c r="H2059" s="7" t="inlineStr">
        <is>
          <t>https://www.phy.ncu.edu.tw/wp-content/uploads/2020/12/109-2助教志願表TA-Application-Form.xlsx</t>
        </is>
      </c>
      <c r="I2059" s="7" t="inlineStr">
        <is>
          <t>下載</t>
        </is>
      </c>
      <c r="J2059" s="7" t="inlineStr">
        <is>
          <t>https://www.phy.ncu.edu.tw/wp-content/uploads/2020/12/109-2助教志願表TA-Application-Form.xlsx</t>
        </is>
      </c>
      <c r="K2059" s="7" t="inlineStr">
        <is>
          <t>研究生獎助學金辦法-109年6月1日行政會議通過</t>
        </is>
      </c>
      <c r="L2059" s="7" t="inlineStr">
        <is>
          <t>https://www.phy.ncu.edu.tw/wp-content/uploads/2020/12/研究生獎助學金辦法-109年6月1日行政會議通過.pdf</t>
        </is>
      </c>
      <c r="M2059" s="7" t="inlineStr">
        <is>
          <t>https://www.phy.ncu.edu.tw/news/109%e5%ad%b8%e5%b9%b4%e5%ba%a6%e7%ac%ac2%e5%ad%b8%e6%9c%9f%e8%aa%b2%e7%a8%8b%e6%95%99%e5%ad%b8%e5%8a%a9%e6%95%99%e5%bf%97%e9%a1%98%e8%aa%bf%e6%9f%a5teaching-assistant-application-form/</t>
        </is>
      </c>
      <c r="N2059" s="7" t="inlineStr">
        <is>
          <t>許慧君</t>
        </is>
      </c>
    </row>
    <row r="2060" ht="40" customHeight="1">
      <c r="A2060" s="7">
        <f>TRUE()</f>
        <v/>
      </c>
      <c r="B2060" s="7" t="inlineStr">
        <is>
          <t>其他</t>
        </is>
      </c>
      <c r="C2060" s="7" t="n"/>
      <c r="D2060" s="14" t="n">
        <v>44193</v>
      </c>
      <c r="E2060" s="7" t="inlineStr">
        <is>
          <t>近代物理導論及固態物理導論課程抵修</t>
        </is>
      </c>
      <c r="F2060" s="9" t="inlineStr">
        <is>
          <t>以下兩門課為本系老師開授，可用以抵修本系的兩門同課名課程：
機械系-近代物理導論(課號：ME3053)
化材系-固態物理導論(課號： CH3055)</t>
        </is>
      </c>
      <c r="G2060" s="7" t="n"/>
      <c r="H2060" s="7" t="n"/>
      <c r="I2060" s="7" t="n"/>
      <c r="J2060" s="7" t="n"/>
      <c r="K2060" s="7" t="n"/>
      <c r="L2060" s="7" t="n"/>
      <c r="M2060" s="7" t="inlineStr">
        <is>
          <t>https://www.phy.ncu.edu.tw/news/%e8%bf%91%e4%bb%a3%e7%89%a9%e7%90%86%e5%b0%8e%e8%ab%96%e5%8f%8a%e5%9b%ba%e6%85%8b%e7%89%a9%e7%90%86%e5%b0%8e%e8%ab%96%e8%aa%b2%e7%a8%8b%e6%8a%b5%e4%bf%ae/</t>
        </is>
      </c>
      <c r="N2060" s="7" t="inlineStr">
        <is>
          <t>吳菁穗</t>
        </is>
      </c>
    </row>
    <row r="2061" ht="285" customHeight="1">
      <c r="A2061" s="7">
        <f>TRUE()</f>
        <v/>
      </c>
      <c r="B2061" s="7" t="inlineStr">
        <is>
          <t>其他</t>
        </is>
      </c>
      <c r="C2061" s="7" t="n"/>
      <c r="D2061" s="14" t="n">
        <v>44190</v>
      </c>
      <c r="E2061" s="7" t="inlineStr">
        <is>
          <t>Colloquium20201229-The emergence of collective modes, ecological collapse and universality class at the laminar-turbulent transition</t>
        </is>
      </c>
      <c r="F2061" s="9" t="inlineStr">
        <is>
          <t>Colloquium
Department of Physics, NCU
The emergence of collective modes, ecological collapse and universality class at the laminar-turbulent transition
Dr. Shih, Hong-Yan (施宏燕)
Institute of Physics, Academia Sinica (中央研究院物理研究所)
Date 2020.12.29 (Tue)
Place S4-625
Time 14:00-16:00
Abstract: How a laminar flow becomes turbulence has been an unsolved problem for more than a century and is important in various industrial applications.  Recently precise measurements in pipe flow experiments showed non-trivial spatiotemporal complexity at the onset of turbulence where lifetime and splitting time of metastable turbulence do not diverge asymptotically as would have been expected in a sharp transition. Based on numerical evidence from the hydrodynamics equations, we discovered the surprising fact that the fluid behavior at the transition is governed by the emergent predator-prey dynamics of the important long-wavelength mode, leading to the mathematical prediction that the laminar-turbulent transition is analogous to an ecosystem on the edge of extinction.  This prediction demonstrates that the laminar-turbulent transition is a non-equilibrium phase transition in the directed percolation universality class, and provides a unified picture of transition to turbulence emerging in systems ranging from turbulent convection to magnetohydrodynamics. I will also review recent progress about transitional turbulence.</t>
        </is>
      </c>
      <c r="G2061" s="7" t="n"/>
      <c r="H2061" s="7" t="n"/>
      <c r="I2061" s="7" t="n"/>
      <c r="J2061" s="7" t="n"/>
      <c r="K2061" s="7" t="n"/>
      <c r="L2061" s="7" t="n"/>
      <c r="M2061" s="7" t="inlineStr">
        <is>
          <t>https://www.phy.ncu.edu.tw/news/colloquium20201229-the-emergence-of-collective-modes-ecological-collapse-and-universality-class-at-the-laminar-turbulent-transition-2/</t>
        </is>
      </c>
      <c r="N2061" s="7" t="inlineStr">
        <is>
          <t>許慧君</t>
        </is>
      </c>
    </row>
    <row r="2062" ht="285" customHeight="1">
      <c r="A2062" s="7">
        <f>TRUE()</f>
        <v/>
      </c>
      <c r="B2062" s="7" t="inlineStr">
        <is>
          <t>演講</t>
        </is>
      </c>
      <c r="C2062" s="7" t="n"/>
      <c r="D2062" s="14" t="n">
        <v>44190</v>
      </c>
      <c r="E2062" s="7" t="inlineStr">
        <is>
          <t>Colloquium20201229-The emergence of collective modes, ecological collapse and universality class at the laminar-turbulent transition</t>
        </is>
      </c>
      <c r="F2062" s="9" t="inlineStr">
        <is>
          <t>Colloquium
Department of Physics, NCU
The emergence of collective modes, ecological collapse and universality class at the laminar-turbulent transition
Dr. Shih, Hong-Yan (施宏燕)
Institute of Physics, Academia Sinica (中央研究院物理研究所)
Date 2020.12.29 (Tue)
Place S4-625
Time 14:00-16:00
Abstract: How a laminar flow becomes turbulence has been an unsolved problem for more than a century and is important in various industrial applications.  Recently precise measurements in pipe flow experiments showed non-trivial spatiotemporal complexity at the onset of turbulence where lifetime and splitting time of metastable turbulence do not diverge asymptotically as would have been expected in a sharp transition. Based on numerical evidence from the hydrodynamics equations, we discovered the surprising fact that the fluid behavior at the transition is governed by the emergent predator-prey dynamics of the important long-wavelength mode, leading to the mathematical prediction that the laminar-turbulent transition is analogous to an ecosystem on the edge of extinction.  This prediction demonstrates that the laminar-turbulent transition is a non-equilibrium phase transition in the directed percolation universality class, and provides a unified picture of transition to turbulence emerging in systems ranging from turbulent convection to magnetohydrodynamics. I will also review recent progress about transitional turbulence.</t>
        </is>
      </c>
      <c r="G2062" s="7" t="n"/>
      <c r="H2062" s="7" t="n"/>
      <c r="I2062" s="7" t="n"/>
      <c r="J2062" s="7" t="n"/>
      <c r="K2062" s="7" t="n"/>
      <c r="L2062" s="7" t="n"/>
      <c r="M2062" s="7" t="inlineStr">
        <is>
          <t>https://www.phy.ncu.edu.tw/news/colloquium20201229-the-emergence-of-collective-modes-ecological-collapse-and-universality-class-at-the-laminar-turbulent-transition/</t>
        </is>
      </c>
      <c r="N2062" s="7" t="inlineStr">
        <is>
          <t>許慧君</t>
        </is>
      </c>
    </row>
    <row r="2063">
      <c r="A2063" s="7">
        <f>TRUE()</f>
        <v/>
      </c>
      <c r="B2063" s="7" t="inlineStr">
        <is>
          <t>其他</t>
        </is>
      </c>
      <c r="C2063" s="7" t="n"/>
      <c r="D2063" s="14" t="n">
        <v>44190</v>
      </c>
      <c r="E2063" s="7" t="inlineStr">
        <is>
          <t>中央流行疫情指揮中心業發布之「秋冬防疫專案」</t>
        </is>
      </c>
      <c r="F2063" s="7" t="n"/>
      <c r="G2063" s="7" t="inlineStr">
        <is>
          <t>https://www.phy.ncu.edu.tw/wp-content/uploads/2020/12/12⽉1⽇秋</t>
        </is>
      </c>
      <c r="H2063" s="7" t="inlineStr">
        <is>
          <t>https://www.phy.ncu.edu.tw/wp-content/uploads/2020/12/12⽉1⽇秋冬防疫專案啟動，請⺠眾及醫療院所主動配合相關措施-1.pdf</t>
        </is>
      </c>
      <c r="I2063" s="7" t="n"/>
      <c r="J2063" s="7" t="n"/>
      <c r="K2063" s="7" t="n"/>
      <c r="L2063" s="7" t="n"/>
      <c r="M2063" s="7" t="inlineStr">
        <is>
          <t>https://www.phy.ncu.edu.tw/news/%e4%b8%ad%e5%a4%ae%e6%b5%81%e8%a1%8c%e7%96%ab%e6%83%85%e6%8c%87%e6%8f%ae%e4%b8%ad%e5%bf%83%e6%a5%ad%e7%99%bc%e5%b8%83%e4%b9%8b%e3%80%8c%e7%a7%8b%e5%86%ac%e9%98%b2%e7%96%ab%e5%b0%88%e6%a1%88%e3%80%8d/</t>
        </is>
      </c>
      <c r="N2063" s="7" t="inlineStr">
        <is>
          <t>劉怡貞</t>
        </is>
      </c>
    </row>
    <row r="2064" ht="183" customHeight="1">
      <c r="A2064" s="7">
        <f>TRUE()</f>
        <v/>
      </c>
      <c r="B2064" s="7" t="inlineStr">
        <is>
          <t>其他</t>
        </is>
      </c>
      <c r="C2064" s="7" t="n"/>
      <c r="D2064" s="14" t="n">
        <v>44188</v>
      </c>
      <c r="E2064" s="7" t="inlineStr">
        <is>
          <t>【填問卷，抽禮券】109(一)期末教學評量開始填寫囉~即日起至01月08日(五)止</t>
        </is>
      </c>
      <c r="F2064" s="9" t="inlineStr">
        <is>
          <t>學期即將要結束了，您一定正在忙碌準備期末考或作業，
然而，我們還是要請您上網填寫每一門課的教學評量問卷。
填寫教學評量之目的，主要為蒐集同學對所修習課程之教學意見，提供教師參考，
藉以改進教學及提升整體教學品質。
請各位同學務必參與教學評量，並提供寶貴之意見回饋。
***您作答的資料，學校絕對會予以匿名保護。***
&lt;&lt;填寫完成應做評量課程之所有問卷&gt;&gt;
1.有機會抽到便利商店禮券喔~本次獎項共計120名~1000元禮券15名、500元禮券30名、200元禮券75名
2.學士班學生可獲得學習時數一小時。
感謝您的幫忙！
教學評量網址(Course Evaluation Website)
操作手冊(中文)
連結：https://in.ncu.edu.tw/ncu57170/post/Evaluation_CH.pdf</t>
        </is>
      </c>
      <c r="G2064" s="7" t="inlineStr">
        <is>
          <t>教學評量網址(Course Evaluation Website)</t>
        </is>
      </c>
      <c r="H2064" s="7" t="inlineStr">
        <is>
          <t>https://cis.ncu.edu.tw/iNCU/academic/course/courseEvaluate</t>
        </is>
      </c>
      <c r="I2064" s="7" t="inlineStr">
        <is>
          <t>操作手冊(中文)</t>
        </is>
      </c>
      <c r="J2064" s="7" t="inlineStr">
        <is>
          <t>https://in.ncu.edu.tw/ncu57170/post/Evaluation_CH.pdf</t>
        </is>
      </c>
      <c r="K2064" s="7" t="inlineStr">
        <is>
          <t>https://in.ncu.edu.tw/ncu57170/post/Evaluation_CH.pdf</t>
        </is>
      </c>
      <c r="L2064" s="7" t="inlineStr">
        <is>
          <t>https://in.ncu.edu.tw/ncu57170/post/Evaluation_CH.pdf</t>
        </is>
      </c>
      <c r="M2064" s="7" t="inlineStr">
        <is>
          <t>https://www.phy.ncu.edu.tw/news/%e3%80%90%e5%a1%ab%e5%95%8f%e5%8d%b7%ef%bc%8c%e6%8a%bd%e7%a6%ae%e5%88%b8%e3%80%91109%e4%b8%80%e6%9c%9f%e6%9c%ab%e6%95%99%e5%ad%b8%e8%a9%95%e9%87%8f%e9%96%8b%e5%a7%8b%e5%a1%ab%e5%af%ab%e5%9b%89/</t>
        </is>
      </c>
      <c r="N2064" s="7" t="inlineStr">
        <is>
          <t>許慧君</t>
        </is>
      </c>
    </row>
    <row r="2065">
      <c r="A2065" s="7">
        <f>TRUE()</f>
        <v/>
      </c>
      <c r="B2065" s="7" t="inlineStr">
        <is>
          <t>獎學金</t>
        </is>
      </c>
      <c r="C2065" s="7" t="n"/>
      <c r="D2065" s="14" t="n">
        <v>44188</v>
      </c>
      <c r="E2065" s="7" t="inlineStr">
        <is>
          <t>2020第十九屆有庠科技獎 開放各獎項甄選</t>
        </is>
      </c>
      <c r="F2065" s="7" t="inlineStr">
        <is>
          <t>有庠科技獎線上報名系統– http://yzhsu.feg.com.tw/tw/register/index.aspx</t>
        </is>
      </c>
      <c r="G2065" s="7" t="inlineStr">
        <is>
          <t>http://yzhsu.feg.com.tw/tw/register/index.aspx</t>
        </is>
      </c>
      <c r="H2065" s="7" t="inlineStr">
        <is>
          <t>http://yzhsu.feg.com.tw/tw/register/index.aspx</t>
        </is>
      </c>
      <c r="I2065" s="7" t="n"/>
      <c r="J2065" s="7" t="n"/>
      <c r="K2065" s="7" t="n"/>
      <c r="L2065" s="7" t="n"/>
      <c r="M2065" s="7" t="inlineStr">
        <is>
          <t>https://www.phy.ncu.edu.tw/news/2020%e7%ac%ac%e5%8d%81%e4%b9%9d%e5%b1%86%e6%9c%89%e5%ba%a0%e7%a7%91%e6%8a%80%e7%8d%8e-%e9%96%8b%e6%94%be%e5%90%84%e7%8d%8e%e9%a0%85%e7%94%84%e9%81%b8/</t>
        </is>
      </c>
      <c r="N2065" s="7" t="inlineStr">
        <is>
          <t>許慧君</t>
        </is>
      </c>
    </row>
    <row r="2066" ht="261" customHeight="1">
      <c r="A2066" s="7">
        <f>TRUE()</f>
        <v/>
      </c>
      <c r="B2066" s="7" t="inlineStr">
        <is>
          <t>其他</t>
        </is>
      </c>
      <c r="C2066" s="7" t="n"/>
      <c r="D2066" s="14" t="n">
        <v>44188</v>
      </c>
      <c r="E2066" s="7" t="inlineStr">
        <is>
          <t>Special Colloquium 20201230- Investigation of Electronic Transitions, Charge Density Waves, and Coherent Coupling in Transition Metal Dichalcogenides</t>
        </is>
      </c>
      <c r="F2066" s="9" t="inlineStr">
        <is>
          <t>Special Colloquium
Department of Physics, NCU
Investigation of Electronic Transitions, Charge Density Waves, and Coherent Coupling in Transition Metal Dichalcogenides
Speaker
Dr. 林孟凱 (Meng-Kai Lin)
University of Illinois at Urbana-Champaign, USA
Date 2020.12.30 (Wed)
Time 10:30am
Place S4-625
Abstract
Research on single layers and few layers of materials has demonstrated abundant cases of novel properties, including lattice and charge distortions, magnetic ordering, topological electronic transitions, superconductivity, etc., that are drastically different from the corresponding bulk cases. Transition metal dichalcogenides (TMDCs), which form a huge group of van der Waals layered systems, are excellent parent materials for the study in reduced dimension. In this talk, I will briefly introduce the principle of the major tool, angle-resolved photoemission spectroscopy (ARPES), used in my research and present my recent works on few-layer TMDCs and their heterostructures, specifically, for substrate mediated charge instability in TiTe2 single layer, and coherent coupling in TiTe2/TiSe2 Moiré bilayer.</t>
        </is>
      </c>
      <c r="G2066" s="7" t="n"/>
      <c r="H2066" s="7" t="n"/>
      <c r="I2066" s="7" t="n"/>
      <c r="J2066" s="7" t="n"/>
      <c r="K2066" s="7" t="n"/>
      <c r="L2066" s="7" t="n"/>
      <c r="M2066" s="7" t="inlineStr">
        <is>
          <t>https://www.phy.ncu.edu.tw/news/special-colloquium-20201230-investigation-of-electronic-transitions-charge-density-waves-and-coherent-coupling-in-transition-metal-dichalcogenides-2/</t>
        </is>
      </c>
      <c r="N2066" s="7" t="inlineStr">
        <is>
          <t>許慧君</t>
        </is>
      </c>
    </row>
    <row r="2067" ht="261" customHeight="1">
      <c r="A2067" s="7">
        <f>TRUE()</f>
        <v/>
      </c>
      <c r="B2067" s="7" t="inlineStr">
        <is>
          <t>演講</t>
        </is>
      </c>
      <c r="C2067" s="7" t="n"/>
      <c r="D2067" s="14" t="n">
        <v>44188</v>
      </c>
      <c r="E2067" s="7" t="inlineStr">
        <is>
          <t>Special Colloquium 20201230- Investigation of Electronic Transitions, Charge Density Waves, and Coherent Coupling in Transition Metal Dichalcogenides</t>
        </is>
      </c>
      <c r="F2067" s="9" t="inlineStr">
        <is>
          <t>Special Colloquium
Department of Physics, NCU
Investigation of Electronic Transitions, Charge Density Waves, and Coherent Coupling in Transition Metal Dichalcogenides
Speaker
Dr. 林孟凱 (Meng-Kai Lin)
University of Illinois at Urbana-Champaign, USA
Date 2020.12.30 (Wed)
Time 10:30am
Place S4-625
Abstract
Research on single layers and few layers of materials has demonstrated abundant cases of novel properties, including lattice and charge distortions, magnetic ordering, topological electronic transitions, superconductivity, etc., that are drastically different from the corresponding bulk cases. Transition metal dichalcogenides (TMDCs), which form a huge group of van der Waals layered systems, are excellent parent materials for the study in reduced dimension. In this talk, I will briefly introduce the principle of the major tool, angle-resolved photoemission spectroscopy (ARPES), used in my research and present my recent works on few-layer TMDCs and their heterostructures, specifically, for substrate mediated charge instability in TiTe2 single layer, and coherent coupling in TiTe2/TiSe2 Moiré bilayer.</t>
        </is>
      </c>
      <c r="G2067" s="7" t="n"/>
      <c r="H2067" s="7" t="n"/>
      <c r="I2067" s="7" t="n"/>
      <c r="J2067" s="7" t="n"/>
      <c r="K2067" s="7" t="n"/>
      <c r="L2067" s="7" t="n"/>
      <c r="M2067" s="7" t="inlineStr">
        <is>
          <t>https://www.phy.ncu.edu.tw/news/special-colloquium-20201230-investigation-of-electronic-transitions-charge-density-waves-and-coherent-coupling-in-transition-metal-dichalcogenides/</t>
        </is>
      </c>
      <c r="N2067" s="7" t="inlineStr">
        <is>
          <t>許慧君</t>
        </is>
      </c>
    </row>
    <row r="2068" ht="66" customHeight="1">
      <c r="A2068" s="7">
        <f>TRUE()</f>
        <v/>
      </c>
      <c r="B2068" s="7" t="inlineStr">
        <is>
          <t>其他</t>
        </is>
      </c>
      <c r="C2068" s="7" t="n"/>
      <c r="D2068" s="14" t="n">
        <v>44184</v>
      </c>
      <c r="E2068" s="7" t="inlineStr">
        <is>
          <t>健雄館一樓&amp;七樓施工公告 12/18~12/31</t>
        </is>
      </c>
      <c r="F2068" s="9" t="inlineStr">
        <is>
          <t>施工日期:12/18~12/31
地點:健雄館一樓大廳及七樓717外走廊
施工期間略有噪音及粉塵，造成不便敬請見諒~
請勿靠近施工區域，以免發生危險!
謝謝合作</t>
        </is>
      </c>
      <c r="G2068" s="7" t="n"/>
      <c r="H2068" s="7" t="n"/>
      <c r="I2068" s="7" t="n"/>
      <c r="J2068" s="7" t="n"/>
      <c r="K2068" s="7" t="n"/>
      <c r="L2068" s="7" t="n"/>
      <c r="M2068" s="7" t="inlineStr">
        <is>
          <t>https://www.phy.ncu.edu.tw/news/%e5%81%a5%e9%9b%84%e9%a4%a8%e4%b8%80%e6%a8%93%e4%b8%83%e6%a8%93%e6%96%bd%e5%b7%a5%e5%85%ac%e5%91%8a-12-1812-31/</t>
        </is>
      </c>
      <c r="N2068" s="7" t="inlineStr">
        <is>
          <t>許慧君</t>
        </is>
      </c>
    </row>
    <row r="2069" ht="66" customHeight="1">
      <c r="A2069" s="7">
        <f>TRUE()</f>
        <v/>
      </c>
      <c r="B2069" s="7" t="inlineStr">
        <is>
          <t>其他</t>
        </is>
      </c>
      <c r="C2069" s="7" t="n"/>
      <c r="D2069" s="14" t="n">
        <v>44183</v>
      </c>
      <c r="E2069" s="7" t="inlineStr">
        <is>
          <t>S4-717暫停開放公告12/24-12/25</t>
        </is>
      </c>
      <c r="F2069" s="9" t="inlineStr">
        <is>
          <t>時間：12/24(四)14:00~12/25(五)18:00
事由：中央物理一日高能物理學家高中生特色課程研習營
活動期間本空間暫停開放
非活動相關人員請勿進入
謝謝合作</t>
        </is>
      </c>
      <c r="G2069" s="7" t="n"/>
      <c r="H2069" s="7" t="n"/>
      <c r="I2069" s="7" t="n"/>
      <c r="J2069" s="7" t="n"/>
      <c r="K2069" s="7" t="n"/>
      <c r="L2069" s="7" t="n"/>
      <c r="M2069" s="7" t="inlineStr">
        <is>
          <t>https://www.phy.ncu.edu.tw/news/s4-717%e6%9a%ab%e5%81%9c%e9%96%8b%e6%94%be%e5%85%ac%e5%91%8a12-24-12-25/</t>
        </is>
      </c>
      <c r="N2069" s="7" t="inlineStr">
        <is>
          <t>許慧君</t>
        </is>
      </c>
    </row>
    <row r="2070">
      <c r="A2070" s="7">
        <f>TRUE()</f>
        <v/>
      </c>
      <c r="B2070" s="7" t="inlineStr">
        <is>
          <t>其他</t>
        </is>
      </c>
      <c r="C2070" s="7" t="n"/>
      <c r="D2070" s="14" t="n">
        <v>44183</v>
      </c>
      <c r="E2070" s="7" t="inlineStr">
        <is>
          <t>109學年度中央大學物理系學生畢業服租借</t>
        </is>
      </c>
      <c r="F2070" s="7" t="inlineStr">
        <is>
          <t>109學年度中央大學物理系學生畢業服租借</t>
        </is>
      </c>
      <c r="G2070" s="7" t="inlineStr">
        <is>
          <t>109學年度中央大學物理系學生畢業服租借</t>
        </is>
      </c>
      <c r="H2070" s="7" t="inlineStr">
        <is>
          <t>https://www.phy.ncu.edu.tw/wp-content/uploads/2020/12/109學年度中央大學物理系學生畢業服租借方式.pdf</t>
        </is>
      </c>
      <c r="I2070" s="7" t="n"/>
      <c r="J2070" s="7" t="n"/>
      <c r="K2070" s="7" t="n"/>
      <c r="L2070" s="7" t="n"/>
      <c r="M2070" s="7" t="inlineStr">
        <is>
          <t>https://www.phy.ncu.edu.tw/news/109%e5%ad%b8%e5%b9%b4%e5%ba%a6%e4%b8%ad%e5%a4%ae%e5%a4%a7%e5%ad%b8%e7%89%a9%e7%90%86%e7%b3%bb%e5%ad%b8%e7%94%9f%e7%95%a2%e6%a5%ad%e6%9c%8d%e7%a7%9f%e5%80%9f/</t>
        </is>
      </c>
      <c r="N2070" s="7" t="inlineStr">
        <is>
          <t>許慧君</t>
        </is>
      </c>
    </row>
    <row r="2071" ht="27" customHeight="1">
      <c r="A2071" s="7">
        <f>TRUE()</f>
        <v/>
      </c>
      <c r="B2071" s="7" t="inlineStr">
        <is>
          <t>其他</t>
        </is>
      </c>
      <c r="C2071" s="7" t="n"/>
      <c r="D2071" s="14" t="n">
        <v>44183</v>
      </c>
      <c r="E2071" s="7" t="inlineStr">
        <is>
          <t>Notification of School Enrollment for the Second Semester of Academic Year 2020-2021</t>
        </is>
      </c>
      <c r="F2071" s="9" t="inlineStr">
        <is>
          <t>Current International Students
New International Students</t>
        </is>
      </c>
      <c r="G2071" s="7" t="inlineStr">
        <is>
          <t>Current International Students</t>
        </is>
      </c>
      <c r="H2071" s="7" t="inlineStr">
        <is>
          <t>https://www.phy.ncu.edu.tw/wp-content/uploads/2020/12/Current-International-Students.pdf</t>
        </is>
      </c>
      <c r="I2071" s="7" t="inlineStr">
        <is>
          <t>New International Students</t>
        </is>
      </c>
      <c r="J2071" s="7" t="inlineStr">
        <is>
          <t>https://www.phy.ncu.edu.tw/wp-content/uploads/2020/12/New-International-Students.pdf</t>
        </is>
      </c>
      <c r="K2071" s="7" t="n"/>
      <c r="L2071" s="7" t="n"/>
      <c r="M2071" s="7" t="inlineStr">
        <is>
          <t>https://www.phy.ncu.edu.tw/news/notification-of-school-enrollment-for-the-second-semester-of-academic-year-2020-2021/</t>
        </is>
      </c>
      <c r="N2071" s="7" t="inlineStr">
        <is>
          <t>許慧君</t>
        </is>
      </c>
    </row>
    <row r="2072" ht="53" customHeight="1">
      <c r="A2072" s="7">
        <f>TRUE()</f>
        <v/>
      </c>
      <c r="B2072" s="7" t="inlineStr">
        <is>
          <t>其他</t>
        </is>
      </c>
      <c r="C2072" s="7" t="n"/>
      <c r="D2072" s="14" t="n">
        <v>44183</v>
      </c>
      <c r="E2072" s="7" t="inlineStr">
        <is>
          <t>109學年度第2學期註冊通知</t>
        </is>
      </c>
      <c r="F2072" s="9" t="inlineStr">
        <is>
          <t>附件一109學年度第2學期舊生註冊通知
附件二109學年度第2學期研究所新生註冊通知
附件三-109學年度第2學期境外生舊生註冊通知
附件四109學年度第2學期境外生新生註冊通知</t>
        </is>
      </c>
      <c r="G2072" s="7" t="inlineStr">
        <is>
          <t>附件一109學年度第2學期舊生註冊通知</t>
        </is>
      </c>
      <c r="H2072" s="7" t="inlineStr">
        <is>
          <t>http://www.phy.ncu.edu.tw/wp-content/uploads/2020/12/%E9%99%84%E4%BB%B6%E4%B8%80109%E5%AD%B8%E5%B9%B4%E5%BA%A6%E7%AC%AC2%E5%AD%B8%E6%9C%9F%E8%88%8A%E7%94%9F%E8%A8%BB%E5%86%8A%E9%80%9A%E7%9F%A5.pdf</t>
        </is>
      </c>
      <c r="I2072" s="7" t="inlineStr">
        <is>
          <t>附件二109學年度第2學期研究所新生註冊通知</t>
        </is>
      </c>
      <c r="J2072" s="7" t="inlineStr">
        <is>
          <t>http://www.phy.ncu.edu.tw/wp-content/uploads/2020/12/%E9%99%84%E4%BB%B6%E4%BA%8C109%E5%AD%B8%E5%B9%B4%E5%BA%A6%E7%AC%AC2%E5%AD%B8%E6%9C%9F%E7%A0%94%E7%A9%B6%E6%89%80%E6%96%B0%E7%94%9F%E8%A8%BB%E5%86%8A%E9%80%9A%E7%9F%A5.pdf</t>
        </is>
      </c>
      <c r="K2072" s="7" t="inlineStr">
        <is>
          <t>附件三-109學年度第2學期境外生舊生註冊通知</t>
        </is>
      </c>
      <c r="L2072" s="7" t="inlineStr">
        <is>
          <t>http://www.phy.ncu.edu.tw/wp-content/uploads/2020/12/%E9%99%84%E4%BB%B6%E4%B8%89-109%E5%AD%B8%E5%B9%B4%E5%BA%A6%E7%AC%AC2%E5%AD%B8%E6%9C%9F%E5%A2%83%E5%A4%96%E7%94%9F%E8%88%8A%E7%94%9F%E8%A8%BB%E5%86%8A%E9%80%9A%E7%9F%A5.pdf</t>
        </is>
      </c>
      <c r="M2072" s="7" t="inlineStr">
        <is>
          <t>https://www.phy.ncu.edu.tw/news/109%e5%ad%b8%e5%b9%b4%e5%ba%a6%e7%ac%ac2%e5%ad%b8%e6%9c%9f%e8%a8%bb%e5%86%8a%e9%80%9a%e7%9f%a5-2/</t>
        </is>
      </c>
      <c r="N2072" s="7" t="inlineStr">
        <is>
          <t>許慧君</t>
        </is>
      </c>
    </row>
    <row r="2073" ht="131" customHeight="1">
      <c r="A2073" s="7">
        <f>TRUE()</f>
        <v/>
      </c>
      <c r="B2073" s="7" t="inlineStr">
        <is>
          <t>演講</t>
        </is>
      </c>
      <c r="C2073" s="7" t="n"/>
      <c r="D2073" s="14" t="n">
        <v>44182</v>
      </c>
      <c r="E2073" s="7" t="inlineStr">
        <is>
          <t>職涯中心生涯探索小周末系列講座</t>
        </is>
      </c>
      <c r="F2073" s="9" t="inlineStr">
        <is>
          <t>【職涯中心歡迎各位同學參加生涯探索小周末系列講座】
*講座特色:
小周末系列講座主要協助同學們自我探索、到自我澄清到自我實踐，選擇其適才適所的生涯發展。讓生涯的選擇有機會貼近「生命」的選擇，讓熱情、意義感與價值觀一併參與生涯的方向。
*報名網址:
12/17 18:00-20:00:
https://cis.ncu.edu.tw/ActivitySys/activitys/172
12/24 18:00-20:00:
https://cis.ncu.edu.tw/ActivitySys/activitys/172</t>
        </is>
      </c>
      <c r="G2073" s="7" t="inlineStr">
        <is>
          <t>https://cis.ncu.edu.tw/ActivitySys/activitys/172</t>
        </is>
      </c>
      <c r="H2073" s="7" t="inlineStr">
        <is>
          <t>https://cis.ncu.edu.tw/ActivitySys/activitys/172</t>
        </is>
      </c>
      <c r="I2073" s="7" t="inlineStr">
        <is>
          <t>https://cis.ncu.edu.tw/ActivitySys/activitys/172</t>
        </is>
      </c>
      <c r="J2073" s="7" t="inlineStr">
        <is>
          <t>https://cis.ncu.edu.tw/ActivitySys/activitys/172</t>
        </is>
      </c>
      <c r="K2073" s="7" t="n"/>
      <c r="L2073" s="7" t="n"/>
      <c r="M2073" s="7" t="inlineStr">
        <is>
          <t>https://www.phy.ncu.edu.tw/news/%e8%81%b7%e6%b6%af%e4%b8%ad%e5%bf%83%e7%94%9f%e6%b6%af%e6%8e%a2%e7%b4%a2%e5%b0%8f%e5%91%a8%e6%9c%ab%e7%b3%bb%e5%88%97%e8%ac%9b%e5%ba%a7/</t>
        </is>
      </c>
      <c r="N2073" s="7" t="inlineStr">
        <is>
          <t>許慧君</t>
        </is>
      </c>
    </row>
    <row r="2074">
      <c r="A2074" s="7">
        <f>TRUE()</f>
        <v/>
      </c>
      <c r="B2074" s="7" t="inlineStr">
        <is>
          <t>演講</t>
        </is>
      </c>
      <c r="C2074" s="7" t="n"/>
      <c r="D2074" s="14" t="n">
        <v>44182</v>
      </c>
      <c r="E2074" s="7" t="inlineStr">
        <is>
          <t>中大談心坊講座~條條大路通自己的羅馬</t>
        </is>
      </c>
      <c r="F2074" s="7" t="n"/>
      <c r="G2074" s="7" t="n"/>
      <c r="H2074" s="7" t="n"/>
      <c r="I2074" s="7" t="n"/>
      <c r="J2074" s="7" t="n"/>
      <c r="K2074" s="7" t="n"/>
      <c r="L2074" s="7" t="n"/>
      <c r="M2074" s="7" t="inlineStr">
        <is>
          <t>https://www.phy.ncu.edu.tw/news/%e4%b8%ad%e5%a4%a7%e8%ab%87%e5%bf%83%e5%9d%8a%e8%ac%9b%e5%ba%a7%e6%a2%9d%e6%a2%9d%e5%a4%a7%e8%b7%af%e9%80%9a%e8%87%aa%e5%b7%b1%e7%9a%84%e7%be%85%e9%a6%ac/</t>
        </is>
      </c>
      <c r="N2074" s="7" t="inlineStr">
        <is>
          <t>許慧君</t>
        </is>
      </c>
    </row>
    <row r="2075" ht="170" customHeight="1">
      <c r="A2075" s="7">
        <f>TRUE()</f>
        <v/>
      </c>
      <c r="B2075" s="7" t="inlineStr">
        <is>
          <t>演講</t>
        </is>
      </c>
      <c r="C2075" s="7" t="n"/>
      <c r="D2075" s="14" t="n">
        <v>44182</v>
      </c>
      <c r="E2075" s="7" t="inlineStr">
        <is>
          <t>Colloquium20201208 線上演講</t>
        </is>
      </c>
      <c r="F2075" s="9" t="inlineStr">
        <is>
          <t>Colloquium 線上演講 (原訂 2020-12-08，講者取消訪台行程)
Speaker: 李華白教授 (香港中文大學 CUHK)
Title: Star Formation — the Tai Chi between Gravity, Turbulence and Magnetic Fields
Abstract:
Since 1980’s, astronomers realized that gravity, turbulence and magnetic fields may all take part in the process of star formation. But how exactly these three forces interact with each other and result in the observed, e.g., star formation rate, efficiency, and stellar mass distribution remains as one of the most controversial subjects in astronomy. I will review the development of star formation theories/observations with an emphasis on the recent paradigm change.
Link:
https://drive.google.com/file/d/1VAF5eJUvzd4dYtDvxE8jzsuEq_Y7ursi/view?usp=sharing
如無法線上收看，可向系辦索取影片檔，謝謝!</t>
        </is>
      </c>
      <c r="G2075" s="7" t="inlineStr">
        <is>
          <t>https://drive.google.com/file/d/1VAF5eJUvzd4dYtDvxE8jzsuEq_Y</t>
        </is>
      </c>
      <c r="H2075" s="7" t="inlineStr">
        <is>
          <t>https://drive.google.com/file/d/1VAF5eJUvzd4dYtDvxE8jzsuEq_Y7ursi/view?usp=sharing</t>
        </is>
      </c>
      <c r="I2075" s="7" t="n"/>
      <c r="J2075" s="7" t="n"/>
      <c r="K2075" s="7" t="n"/>
      <c r="L2075" s="7" t="n"/>
      <c r="M2075" s="7" t="inlineStr">
        <is>
          <t>https://www.phy.ncu.edu.tw/news/colloquium20201208-%e7%b7%9a%e4%b8%8a%e6%bc%94%e8%ac%9b/</t>
        </is>
      </c>
      <c r="N2075" s="7" t="inlineStr">
        <is>
          <t>許慧君</t>
        </is>
      </c>
    </row>
    <row r="2076" ht="92" customHeight="1">
      <c r="A2076" s="7">
        <f>TRUE()</f>
        <v/>
      </c>
      <c r="B2076" s="7" t="inlineStr">
        <is>
          <t>其他</t>
        </is>
      </c>
      <c r="C2076" s="7" t="n"/>
      <c r="D2076" s="14" t="n">
        <v>44181</v>
      </c>
      <c r="E2076" s="7" t="inlineStr">
        <is>
          <t>Complex System and Biophysics Seminar 1091224</t>
        </is>
      </c>
      <c r="F2076" s="9" t="inlineStr">
        <is>
          <t>Welcome
Complex System and Biophysics Seminar
Interacting phonons in dusty plasma
Hao-Wei Hu
National Central University
Time: 12/24 (Thu) 12:00 noon
Place: 中央大學科四館六樓 625室(S4-625)</t>
        </is>
      </c>
      <c r="G2076" s="7" t="n"/>
      <c r="H2076" s="7" t="n"/>
      <c r="I2076" s="7" t="n"/>
      <c r="J2076" s="7" t="n"/>
      <c r="K2076" s="7" t="n"/>
      <c r="L2076" s="7" t="n"/>
      <c r="M2076" s="7" t="inlineStr">
        <is>
          <t>https://www.phy.ncu.edu.tw/news/complex-system-and-biophysics-seminar-1091224-2/</t>
        </is>
      </c>
      <c r="N2076" s="7" t="inlineStr">
        <is>
          <t>許慧君</t>
        </is>
      </c>
    </row>
    <row r="2077" ht="92" customHeight="1">
      <c r="A2077" s="7">
        <f>TRUE()</f>
        <v/>
      </c>
      <c r="B2077" s="7" t="inlineStr">
        <is>
          <t>演講</t>
        </is>
      </c>
      <c r="C2077" s="7" t="n"/>
      <c r="D2077" s="14" t="n">
        <v>44181</v>
      </c>
      <c r="E2077" s="7" t="inlineStr">
        <is>
          <t>Complex System and Biophysics Seminar 1091224</t>
        </is>
      </c>
      <c r="F2077" s="9" t="inlineStr">
        <is>
          <t>Welcome
Complex System and Biophysics Seminar
Interacting phonons in dusty plasma
Hao-Wei Hu
National Central University
Time: 12/24 (Thu) 12:00 noon
Place: 中央大學科四館六樓 625室(S4-625)</t>
        </is>
      </c>
      <c r="G2077" s="7" t="n"/>
      <c r="H2077" s="7" t="n"/>
      <c r="I2077" s="7" t="n"/>
      <c r="J2077" s="7" t="n"/>
      <c r="K2077" s="7" t="n"/>
      <c r="L2077" s="7" t="n"/>
      <c r="M2077" s="7" t="inlineStr">
        <is>
          <t>https://www.phy.ncu.edu.tw/news/complex-system-and-biophysics-seminar-1091224/</t>
        </is>
      </c>
      <c r="N2077" s="7" t="inlineStr">
        <is>
          <t>許慧君</t>
        </is>
      </c>
    </row>
    <row r="2078" ht="92" customHeight="1">
      <c r="A2078" s="7">
        <f>TRUE()</f>
        <v/>
      </c>
      <c r="B2078" s="7" t="inlineStr">
        <is>
          <t>其他</t>
        </is>
      </c>
      <c r="C2078" s="7" t="n"/>
      <c r="D2078" s="14" t="n">
        <v>44181</v>
      </c>
      <c r="E2078" s="7" t="inlineStr">
        <is>
          <t>Complex System and Biophysics Seminar 1091217</t>
        </is>
      </c>
      <c r="F2078" s="9" t="inlineStr">
        <is>
          <t>Welcome
Complex System and Biophysics Seminar
Percolation in hydrodynamic and wave system
Wei-Shuo Lo
National Central University
Time: 12/17 (Thu) 12:00 noon
Place: 中央大學科四館六樓 625室(S4-625)</t>
        </is>
      </c>
      <c r="G2078" s="7" t="n"/>
      <c r="H2078" s="7" t="n"/>
      <c r="I2078" s="7" t="n"/>
      <c r="J2078" s="7" t="n"/>
      <c r="K2078" s="7" t="n"/>
      <c r="L2078" s="7" t="n"/>
      <c r="M2078" s="7" t="inlineStr">
        <is>
          <t>https://www.phy.ncu.edu.tw/news/complex-system-and-biophysics-seminar-1091217-2/</t>
        </is>
      </c>
      <c r="N2078" s="7" t="inlineStr">
        <is>
          <t>許慧君</t>
        </is>
      </c>
    </row>
    <row r="2079" ht="92" customHeight="1">
      <c r="A2079" s="7">
        <f>TRUE()</f>
        <v/>
      </c>
      <c r="B2079" s="7" t="inlineStr">
        <is>
          <t>演講</t>
        </is>
      </c>
      <c r="C2079" s="7" t="n"/>
      <c r="D2079" s="14" t="n">
        <v>44181</v>
      </c>
      <c r="E2079" s="7" t="inlineStr">
        <is>
          <t>Complex System and Biophysics Seminar 1091217</t>
        </is>
      </c>
      <c r="F2079" s="9" t="inlineStr">
        <is>
          <t>Welcome
Complex System and Biophysics Seminar
Percolation in hydrodynamic and wave system
Wei-Shuo Lo
National Central University
Time: 12/17 (Thu) 12:00 noon
Place: 中央大學科四館六樓 625室(S4-625)</t>
        </is>
      </c>
      <c r="G2079" s="7" t="n"/>
      <c r="H2079" s="7" t="n"/>
      <c r="I2079" s="7" t="n"/>
      <c r="J2079" s="7" t="n"/>
      <c r="K2079" s="7" t="n"/>
      <c r="L2079" s="7" t="n"/>
      <c r="M2079" s="7" t="inlineStr">
        <is>
          <t>https://www.phy.ncu.edu.tw/news/complex-system-and-biophysics-seminar-1091217/</t>
        </is>
      </c>
      <c r="N2079" s="7" t="inlineStr">
        <is>
          <t>許慧君</t>
        </is>
      </c>
    </row>
    <row r="2080">
      <c r="A2080" s="7">
        <f>TRUE()</f>
        <v/>
      </c>
      <c r="B2080" s="7" t="inlineStr">
        <is>
          <t>其他</t>
        </is>
      </c>
      <c r="C2080" s="7" t="n"/>
      <c r="D2080" s="14" t="n">
        <v>44180</v>
      </c>
      <c r="E2080" s="7" t="inlineStr">
        <is>
          <t>The 7th KAGRA International Workshop in Taiwan</t>
        </is>
      </c>
      <c r="F2080" s="7" t="n"/>
      <c r="G2080" s="7" t="n"/>
      <c r="H2080" s="7" t="n"/>
      <c r="I2080" s="7" t="n"/>
      <c r="J2080" s="7" t="n"/>
      <c r="K2080" s="7" t="n"/>
      <c r="L2080" s="7" t="n"/>
      <c r="M2080" s="7" t="inlineStr">
        <is>
          <t>https://www.phy.ncu.edu.tw/news/the-7th-kagra-international-workshop-in-taiwan-2/</t>
        </is>
      </c>
      <c r="N2080" s="7" t="inlineStr">
        <is>
          <t>許慧君</t>
        </is>
      </c>
    </row>
    <row r="2081">
      <c r="A2081" s="7">
        <f>TRUE()</f>
        <v/>
      </c>
      <c r="B2081" s="7" t="inlineStr">
        <is>
          <t>研討會</t>
        </is>
      </c>
      <c r="C2081" s="7" t="n"/>
      <c r="D2081" s="14" t="n">
        <v>44180</v>
      </c>
      <c r="E2081" s="7" t="inlineStr">
        <is>
          <t>The 7th KAGRA International Workshop in Taiwan</t>
        </is>
      </c>
      <c r="F2081" s="7" t="n"/>
      <c r="G2081" s="7" t="n"/>
      <c r="H2081" s="7" t="n"/>
      <c r="I2081" s="7" t="n"/>
      <c r="J2081" s="7" t="n"/>
      <c r="K2081" s="7" t="n"/>
      <c r="L2081" s="7" t="n"/>
      <c r="M2081" s="7" t="inlineStr">
        <is>
          <t>https://www.phy.ncu.edu.tw/news/the-7th-kagra-international-workshop-in-taiwan/</t>
        </is>
      </c>
      <c r="N2081" s="7" t="inlineStr">
        <is>
          <t>許慧君</t>
        </is>
      </c>
    </row>
    <row r="2082" ht="27" customHeight="1">
      <c r="A2082" s="7">
        <f>TRUE()</f>
        <v/>
      </c>
      <c r="B2082" s="7" t="inlineStr">
        <is>
          <t>其他</t>
        </is>
      </c>
      <c r="C2082" s="7" t="n"/>
      <c r="D2082" s="14" t="n">
        <v>44180</v>
      </c>
      <c r="E2082" s="7" t="inlineStr">
        <is>
          <t>台灣物理學會2020各類獎項得獎名單</t>
        </is>
      </c>
      <c r="F2082" s="9" t="inlineStr">
        <is>
          <t>傑出年輕物理學者獎:陳俞融老師
(對表面光化學的方法在低溫固體以及天文觀測應用有重要的貢獻。)</t>
        </is>
      </c>
      <c r="G2082" s="7" t="n"/>
      <c r="H2082" s="7" t="n"/>
      <c r="I2082" s="7" t="n"/>
      <c r="J2082" s="7" t="n"/>
      <c r="K2082" s="7" t="n"/>
      <c r="L2082" s="7" t="n"/>
      <c r="M2082" s="7" t="inlineStr">
        <is>
          <t>https://www.phy.ncu.edu.tw/news/%e5%8f%b0%e7%81%a3%e7%89%a9%e7%90%86%e5%ad%b8%e6%9c%832020%e5%90%84%e9%a1%9e%e7%8d%8e%e9%a0%85%e5%be%97%e7%8d%8e%e5%90%8d%e5%96%ae/</t>
        </is>
      </c>
      <c r="N2082" s="7" t="inlineStr">
        <is>
          <t>許慧君</t>
        </is>
      </c>
    </row>
    <row r="2083" ht="27" customHeight="1">
      <c r="A2083" s="7">
        <f>TRUE()</f>
        <v/>
      </c>
      <c r="B2083" s="7" t="inlineStr">
        <is>
          <t>其他</t>
        </is>
      </c>
      <c r="C2083" s="7" t="n"/>
      <c r="D2083" s="14" t="n">
        <v>44180</v>
      </c>
      <c r="E2083" s="7" t="inlineStr">
        <is>
          <t>109學年度第2學期註冊通知</t>
        </is>
      </c>
      <c r="F2083" s="9" t="inlineStr">
        <is>
          <t>109 學年度第 2 學期舊生註冊通知 
109 學年度第 2 學期研究所甄試提前入學新生註冊通知</t>
        </is>
      </c>
      <c r="G2083" s="7" t="inlineStr">
        <is>
          <t>109 學年度第 2 學期舊生註冊通知</t>
        </is>
      </c>
      <c r="H2083" s="7" t="inlineStr">
        <is>
          <t>https://www.ncu.edu.tw/assets/thumbs/events/110c6e2a36289bc2f4f383ec001362ca.pdf</t>
        </is>
      </c>
      <c r="I2083" s="7" t="inlineStr">
        <is>
          <t>109 學年度第 2 學期研究所甄試提前入學新生註冊通知</t>
        </is>
      </c>
      <c r="J2083" s="7" t="inlineStr">
        <is>
          <t>https://www.ncu.edu.tw/assets/thumbs/events/69dbc4b57fc8b990dc00d592f7117e95.pdf</t>
        </is>
      </c>
      <c r="K2083" s="7" t="n"/>
      <c r="L2083" s="7" t="n"/>
      <c r="M2083" s="7" t="inlineStr">
        <is>
          <t>https://www.phy.ncu.edu.tw/news/109%e5%ad%b8%e5%b9%b4%e5%ba%a6%e7%ac%ac2%e5%ad%b8%e6%9c%9f%e8%a8%bb%e5%86%8a%e9%80%9a%e7%9f%a5/</t>
        </is>
      </c>
      <c r="N2083" s="7" t="inlineStr">
        <is>
          <t>許慧君</t>
        </is>
      </c>
    </row>
    <row r="2084" ht="209" customHeight="1">
      <c r="A2084" s="7">
        <f>TRUE()</f>
        <v/>
      </c>
      <c r="B2084" s="7" t="inlineStr">
        <is>
          <t>其他</t>
        </is>
      </c>
      <c r="C2084" s="7" t="n"/>
      <c r="D2084" s="14" t="n">
        <v>44180</v>
      </c>
      <c r="E2084" s="7" t="inlineStr">
        <is>
          <t>Colloquium20201222-An Adventure from Light-year to Nanometer</t>
        </is>
      </c>
      <c r="F2084" s="9" t="inlineStr">
        <is>
          <t>Colloquium
Department of Physics, NCU
An Adventure from Light-year to Nanometer
Dr. Chia-Chun, Lu (盧佳均)
Synopsys Inc. (台灣新思科技股份有限公司)
Date 2020.12.22 (Tue)
Place S4-625
Time 14:00-16:00
Abstract: I was an astrophysicist and now a software engineer in the semiconductor industry. In the first part of the talk, I will share with you about my adventure from the most tremendous world to the tiniest world: How did I find the path toward this career transition? What is the daily life of a software engineer? The connection between my current job and education training, and the challenges I have faced in a multi-discipline working environment. In the second part of the talk, I will offer my suggestions about career planning for students and tips for job-hunting. I expect a leisure atmosphere in this talk and encourage questions and discussions.</t>
        </is>
      </c>
      <c r="G2084" s="7" t="n"/>
      <c r="H2084" s="7" t="n"/>
      <c r="I2084" s="7" t="n"/>
      <c r="J2084" s="7" t="n"/>
      <c r="K2084" s="7" t="n"/>
      <c r="L2084" s="7" t="n"/>
      <c r="M2084" s="7" t="inlineStr">
        <is>
          <t>https://www.phy.ncu.edu.tw/news/colloquium20201222-an-adventure-from-light-year-to-nanometer-2/</t>
        </is>
      </c>
      <c r="N2084" s="7" t="inlineStr">
        <is>
          <t>許慧君</t>
        </is>
      </c>
    </row>
    <row r="2085" ht="209" customHeight="1">
      <c r="A2085" s="7">
        <f>TRUE()</f>
        <v/>
      </c>
      <c r="B2085" s="7" t="inlineStr">
        <is>
          <t>演講</t>
        </is>
      </c>
      <c r="C2085" s="7" t="n"/>
      <c r="D2085" s="14" t="n">
        <v>44180</v>
      </c>
      <c r="E2085" s="7" t="inlineStr">
        <is>
          <t>Colloquium20201222-An Adventure from Light-year to Nanometer</t>
        </is>
      </c>
      <c r="F2085" s="9" t="inlineStr">
        <is>
          <t>Colloquium
Department of Physics, NCU
An Adventure from Light-year to Nanometer
Dr. Chia-Chun, Lu (盧佳均)
Synopsys Inc. (台灣新思科技股份有限公司)
Date 2020.12.22 (Tue)
Place S4-625
Time 14:00-16:00
Abstract: I was an astrophysicist and now a software engineer in the semiconductor industry. In the first part of the talk, I will share with you about my adventure from the most tremendous world to the tiniest world: How did I find the path toward this career transition? What is the daily life of a software engineer? The connection between my current job and education training, and the challenges I have faced in a multi-discipline working environment. In the second part of the talk, I will offer my suggestions about career planning for students and tips for job-hunting. I expect a leisure atmosphere in this talk and encourage questions and discussions.</t>
        </is>
      </c>
      <c r="G2085" s="7" t="n"/>
      <c r="H2085" s="7" t="n"/>
      <c r="I2085" s="7" t="n"/>
      <c r="J2085" s="7" t="n"/>
      <c r="K2085" s="7" t="n"/>
      <c r="L2085" s="7" t="n"/>
      <c r="M2085" s="7" t="inlineStr">
        <is>
          <t>https://www.phy.ncu.edu.tw/news/colloquium20201222-an-adventure-from-light-year-to-nanometer/</t>
        </is>
      </c>
      <c r="N2085" s="7" t="inlineStr">
        <is>
          <t>許慧君</t>
        </is>
      </c>
    </row>
    <row r="2086">
      <c r="A2086" s="7">
        <f>TRUE()</f>
        <v/>
      </c>
      <c r="B2086" s="7" t="inlineStr">
        <is>
          <t>獎學金</t>
        </is>
      </c>
      <c r="C2086" s="7" t="n"/>
      <c r="D2086" s="14" t="n">
        <v>44176</v>
      </c>
      <c r="E2086" s="7" t="inlineStr">
        <is>
          <t>財團法人慶寶勤勞社會福利慈善事業基金會2021年上半年學期工讀計畫申請</t>
        </is>
      </c>
      <c r="F2086" s="7" t="inlineStr">
        <is>
          <t>http://www.prodiligence.org.tw/j2id/Cspubnew/messageDetailProcess.do?dc_msgxuid_0=5IWQAW327S0_6700</t>
        </is>
      </c>
      <c r="G2086" s="7" t="inlineStr">
        <is>
          <t>http://www.prodiligence.org.tw/j2id/Cspubnew/messageDetailPr</t>
        </is>
      </c>
      <c r="H2086" s="7" t="inlineStr">
        <is>
          <t>http://www.prodiligence.org.tw/j2id/Cspubnew/messageDetailProcess.do?dc_msgxuid_0=5IWQAW327S0_6700</t>
        </is>
      </c>
      <c r="I2086" s="7" t="n"/>
      <c r="J2086" s="7" t="n"/>
      <c r="K2086" s="7" t="n"/>
      <c r="L2086" s="7" t="n"/>
      <c r="M2086" s="7" t="inlineStr">
        <is>
          <t>https://www.phy.ncu.edu.tw/news/%e8%b2%a1%e5%9c%98%e6%b3%95%e4%ba%ba%e6%85%b6%e5%af%b6%e5%8b%a4%e5%8b%9e%e7%a4%be%e6%9c%83%e7%a6%8f%e5%88%a9%e6%85%88%e5%96%84%e4%ba%8b%e6%a5%ad%e5%9f%ba%e9%87%91%e6%9c%832021%e5%b9%b4%e4%b8%8a/</t>
        </is>
      </c>
      <c r="N2086" s="7" t="inlineStr">
        <is>
          <t>許慧君</t>
        </is>
      </c>
    </row>
    <row r="2087">
      <c r="A2087" s="7">
        <f>TRUE()</f>
        <v/>
      </c>
      <c r="B2087" s="7" t="inlineStr">
        <is>
          <t>其他</t>
        </is>
      </c>
      <c r="C2087" s="7" t="n"/>
      <c r="D2087" s="14" t="n">
        <v>44176</v>
      </c>
      <c r="E2087" s="7" t="inlineStr">
        <is>
          <t>人文島嶼＿朱慶琪老師專訪文章分享</t>
        </is>
      </c>
      <c r="F2087" s="7" t="inlineStr">
        <is>
          <t>專訪文章 https://humanityisland.nccu.edu.tw/ching-chi-chu/</t>
        </is>
      </c>
      <c r="G2087" s="7" t="inlineStr">
        <is>
          <t>https://humanityisland.nccu.edu.tw/ching-chi-chu/</t>
        </is>
      </c>
      <c r="H2087" s="7" t="inlineStr">
        <is>
          <t>https://humanityisland.nccu.edu.tw/ching-chi-chu/</t>
        </is>
      </c>
      <c r="I2087" s="7" t="n"/>
      <c r="J2087" s="7" t="n"/>
      <c r="K2087" s="7" t="n"/>
      <c r="L2087" s="7" t="n"/>
      <c r="M2087" s="7" t="inlineStr">
        <is>
          <t>https://www.phy.ncu.edu.tw/news/%e4%ba%ba%e6%96%87%e5%b3%b6%e5%b6%bc%ef%bc%bf%e6%9c%b1%e6%85%b6%e7%90%aa%e8%80%81%e5%b8%ab%e5%b0%88%e8%a8%aa%e6%96%87%e7%ab%a0%e5%88%86%e4%ba%ab/</t>
        </is>
      </c>
      <c r="N2087" s="7" t="inlineStr">
        <is>
          <t>劉怡貞</t>
        </is>
      </c>
    </row>
    <row r="2088">
      <c r="A2088" s="7">
        <f>TRUE()</f>
        <v/>
      </c>
      <c r="B2088" s="7" t="inlineStr">
        <is>
          <t>獎學金</t>
        </is>
      </c>
      <c r="C2088" s="7" t="n"/>
      <c r="D2088" s="14" t="n">
        <v>44176</v>
      </c>
      <c r="E2088" s="7" t="inlineStr">
        <is>
          <t>平安菁英教育基金會菁英獎學金</t>
        </is>
      </c>
      <c r="F2088" s="7" t="inlineStr">
        <is>
          <t>平安菁英獎學金辦法(PDF檔)</t>
        </is>
      </c>
      <c r="G2088" s="7" t="inlineStr">
        <is>
          <t>平安菁英獎學金辦法(PDF檔)</t>
        </is>
      </c>
      <c r="H2088" s="7" t="inlineStr">
        <is>
          <t>http://www.phy.ncu.edu.tw/wp-content/uploads/2020/12/平安菁英獎學金辦法PDF檔.pdf</t>
        </is>
      </c>
      <c r="I2088" s="7" t="n"/>
      <c r="J2088" s="7" t="n"/>
      <c r="K2088" s="7" t="n"/>
      <c r="L2088" s="7" t="n"/>
      <c r="M2088" s="7" t="inlineStr">
        <is>
          <t>https://www.phy.ncu.edu.tw/news/%e5%b9%b3%e5%ae%89%e8%8f%81%e8%8b%b1%e6%95%99%e8%82%b2%e5%9f%ba%e9%87%91%e6%9c%83%e8%8f%81%e8%8b%b1%e7%8d%8e%e5%ad%b8%e9%87%91/</t>
        </is>
      </c>
      <c r="N2088" s="7" t="inlineStr">
        <is>
          <t>許慧君</t>
        </is>
      </c>
    </row>
    <row r="2089">
      <c r="A2089" s="7">
        <f>TRUE()</f>
        <v/>
      </c>
      <c r="B2089" s="7" t="inlineStr">
        <is>
          <t>其他</t>
        </is>
      </c>
      <c r="C2089" s="7" t="n"/>
      <c r="D2089" s="14" t="n">
        <v>44176</v>
      </c>
      <c r="E2089" s="7" t="inlineStr">
        <is>
          <t>失物招領(109.12.03)</t>
        </is>
      </c>
      <c r="F2089" s="7" t="inlineStr">
        <is>
          <t>有遺失下列物品者，請儘速至物理系辦(S4-629)認領! 未領取物品將於109.12.31清除。</t>
        </is>
      </c>
      <c r="G2089" s="7" t="inlineStr">
        <is>
          <t>http://www.phy.ncu.edu.tw/wp-content/uploads/2020/12/S__1088</t>
        </is>
      </c>
      <c r="H2089" s="7" t="inlineStr">
        <is>
          <t>http://www.phy.ncu.edu.tw/wp-content/uploads/2020/12/S__108855298.jpg</t>
        </is>
      </c>
      <c r="I2089" s="7" t="inlineStr">
        <is>
          <t>http://www.phy.ncu.edu.tw/wp-content/uploads/2020/12/S__1115</t>
        </is>
      </c>
      <c r="J2089" s="7" t="inlineStr">
        <is>
          <t>http://www.phy.ncu.edu.tw/wp-content/uploads/2020/12/S__111591435.jpg</t>
        </is>
      </c>
      <c r="K2089" s="7" t="n"/>
      <c r="L2089" s="7" t="n"/>
      <c r="M2089" s="7" t="inlineStr">
        <is>
          <t>https://www.phy.ncu.edu.tw/news/%e5%a4%b1%e7%89%a9%e6%8b%9b%e9%a0%98109-12-03/</t>
        </is>
      </c>
      <c r="N2089" s="7" t="inlineStr">
        <is>
          <t>許慧君</t>
        </is>
      </c>
    </row>
    <row r="2090">
      <c r="A2090" s="7">
        <f>TRUE()</f>
        <v/>
      </c>
      <c r="B2090" s="7" t="inlineStr">
        <is>
          <t>演講</t>
        </is>
      </c>
      <c r="C2090" s="7" t="n"/>
      <c r="D2090" s="14" t="n">
        <v>44176</v>
      </c>
      <c r="E2090" s="7" t="inlineStr">
        <is>
          <t>12/18(五)14:00臺大物理系張慶瑞特聘教授主講：二次量子科技革命－量子霸權已經降臨 (於國鼎光電大樓一樓國際會議廳舉辦)</t>
        </is>
      </c>
      <c r="F2090" s="7" t="n"/>
      <c r="G2090" s="7" t="inlineStr">
        <is>
          <t>http://www.phy.ncu.edu.tw/wp-content/uploads/2020/12/「二次量子科技</t>
        </is>
      </c>
      <c r="H2090" s="7" t="inlineStr">
        <is>
          <t>http://www.phy.ncu.edu.tw/wp-content/uploads/2020/12/「二次量子科技革命－量子霸權已經降臨」演講海報.jpg</t>
        </is>
      </c>
      <c r="I2090" s="7" t="n"/>
      <c r="J2090" s="7" t="n"/>
      <c r="K2090" s="7" t="n"/>
      <c r="L2090" s="7" t="n"/>
      <c r="M2090" s="7" t="inlineStr">
        <is>
          <t>https://www.phy.ncu.edu.tw/news/12-18%e4%ba%941400%e8%87%ba%e5%a4%a7%e7%89%a9%e7%90%86%e7%b3%bb%e5%bc%b5%e6%85%b6%e7%91%9e%e7%89%b9%e8%81%98%e6%95%99%e6%8e%88%e4%b8%bb%e8%ac%9b%ef%bc%9a%e4%ba%8c%e6%ac%a1%e9%87%8f%e5%ad%90/</t>
        </is>
      </c>
      <c r="N2090" s="7" t="inlineStr">
        <is>
          <t>許慧君</t>
        </is>
      </c>
    </row>
    <row r="2091" ht="40" customHeight="1">
      <c r="A2091" s="7">
        <f>TRUE()</f>
        <v/>
      </c>
      <c r="B2091" s="7" t="inlineStr">
        <is>
          <t>其他</t>
        </is>
      </c>
      <c r="C2091" s="7" t="n"/>
      <c r="D2091" s="14" t="n">
        <v>44176</v>
      </c>
      <c r="E2091" s="7" t="inlineStr">
        <is>
          <t>S4-717暫停開放公告(12/14星期一)</t>
        </is>
      </c>
      <c r="F2091" s="9" t="inlineStr">
        <is>
          <t>時間：109/12/14(一)12:00-17:30
事由：特殊選才招生複試考生候考區
活動期間S4-717空間暫停開放討論，非相關人員請勿進入。</t>
        </is>
      </c>
      <c r="G2091" s="7" t="n"/>
      <c r="H2091" s="7" t="n"/>
      <c r="I2091" s="7" t="n"/>
      <c r="J2091" s="7" t="n"/>
      <c r="K2091" s="7" t="n"/>
      <c r="L2091" s="7" t="n"/>
      <c r="M2091" s="7" t="inlineStr">
        <is>
          <t>https://www.phy.ncu.edu.tw/news/s4-717%e6%9a%ab%e5%81%9c%e9%96%8b%e6%94%be%e5%85%ac%e5%91%8a12-14%e6%98%9f%e6%9c%9f%e4%b8%80/</t>
        </is>
      </c>
      <c r="N2091" s="7" t="inlineStr">
        <is>
          <t>吳菁穗</t>
        </is>
      </c>
    </row>
    <row r="2092" ht="357" customHeight="1">
      <c r="A2092" s="7">
        <f>TRUE()</f>
        <v/>
      </c>
      <c r="B2092" s="7" t="inlineStr">
        <is>
          <t>其他</t>
        </is>
      </c>
      <c r="C2092" s="7" t="n"/>
      <c r="D2092" s="14" t="n">
        <v>44176</v>
      </c>
      <c r="E2092" s="7" t="inlineStr">
        <is>
          <t>[預告]大學部導師輔導選課109/12/23-110/01/08</t>
        </is>
      </c>
      <c r="F2092" s="9" t="inlineStr">
        <is>
          <t>「導師輔導選課」109/12/23-110/01/08，導師可以彈性提前進行輔導選課。
請同學多運用機會向導師諮詢選課之意見。
歡迎同學預約職涯中心職涯導師及諮商中心心理師，
透過諮詢、測驗或晤談，更瞭解自己的興趣及性向。
◎導師如何瞭解您需要的學習諮詢方向？
導師可以透過已整合選課、畢業審核表及歷年成績等個人資料的『導師輔導資源系統』，瞭解您需要的學習諮詢方向。
即日起，你可以從中大portal登入『導師輔導資源系統』；點選同意或不同意授權個人資料在本系統開放。如您未登錄系統，系統將預設為同意授權，但您可以隨時再上網修改。
◎大學部導師輔導選課參考流程
109/12/25
教務處「課程時間表」上網
109/12/23-110/01/08
導師輔導選課 /線上導師輔導意見調查
1.向導師領取密碼卡
2.「選課確認單」為方便您與導師討論選課科目所設計的表單，,同學得事先至「選課系統 」-&gt; 「相關網站」下載「諮商中心導師輔導選課確認單」填妥，依預約時間向導師個別諮詢選課意見，並領取導師密碼卡。
3.請同學踴躍線上填寫導師輔導意見調查，幫助學校及導師瞭解同學的需求，並作為推薦優良導師之參考。
109/12/31-110/01/08
課程初選
110/02/17~110/03/03
加退選
◎說明：
1.以上時間如有異動，以教務處課務組公告為主。
2.導師密碼卡領取如有任何問題，請聯絡諮商中心徐姐
分機：57261 E-MAIL:smi@cc.ncu.edu.tw</t>
        </is>
      </c>
      <c r="G2092" s="7" t="inlineStr">
        <is>
          <t>E-MAIL:smi@cc.ncu.edu.tw</t>
        </is>
      </c>
      <c r="H2092" s="7" t="inlineStr">
        <is>
          <t>mailto:E-MAIL:smi@cc.ncu.edu.tw</t>
        </is>
      </c>
      <c r="I2092" s="7" t="n"/>
      <c r="J2092" s="7" t="n"/>
      <c r="K2092" s="7" t="n"/>
      <c r="L2092" s="7" t="n"/>
      <c r="M2092" s="7" t="inlineStr">
        <is>
          <t>https://www.phy.ncu.edu.tw/news/%e9%a0%90%e5%91%8a%e5%a4%a7%e5%ad%b8%e9%83%a8%e5%b0%8e%e5%b8%ab%e8%bc%94%e5%b0%8e%e9%81%b8%e8%aa%b2109-12-23-110-01-08/</t>
        </is>
      </c>
      <c r="N2092" s="7" t="inlineStr">
        <is>
          <t>吳菁穗</t>
        </is>
      </c>
    </row>
    <row r="2093" ht="53" customHeight="1">
      <c r="A2093" s="7">
        <f>TRUE()</f>
        <v/>
      </c>
      <c r="B2093" s="7" t="inlineStr">
        <is>
          <t>其他</t>
        </is>
      </c>
      <c r="C2093" s="7" t="n"/>
      <c r="D2093" s="14" t="n">
        <v>44175</v>
      </c>
      <c r="E2093" s="7" t="inlineStr">
        <is>
          <t>施工公告~2020/12/11(五)健雄館3F 310室、313室走廊(強場物理實驗室)</t>
        </is>
      </c>
      <c r="F2093" s="9" t="inlineStr">
        <is>
          <t>施工公告
12/11(五) 310強場物理實驗室進行[庫板牆增設工程]。
地點 : 310室及 313室走廊。
工程期間可能產生有噪音、粉塵 、粉塵 , 還請見諒。</t>
        </is>
      </c>
      <c r="G2093" s="7" t="n"/>
      <c r="H2093" s="7" t="n"/>
      <c r="I2093" s="7" t="n"/>
      <c r="J2093" s="7" t="n"/>
      <c r="K2093" s="7" t="n"/>
      <c r="L2093" s="7" t="n"/>
      <c r="M2093" s="7" t="inlineStr">
        <is>
          <t>https://www.phy.ncu.edu.tw/news/%e6%96%bd%e5%b7%a5%e5%85%ac%e5%91%8a2020-12-11%e4%ba%94%e5%81%a5%e9%9b%84%e9%a4%a83f-310%e5%ae%a4%e3%80%81313%e5%ae%a4%e8%b5%b0%e5%bb%8a%e5%bc%b7%e5%a0%b4%e7%89%a9%e7%90%86%e5%af%a6%e9%a9%97/</t>
        </is>
      </c>
      <c r="N2093" s="7" t="inlineStr">
        <is>
          <t>劉怡貞</t>
        </is>
      </c>
    </row>
    <row r="2094" ht="105" customHeight="1">
      <c r="A2094" s="7">
        <f>TRUE()</f>
        <v/>
      </c>
      <c r="B2094" s="7" t="inlineStr">
        <is>
          <t>演講</t>
        </is>
      </c>
      <c r="C2094" s="7" t="n"/>
      <c r="D2094" s="14" t="n">
        <v>44173</v>
      </c>
      <c r="E2094" s="7" t="inlineStr">
        <is>
          <t>Colloquium20201215-研究生新生心理適應座談</t>
        </is>
      </c>
      <c r="F2094" s="9" t="inlineStr">
        <is>
          <t>Colloquium
Department of Physics, NCU
研究生新生心理適應座談
施雅芝講師
台北市立大學專任諮商心理師
Date 2020.12.15 (Tue)
Place S4-625
Time 14:00-16:00</t>
        </is>
      </c>
      <c r="G2094" s="7" t="n"/>
      <c r="H2094" s="7" t="n"/>
      <c r="I2094" s="7" t="n"/>
      <c r="J2094" s="7" t="n"/>
      <c r="K2094" s="7" t="n"/>
      <c r="L2094" s="7" t="n"/>
      <c r="M2094" s="7" t="inlineStr">
        <is>
          <t>https://www.phy.ncu.edu.tw/news/colloquium20201215-%e7%a0%94%e7%a9%b6%e7%94%9f%e6%96%b0%e7%94%9f%e5%bf%83%e7%90%86%e9%81%a9%e6%87%89%e5%ba%a7%e8%ab%87/</t>
        </is>
      </c>
      <c r="N2094" s="7" t="inlineStr">
        <is>
          <t>許慧君</t>
        </is>
      </c>
    </row>
    <row r="2095" ht="53" customHeight="1">
      <c r="A2095" s="7">
        <f>TRUE()</f>
        <v/>
      </c>
      <c r="B2095" s="7" t="inlineStr">
        <is>
          <t>其他</t>
        </is>
      </c>
      <c r="C2095" s="7" t="n"/>
      <c r="D2095" s="14" t="n">
        <v>44173</v>
      </c>
      <c r="E2095" s="7" t="inlineStr">
        <is>
          <t>S4-717暫停開放公告 12/9</t>
        </is>
      </c>
      <c r="F2095" s="9" t="inlineStr">
        <is>
          <t>時間：12/9(三)13-17
事由：實驗物理與方法II      (陳俞融老師)      修課同學課程報告
歡迎旁聽課程報告
活動期間本空間暫停開放討論</t>
        </is>
      </c>
      <c r="G2095" s="7" t="n"/>
      <c r="H2095" s="7" t="n"/>
      <c r="I2095" s="7" t="n"/>
      <c r="J2095" s="7" t="n"/>
      <c r="K2095" s="7" t="n"/>
      <c r="L2095" s="7" t="n"/>
      <c r="M2095" s="7" t="inlineStr">
        <is>
          <t>https://www.phy.ncu.edu.tw/news/s4-717%e6%9a%ab%e5%81%9c%e9%96%8b%e6%94%be%e5%85%ac%e5%91%8a-12-9/</t>
        </is>
      </c>
      <c r="N2095" s="7" t="inlineStr">
        <is>
          <t>許慧君</t>
        </is>
      </c>
    </row>
    <row r="2096" ht="92" customHeight="1">
      <c r="A2096" s="7">
        <f>TRUE()</f>
        <v/>
      </c>
      <c r="B2096" s="7" t="inlineStr">
        <is>
          <t>演講</t>
        </is>
      </c>
      <c r="C2096" s="7" t="n"/>
      <c r="D2096" s="14" t="n">
        <v>44172</v>
      </c>
      <c r="E2096" s="7" t="inlineStr">
        <is>
          <t>Complex System and Biophysics Seminar 1091210</t>
        </is>
      </c>
      <c r="F2096" s="9" t="inlineStr">
        <is>
          <t>Welcome
Complex System and Biophysics Seminar
Mean field model of E. coli sensing and adaptation: steady state and stability
Yan-Ru, Chen
National Central University
Time: 12/10 (Thu) 12:00 noon
Place: 中央大學科四館六樓 625室(S4-625)</t>
        </is>
      </c>
      <c r="G2096" s="7" t="n"/>
      <c r="H2096" s="7" t="n"/>
      <c r="I2096" s="7" t="n"/>
      <c r="J2096" s="7" t="n"/>
      <c r="K2096" s="7" t="n"/>
      <c r="L2096" s="7" t="n"/>
      <c r="M2096" s="7" t="inlineStr">
        <is>
          <t>https://www.phy.ncu.edu.tw/news/complex-system-and-biophysics-seminar-1091210/</t>
        </is>
      </c>
      <c r="N2096" s="7" t="inlineStr">
        <is>
          <t>許慧君</t>
        </is>
      </c>
    </row>
    <row r="2097">
      <c r="A2097" s="7">
        <f>TRUE()</f>
        <v/>
      </c>
      <c r="B2097" s="7" t="inlineStr">
        <is>
          <t>演講</t>
        </is>
      </c>
      <c r="C2097" s="7" t="n"/>
      <c r="D2097" s="14" t="n">
        <v>44168</v>
      </c>
      <c r="E2097" s="7" t="inlineStr">
        <is>
          <t>Colloquium20201208-取消</t>
        </is>
      </c>
      <c r="F2097" s="7" t="inlineStr">
        <is>
          <t>近日武漢肺炎疫情再度升高，下週 colloquium 講者李華白教授 (香港中文大學，CUHK) 取消訪台行程，2020-12-08 (週二) 演講取消，改為線上非同步進行。演講影片將在日後另行公告，供系上師生下載觀看。</t>
        </is>
      </c>
      <c r="G2097" s="7" t="n"/>
      <c r="H2097" s="7" t="n"/>
      <c r="I2097" s="7" t="n"/>
      <c r="J2097" s="7" t="n"/>
      <c r="K2097" s="7" t="n"/>
      <c r="L2097" s="7" t="n"/>
      <c r="M2097" s="7" t="inlineStr">
        <is>
          <t>https://www.phy.ncu.edu.tw/news/colloquium20201208-%e5%8f%96%e6%b6%88/</t>
        </is>
      </c>
      <c r="N2097" s="7" t="inlineStr">
        <is>
          <t>許慧君</t>
        </is>
      </c>
    </row>
    <row r="2098" ht="27" customHeight="1">
      <c r="A2098" s="7">
        <f>TRUE()</f>
        <v/>
      </c>
      <c r="B2098" s="7" t="inlineStr">
        <is>
          <t>其他</t>
        </is>
      </c>
      <c r="C2098" s="7" t="n"/>
      <c r="D2098" s="14" t="n">
        <v>44168</v>
      </c>
      <c r="E2098" s="7" t="inlineStr">
        <is>
          <t>理學院「量子技術與應用」系列講座講者專訪 程思誠：永遠保有好奇心</t>
        </is>
      </c>
      <c r="F2098" s="9" t="inlineStr">
        <is>
          <t>理學院「量子技術與應用」系列講座講者專訪 程思誠：永遠保有好奇心
理學院官網：https://reurl.cc/LdORmx</t>
        </is>
      </c>
      <c r="G2098" s="7" t="inlineStr">
        <is>
          <t>https://reurl.cc/LdORmx</t>
        </is>
      </c>
      <c r="H2098" s="7" t="inlineStr">
        <is>
          <t>https://reurl.cc/LdORmx</t>
        </is>
      </c>
      <c r="I2098" s="7" t="n"/>
      <c r="J2098" s="7" t="n"/>
      <c r="K2098" s="7" t="n"/>
      <c r="L2098" s="7" t="n"/>
      <c r="M2098" s="7" t="inlineStr">
        <is>
          <t>https://www.phy.ncu.edu.tw/news/%e7%90%86%e5%ad%b8%e9%99%a2%e3%80%8c%e9%87%8f%e5%ad%90%e6%8a%80%e8%a1%93%e8%88%87%e6%87%89%e7%94%a8%e3%80%8d%e7%b3%bb%e5%88%97%e8%ac%9b%e5%ba%a7%e8%ac%9b%e8%80%85%e5%b0%88%e8%a8%aa-%e7%a8%8b%e6%80%9d/</t>
        </is>
      </c>
      <c r="N2098" s="7" t="inlineStr">
        <is>
          <t>劉怡貞</t>
        </is>
      </c>
    </row>
    <row r="2099">
      <c r="A2099" s="7">
        <f>TRUE()</f>
        <v/>
      </c>
      <c r="B2099" s="7" t="inlineStr">
        <is>
          <t>招生</t>
        </is>
      </c>
      <c r="C2099" s="7" t="n"/>
      <c r="D2099" s="14" t="n">
        <v>44168</v>
      </c>
      <c r="E2099" s="7" t="inlineStr">
        <is>
          <t>110學年度研究所甄試錄取生申請提前入學相關注意事項</t>
        </is>
      </c>
      <c r="F2099" s="7" t="inlineStr">
        <is>
          <t>110學年度研究所甄試錄取生申請提前入學相關注意事項</t>
        </is>
      </c>
      <c r="G2099" s="7" t="inlineStr">
        <is>
          <t>110學年度研究所甄試錄取生申請提前入學相關注意事項</t>
        </is>
      </c>
      <c r="H2099" s="7" t="inlineStr">
        <is>
          <t>http://pdc.adm.ncu.edu.tw/postM/post/reg/1091201_1.pdf</t>
        </is>
      </c>
      <c r="I2099" s="7" t="n"/>
      <c r="J2099" s="7" t="n"/>
      <c r="K2099" s="7" t="n"/>
      <c r="L2099" s="7" t="n"/>
      <c r="M2099" s="7" t="inlineStr">
        <is>
          <t>https://www.phy.ncu.edu.tw/news/110%e5%ad%b8%e5%b9%b4%e5%ba%a6%e7%a0%94%e7%a9%b6%e6%89%80%e7%94%84%e8%a9%a6%e9%8c%84%e5%8f%96%e7%94%9f%e7%94%b3%e8%ab%8b%e6%8f%90%e5%89%8d%e5%85%a5%e5%ad%b8%e7%9b%b8%e9%97%9c%e6%b3%a8%e6%84%8f/</t>
        </is>
      </c>
      <c r="N2099" s="7" t="inlineStr">
        <is>
          <t>許慧君</t>
        </is>
      </c>
    </row>
    <row r="2100" ht="131" customHeight="1">
      <c r="A2100" s="7">
        <f>TRUE()</f>
        <v/>
      </c>
      <c r="B2100" s="7" t="inlineStr">
        <is>
          <t>其他</t>
        </is>
      </c>
      <c r="C2100" s="7" t="n"/>
      <c r="D2100" s="14" t="n">
        <v>44168</v>
      </c>
      <c r="E2100" s="7" t="inlineStr">
        <is>
          <t>109-1物理系博碩士班學位口試注意事項Oral Test &amp;Thesis Defense Notification</t>
        </is>
      </c>
      <c r="F2100" s="9" t="inlineStr">
        <is>
          <t>物理系博碩士班學位口試注意事項Oral Test &amp;Thesis Defense Notification
附件一.學位考試申請系統簽核流程
附件二.學位考試申請系統-學生使用說明
附件五.學位考試系統使用QA
109.06.17 教務會議通過、109.07.27 臺教高(二)字第 1090104860 號函備查
第四條「學位考試」應依下列規定組織學位考試委員會辦理。
博士學位考試委員五人至九人，碩士學位考試委員三人至五人，均由系(所、專班、學位學程)向校長推薦，並由校長遴
聘之，其中校外委員須三分之一（含）以上。口試委員互推一人為學位考試主持人，但指導教授不得擔任主持人。</t>
        </is>
      </c>
      <c r="G2100" s="7" t="inlineStr">
        <is>
          <t>物理系博碩士班學位口試注意事項Oral Test &amp;Thesis Defense Notification</t>
        </is>
      </c>
      <c r="H2100" s="7" t="inlineStr">
        <is>
          <t>http://www.phy.ncu.edu.tw/wp-content/uploads/2020/12/物理系博碩士班學位口試注意事項Oral-Test-Thesis-Defense-Notification.pdf</t>
        </is>
      </c>
      <c r="I2100" s="7" t="inlineStr">
        <is>
          <t>附件一.學位考試申請系統簽核流程</t>
        </is>
      </c>
      <c r="J2100" s="7" t="inlineStr">
        <is>
          <t>http://www.phy.ncu.edu.tw/wp-content/uploads/2020/12/附件一.學位考試申請系統簽核流程.pdf</t>
        </is>
      </c>
      <c r="K2100" s="7" t="inlineStr">
        <is>
          <t>附件二.學位考試申請系統-學生使用說明</t>
        </is>
      </c>
      <c r="L2100" s="7" t="inlineStr">
        <is>
          <t>http://www.phy.ncu.edu.tw/wp-content/uploads/2020/12/附件二.學位考試申請系統-學生使用說明.pdf</t>
        </is>
      </c>
      <c r="M2100" s="7" t="inlineStr">
        <is>
          <t>https://www.phy.ncu.edu.tw/news/109-1%e7%89%a9%ef%a7%a4%e7%b3%bb%e5%8d%9a%e7%a2%a9%e5%a3%ab%e7%8f%ad%e5%ad%b8%e4%bd%8d%e5%8f%a3%e8%a9%a6%e6%b3%a8%e6%84%8f%e4%ba%8b%e9%a0%85oral-test-thesis-defense-notification-2/</t>
        </is>
      </c>
      <c r="N2100" s="7" t="inlineStr">
        <is>
          <t>許慧君</t>
        </is>
      </c>
    </row>
    <row r="2101">
      <c r="A2101" s="7">
        <f>TRUE()</f>
        <v/>
      </c>
      <c r="B2101" s="7" t="inlineStr">
        <is>
          <t>演講</t>
        </is>
      </c>
      <c r="C2101" s="7" t="n"/>
      <c r="D2101" s="14" t="n">
        <v>44167</v>
      </c>
      <c r="E2101" s="7" t="inlineStr">
        <is>
          <t>Complex System and Biophysics Seminar 1091203</t>
        </is>
      </c>
      <c r="F2101" s="7" t="n"/>
      <c r="G2101" s="7" t="inlineStr">
        <is>
          <t>http://www.phy.ncu.edu.tw/wp-content/uploads/2020/12/109Comp</t>
        </is>
      </c>
      <c r="H2101" s="7" t="inlineStr">
        <is>
          <t>http://www.phy.ncu.edu.tw/wp-content/uploads/2020/12/109Complex-Meeting1203.jpg</t>
        </is>
      </c>
      <c r="I2101" s="7" t="n"/>
      <c r="J2101" s="7" t="n"/>
      <c r="K2101" s="7" t="n"/>
      <c r="L2101" s="7" t="n"/>
      <c r="M2101" s="7" t="inlineStr">
        <is>
          <t>https://www.phy.ncu.edu.tw/news/complex-system-and-biophysics-seminar-1091203/</t>
        </is>
      </c>
      <c r="N2101" s="7" t="inlineStr">
        <is>
          <t>許慧君</t>
        </is>
      </c>
    </row>
    <row r="2102" ht="409.6" customHeight="1">
      <c r="A2102" s="7">
        <f>TRUE()</f>
        <v/>
      </c>
      <c r="B2102" s="7" t="inlineStr">
        <is>
          <t>招生</t>
        </is>
      </c>
      <c r="C2102" s="7" t="inlineStr">
        <is>
          <t>高中生</t>
        </is>
      </c>
      <c r="D2102" s="14" t="n">
        <v>44165</v>
      </c>
      <c r="E2102" s="7" t="inlineStr">
        <is>
          <t>110學年度大學特殊選才招生物理學系複試通知</t>
        </is>
      </c>
      <c r="F2102" s="9" t="inlineStr">
        <is>
          <t>國立中央大學110學年度大學特殊選才招生 物理學系 複試通知
初試成績單及複試通知單已於109年11月30日寄出，敬請注意收件。
一、複試日期：109年12月14日（星期一）
報到時間：請依表列報到時間辦理報到。考生須親自辦理報到，逾時未報到者，視為自動放棄應試資格。
報到地點：健雄館七樓S4-717。
應攜帶物品：①複試通知單②附照片之有效身分證件。
考生候考區：健雄館S4-717。考生報到後，請依規定於候考區等候，勿隨意離場，三次唱名未到，視同自動放棄應試資格。如遇缺考者，則由現場已報到考生依序遞補進行。
考試時間：預計13:00起依『考試序號』進行口試，每位考生分四階段，前三階段各8分鐘，共24分鐘；第四階段為共同對談，時間為15:15~17:00，請勿缺席。
報到時間
考試序號
准考證號
姓名
報到時間
考試序號
准考證號
姓名
12:45
1
606010009
鍾○朋
13:35
7
606010011
謝○葶
12:45
2
606010010
趙○揚
13:35
8
606010001
林○翰
12:45
3
606010008
黃○琳
13:35
9
606010007
鄭○軒
13:05
4
606010002
何○恩
13:55
10
606010013
羅○森
13:05
5
606010006
王○楨
13:55
11
606010004
曹○鈞
13:05
6
606010012
陳○祿
二、注意事項：
1.報到時請繳驗複試通知單及身分證件正本，驗畢歸還。
2.因應新型冠狀病毒肺炎疫情，請考生與陪考人員均須填寫「TOCC評估表」並於報到時繳交。報到時請配合量測體溫，口試時請全程佩戴口罩。(點入可下載：中央大學招生新型冠狀病毒肺炎TOCC評估表  )
3.補助經濟弱勢考生複試交通費，請於簡章網頁→相關表格下載A-7。
4.機車禁止入校。家長開車之考生可憑複試通知單免收停車費：入校時以車牌辨識直接通行，勿刷悠遊卡或一卡通；離校前請勿至自動繳費機繳費，離校時請走人工車道並出示複試通知單即可放行。
如對於本項考試有任何問題，歡迎洽詢 (03) 422-7151 轉分機65300。</t>
        </is>
      </c>
      <c r="G2102" s="7" t="inlineStr">
        <is>
          <t>中央大學招生新型冠狀病毒肺炎TOCC評估表</t>
        </is>
      </c>
      <c r="H2102" s="7" t="inlineStr">
        <is>
          <t>http://www.phy.ncu.edu.tw/wp-content/uploads/2020/11/中央大學招生新型冠狀病毒肺炎TOCC評估表.docx</t>
        </is>
      </c>
      <c r="I2102" s="7" t="n"/>
      <c r="J2102" s="7" t="n"/>
      <c r="K2102" s="7" t="n"/>
      <c r="L2102" s="7" t="n"/>
      <c r="M2102" s="7" t="inlineStr">
        <is>
          <t>https://www.phy.ncu.edu.tw/news/110%e5%ad%b8%e5%b9%b4%e5%ba%a6%e5%a4%a7%e5%ad%b8%e7%89%b9%e6%ae%8a%e9%81%b8%e6%89%8d%e6%8b%9b%e7%94%9f%e7%89%a9%e7%90%86%e5%ad%b8%e7%b3%bb%e8%a4%87%e8%a9%a6%e9%80%9a%e7%9f%a5/</t>
        </is>
      </c>
      <c r="N2102" s="7" t="inlineStr">
        <is>
          <t>吳菁穗</t>
        </is>
      </c>
    </row>
    <row r="2103" ht="261" customHeight="1">
      <c r="A2103" s="7">
        <f>TRUE()</f>
        <v/>
      </c>
      <c r="B2103" s="7" t="inlineStr">
        <is>
          <t>其他</t>
        </is>
      </c>
      <c r="C2103" s="7" t="n"/>
      <c r="D2103" s="14" t="n">
        <v>44161</v>
      </c>
      <c r="E2103" s="7" t="inlineStr">
        <is>
          <t>墾丁國家公園管理處110年度補（捐）助研究生進行專題研究計畫自即日起至109年12月31日止受理申請</t>
        </is>
      </c>
      <c r="F2103" s="9" t="inlineStr">
        <is>
          <t>說明：
一、墾丁國家公園管理處為培育國內優秀研究人才，並鼓勵各大專院校研究生參與墾丁國家公園之專題研究，訂定「墾丁國家公園補（捐）助研究生進行專題研究計畫作業要點」（附影本1份）。
二、專題研究計畫題目需與墾丁國家公園之自然科學、地球科學、生態保育、環境科學、人文史蹟、國家公園經營管理、環境教育或旅遊服務相關或與本處提列之研究題目（附110年題目1份）相關，每案申請金額不得逾新臺幣10萬元；申請計畫書經評審後擇優核准，將以核准3案為原則。
三、申請案如經初審通過，墾丁國家公園管理處將辦理複審審查會議，將請申請者列席報告，會議時間預計於110年1月11至15日當週擇1日（另行通知）召開。
四、旨揭補（捐）助計畫可於墾丁國家公園管理處全球資訊網https://www.ktnp.gov.tw最新消息下載要點及申請書等相關文件。
五、110年度補助計畫自即日起至109年12月31日止（以郵戳為憑）受理申請，請寄送專題研究申請書（附申請書樣張1份）及研究計畫書等相關資料紙本2份及電子檔1份（電子檔請逕寄至mt3886@ktnp.gov.tw）。
委託單位：墾丁國家公園管理處
計畫屬性：補(捐)助研究生專題研究計畫
領域別：自然科學、地球科學、生態保育、環境科學、人文史蹟、國家公園經營管理、環境教育、旅遊服務等相關研究主題
詳本校研發處訊息: https://reurl.cc/Z75xop</t>
        </is>
      </c>
      <c r="G2103" s="7" t="inlineStr">
        <is>
          <t>https://reurl.cc/Z75xop</t>
        </is>
      </c>
      <c r="H2103" s="7" t="inlineStr">
        <is>
          <t>https://reurl.cc/Z75xop</t>
        </is>
      </c>
      <c r="I2103" s="7" t="n"/>
      <c r="J2103" s="7" t="n"/>
      <c r="K2103" s="7" t="n"/>
      <c r="L2103" s="7" t="n"/>
      <c r="M2103" s="7" t="inlineStr">
        <is>
          <t>https://www.phy.ncu.edu.tw/news/%e5%a2%be%e4%b8%81%e5%9c%8b%e5%ae%b6%e5%85%ac%e5%9c%92%e7%ae%a1%e7%90%86%e8%99%95110%e5%b9%b4%e5%ba%a6%e8%a3%9c%ef%bc%88%e6%8d%90%ef%bc%89%e5%8a%a9%e7%a0%94%e7%a9%b6%e7%94%9f%e9%80%b2%e8%a1%8c/</t>
        </is>
      </c>
      <c r="N2103" s="7" t="inlineStr">
        <is>
          <t>劉怡貞</t>
        </is>
      </c>
    </row>
    <row r="2104" ht="118" customHeight="1">
      <c r="A2104" s="7">
        <f>TRUE()</f>
        <v/>
      </c>
      <c r="B2104" s="7" t="inlineStr">
        <is>
          <t>其他</t>
        </is>
      </c>
      <c r="C2104" s="7" t="n"/>
      <c r="D2104" s="14" t="n">
        <v>44161</v>
      </c>
      <c r="E2104" s="7" t="inlineStr">
        <is>
          <t>線上報名--臺灣-巴黎薩克雷大學聯盟-巴黎南區大學獎學金」</t>
        </is>
      </c>
      <c r="F2104" s="9" t="inlineStr">
        <is>
          <t>主旨：110年教育部與巴黎薩克雷大學合作設置「臺灣-巴黎薩克雷大學聯盟-巴黎南區大學獎學金」
自本(109)年11月30日至本年12月24日接受線上報名
說明:有意申請此獎學金者，請參考附件來文及簡章，並須於本年11月30日(星期一)上午8:30至本年12月24日(星期四)中
午1 2 : 0 0 止( 台北時間) 至教育部報名網站(https://www.scholarship.moe.gov.tw/top100)及巴黎薩克雷大學網站依說明程序遞件。
國立中央大學函 駐法國代表處教育組 函 110 年教育部與世界百大合作設置獎學金甄選簡章</t>
        </is>
      </c>
      <c r="G2104" s="7" t="inlineStr">
        <is>
          <t>國立中央大學函</t>
        </is>
      </c>
      <c r="H2104" s="7" t="inlineStr">
        <is>
          <t>http://www.phy.ncu.edu.tw/wp-content/uploads/2020/11/國立中央大學函-1.pdf</t>
        </is>
      </c>
      <c r="I2104" s="7" t="inlineStr">
        <is>
          <t>駐法國代表處教育組 函</t>
        </is>
      </c>
      <c r="J2104" s="7" t="inlineStr">
        <is>
          <t>http://www.phy.ncu.edu.tw/wp-content/uploads/2020/11/駐法國代表處教育組-函.pdf</t>
        </is>
      </c>
      <c r="K2104" s="7" t="inlineStr">
        <is>
          <t>110 年教育部與世界百大合作設置獎學金甄選簡章</t>
        </is>
      </c>
      <c r="L2104" s="7" t="inlineStr">
        <is>
          <t>http://www.phy.ncu.edu.tw/wp-content/uploads/2020/11/110-年教育部與世界百大合作設置獎學金甄選簡章.pdf</t>
        </is>
      </c>
      <c r="M2104" s="7" t="inlineStr">
        <is>
          <t>https://www.phy.ncu.edu.tw/news/%e7%b7%9a%e4%b8%8a%e5%a0%b1%e5%90%8d-%e8%87%ba%e7%81%a3-%e5%b7%b4%e9%bb%8e%e8%96%a9%e5%85%8b%e9%9b%b7%e5%a4%a7%e5%ad%b8%e8%81%af%e7%9b%9f-%e5%b7%b4%e9%bb%8e%e5%8d%97%e5%8d%80%e5%a4%a7%e5%ad%b8/</t>
        </is>
      </c>
      <c r="N2104" s="7" t="inlineStr">
        <is>
          <t>劉怡貞</t>
        </is>
      </c>
    </row>
    <row r="2105" ht="409.6" customHeight="1">
      <c r="A2105" s="7">
        <f>TRUE()</f>
        <v/>
      </c>
      <c r="B2105" s="7" t="inlineStr">
        <is>
          <t>演講</t>
        </is>
      </c>
      <c r="C2105" s="7" t="n"/>
      <c r="D2105" s="14" t="n">
        <v>44160</v>
      </c>
      <c r="E2105" s="7" t="inlineStr">
        <is>
          <t>Colloquium20201201-In situ/operando synchrotron-based X-ray studies on batteries and hybrid capacitors</t>
        </is>
      </c>
      <c r="F2105" s="9" t="inlineStr">
        <is>
          <t>Colloquium
Department of Physics, NCU
In situ/operando synchrotron-based X-ray studies on batteries and hybrid capacitors
Prof. Han-Yi Chen (陳翰儀)
Department of Materials Science and Engineering, NTHU
Date 2020.12.01 (Tue)
Place S4-625
Time 14:00-16:00
Abstract
Energy storage technology is the key challenge for power generation and renewable energy sources transporting. Various types of energy storage systems have been developed to store renewable energies. Electrochemical energy storage devices, such as batteries and supercapacitors, have been developed tremendously because of their potential applications such as portable electronics, electro mobility, and large-scale stationary energy storage. Lithium ion batteries (LIBs) which possess high energy density have been widely utilized in portable electronic devices, and they are also a promising energy storage system for electric vehicles recently. Here we synthesized various advanced metal oxides such as polyoxometalates (POMs) and high-entropy oxides (HEOs) and evaluate their electrochemical performance in LIBs. They exhibit different behaviors from the traditional binary or ternary metal oxides. POMs are transition metal oxide clusters which can provide multiple redox reactions during charging/discharging processes. HEOs are a new class of metal oxides which consist of at least five cations in the crystal structure and exhibits high entropy of the system. High capacity (&gt; 1000 mA h g−1) and well cycling stability (without significant capacity fading up to 100 cycles) can be obtained with those metal oxide electrodes. To understand the charge storage mechanism of those advanced metal oxides, several in operando synchrotron X-ray techniques including X-ray diffraction, X-ray absorption spectroscopy, as well as transmission X-ray microscopy were conducted.
Recently, due to the increasing demands of wearable electronic devices, it is requisite to investigate flexible and highly safe energy storage devices. The commonly used energy storage devices such as lithium ion batteries and supercapacitors with organic electrolytes may suffer from explosion and inflammation issues. Therefore, zinc-ion hybrid capacitor (ZICs) with nontoxic and nonflammable aqueous electrolyte have attracted much attention recently. In this study, nanoporous-core-shell-structured multiwalled carbon nanotube@graphene oxide nanoribbons (NP-MWCNT@GONR) with high surface area is utilized as cathode material in aqueous ZICs for the first time. This ZIC device exhibits high energy density of 90 Wh kg−1 at 95 W kg−1 and high power density of 19 kW kg−1 at 31 Wh kg−1. The cycling retention is 86.5% after 200 cycles, but the battery is failed after 200 cycles due to the zinc dendrite formation on anode. To suppress the dendrite formation, freeze-dried gel electrolyte is applied, and the cycle life can be extended to more than 2000 cycles. In situ synchrotron transmission X-ray microscope is performed during the charging and discharging pr…（內容過長截斷，完整內容見原始連結）</t>
        </is>
      </c>
      <c r="G2105" s="7" t="n"/>
      <c r="H2105" s="7" t="n"/>
      <c r="I2105" s="7" t="n"/>
      <c r="J2105" s="7" t="n"/>
      <c r="K2105" s="7" t="n"/>
      <c r="L2105" s="7" t="n"/>
      <c r="M2105" s="7" t="inlineStr">
        <is>
          <t>https://www.phy.ncu.edu.tw/news/colloquium20201201-in-situ-operando-synchrotron-based-x-ray-studies-on-batteries-and-hybrid-capacitors/</t>
        </is>
      </c>
      <c r="N2105" s="7" t="inlineStr">
        <is>
          <t>許慧君</t>
        </is>
      </c>
    </row>
    <row r="2106">
      <c r="A2106" s="7">
        <f>TRUE()</f>
        <v/>
      </c>
      <c r="B2106" s="7" t="inlineStr">
        <is>
          <t>研討會</t>
        </is>
      </c>
      <c r="C2106" s="7" t="n"/>
      <c r="D2106" s="14" t="n">
        <v>44159</v>
      </c>
      <c r="E2106" s="7" t="inlineStr">
        <is>
          <t>109年度高教深耕計畫成果展</t>
        </is>
      </c>
      <c r="F2106" s="7" t="n"/>
      <c r="G2106" s="7" t="inlineStr">
        <is>
          <t>http://www.phy.ncu.edu.tw/wp-content/uploads/2020/11/海報_小.jp</t>
        </is>
      </c>
      <c r="H2106" s="7" t="inlineStr">
        <is>
          <t>http://www.phy.ncu.edu.tw/wp-content/uploads/2020/11/海報_小.jpg</t>
        </is>
      </c>
      <c r="I2106" s="7" t="n"/>
      <c r="J2106" s="7" t="n"/>
      <c r="K2106" s="7" t="n"/>
      <c r="L2106" s="7" t="n"/>
      <c r="M2106" s="7" t="inlineStr">
        <is>
          <t>https://www.phy.ncu.edu.tw/news/109%e5%b9%b4%e5%ba%a6%e9%ab%98%e6%95%99%e6%b7%b1%e8%80%95%e8%a8%88%e7%95%ab%e6%88%90%e6%9e%9c%e5%b1%95/</t>
        </is>
      </c>
      <c r="N2106" s="7" t="inlineStr">
        <is>
          <t>許慧君</t>
        </is>
      </c>
    </row>
    <row r="2107" ht="409.6" customHeight="1">
      <c r="A2107" s="7">
        <f>TRUE()</f>
        <v/>
      </c>
      <c r="B2107" s="7" t="inlineStr">
        <is>
          <t>其他</t>
        </is>
      </c>
      <c r="C2107" s="7" t="n"/>
      <c r="D2107" s="14" t="n">
        <v>44159</v>
      </c>
      <c r="E2107" s="7" t="inlineStr">
        <is>
          <t>學務長給全校師生關懷信**關愛自己，關懷他人**(Caring for yourself and others)</t>
        </is>
      </c>
      <c r="F2107" s="9" t="inlineStr">
        <is>
          <t>學務長給全校師生關懷信--關愛自己、關懷他人
各位師長與同學，時序入秋又逢期中考後學生課業與社團進入另一波忙碌階段，各式的壓力也接踵而來，請同學多留意自己的身、心變化。一般而言，出現壓力反應時，有人會積極對抗解決問題，有人會想要暫時避開，這些都是正常的現象，你可以運用自己平日排解壓力的方式，練習自我調控壓力和心情。
如果你感到壓力始終沒有辦法舒緩、過度專注於某些問題、覺得沒有人可以幫得了你、或者很絕望看不到未來，覺得每一天都很辛苦在硬撐著，表示壓力已超出你的負荷，請適時向親友、師長或同學反應，勇於求助。
大家都需要關愛的能量，關愛自己和周遭的人，請同學們多覺察自己身處壓力下的身心狀況，也對周遭你認識的人伸出你關愛的手，一句話、一個停頓、一個轉念，幫助身邊有需要關懷的人，世界或許會不一樣。若你有任何需求請與學務處聯繫。
學務處相關單位電話如下：
學校總機：(03)4227151     校安中心：0911-949630
單位
分機
生活輔導組    校園安全諮詢
57212或(03)2805666
住宿服務組    宿舍生活諮詢
57288
衛生保健組    健康諮詢
57271
諮商中心      社工師諮詢
57265
亦可尋求校外心理衛生資源(例如24小時安心專線: 1925、生命線:1995或張老師:1980)
祝大家 平安喜樂
學務長 林沛練敬上
109年11月18日
----------------------------------------------------------------------------------------------------------------------------
November 20, 2020
Dear teachers and students,
After midterm exams, students’ academic and extra-curricular activities have gained momentum. During this busy period, various pressures will naturally follow. I would like to remind students to pay more attention to the changes in your body and mind. Generally speaking, under stress, some people will take active measure to confront and deal with it while others will try to avoid it temporarily. These are all normal reactions. You can use your own way to relieve stress, practicing self-regulation to decrease your stress or change your mood.
However, if you feel that you are not able to relieve your stress and you are obsessed with your problems, or if you feel no one can help you and you see no hope and are in despair, or if you feel that you have to struggle with yourself to stay alive every day, these are signs indicating that you are overstressed. This is the time you need to secure helps from relatives, friends, teachers or fellow students. Be brave to ask for help.
Everyone needs the energy of caring, caring for yourself and caring for the people around you. Please be more aware of your physical and mental conditions under pressure. Please also extend your caring hand to people you know around you. Through caring words and actions, you can offer timely help to those who need you. This kind help will make a significant difference. If you have any requests, please contact the Office of Student Affairs.
Related telephone numbers of the Office of Student Affairs are as follows:
NCU operate: (03) 4227151                      NCU Safety Center: 0911-949630
Unit
Extension
Student Services Division for Campus Safety Consultation
57212 or (03) 2805666
Student Housing Service Division for Dormitory Life Consultation
57288
Health Center for Health Consultation
57271
Counseling Center for Social Worker Consultation
57265
You can also seek off-campus mental health resources (e.g. 24-hour Relieved line: 1925; Lifeline: 1995; Teacher Zhang: 1980)
Best Wishes.
Sincerely yours,
Pay-Liam Lin
Vice President for Student Affairs
National Central University</t>
        </is>
      </c>
      <c r="G2107" s="7" t="n"/>
      <c r="H2107" s="7" t="n"/>
      <c r="I2107" s="7" t="n"/>
      <c r="J2107" s="7" t="n"/>
      <c r="K2107" s="7" t="n"/>
      <c r="L2107" s="7" t="n"/>
      <c r="M2107" s="7" t="inlineStr">
        <is>
          <t>https://www.phy.ncu.edu.tw/news/%e5%ad%b8%e5%8b%99%e9%95%b7%e7%b5%a6%e5%85%a8%e6%a0%a1%e5%b8%ab%e7%94%9f%e9%97%9c%e6%87%b7%e4%bf%a1%e9%97%9c%e6%84%9b%e8%87%aa%e5%b7%b1%ef%bc%8c%e9%97%9c%e6%87%b7%e4%bb%96%e4%ba%bacaring-for-your/</t>
        </is>
      </c>
      <c r="N2107" s="7" t="inlineStr">
        <is>
          <t>許慧君</t>
        </is>
      </c>
    </row>
    <row r="2108">
      <c r="A2108" s="7">
        <f>TRUE()</f>
        <v/>
      </c>
      <c r="B2108" s="7" t="inlineStr">
        <is>
          <t>招生</t>
        </is>
      </c>
      <c r="C2108" s="7" t="n"/>
      <c r="D2108" s="14" t="n">
        <v>44158</v>
      </c>
      <c r="E2108" s="7" t="inlineStr">
        <is>
          <t>110學年度碩士班、博士班甄試入學招生入學報到階段查詢</t>
        </is>
      </c>
      <c r="F2108" s="7" t="inlineStr">
        <is>
          <t>https://cis.ncu.edu.tw/ExamRegister/checkin?activityNo=112</t>
        </is>
      </c>
      <c r="G2108" s="7" t="inlineStr">
        <is>
          <t>https://cis.ncu.edu.tw/ExamRegister/checkin?activityNo=112</t>
        </is>
      </c>
      <c r="H2108" s="7" t="inlineStr">
        <is>
          <t>https://cis.ncu.edu.tw/ExamRegister/checkin?activityNo=112</t>
        </is>
      </c>
      <c r="I2108" s="7" t="n"/>
      <c r="J2108" s="7" t="n"/>
      <c r="K2108" s="7" t="n"/>
      <c r="L2108" s="7" t="n"/>
      <c r="M2108" s="7" t="inlineStr">
        <is>
          <t>https://www.phy.ncu.edu.tw/news/110%e5%ad%b8%e5%b9%b4%e5%ba%a6%e7%a2%a9%e5%a3%ab%e7%8f%ad%e3%80%81%e5%8d%9a%e5%a3%ab%e7%8f%ad%e7%94%84%e8%a9%a6%e5%85%a5%e5%ad%b8%e6%8b%9b%e7%94%9f%e5%85%a5%e5%ad%b8%e5%a0%b1%e5%88%b0%e9%9a%8e/</t>
        </is>
      </c>
      <c r="N2108" s="7" t="inlineStr">
        <is>
          <t>許慧君</t>
        </is>
      </c>
    </row>
    <row r="2109" ht="92" customHeight="1">
      <c r="A2109" s="7">
        <f>TRUE()</f>
        <v/>
      </c>
      <c r="B2109" s="7" t="inlineStr">
        <is>
          <t>演講</t>
        </is>
      </c>
      <c r="C2109" s="7" t="n"/>
      <c r="D2109" s="14" t="n">
        <v>44158</v>
      </c>
      <c r="E2109" s="7" t="inlineStr">
        <is>
          <t>Complex System and Biophysics Seminar 1091126</t>
        </is>
      </c>
      <c r="F2109" s="9" t="inlineStr">
        <is>
          <t>Welcome
Complex System and Biophysics Seminar
Cargo motion dragged by multiple kinesins in viscous solution
Ya-Ting Huang
National Central University
Time: 11/26 (Thu) 12:00 noon
Place: 中央大學科四館六樓 625室(S4-625)</t>
        </is>
      </c>
      <c r="G2109" s="7" t="n"/>
      <c r="H2109" s="7" t="n"/>
      <c r="I2109" s="7" t="n"/>
      <c r="J2109" s="7" t="n"/>
      <c r="K2109" s="7" t="n"/>
      <c r="L2109" s="7" t="n"/>
      <c r="M2109" s="7" t="inlineStr">
        <is>
          <t>https://www.phy.ncu.edu.tw/news/complex-system-and-biophysics-seminar-1091126/</t>
        </is>
      </c>
      <c r="N2109" s="7" t="inlineStr">
        <is>
          <t>許慧君</t>
        </is>
      </c>
    </row>
    <row r="2110" ht="66" customHeight="1">
      <c r="A2110" s="7">
        <f>TRUE()</f>
        <v/>
      </c>
      <c r="B2110" s="7" t="inlineStr">
        <is>
          <t>其他</t>
        </is>
      </c>
      <c r="C2110" s="7" t="n"/>
      <c r="D2110" s="14" t="n">
        <v>44155</v>
      </c>
      <c r="E2110" s="7" t="inlineStr">
        <is>
          <t>S4-717暫停開放公告11/27-11/28</t>
        </is>
      </c>
      <c r="F2110" s="9" t="inlineStr">
        <is>
          <t>時間：11/27 (五)14:00～11/28(六) 18:00
事由：中央物理一日高能物理學家高中生特色課程研習營
活動期間本空間暫停開放
非活動相關人員請勿進入
謝謝合作</t>
        </is>
      </c>
      <c r="G2110" s="7" t="n"/>
      <c r="H2110" s="7" t="n"/>
      <c r="I2110" s="7" t="n"/>
      <c r="J2110" s="7" t="n"/>
      <c r="K2110" s="7" t="n"/>
      <c r="L2110" s="7" t="n"/>
      <c r="M2110" s="7" t="inlineStr">
        <is>
          <t>https://www.phy.ncu.edu.tw/news/s4-717%e6%9a%ab%e5%81%9c%e9%96%8b%e6%94%be%e5%85%ac%e5%91%8a11-27-11-28/</t>
        </is>
      </c>
      <c r="N2110" s="7" t="inlineStr">
        <is>
          <t>許慧君</t>
        </is>
      </c>
    </row>
    <row r="2111" ht="345" customHeight="1">
      <c r="A2111" s="7">
        <f>TRUE()</f>
        <v/>
      </c>
      <c r="B2111" s="7" t="inlineStr">
        <is>
          <t>演講</t>
        </is>
      </c>
      <c r="C2111" s="7" t="n"/>
      <c r="D2111" s="14" t="n">
        <v>44152</v>
      </c>
      <c r="E2111" s="7" t="inlineStr">
        <is>
          <t>Colloquium20201124-Phase diagram engineering – An Avenue Towards High Performance Thermoelectric Materials</t>
        </is>
      </c>
      <c r="F2111" s="9" t="inlineStr">
        <is>
          <t>Colloquium
Department of Physics, NCU
Phase diagram engineering – An Avenue Towards High Performance Thermoelectric Materials
Prof. Hsin-Jay Wu (吳欣潔)
Department Of Materials Science And Engineering, NCTU
(國立交通大學材料科學與工程學系所)
Date 2020.11.24 (Tue)
Place S4-625
Time 14:00-16:00
Abstract
To cope with the global energy shortage and environmental concern, the development of green energy is urgent. The thermoelectric materials (TE) can convert waste heat into electricity via the Seebeck effect, which plays an important role in easing the energy issues. Nevertheless, there is still room for improvement when it comes to the conversion efficiency and thermal stability of a TE material and TE module. Herein, a new thermodynamic approach is adopted, which aims to depict the temperature-dependent solubility for a specific TE compound by a phase diagram. In other words, the phase diagram acts as a map guiding the composition and synthesis route for our TE materials, which allows us to rejuvenate and re-visit the well-established Bi2Te3-based, PbTe-based, GeTe-based, and Zn4Sb3-based TE materials. By determining the solubility range of certain dopants, including the Ag, Cu, In and Ga in the above-mentioned TE compounds, the TE properties can be optimized and the resultant figure-of-merit (ZT) is enhanced. For example, carrier optimization could be realized by adjusting the solubility content in Cu-Bi2Te3, Ga-PbTe and In- Zn4Sb3, which boost the power factor (PF = S2ρ-1). Meanwhile, the reduction in lattice thermal conductivity is attained by introducing multiple-scale of defects. Synergistically, the figure-of-merit for our n-type Ga-PbTe, n-type Cu-Bi2Te3 and p-type Sb-GeTe can be elevated to a record high value.</t>
        </is>
      </c>
      <c r="G2111" s="7" t="n"/>
      <c r="H2111" s="7" t="n"/>
      <c r="I2111" s="7" t="n"/>
      <c r="J2111" s="7" t="n"/>
      <c r="K2111" s="7" t="n"/>
      <c r="L2111" s="7" t="n"/>
      <c r="M2111" s="7" t="inlineStr">
        <is>
          <t>https://www.phy.ncu.edu.tw/news/colloquium20201124-phase-diagram-engineering-an-avenue-towards-high-performance-thermoelectric-materials/</t>
        </is>
      </c>
      <c r="N2111" s="7" t="inlineStr">
        <is>
          <t>許慧君</t>
        </is>
      </c>
    </row>
    <row r="2112" ht="321" customHeight="1">
      <c r="A2112" s="7">
        <f>TRUE()</f>
        <v/>
      </c>
      <c r="B2112" s="7" t="inlineStr">
        <is>
          <t>研討會</t>
        </is>
      </c>
      <c r="C2112" s="7" t="n"/>
      <c r="D2112" s="14" t="n">
        <v>44152</v>
      </c>
      <c r="E2112" s="7" t="inlineStr">
        <is>
          <t>109年度教學實踐研究研討會</t>
        </is>
      </c>
      <c r="F2112" s="9" t="inlineStr">
        <is>
          <t>【109學年度教學實踐研究研討會】
時間:109年11月26日(六)
地點:游藝館國際會議廳
流程:
1. 09:30-11:30 計畫總召集人黃俊儒教授專題演講
「你想當甚麼樣的老師-談教學實踐研究的現在與未來」
2.11:30-12:30 教學實踐研究交流餐會
3.12:30-13:00 經濟系 鄭保志老師成果發表
4.13:00-13:30 通訊系 胡誌麟老師成果發表
5.13:30-14:00 數學系 陳建隆老師成果發表
6.14:00-14:30 語言中心 黃淑玲老師成果發表
7.14:30-15:00 人資所 王群孝老師成果發表
8.15:00-15:30 光電系 鍾德元老師成果發表
9.報名網址:https://forms.gle/UU6FW2ZUv6LTCbaG9
10.說明:
(1)報名且出席者致贈黃俊儒教授最近著作「妳想當甚麼樣的老師」教學專書乙冊。
(2)提供餐點飲料與研習證明。
【110年度教學實踐研究計畫申請摘要】
1.申請期限:109年11月23日(一)12月12日。
2.申請資格:專任(案)助理教師以上，以及有校內外教學成果發表之講師。
3.申請學門:十二個學門(含社會實踐及實作)。
4. 計畫經費:每項計畫補助最高50萬。
5.計畫主持費:最高8000元，兼任助理每月至多5000元。
7.申請系統:https://tpr.moe.edu.tw/login
連結：https://tpr.moe.edu.tw/login</t>
        </is>
      </c>
      <c r="G2112" s="7" t="inlineStr">
        <is>
          <t>https://tpr.moe.edu.tw/login</t>
        </is>
      </c>
      <c r="H2112" s="7" t="inlineStr">
        <is>
          <t>https://tpr.moe.edu.tw/login</t>
        </is>
      </c>
      <c r="I2112" s="7" t="n"/>
      <c r="J2112" s="7" t="n"/>
      <c r="K2112" s="7" t="n"/>
      <c r="L2112" s="7" t="n"/>
      <c r="M2112" s="7" t="inlineStr">
        <is>
          <t>https://www.phy.ncu.edu.tw/news/109%e5%b9%b4%e5%ba%a6%e6%95%99%e5%ad%b8%e5%af%a6%e8%b8%90%e7%a0%94%e7%a9%b6%e7%a0%94%e8%a8%8e%e6%9c%83/</t>
        </is>
      </c>
      <c r="N2112" s="7" t="inlineStr">
        <is>
          <t>許慧君</t>
        </is>
      </c>
    </row>
    <row r="2113" ht="40" customHeight="1">
      <c r="A2113" s="7">
        <f>TRUE()</f>
        <v/>
      </c>
      <c r="B2113" s="7" t="inlineStr">
        <is>
          <t>招生</t>
        </is>
      </c>
      <c r="C2113" s="7" t="n"/>
      <c r="D2113" s="14" t="n">
        <v>44148</v>
      </c>
      <c r="E2113" s="7" t="inlineStr">
        <is>
          <t>110學年度碩士班甄試入學第2梯次錄取名單</t>
        </is>
      </c>
      <c r="F2113" s="9" t="inlineStr">
        <is>
          <t>http://pdc.adm.ncu.edu.tw/postM/post/adm/1091113_1.pdf
複試正取者，複試成績單、報到通知，於11/13郵寄至通訊地址。
複試備取者、未錄取者，於11/13郵寄至通訊地址。</t>
        </is>
      </c>
      <c r="G2113" s="7" t="inlineStr">
        <is>
          <t>http://pdc.adm.ncu.edu.tw/postM/post/adm/1091113_1.pdf</t>
        </is>
      </c>
      <c r="H2113" s="7" t="inlineStr">
        <is>
          <t>http://pdc.adm.ncu.edu.tw/postM/post/adm/1091113_1.pdf</t>
        </is>
      </c>
      <c r="I2113" s="7" t="n"/>
      <c r="J2113" s="7" t="n"/>
      <c r="K2113" s="7" t="n"/>
      <c r="L2113" s="7" t="n"/>
      <c r="M2113" s="7" t="inlineStr">
        <is>
          <t>https://www.phy.ncu.edu.tw/news/110%e5%ad%b8%e5%b9%b4%e5%ba%a6%e7%a2%a9%e5%a3%ab%e7%8f%ad%e7%94%84%e8%a9%a6%e5%85%a5%e5%ad%b8%e7%ac%ac2%e6%a2%af%e6%ac%a1%e9%8c%84%e5%8f%96%e5%90%8d%e5%96%ae/</t>
        </is>
      </c>
      <c r="N2113" s="7" t="inlineStr">
        <is>
          <t>許慧君</t>
        </is>
      </c>
    </row>
    <row r="2114" ht="170" customHeight="1">
      <c r="A2114" s="7">
        <f>TRUE()</f>
        <v/>
      </c>
      <c r="B2114" s="7" t="inlineStr">
        <is>
          <t>演講</t>
        </is>
      </c>
      <c r="C2114" s="7" t="n"/>
      <c r="D2114" s="14" t="n">
        <v>44147</v>
      </c>
      <c r="E2114" s="7" t="inlineStr">
        <is>
          <t>Colloquium20201117-Light-induced shape-morphing and locomotion</t>
        </is>
      </c>
      <c r="F2114" s="9" t="inlineStr">
        <is>
          <t>Colloquium
Department of Physics, NCU
Light-induced shape-morphing and locomotion
Prof. Yu-Chieh Cheng (鄭鈺潔)
Department of Electro-Optical Engineering, Taipei Tech (台北科技大學光電工程系)
Date 2020.11.17 (Tue)
Place S4-625
Time 14:00-16:00
This talk will introduce 2D‐to‐3D structural transformations of a film actuator which can give rise to mechanical actuation upon light illumination, thus allowing the realization of kirigami‐based light‐fuelled robotics. A kirigami rolling robot is demonstrated, where a light beam controls the multigait motion. The results demonstrate a facile technique to realize complex and flexible 3D structures with light‐activated robotic functions.</t>
        </is>
      </c>
      <c r="G2114" s="7" t="n"/>
      <c r="H2114" s="7" t="n"/>
      <c r="I2114" s="7" t="n"/>
      <c r="J2114" s="7" t="n"/>
      <c r="K2114" s="7" t="n"/>
      <c r="L2114" s="7" t="n"/>
      <c r="M2114" s="7" t="inlineStr">
        <is>
          <t>https://www.phy.ncu.edu.tw/news/colloquium20201117-light-induced-shape-morphing-and-locomotion/</t>
        </is>
      </c>
      <c r="N2114" s="7" t="inlineStr">
        <is>
          <t>許慧君</t>
        </is>
      </c>
    </row>
    <row r="2115" ht="92" customHeight="1">
      <c r="A2115" s="7">
        <f>TRUE()</f>
        <v/>
      </c>
      <c r="B2115" s="7" t="inlineStr">
        <is>
          <t>演講</t>
        </is>
      </c>
      <c r="C2115" s="7" t="n"/>
      <c r="D2115" s="14" t="n">
        <v>44145</v>
      </c>
      <c r="E2115" s="7" t="inlineStr">
        <is>
          <t>11/25(三)10:00中研院林本堅院士主講 (理學院先進技術系列講座III.從5微米到5奈米的光刻創舉)</t>
        </is>
      </c>
      <c r="F2115" s="9" t="inlineStr">
        <is>
          <t>時間：11/25(三) 10:00-12:00 (請提前入座)
地點：健雄館6樓625教室
講師：中研院林本堅院士
講題：從5微米(um)到5奈米(nm)的光刻創舉
備註：填完本份報名表單、並於當天全程參與此次奈米光刻技術講座者，理學院將贈送小木屋鬆餅60元抵用餐券一張！
報名網址：https://forms.gle/AWAXkuTJkgwtJTNu8</t>
        </is>
      </c>
      <c r="G2115" s="7" t="inlineStr">
        <is>
          <t>https://forms.gle/AWAXkuTJkgwtJTNu8</t>
        </is>
      </c>
      <c r="H2115" s="7" t="inlineStr">
        <is>
          <t>https://forms.gle/AWAXkuTJkgwtJTNu8</t>
        </is>
      </c>
      <c r="I2115" s="7" t="inlineStr">
        <is>
          <t>http://www.phy.ncu.edu.tw/wp-content/uploads/2020/11/III.奈米光</t>
        </is>
      </c>
      <c r="J2115" s="7" t="inlineStr">
        <is>
          <t>http://www.phy.ncu.edu.tw/wp-content/uploads/2020/11/III.奈米光刻技術講座海報.jpg</t>
        </is>
      </c>
      <c r="K2115" s="7" t="n"/>
      <c r="L2115" s="7" t="n"/>
      <c r="M2115" s="7" t="inlineStr">
        <is>
          <t>https://www.phy.ncu.edu.tw/news/11-25%e4%b8%891000%e4%b8%ad%e7%a0%94%e9%99%a2%e6%9e%97%e6%9c%ac%e5%a0%85%e9%99%a2%e5%a3%ab%e4%b8%bb%e8%ac%9b-%e7%90%86%e5%ad%b8%e9%99%a2%e5%85%88%e9%80%b2%e6%8a%80%e8%a1%93%e7%b3%bb%e5%88%97/</t>
        </is>
      </c>
      <c r="N2115" s="7" t="inlineStr">
        <is>
          <t>許慧君</t>
        </is>
      </c>
    </row>
    <row r="2116">
      <c r="A2116" s="7">
        <f>TRUE()</f>
        <v/>
      </c>
      <c r="B2116" s="7" t="inlineStr">
        <is>
          <t>其他</t>
        </is>
      </c>
      <c r="C2116" s="7" t="n"/>
      <c r="D2116" s="14" t="n">
        <v>44145</v>
      </c>
      <c r="E2116" s="7" t="inlineStr">
        <is>
          <t>109學年度碩一新生英文能力(TOEFL ITP)測驗考試注意事項</t>
        </is>
      </c>
      <c r="F2116" s="7" t="inlineStr">
        <is>
          <t>http://pdc.adm.ncu.edu.tw/postM/post/adm/1091110_1.pdf</t>
        </is>
      </c>
      <c r="G2116" s="7" t="inlineStr">
        <is>
          <t>http://pdc.adm.ncu.edu.tw/postM/post/adm/1091110_1.pdf</t>
        </is>
      </c>
      <c r="H2116" s="7" t="inlineStr">
        <is>
          <t>http://pdc.adm.ncu.edu.tw/postM/post/adm/1091110_1.pdf</t>
        </is>
      </c>
      <c r="I2116" s="7" t="n"/>
      <c r="J2116" s="7" t="n"/>
      <c r="K2116" s="7" t="n"/>
      <c r="L2116" s="7" t="n"/>
      <c r="M2116" s="7" t="inlineStr">
        <is>
          <t>https://www.phy.ncu.edu.tw/news/109%e5%ad%b8%e5%b9%b4%e5%ba%a6%e7%a2%a9%e4%b8%80%e6%96%b0%e7%94%9f%e8%8b%b1%e6%96%87%e8%83%bd%e5%8a%9btoefl-itp%e6%b8%ac%e9%a9%97%e8%80%83%e8%a9%a6%e6%b3%a8%e6%84%8f%e4%ba%8b%e9%a0%85/</t>
        </is>
      </c>
      <c r="N2116" s="7" t="inlineStr">
        <is>
          <t>許慧君</t>
        </is>
      </c>
    </row>
    <row r="2117">
      <c r="A2117" s="7">
        <f>TRUE()</f>
        <v/>
      </c>
      <c r="B2117" s="7" t="inlineStr">
        <is>
          <t>其他</t>
        </is>
      </c>
      <c r="C2117" s="7" t="n"/>
      <c r="D2117" s="14" t="n">
        <v>44145</v>
      </c>
      <c r="E2117" s="7" t="inlineStr">
        <is>
          <t>失物招領(109.11.10)</t>
        </is>
      </c>
      <c r="F2117" s="7" t="inlineStr">
        <is>
          <t>有遺失下列物品者，請儘速至物理系辦(S4-629)認領! 未領取物品將於109.11.30清除。</t>
        </is>
      </c>
      <c r="G2117" s="7" t="inlineStr">
        <is>
          <t>http://www.phy.ncu.edu.tw/wp-content/uploads/2020/11/S__1079</t>
        </is>
      </c>
      <c r="H2117" s="7" t="inlineStr">
        <is>
          <t>http://www.phy.ncu.edu.tw/wp-content/uploads/2020/11/S__107945989.jpg</t>
        </is>
      </c>
      <c r="I2117" s="7" t="inlineStr">
        <is>
          <t>http://www.phy.ncu.edu.tw/wp-content/uploads/2020/11/S__1079</t>
        </is>
      </c>
      <c r="J2117" s="7" t="inlineStr">
        <is>
          <t>http://www.phy.ncu.edu.tw/wp-content/uploads/2020/11/S__107945991.jpg</t>
        </is>
      </c>
      <c r="K2117" s="7" t="n"/>
      <c r="L2117" s="7" t="n"/>
      <c r="M2117" s="7" t="inlineStr">
        <is>
          <t>https://www.phy.ncu.edu.tw/news/%e5%a4%b1%e7%89%a9%e6%8b%9b%e9%a0%98109-11-10/</t>
        </is>
      </c>
      <c r="N2117" s="7" t="inlineStr">
        <is>
          <t>許慧君</t>
        </is>
      </c>
    </row>
    <row r="2118" ht="79" customHeight="1">
      <c r="A2118" s="7">
        <f>TRUE()</f>
        <v/>
      </c>
      <c r="B2118" s="7" t="inlineStr">
        <is>
          <t>演講</t>
        </is>
      </c>
      <c r="C2118" s="7" t="n"/>
      <c r="D2118" s="14" t="n">
        <v>44144</v>
      </c>
      <c r="E2118" s="7" t="inlineStr">
        <is>
          <t>Complex System and Biophysics Seminar 1091112 - Torque-dependent remodeling of the bacterial flagellar motor</t>
        </is>
      </c>
      <c r="F2118" s="9" t="inlineStr">
        <is>
          <t>Complex System and Biophysics Seminar
Torque-dependent remodeling of the bacterial flagellar motor
Chao-Kai Tseng
National Central University
Time: 11/12 (Thu) 12:00 noon
Place: 中央大學科四館六樓 625室(S4-625)</t>
        </is>
      </c>
      <c r="G2118" s="7" t="n"/>
      <c r="H2118" s="7" t="n"/>
      <c r="I2118" s="7" t="n"/>
      <c r="J2118" s="7" t="n"/>
      <c r="K2118" s="7" t="n"/>
      <c r="L2118" s="7" t="n"/>
      <c r="M2118" s="7" t="inlineStr">
        <is>
          <t>https://www.phy.ncu.edu.tw/news/complex-system-and-biophysics-seminar-1091112/</t>
        </is>
      </c>
      <c r="N2118" s="7" t="inlineStr">
        <is>
          <t>許慧君</t>
        </is>
      </c>
    </row>
    <row r="2119">
      <c r="A2119" s="7">
        <f>TRUE()</f>
        <v/>
      </c>
      <c r="B2119" s="7" t="inlineStr">
        <is>
          <t>獎學金</t>
        </is>
      </c>
      <c r="C2119" s="7" t="n"/>
      <c r="D2119" s="14" t="n">
        <v>44144</v>
      </c>
      <c r="E2119" s="7" t="inlineStr">
        <is>
          <t>李博士克承獎學金申請公告</t>
        </is>
      </c>
      <c r="F2119" s="7" t="inlineStr">
        <is>
          <t>李博士克承獎學金(申請辦法及申請表)</t>
        </is>
      </c>
      <c r="G2119" s="7" t="inlineStr">
        <is>
          <t>李博士克承獎學金</t>
        </is>
      </c>
      <c r="H2119" s="7" t="inlineStr">
        <is>
          <t>http://www.phy.ncu.edu.tw/wp-content/uploads/2020/11/李博士克承獎學金.pdf</t>
        </is>
      </c>
      <c r="I2119" s="7" t="n"/>
      <c r="J2119" s="7" t="n"/>
      <c r="K2119" s="7" t="n"/>
      <c r="L2119" s="7" t="n"/>
      <c r="M2119" s="7" t="inlineStr">
        <is>
          <t>https://www.phy.ncu.edu.tw/news/%e6%9d%8e%e5%8d%9a%e5%a3%ab%e5%85%8b%e6%89%bf%e7%8d%8e%e5%ad%b8%e9%87%91%e7%94%b3%e8%ab%8b%e5%85%ac%e5%91%8a-2/</t>
        </is>
      </c>
      <c r="N2119" s="7" t="inlineStr">
        <is>
          <t>許慧君</t>
        </is>
      </c>
    </row>
    <row r="2120" ht="27" customHeight="1">
      <c r="A2120" s="7">
        <f>TRUE()</f>
        <v/>
      </c>
      <c r="B2120" s="7" t="inlineStr">
        <is>
          <t>其他</t>
        </is>
      </c>
      <c r="C2120" s="7" t="n"/>
      <c r="D2120" s="14" t="n">
        <v>44141</v>
      </c>
      <c r="E2120" s="7" t="inlineStr">
        <is>
          <t>110年「教育部與世界百大合作設置獎學金」甄選簡章</t>
        </is>
      </c>
      <c r="F2120" s="9" t="inlineStr">
        <is>
          <t>有意申請者，請參考附件簡章報名方式逕向教育部申請。
重要事項日程表、甄選簡章 國立中央大學函</t>
        </is>
      </c>
      <c r="G2120" s="7" t="inlineStr">
        <is>
          <t>重要事項日程表、甄選簡章</t>
        </is>
      </c>
      <c r="H2120" s="7" t="inlineStr">
        <is>
          <t>http://www.phy.ncu.edu.tw/wp-content/uploads/2020/11/重要事項日程表、甄選簡章.pdf</t>
        </is>
      </c>
      <c r="I2120" s="7" t="inlineStr">
        <is>
          <t>國立中央大學函</t>
        </is>
      </c>
      <c r="J2120" s="7" t="inlineStr">
        <is>
          <t>http://www.phy.ncu.edu.tw/wp-content/uploads/2020/11/國立中央大學函.pdf</t>
        </is>
      </c>
      <c r="K2120" s="7" t="n"/>
      <c r="L2120" s="7" t="n"/>
      <c r="M2120" s="7" t="inlineStr">
        <is>
          <t>https://www.phy.ncu.edu.tw/news/110%e5%b9%b4%e3%80%8c%e6%95%99%e8%82%b2%e9%83%a8%e8%88%87%e4%b8%96%e7%95%8c%e7%99%be%e5%a4%a7%e5%90%88%e4%bd%9c%e8%a8%ad%e7%bd%ae%e7%8d%8e%e5%ad%b8%e9%87%91%e3%80%8d%e7%94%84%e9%81%b8%e7%b0%a1/</t>
        </is>
      </c>
      <c r="N2120" s="7" t="inlineStr">
        <is>
          <t>劉怡貞</t>
        </is>
      </c>
    </row>
    <row r="2121" ht="92" customHeight="1">
      <c r="A2121" s="7">
        <f>TRUE()</f>
        <v/>
      </c>
      <c r="B2121" s="7" t="inlineStr">
        <is>
          <t>其他</t>
        </is>
      </c>
      <c r="C2121" s="7" t="n"/>
      <c r="D2121" s="14" t="n">
        <v>44141</v>
      </c>
      <c r="E2121" s="7" t="inlineStr">
        <is>
          <t>「國立中央大學科學技術研究發展採購作業要點」及「國立中央大學採購作業要點」修正條文</t>
        </is>
      </c>
      <c r="F2121" s="9" t="inlineStr">
        <is>
          <t>「國立中央大學科學技術研究發展採購作業要點」及「國立中央大學採購作業要點」修正條文
109OB01461
國立中央大學採購作業要點1091012
國立中央大學採購作業要點修正對照表
國立中央大學科學技術研究發展採購作業要點109
科學技術研究發展採購作業要點修正對照表</t>
        </is>
      </c>
      <c r="G2121" s="7" t="inlineStr">
        <is>
          <t>109OB01461</t>
        </is>
      </c>
      <c r="H2121" s="7" t="inlineStr">
        <is>
          <t>http://www.phy.ncu.edu.tw/wp-content/uploads/2020/11/109OB01461.pdf</t>
        </is>
      </c>
      <c r="I2121" s="7" t="inlineStr">
        <is>
          <t>國立中央大學採購作業要點1091012</t>
        </is>
      </c>
      <c r="J2121" s="7" t="inlineStr">
        <is>
          <t>http://www.phy.ncu.edu.tw/wp-content/uploads/2020/11/國立中央大學採購作業要點1091012.pdf</t>
        </is>
      </c>
      <c r="K2121" s="7" t="inlineStr">
        <is>
          <t>國立中央大學採購作業要點修正對照表</t>
        </is>
      </c>
      <c r="L2121" s="7" t="inlineStr">
        <is>
          <t>http://www.phy.ncu.edu.tw/wp-content/uploads/2020/11/國立中央大學採購作業要點修正對照表.pdf</t>
        </is>
      </c>
      <c r="M2121" s="7" t="inlineStr">
        <is>
          <t>https://www.phy.ncu.edu.tw/news/%e3%80%8c%e5%9c%8b%e7%ab%8b%e4%b8%ad%e5%a4%ae%e5%a4%a7%e5%ad%b8%e7%a7%91%e5%ad%b8%e6%8a%80%e8%a1%93%e7%a0%94%e7%a9%b6%e7%99%bc%e5%b1%95%e6%8e%a1%e8%b3%bc%e4%bd%9c%e6%a5%ad%e8%a6%81%e9%bb%9e%e3%80%8d/</t>
        </is>
      </c>
      <c r="N2121" s="7" t="inlineStr">
        <is>
          <t>許慧君</t>
        </is>
      </c>
    </row>
    <row r="2122" ht="131" customHeight="1">
      <c r="A2122" s="7">
        <f>TRUE()</f>
        <v/>
      </c>
      <c r="B2122" s="7" t="inlineStr">
        <is>
          <t>其他</t>
        </is>
      </c>
      <c r="C2122" s="7" t="n"/>
      <c r="D2122" s="14" t="n">
        <v>44141</v>
      </c>
      <c r="E2122" s="7" t="inlineStr">
        <is>
          <t>保管組「堪用財物交流平台」目前有新上架物品供領用11.5更新</t>
        </is>
      </c>
      <c r="F2122" s="9" t="inlineStr">
        <is>
          <t>內文：
連結網址：http://in.ncu.edu.tw/~ncu57332/index.php/msg
內文：
提供領用單位:
1、企管系:ASUS精簡型電腦(型別ET2011ET)39台
2、企管系:木椅子18張
3、企管系:座皮椅子58張
4、圖書館:書架一批
5、物理系:區域輻射偵檢器2台
有關財物詳細資訊，請逕洽財物保管使用單位。</t>
        </is>
      </c>
      <c r="G2122" s="7" t="inlineStr">
        <is>
          <t>http://in.ncu.edu.tw/~ncu57332/index.php/msg</t>
        </is>
      </c>
      <c r="H2122" s="7" t="inlineStr">
        <is>
          <t>http://in.ncu.edu.tw/~ncu57332/index.php/msg</t>
        </is>
      </c>
      <c r="I2122" s="7" t="n"/>
      <c r="J2122" s="7" t="n"/>
      <c r="K2122" s="7" t="n"/>
      <c r="L2122" s="7" t="n"/>
      <c r="M2122" s="7" t="inlineStr">
        <is>
          <t>https://www.phy.ncu.edu.tw/news/%e4%bf%9d%e7%ae%a1%e7%b5%84%e3%80%8c%e5%a0%aa%e7%94%a8%e8%b2%a1%e7%89%a9%e4%ba%a4%e6%b5%81%e5%b9%b3%e5%8f%b0%e3%80%8d%e7%9b%ae%e5%89%8d%e6%9c%89%e6%96%b0%e4%b8%8a%e6%9e%b6%e7%89%a9%e5%93%81%e4%be%9b/</t>
        </is>
      </c>
      <c r="N2122" s="7" t="inlineStr">
        <is>
          <t>許慧君</t>
        </is>
      </c>
    </row>
    <row r="2123" ht="222" customHeight="1">
      <c r="A2123" s="7">
        <f>TRUE()</f>
        <v/>
      </c>
      <c r="B2123" s="7" t="inlineStr">
        <is>
          <t>演講</t>
        </is>
      </c>
      <c r="C2123" s="7" t="n"/>
      <c r="D2123" s="14" t="n">
        <v>44140</v>
      </c>
      <c r="E2123" s="7" t="inlineStr">
        <is>
          <t>Colloquium20201110-Advanced Synthesis of Inorganic Nanostructures</t>
        </is>
      </c>
      <c r="F2123" s="9" t="inlineStr">
        <is>
          <t>Colloquium
Department of Physics, NCU
Advanced Synthesis of Inorganic Nanostructures
Prof. Hsin-Lun Wu (吳欣倫)
Department of Chemistry, NCKU (成功大學化學系)
Date 2020.11.10 (Tue)
Place S4-625
Time 14:00-16:00
The crystal structure of inorganic nanocrystals (NCs) is usually controlled by reaction temperature, according to their phase diagram. Chemical conversion of inorganic NCs via ion exchange reactions and galvanic replacement reactions can overcome the difficulties associated with controlling the size, shape, chemical composition and crystal structure in conventional syntheses. The retained shape of the parent-NCs in element replacement provides an opportunity to obtain non-equilibrium unique structures and even new structures of inorganic NCs, these final structures being known as “pseudomorphs”. Here, I present a new concept to manipulate crystal structures of NCs by using the shape of NCs as a tool, which has the potential to open an exciting new field of crystal engineering.</t>
        </is>
      </c>
      <c r="G2123" s="7" t="n"/>
      <c r="H2123" s="7" t="n"/>
      <c r="I2123" s="7" t="n"/>
      <c r="J2123" s="7" t="n"/>
      <c r="K2123" s="7" t="n"/>
      <c r="L2123" s="7" t="n"/>
      <c r="M2123" s="7" t="inlineStr">
        <is>
          <t>https://www.phy.ncu.edu.tw/news/colloquium20201110-advanced-synthesis-of-inorganic-nanostructures/</t>
        </is>
      </c>
      <c r="N2123" s="7" t="inlineStr">
        <is>
          <t>許慧君</t>
        </is>
      </c>
    </row>
    <row r="2124" ht="27" customHeight="1">
      <c r="A2124" s="7">
        <f>TRUE()</f>
        <v/>
      </c>
      <c r="B2124" s="7" t="inlineStr">
        <is>
          <t>其他</t>
        </is>
      </c>
      <c r="C2124" s="7" t="n"/>
      <c r="D2124" s="14" t="n">
        <v>44139</v>
      </c>
      <c r="E2124" s="7" t="inlineStr">
        <is>
          <t>627交誼廳冰箱將於11/09(一)清理!</t>
        </is>
      </c>
      <c r="F2124" s="9" t="inlineStr">
        <is>
          <t>請使用者盡速將您的食物包裝完整並備註姓名!
11/9(一)早上8:00未標示姓名的食物將一律丟棄!!!!!</t>
        </is>
      </c>
      <c r="G2124" s="7" t="n"/>
      <c r="H2124" s="7" t="n"/>
      <c r="I2124" s="7" t="n"/>
      <c r="J2124" s="7" t="n"/>
      <c r="K2124" s="7" t="n"/>
      <c r="L2124" s="7" t="n"/>
      <c r="M2124" s="7" t="inlineStr">
        <is>
          <t>https://www.phy.ncu.edu.tw/news/627%e4%ba%a4%e8%aa%bc%e5%bb%b3%e5%86%b0%e7%ae%b1%e5%b0%87%e6%96%bc11-09%e4%b8%80%e6%b8%85%e7%90%86/</t>
        </is>
      </c>
      <c r="N2124" s="7" t="inlineStr">
        <is>
          <t>許慧君</t>
        </is>
      </c>
    </row>
    <row r="2125" ht="118" customHeight="1">
      <c r="A2125" s="7">
        <f>TRUE()</f>
        <v/>
      </c>
      <c r="B2125" s="7" t="inlineStr">
        <is>
          <t>其他</t>
        </is>
      </c>
      <c r="C2125" s="7" t="n"/>
      <c r="D2125" s="14" t="n">
        <v>44138</v>
      </c>
      <c r="E2125" s="7" t="inlineStr">
        <is>
          <t>強場物理與超快技術實驗室工讀生招聘</t>
        </is>
      </c>
      <c r="F2125" s="9" t="inlineStr">
        <is>
          <t>強場物理與超快技術實驗室工讀生
工作內容及相關事項：
1.協助實驗室環境清潔工作
2.時薪：160元/時
3.工作地點：科四館310室 (強場物理與超快技術實驗室)
4.工讀期間：11/1 - 12/31，每周4小時
5.表現良好可續約並調整時薪
TEL：886-3-422-7151 Ext. 65391
E-Mail：shhuang19770105@gmail.com</t>
        </is>
      </c>
      <c r="G2125" s="7" t="inlineStr">
        <is>
          <t>shhuang19770105@gmail.com</t>
        </is>
      </c>
      <c r="H2125" s="7" t="inlineStr">
        <is>
          <t>mailto:shhuang19770105@gmail.com</t>
        </is>
      </c>
      <c r="I2125" s="7" t="n"/>
      <c r="J2125" s="7" t="n"/>
      <c r="K2125" s="7" t="n"/>
      <c r="L2125" s="7" t="n"/>
      <c r="M2125" s="7" t="inlineStr">
        <is>
          <t>https://www.phy.ncu.edu.tw/news/%e5%bc%b7%e5%a0%b4%e7%89%a9%e7%90%86%e8%88%87%e8%b6%85%e5%bf%ab%e6%8a%80%e8%a1%93%e5%af%a6%e9%a9%97%e5%ae%a4%e5%b7%a5%e8%ae%80%e7%94%9f%e6%8b%9b%e8%81%98/</t>
        </is>
      </c>
      <c r="N2125" s="7" t="inlineStr">
        <is>
          <t>許慧君</t>
        </is>
      </c>
    </row>
    <row r="2126">
      <c r="A2126" s="7">
        <f>TRUE()</f>
        <v/>
      </c>
      <c r="B2126" s="7" t="inlineStr">
        <is>
          <t>其他</t>
        </is>
      </c>
      <c r="C2126" s="7" t="n"/>
      <c r="D2126" s="14" t="n">
        <v>44138</v>
      </c>
      <c r="E2126" s="7" t="inlineStr">
        <is>
          <t>失物招領(109.11.03)</t>
        </is>
      </c>
      <c r="F2126" s="7" t="inlineStr">
        <is>
          <t>有遺失下列物品者，請儘速至物理系辦(S4-629)認領! 未領取物品將於109.11.30清除。</t>
        </is>
      </c>
      <c r="G2126" s="7" t="inlineStr">
        <is>
          <t>http://www.phy.ncu.edu.tw/wp-content/uploads/2020/11/S__1074</t>
        </is>
      </c>
      <c r="H2126" s="7" t="inlineStr">
        <is>
          <t>http://www.phy.ncu.edu.tw/wp-content/uploads/2020/11/S__107446411.jpg</t>
        </is>
      </c>
      <c r="I2126" s="7" t="n"/>
      <c r="J2126" s="7" t="n"/>
      <c r="K2126" s="7" t="n"/>
      <c r="L2126" s="7" t="n"/>
      <c r="M2126" s="7" t="inlineStr">
        <is>
          <t>https://www.phy.ncu.edu.tw/news/%e5%a4%b1%e7%89%a9%e6%8b%9b%e9%a0%98109-11-03/</t>
        </is>
      </c>
      <c r="N2126" s="7" t="inlineStr">
        <is>
          <t>許慧君</t>
        </is>
      </c>
    </row>
    <row r="2127" ht="40" customHeight="1">
      <c r="A2127" s="7">
        <f>TRUE()</f>
        <v/>
      </c>
      <c r="B2127" s="7" t="inlineStr">
        <is>
          <t>其他</t>
        </is>
      </c>
      <c r="C2127" s="7" t="n"/>
      <c r="D2127" s="14" t="n">
        <v>44138</v>
      </c>
      <c r="E2127" s="7" t="inlineStr">
        <is>
          <t>公告修正後「國立中央大學研究生畢業論文格式條例」Thesis Format Regulations of NCU</t>
        </is>
      </c>
      <c r="F2127" s="9" t="inlineStr">
        <is>
          <t>修正對照表
附件一-碩博士論文格式條例-1091修訂
附件二-國家圖書館學位論文延後公開申請書</t>
        </is>
      </c>
      <c r="G2127" s="7" t="inlineStr">
        <is>
          <t>修正對照表</t>
        </is>
      </c>
      <c r="H2127" s="7" t="inlineStr">
        <is>
          <t>http://www.phy.ncu.edu.tw/wp-content/uploads/2020/11/修正對照表.odt</t>
        </is>
      </c>
      <c r="I2127" s="7" t="inlineStr">
        <is>
          <t>附件一-碩博士論文格式條例-1091修訂</t>
        </is>
      </c>
      <c r="J2127" s="7" t="inlineStr">
        <is>
          <t>http://www.phy.ncu.edu.tw/wp-content/uploads/2020/11/附件一-碩博士論文格式條例-1091修訂.odt</t>
        </is>
      </c>
      <c r="K2127" s="7" t="inlineStr">
        <is>
          <t>附件二-國家圖書館學位論文延後公開申請書</t>
        </is>
      </c>
      <c r="L2127" s="7" t="inlineStr">
        <is>
          <t>http://www.phy.ncu.edu.tw/wp-content/uploads/2020/11/附件二-國家圖書館學位論文延後公開申請書.odt</t>
        </is>
      </c>
      <c r="M2127" s="7" t="inlineStr">
        <is>
          <t>https://www.phy.ncu.edu.tw/news/%e5%85%ac%e5%91%8a%e4%bf%ae%e6%ad%a3%e5%be%8c%e3%80%8c%e5%9c%8b%e7%ab%8b%e4%b8%ad%e5%a4%ae%e5%a4%a7%e5%ad%b8%e7%a0%94%e7%a9%b6%e7%94%9f%e7%95%a2%e6%a5%ad%e8%ab%96%e6%96%87%e6%a0%bc%e5%bc%8f%e6%a2%9d/</t>
        </is>
      </c>
      <c r="N2127" s="7" t="inlineStr">
        <is>
          <t>許慧君</t>
        </is>
      </c>
    </row>
    <row r="2128" ht="248" customHeight="1">
      <c r="A2128" s="7">
        <f>TRUE()</f>
        <v/>
      </c>
      <c r="B2128" s="7" t="inlineStr">
        <is>
          <t>其他</t>
        </is>
      </c>
      <c r="C2128" s="7" t="n"/>
      <c r="D2128" s="14" t="n">
        <v>44137</v>
      </c>
      <c r="E2128" s="7" t="inlineStr">
        <is>
          <t>歡迎觀看-國際處109學年度第1學期線上出國說明會（有國際視野時數喔！）</t>
        </is>
      </c>
      <c r="F2128" s="9" t="inlineStr">
        <is>
          <t>為提升本校學生國際移動力，109-1學期受新冠病毐疫情影響，說明會參加人數受限於場地座位，因此為了嘉惠更多未能到場之同學特設立此活動以利學生利用線上觀看說明會或分享會影片方式提升國際移動力。
欲加入“提升自我國際移動力 ”課程同學，請先EMAIL (主旨:加入提升自我國際移動力課程，email內請提供你的姓名及portal帳號)至高小姐 lovantin@ncu.edu.tw，將你加入課程後，待高小姐回信確認已把你加入課程後，再登入NEW ee-class:  https://ncueeclass.ncu.edu.tw/  線上觀看喔！
請於109年12月31日前觀看影片並完成問卷填寫觀看影片並完成問卷填寫，可獲得1小時國際視野時數。時數預計於109年12月31日後核定。（觀看完1個課程主題並完成問卷填寫可獲得1小時國際視野時數，時數不得重覆獲得）
需要移動力訓練方案完成證明書者，需觀看影片完成問卷填寫，並請另外109年12月31日前提交移動力完成報告書（格式如下連結）並繳交至國際處始得核發移動力訓練方案完成證明書。
https://reurl.cc/KkM0Wg
註:
1-報告書之照片及活動地點請空白就好
2-參與之項目名稱: 依實際觀看課程主題填寫
3-活動時間請填你觀看此影片的日期和時間
公告人:宋小姐 #57084</t>
        </is>
      </c>
      <c r="G2128" s="7" t="inlineStr">
        <is>
          <t>lovantin@ncu.edu.tw</t>
        </is>
      </c>
      <c r="H2128" s="7" t="inlineStr">
        <is>
          <t>mailto:lovantin@ncu.edu.tw</t>
        </is>
      </c>
      <c r="I2128" s="7" t="inlineStr">
        <is>
          <t>https://ncueeclass.ncu.edu.tw/</t>
        </is>
      </c>
      <c r="J2128" s="7" t="inlineStr">
        <is>
          <t>https://ncueeclass.ncu.edu.tw/</t>
        </is>
      </c>
      <c r="K2128" s="7" t="inlineStr">
        <is>
          <t>https://reurl.cc/KkM0Wg</t>
        </is>
      </c>
      <c r="L2128" s="7" t="inlineStr">
        <is>
          <t>https://reurl.cc/KkM0Wg</t>
        </is>
      </c>
      <c r="M2128" s="7" t="inlineStr">
        <is>
          <t>https://www.phy.ncu.edu.tw/news/%e6%ad%a1%e8%bf%8e%e8%a7%80%e7%9c%8b-%e5%9c%8b%e9%9a%9b%e8%99%95109%e5%ad%b8%e5%b9%b4%e5%ba%a6%e7%ac%ac1%e5%ad%b8%e6%9c%9f%e7%b7%9a%e4%b8%8a%e5%87%ba%e5%9c%8b%e8%aa%aa%e6%98%8e%e6%9c%83%ef%bc%88/</t>
        </is>
      </c>
      <c r="N2128" s="7" t="inlineStr">
        <is>
          <t>許慧君</t>
        </is>
      </c>
    </row>
    <row r="2129" ht="53" customHeight="1">
      <c r="A2129" s="7">
        <f>TRUE()</f>
        <v/>
      </c>
      <c r="B2129" s="7" t="inlineStr">
        <is>
          <t>獎學金</t>
        </is>
      </c>
      <c r="C2129" s="7" t="n"/>
      <c r="D2129" s="14" t="n">
        <v>44137</v>
      </c>
      <c r="E2129" s="7" t="inlineStr">
        <is>
          <t>康舒科技研發獎學金</t>
        </is>
      </c>
      <c r="F2129" s="9" t="inlineStr">
        <is>
          <t>【康舒科技】研發好手召集令
獎學金金額：每名新台幣60萬元，不限名額，擇優錄取
獎學金申請對象：各大專院校碩、博士在學學生(包含五年一貫碩士學制)
活動官網：https://kad.events.104.com.tw/191018_acbel_rwd/index.html</t>
        </is>
      </c>
      <c r="G2129" s="7" t="inlineStr">
        <is>
          <t>https://kad.events.104.com.tw/191018_acbel_rwd/index.html</t>
        </is>
      </c>
      <c r="H2129" s="7" t="inlineStr">
        <is>
          <t>https://kad.events.104.com.tw/191018_acbel_rwd/index.html</t>
        </is>
      </c>
      <c r="I2129" s="7" t="inlineStr">
        <is>
          <t>http://www.phy.ncu.edu.tw/wp-content/uploads/2020/11/1.png</t>
        </is>
      </c>
      <c r="J2129" s="7" t="inlineStr">
        <is>
          <t>http://www.phy.ncu.edu.tw/wp-content/uploads/2020/11/1.png</t>
        </is>
      </c>
      <c r="K2129" s="7" t="n"/>
      <c r="L2129" s="7" t="n"/>
      <c r="M2129" s="7" t="inlineStr">
        <is>
          <t>https://www.phy.ncu.edu.tw/news/%e5%ba%b7%e8%88%92%e7%a7%91%e6%8a%80%e7%a0%94%e7%99%bc%e7%8d%8e%e5%ad%b8%e9%87%91/</t>
        </is>
      </c>
      <c r="N2129" s="7" t="inlineStr">
        <is>
          <t>許慧君</t>
        </is>
      </c>
    </row>
    <row r="2130" ht="105" customHeight="1">
      <c r="A2130" s="7">
        <f>TRUE()</f>
        <v/>
      </c>
      <c r="B2130" s="7" t="inlineStr">
        <is>
          <t>獎學金</t>
        </is>
      </c>
      <c r="C2130" s="7" t="n"/>
      <c r="D2130" s="14" t="n">
        <v>44134</v>
      </c>
      <c r="E2130" s="7" t="inlineStr">
        <is>
          <t>補助清寒學生出國研修獎學金</t>
        </is>
      </c>
      <c r="F2130" s="9" t="inlineStr">
        <is>
          <t>國立中央大學補助清寒學生國研修獎學金辦法
一、本校「補助清寒學生出國研修獎學金」申請資格為：具低收入戶、中低收入戶或特殊境遇家庭證明之大學部清寒學生（不含在職生、僑生及境外生），且歷年或前一學期學業成績平均排名達全班前百分之五十者（詳如附件）。
二、旨案線上申請系統關閉時間如下：
(一)雙聯：109年11月27日（五）中午12時。
(二)交換：109年12月18日（五）中午12時。
三、有關雙聯/交換等相關資訊可至本校國際事務處網頁/出國研修計畫查詢。</t>
        </is>
      </c>
      <c r="G2130" s="7" t="inlineStr">
        <is>
          <t>國立中央大學補助清寒學生國研修獎學金辦法</t>
        </is>
      </c>
      <c r="H2130" s="7" t="inlineStr">
        <is>
          <t>http://www.phy.ncu.edu.tw/wp-content/uploads/2020/10/國立中央大學補助清寒學生國研修獎學金辦法.pdf</t>
        </is>
      </c>
      <c r="I2130" s="7" t="n"/>
      <c r="J2130" s="7" t="n"/>
      <c r="K2130" s="7" t="n"/>
      <c r="L2130" s="7" t="n"/>
      <c r="M2130" s="7" t="inlineStr">
        <is>
          <t>https://www.phy.ncu.edu.tw/news/%e8%a3%9c%e5%8a%a9%e6%b8%85%e5%af%92%e5%ad%b8%e7%94%9f%e5%87%ba%e5%9c%8b%e7%a0%94%e4%bf%ae%e7%8d%8e%e5%ad%b8%e9%87%91/</t>
        </is>
      </c>
      <c r="N2130" s="7" t="inlineStr">
        <is>
          <t>許慧君</t>
        </is>
      </c>
    </row>
    <row r="2131" ht="27" customHeight="1">
      <c r="A2131" s="7">
        <f>TRUE()</f>
        <v/>
      </c>
      <c r="B2131" s="7" t="inlineStr">
        <is>
          <t>招生</t>
        </is>
      </c>
      <c r="C2131" s="7" t="n"/>
      <c r="D2131" s="14" t="n">
        <v>44134</v>
      </c>
      <c r="E2131" s="7" t="inlineStr">
        <is>
          <t>110學年度碩士班甄試入學第1梯次錄取名單</t>
        </is>
      </c>
      <c r="F2131" s="9" t="inlineStr">
        <is>
          <t>110學年度碩士班甄試入學第1梯次錄取名單
初試直接錄取者，初試成績單、報到通知，於10/30郵寄至通訊地址</t>
        </is>
      </c>
      <c r="G2131" s="7" t="inlineStr">
        <is>
          <t>110學年度碩士班甄試入學第1梯次錄取名單</t>
        </is>
      </c>
      <c r="H2131" s="7" t="inlineStr">
        <is>
          <t>http://pdc.adm.ncu.edu.tw/postM/post/adm/1091030_2.pdf</t>
        </is>
      </c>
      <c r="I2131" s="7" t="n"/>
      <c r="J2131" s="7" t="n"/>
      <c r="K2131" s="7" t="n"/>
      <c r="L2131" s="7" t="n"/>
      <c r="M2131" s="7" t="inlineStr">
        <is>
          <t>https://www.phy.ncu.edu.tw/news/110%e5%ad%b8%e5%b9%b4%e5%ba%a6%e7%a2%a9%e5%a3%ab%e7%8f%ad%e7%94%84%e8%a9%a6%e5%85%a5%e5%ad%b8%e7%ac%ac1%e6%a2%af%e6%ac%a1%e9%8c%84%e5%8f%96%e5%90%8d%e5%96%ae/</t>
        </is>
      </c>
      <c r="N2131" s="7" t="inlineStr">
        <is>
          <t>許慧君</t>
        </is>
      </c>
    </row>
    <row r="2132" ht="66" customHeight="1">
      <c r="A2132" s="7">
        <f>TRUE()</f>
        <v/>
      </c>
      <c r="B2132" s="7" t="inlineStr">
        <is>
          <t>獎學金</t>
        </is>
      </c>
      <c r="C2132" s="7" t="n"/>
      <c r="D2132" s="14" t="n">
        <v>44134</v>
      </c>
      <c r="E2132" s="7" t="inlineStr">
        <is>
          <t>2021 「TSIA 半導體獎：博士研究生」申請資訊</t>
        </is>
      </c>
      <c r="F2132" s="9" t="inlineStr">
        <is>
          <t>2021 「TSIA 半導體獎：博士研究生」相關申請辦法與申請表，已公告於Portal-獎助學金系統
有意申請者請備妥相關文件
109年11月30日前送達物理系辦
申請辦法</t>
        </is>
      </c>
      <c r="G2132" s="7" t="inlineStr">
        <is>
          <t>申請辦法</t>
        </is>
      </c>
      <c r="H2132" s="7" t="inlineStr">
        <is>
          <t>http://www.phy.ncu.edu.tw/wp-content/uploads/2020/10/公告版.pdf</t>
        </is>
      </c>
      <c r="I2132" s="7" t="n"/>
      <c r="J2132" s="7" t="n"/>
      <c r="K2132" s="7" t="n"/>
      <c r="L2132" s="7" t="n"/>
      <c r="M2132" s="7" t="inlineStr">
        <is>
          <t>https://www.phy.ncu.edu.tw/news/2021-%e3%80%8ctsia-%e5%8d%8a%e5%b0%8e%e9%ab%94%e7%8d%8e%ef%bc%9a%e5%8d%9a%e5%a3%ab%e7%a0%94%e7%a9%b6%e7%94%9f%e3%80%8d%e7%94%b3%e8%ab%8b%e8%b3%87%e8%a8%8a/</t>
        </is>
      </c>
      <c r="N2132" s="7" t="inlineStr">
        <is>
          <t>許慧君</t>
        </is>
      </c>
    </row>
    <row r="2133" ht="53" customHeight="1">
      <c r="A2133" s="7">
        <f>TRUE()</f>
        <v/>
      </c>
      <c r="B2133" s="7" t="inlineStr">
        <is>
          <t>其他</t>
        </is>
      </c>
      <c r="C2133" s="7" t="n"/>
      <c r="D2133" s="14" t="n">
        <v>44134</v>
      </c>
      <c r="E2133" s="7" t="inlineStr">
        <is>
          <t>109-1學期起，TA線上培訓請至微課程系統</t>
        </is>
      </c>
      <c r="F2133" s="9" t="inlineStr">
        <is>
          <t>1、109-1學期起，TA線上培訓請至微課程系統，本平台提供認證自動化功能，可自行列印證書：https://ncutms.ncu.edu.tw/course/
2、請以portal帳號密碼登入使用。
連結：https://ncutms.ncu.edu.tw/course/</t>
        </is>
      </c>
      <c r="G2133" s="7" t="inlineStr">
        <is>
          <t>https://ncutms.ncu.edu.tw/course/</t>
        </is>
      </c>
      <c r="H2133" s="7" t="inlineStr">
        <is>
          <t>https://ncutms.ncu.edu.tw/course/</t>
        </is>
      </c>
      <c r="I2133" s="7" t="n"/>
      <c r="J2133" s="7" t="n"/>
      <c r="K2133" s="7" t="n"/>
      <c r="L2133" s="7" t="n"/>
      <c r="M2133" s="7" t="inlineStr">
        <is>
          <t>https://www.phy.ncu.edu.tw/news/109-1%e5%ad%b8%e6%9c%9f%e8%b5%b7%ef%bc%8cta%e7%b7%9a%e4%b8%8a%e5%9f%b9%e8%a8%93%e8%ab%8b%e8%87%b3%e5%be%ae%e8%aa%b2%e7%a8%8b%e7%b3%bb%e7%b5%b1/</t>
        </is>
      </c>
      <c r="N2133" s="7" t="inlineStr">
        <is>
          <t>許慧君</t>
        </is>
      </c>
    </row>
    <row r="2134" ht="196" customHeight="1">
      <c r="A2134" s="7">
        <f>TRUE()</f>
        <v/>
      </c>
      <c r="B2134" s="7" t="inlineStr">
        <is>
          <t>其他</t>
        </is>
      </c>
      <c r="C2134" s="7" t="n"/>
      <c r="D2134" s="14" t="n">
        <v>44134</v>
      </c>
      <c r="E2134" s="7" t="inlineStr">
        <is>
          <t>一對一課輔第二階段申請自109年11月2日至11月13日止</t>
        </is>
      </c>
      <c r="F2134" s="9" t="inlineStr">
        <is>
          <t>一、為厚實專業基礎課程課業輔導，並配合學生學習需求，教務處持續推動一對一課業輔導制度，請多多利用。
二、有課輔需求的同學可主動向該科教師提出，由教師協助媒合適合的同學或學長姐任教。
三、第二梯次申請期間自109年11月2日至11月13日止，考量學期時程限制，本階段採隨到隨審制，額滿為止。
四、申請繳交資料如下：
(一)一對一課輔聘僱申請書
(二)本校獎助生暨學生兼任助理學習與勞僱型態同意書，「指定代理人」處由該科教師或系主任核章
(三)本校員工個人資料保密同意書
五、申請學生每月需按時填寫學習紀錄；教學助理需於課輔前接受線上培訓、填寫教學紀錄，並於每月底參加月會。請先確認相關制度，皆可完成再行申請。
六、請各教學單位彙整申請學生之相關資料，核章完畢後繳交至教學發展中心，俾利辦理後續事宜。</t>
        </is>
      </c>
      <c r="G2134" s="7" t="n"/>
      <c r="H2134" s="7" t="n"/>
      <c r="I2134" s="7" t="n"/>
      <c r="J2134" s="7" t="n"/>
      <c r="K2134" s="7" t="n"/>
      <c r="L2134" s="7" t="n"/>
      <c r="M2134" s="7" t="inlineStr">
        <is>
          <t>https://www.phy.ncu.edu.tw/news/%e4%b8%80%e5%b0%8d%e4%b8%80%e8%aa%b2%e8%bc%94%e7%ac%ac%e4%ba%8c%e9%9a%8e%e6%ae%b5%e7%94%b3%e8%ab%8b%e8%87%aa109%e5%b9%b411%e6%9c%882%e6%97%a5%e8%87%b311%e6%9c%8813%e6%97%a5%e6%ad%a2/</t>
        </is>
      </c>
      <c r="N2134" s="7" t="inlineStr">
        <is>
          <t>許慧君</t>
        </is>
      </c>
    </row>
    <row r="2135" ht="131" customHeight="1">
      <c r="A2135" s="7">
        <f>TRUE()</f>
        <v/>
      </c>
      <c r="B2135" s="7" t="inlineStr">
        <is>
          <t>其他</t>
        </is>
      </c>
      <c r="C2135" s="7" t="n"/>
      <c r="D2135" s="14" t="n">
        <v>44134</v>
      </c>
      <c r="E2135" s="7" t="inlineStr">
        <is>
          <t>〔誠徵〕課業輔導小老師</t>
        </is>
      </c>
      <c r="F2135" s="9" t="inlineStr">
        <is>
          <t>1、〔一對一課業輔導〕誠徵課輔小老師
2、報名網址：https://reurl.cc/ldnAdl
3、說明：
(1) 經審核通過者，列入教學發展中心109-1學期 儲備師資資料庫。
(2) 填寫應徵資料視同同意由本中心以此申請資料協助媒合課輔、或於學期間取代不適任之課輔小老師。
(3) 課輔科目限已修習且通過者。
(4) 媒合時間不限，如成功媒合將個別通知聘僱相關事宜。
(5) 本次申請有效期限自即日起至109年年12月31日止。
連結：https://reurl.cc/ldnAdl</t>
        </is>
      </c>
      <c r="G2135" s="7" t="inlineStr">
        <is>
          <t>https://reurl.cc/ldnAdl</t>
        </is>
      </c>
      <c r="H2135" s="7" t="inlineStr">
        <is>
          <t>https://reurl.cc/ldnAdl</t>
        </is>
      </c>
      <c r="I2135" s="7" t="n"/>
      <c r="J2135" s="7" t="n"/>
      <c r="K2135" s="7" t="n"/>
      <c r="L2135" s="7" t="n"/>
      <c r="M2135" s="7" t="inlineStr">
        <is>
          <t>https://www.phy.ncu.edu.tw/news/%e3%80%94%e8%aa%a0%e5%be%b5%e3%80%95%e8%aa%b2%e6%a5%ad%e8%bc%94%e5%b0%8e%e5%b0%8f%e8%80%81%e5%b8%ab/</t>
        </is>
      </c>
      <c r="N2135" s="7" t="inlineStr">
        <is>
          <t>許慧君</t>
        </is>
      </c>
    </row>
    <row r="2136">
      <c r="A2136" s="7">
        <f>TRUE()</f>
        <v/>
      </c>
      <c r="B2136" s="7" t="inlineStr">
        <is>
          <t>其他</t>
        </is>
      </c>
      <c r="C2136" s="7" t="n"/>
      <c r="D2136" s="14" t="n">
        <v>44132</v>
      </c>
      <c r="E2136" s="7" t="inlineStr">
        <is>
          <t>110年校區高壓電力系統檢驗維護停電公告</t>
        </is>
      </c>
      <c r="F2136" s="7" t="inlineStr">
        <is>
          <t>110年高壓檢驗維護停電公告(1091027更新)</t>
        </is>
      </c>
      <c r="G2136" s="7" t="inlineStr">
        <is>
          <t>110年高壓檢驗維護停電公告(1091027更新)</t>
        </is>
      </c>
      <c r="H2136" s="7" t="inlineStr">
        <is>
          <t>http://www.phy.ncu.edu.tw/wp-content/uploads/2020/10/110年高壓檢驗維護停電公告1091027更新.pdf</t>
        </is>
      </c>
      <c r="I2136" s="7" t="inlineStr">
        <is>
          <t>http://www.phy.ncu.edu.tw/wp-content/uploads/2020/10/110年高壓檢</t>
        </is>
      </c>
      <c r="J2136" s="7" t="inlineStr">
        <is>
          <t>http://www.phy.ncu.edu.tw/wp-content/uploads/2020/10/110年高壓檢驗維護停電公告1091027更新_頁面_1.jpg</t>
        </is>
      </c>
      <c r="K2136" s="7" t="inlineStr">
        <is>
          <t>http://www.phy.ncu.edu.tw/wp-content/uploads/2020/10/110年高壓檢</t>
        </is>
      </c>
      <c r="L2136" s="7" t="inlineStr">
        <is>
          <t>http://www.phy.ncu.edu.tw/wp-content/uploads/2020/10/110年高壓檢驗維護停電公告1091027更新_頁面_2.jpg</t>
        </is>
      </c>
      <c r="M2136" s="7" t="inlineStr">
        <is>
          <t>https://www.phy.ncu.edu.tw/news/110%e5%b9%b4%e6%a0%a1%e5%8d%80%e9%ab%98%e5%a3%93%e9%9b%bb%e5%8a%9b%e7%b3%bb%e7%b5%b1%e6%aa%a2%e9%a9%97%e7%b6%ad%e8%ad%b7%e5%81%9c%e9%9b%bb%e5%85%ac%e5%91%8a/</t>
        </is>
      </c>
      <c r="N2136" s="7" t="inlineStr">
        <is>
          <t>許慧君</t>
        </is>
      </c>
    </row>
    <row r="2137" ht="118" customHeight="1">
      <c r="A2137" s="7">
        <f>TRUE()</f>
        <v/>
      </c>
      <c r="B2137" s="7" t="inlineStr">
        <is>
          <t>演講</t>
        </is>
      </c>
      <c r="C2137" s="7" t="n"/>
      <c r="D2137" s="14" t="n">
        <v>44131</v>
      </c>
      <c r="E2137" s="7" t="inlineStr">
        <is>
          <t>Colloquium20201103-My career sharing —Technology create Miracle 我的職涯分享-科技實現夢想</t>
        </is>
      </c>
      <c r="F2137" s="9" t="inlineStr">
        <is>
          <t>Colloquium
Department of Physics, NCU
My career sharing —Technology create Miracle
我的職涯分享-科技實現夢想
蔡文欽博士
台灣光罩執行副總兼美祿科技總經理
Date 2020.11.03 (Tue)
Place S4-625
Time 14:00-16:00</t>
        </is>
      </c>
      <c r="G2137" s="7" t="n"/>
      <c r="H2137" s="7" t="n"/>
      <c r="I2137" s="7" t="n"/>
      <c r="J2137" s="7" t="n"/>
      <c r="K2137" s="7" t="n"/>
      <c r="L2137" s="7" t="n"/>
      <c r="M2137" s="7" t="inlineStr">
        <is>
          <t>https://www.phy.ncu.edu.tw/news/colloquium20201103-%e6%88%91%e7%9a%84%e8%81%b7%e6%b6%af%e5%88%86%e4%ba%ab/</t>
        </is>
      </c>
      <c r="N2137" s="7" t="inlineStr">
        <is>
          <t>許慧君</t>
        </is>
      </c>
    </row>
    <row r="2138" ht="261" customHeight="1">
      <c r="A2138" s="7">
        <f>TRUE()</f>
        <v/>
      </c>
      <c r="B2138" s="7" t="inlineStr">
        <is>
          <t>其他</t>
        </is>
      </c>
      <c r="C2138" s="7" t="n"/>
      <c r="D2138" s="14" t="n">
        <v>44131</v>
      </c>
      <c r="E2138" s="7" t="inlineStr">
        <is>
          <t>教育部110年度學海計畫補助要點說明會</t>
        </is>
      </c>
      <c r="F2138" s="9" t="inlineStr">
        <is>
          <t>110年度學海計畫 (學海飛颺、學海惜珠、學海築夢及新南向學海築夢) 補助要點說明會開始報名，歡迎有意申請出國研修或實習之學生以及參與執行選送國外實習計畫之系所教授參加。
說明會時間及地點
北區場次：109年11月18日（三）13：00－16：00
＜臺灣科技大學國際大樓101會議室＞
中區場次：109年11月19日（四）13：00－16：00
＜逢甲大學圖書館B2演講廳＞
南區場次：109年11月20日（五）13：00－16：00
＜成功大學光復校區國際會議廳B1第一演講室＞
報名方式：線上報名，網址： https://www.studyabroad.moe.gov.tw/new/activity/index/index/activity_sn/1
注意事項：說明會當日請自行攜帶教育部最新公告之補助要點，當天恕不提供紙本資料或光碟。(報名網址內可下載)
報名截止時間：109年11月13日中午12:00前（場地空間有限，將依報名先後次序為準。)
聯       絡
國際處/高小姐
電       話
分機57084
說明會時程表</t>
        </is>
      </c>
      <c r="G2138" s="7" t="inlineStr">
        <is>
          <t>https://www.studyabroad.moe.gov.tw/new/activity/index/index/</t>
        </is>
      </c>
      <c r="H2138" s="7" t="inlineStr">
        <is>
          <t>https://www.studyabroad.moe.gov.tw/new/activity/index/index/activity_sn/1</t>
        </is>
      </c>
      <c r="I2138" s="7" t="inlineStr">
        <is>
          <t>說明會時程表</t>
        </is>
      </c>
      <c r="J2138" s="7" t="inlineStr">
        <is>
          <t>https://www.ncu.edu.tw/assets/thumbs/events/d0c7325a0659ead6c0616b4289528a98.pdf</t>
        </is>
      </c>
      <c r="K2138" s="7" t="n"/>
      <c r="L2138" s="7" t="n"/>
      <c r="M2138" s="7" t="inlineStr">
        <is>
          <t>https://www.phy.ncu.edu.tw/news/%e6%95%99%e8%82%b2%e9%83%a8110%e5%b9%b4%e5%ba%a6%e5%ad%b8%e6%b5%b7%e8%a8%88%e7%95%ab%e8%a3%9c%e5%8a%a9%e8%a6%81%e9%bb%9e%e8%aa%aa%e6%98%8e%e6%9c%83/</t>
        </is>
      </c>
      <c r="N2138" s="7" t="inlineStr">
        <is>
          <t>許慧君</t>
        </is>
      </c>
    </row>
    <row r="2139" ht="118" customHeight="1">
      <c r="A2139" s="7">
        <f>TRUE()</f>
        <v/>
      </c>
      <c r="B2139" s="7" t="inlineStr">
        <is>
          <t>其他</t>
        </is>
      </c>
      <c r="C2139" s="7" t="n"/>
      <c r="D2139" s="14" t="n">
        <v>44131</v>
      </c>
      <c r="E2139" s="7" t="inlineStr">
        <is>
          <t>109(一)課程停修申請10月26日至12月11日</t>
        </is>
      </c>
      <c r="F2139" s="9" t="inlineStr">
        <is>
          <t>109(一)課程停修申請10月26日至12月11日截止，請辦理的同學於 12 月 11 日17:00前完成相關手續並將申請單送至課務組，逾期不受理。
1.停修條件：
學生申請停修課程，一學期以一科為限，惟停修後之學分數不得少於每學期應修最低學分數。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請於公告辦理停修期間至選課系統→課程加退選→停修課程申請表→列印申請表，經任課老師及系（所、專班、學位學程）主管簽章後，於期限內送回課務組辦理。</t>
        </is>
      </c>
      <c r="G2139" s="7" t="n"/>
      <c r="H2139" s="7" t="n"/>
      <c r="I2139" s="7" t="n"/>
      <c r="J2139" s="7" t="n"/>
      <c r="K2139" s="7" t="n"/>
      <c r="L2139" s="7" t="n"/>
      <c r="M2139" s="7" t="inlineStr">
        <is>
          <t>https://www.phy.ncu.edu.tw/news/109%e4%b8%80%e8%aa%b2%e7%a8%8b%e5%81%9c%e4%bf%ae%e7%94%b3%e8%ab%8b10%e6%9c%8826%e6%97%a5%e8%87%b312%e6%9c%8811%e6%97%a5/</t>
        </is>
      </c>
      <c r="N2139" s="7" t="inlineStr">
        <is>
          <t>許慧君</t>
        </is>
      </c>
    </row>
    <row r="2140" ht="105" customHeight="1">
      <c r="A2140" s="7">
        <f>TRUE()</f>
        <v/>
      </c>
      <c r="B2140" s="7" t="inlineStr">
        <is>
          <t>其他</t>
        </is>
      </c>
      <c r="C2140" s="7" t="n"/>
      <c r="D2140" s="14" t="n">
        <v>44130</v>
      </c>
      <c r="E2140" s="7" t="inlineStr">
        <is>
          <t>健雄館後方冷卻水塔施工公告1091027</t>
        </is>
      </c>
      <c r="F2140" s="9" t="inlineStr">
        <is>
          <t>健雄館後方冷卻水塔施工公告
民國 109 年 10 月 27 日(二)將於 大享街 215 巷 的 健雄館(科四館) 後方柵欄門實施設備吊車運輸作業，為期一天。
屆時將會有大型吊車於下圖所示之範圍活動，為了保護您的愛車，請在 10 月 27 日前將愛車移動至作業範圍外，以保車輛安全與作業便利，感謝配合！
施工期間略有噪音及粉塵，造成不便敬請見諒
為了您的安全，請勿靠近施工區域，以免發生危險
謝謝合作</t>
        </is>
      </c>
      <c r="G2140" s="7" t="inlineStr">
        <is>
          <t>http://www.phy.ncu.edu.tw/wp-content/uploads/2020/10/圖片1-003</t>
        </is>
      </c>
      <c r="H2140" s="7" t="inlineStr">
        <is>
          <t>http://www.phy.ncu.edu.tw/wp-content/uploads/2020/10/圖片1-003.jpg</t>
        </is>
      </c>
      <c r="I2140" s="7" t="n"/>
      <c r="J2140" s="7" t="n"/>
      <c r="K2140" s="7" t="n"/>
      <c r="L2140" s="7" t="n"/>
      <c r="M2140" s="7" t="inlineStr">
        <is>
          <t>https://www.phy.ncu.edu.tw/news/%e5%81%a5%e9%9b%84%e9%a4%a8%e5%be%8c%e6%96%b9%e5%86%b7%e5%8d%bb%e6%b0%b4%e5%a1%94%e6%96%bd%e5%b7%a5%e5%85%ac%e5%91%8a1091027/</t>
        </is>
      </c>
      <c r="N2140" s="7" t="inlineStr">
        <is>
          <t>許慧君</t>
        </is>
      </c>
    </row>
    <row r="2141" ht="369" customHeight="1">
      <c r="A2141" s="7">
        <f>TRUE()</f>
        <v/>
      </c>
      <c r="B2141" s="7" t="inlineStr">
        <is>
          <t>其他</t>
        </is>
      </c>
      <c r="C2141" s="7" t="n"/>
      <c r="D2141" s="14" t="n">
        <v>44130</v>
      </c>
      <c r="E2141" s="7" t="inlineStr">
        <is>
          <t>電算中心通知：近日校內主管遭人冒名發信，重申請勿回覆或按下任何連結</t>
        </is>
      </c>
      <c r="F2141" s="9" t="inlineStr">
        <is>
          <t>近期校園疑似假冒中大主管發Email(釣魚詐騙垃圾信件)案件很多, 請大家留意! 千萬不要回覆該信或是按下該信內的連結網址。
如何判斷:
1.可以從發信email address不對,它的email address會變,主旨也會變
2. 信件內含字樣
================================
Hello!!!
I need a favor from you kindly email me back soon as possible.
Regards
Yang, Tsung-Hsun
Professor Chair (假冒主管)
================================
3. 信件內含字樣
================================
When you get a minute, could you please drop me an email?
Best Regards
Prof. Yang, Tsung-Hsun
Chair(假冒主管)
================================
再度提醒注意!!
警語：勿開啓來歷不明的郵件、勿輕易點取信件連結、勿使用自動閱覽功能
&lt;備註&gt;
1.用outlook 有裝防毒軟體(PC-cillin)者,請勾選設定電子郵件保護的功能, 這封假冒信就會判為垃圾信.
2.若用Gmail收信的人,目前這封假冒信沒有被判為垃圾信,可以這麼作: 標示為垃圾郵件(按一下「回報為垃圾郵件」圖示  ),
若您按一下「回報為垃圾郵件」圖示 檢舉為垃圾郵件，或是手動將電子郵件移至「垃圾郵件」資料夾後，Google 會收到該電子郵件的副本，並且可能會對該郵件進行分析，避免使用者受到垃圾郵件及濫用行為的侵擾。</t>
        </is>
      </c>
      <c r="G2141" s="7" t="n"/>
      <c r="H2141" s="7" t="n"/>
      <c r="I2141" s="7" t="n"/>
      <c r="J2141" s="7" t="n"/>
      <c r="K2141" s="7" t="n"/>
      <c r="L2141" s="7" t="n"/>
      <c r="M2141" s="7" t="inlineStr">
        <is>
          <t>https://www.phy.ncu.edu.tw/news/%e9%9b%bb%e7%ae%97%e4%b8%ad%e5%bf%83%e9%80%9a%e7%9f%a5%ef%bc%9a%e8%bf%91%e6%97%a5%e6%a0%a1%e5%85%a7%e4%b8%bb%e7%ae%a1%e9%81%ad%e4%ba%ba%e5%86%92%e5%90%8d%e7%99%bc%e4%bf%a1%ef%bc%8c%e9%87%8d%e7%94%b3/</t>
        </is>
      </c>
      <c r="N2141" s="7" t="inlineStr">
        <is>
          <t>許慧君</t>
        </is>
      </c>
    </row>
    <row r="2142" ht="27" customHeight="1">
      <c r="A2142" s="7">
        <f>TRUE()</f>
        <v/>
      </c>
      <c r="B2142" s="7" t="inlineStr">
        <is>
          <t>其他</t>
        </is>
      </c>
      <c r="C2142" s="7" t="n"/>
      <c r="D2142" s="14" t="n">
        <v>44127</v>
      </c>
      <c r="E2142" s="7" t="inlineStr">
        <is>
          <t>110學年度-2021/2022-交換學生計畫甄選簡章</t>
        </is>
      </c>
      <c r="F2142" s="9" t="inlineStr">
        <is>
          <t>甄選簡章相關資訊如以下連結
http://oia.ncu.edu.tw/index.php/tw/2013-03-21-11-37-43.html?id=1004</t>
        </is>
      </c>
      <c r="G2142" s="7" t="inlineStr">
        <is>
          <t>http://oia.ncu.edu.tw/index.php/tw/2013-03-21-11-37-43.html?</t>
        </is>
      </c>
      <c r="H2142" s="7" t="inlineStr">
        <is>
          <t>http://oia.ncu.edu.tw/index.php/tw/2013-03-21-11-37-43.html?id=1004</t>
        </is>
      </c>
      <c r="I2142" s="7" t="inlineStr">
        <is>
          <t>http://www.phy.ncu.edu.tw/wp-content/uploads/2020/10/44216fe</t>
        </is>
      </c>
      <c r="J2142" s="7" t="inlineStr">
        <is>
          <t>http://www.phy.ncu.edu.tw/wp-content/uploads/2020/10/44216fe22b9925ae95ccc7dd8615d348.jpg</t>
        </is>
      </c>
      <c r="K2142" s="7" t="n"/>
      <c r="L2142" s="7" t="n"/>
      <c r="M2142" s="7" t="inlineStr">
        <is>
          <t>https://www.phy.ncu.edu.tw/news/110%e5%ad%b8%e5%b9%b4%e5%ba%a6-2021-2022-%e4%ba%a4%e6%8f%9b%e5%ad%b8%e7%94%9f%e8%a8%88%e7%95%ab%e7%94%84%e9%81%b8%e7%b0%a1%e7%ab%a0/</t>
        </is>
      </c>
      <c r="N2142" s="7" t="inlineStr">
        <is>
          <t>許慧君</t>
        </is>
      </c>
    </row>
    <row r="2143" ht="105" customHeight="1">
      <c r="A2143" s="7">
        <f>TRUE()</f>
        <v/>
      </c>
      <c r="B2143" s="7" t="inlineStr">
        <is>
          <t>招生</t>
        </is>
      </c>
      <c r="C2143" s="7" t="n"/>
      <c r="D2143" s="14" t="n">
        <v>44126</v>
      </c>
      <c r="E2143" s="7" t="inlineStr">
        <is>
          <t>110學年度研究所甄試-物理系碩士班初試審查結果</t>
        </is>
      </c>
      <c r="F2143" s="9" t="inlineStr">
        <is>
          <t>初試直接錄取名單將於10/30本校招生組統一放榜公告
可參加複試名單及複試方式與注意事項詳110甄試初審通知-物理系碩士班-初審通過
初試審查結果文件
*初試直接錄取者 收到文件:初試成績單、報到通知(預計10/30本校統一放榜後郵寄至通訊地址)
*可參加複試者 收到文件:初試成績單、複試通知函、複試報到時間表、交通資訊(預計10/23郵寄至通訊地址)
*初試未通過者 收到文件:初試成績單(預計10/23郵寄至通訊地址)</t>
        </is>
      </c>
      <c r="G2143" s="7" t="inlineStr">
        <is>
          <t>110甄試初審通知-物理系碩士班-初審通過</t>
        </is>
      </c>
      <c r="H2143" s="7" t="inlineStr">
        <is>
          <t>http://www.phy.ncu.edu.tw/wp-content/uploads/2020/10/110甄試初審通知-物理系碩士班-初審通過.pdf</t>
        </is>
      </c>
      <c r="I2143" s="7" t="n"/>
      <c r="J2143" s="7" t="n"/>
      <c r="K2143" s="7" t="n"/>
      <c r="L2143" s="7" t="n"/>
      <c r="M2143" s="7" t="inlineStr">
        <is>
          <t>https://www.phy.ncu.edu.tw/news/110%e5%ad%b8%e5%b9%b4%e5%ba%a6%e7%a0%94%e7%a9%b6%e6%89%80%e7%94%84%e8%a9%a6-%e7%89%a9%e7%90%86%e7%b3%bb%e7%a2%a9%e5%a3%ab%e7%8f%ad%e5%88%9d%e8%a9%a6%e5%af%a9%e6%9f%a5%e7%b5%90%e6%9e%9c/</t>
        </is>
      </c>
      <c r="N2143" s="7" t="inlineStr">
        <is>
          <t>許慧君</t>
        </is>
      </c>
    </row>
    <row r="2144">
      <c r="A2144" s="7">
        <f>TRUE()</f>
        <v/>
      </c>
      <c r="B2144" s="7" t="inlineStr">
        <is>
          <t>其他</t>
        </is>
      </c>
      <c r="C2144" s="7" t="n"/>
      <c r="D2144" s="14" t="n">
        <v>44126</v>
      </c>
      <c r="E2144" s="7" t="inlineStr">
        <is>
          <t>教室異動公告 109.10.30(五)</t>
        </is>
      </c>
      <c r="F2144" s="7" t="n"/>
      <c r="G2144" s="7" t="inlineStr">
        <is>
          <t>http://www.phy.ncu.edu.tw/wp-content/uploads/2020/10/物理系教室異動</t>
        </is>
      </c>
      <c r="H2144" s="7" t="inlineStr">
        <is>
          <t>http://www.phy.ncu.edu.tw/wp-content/uploads/2020/10/物理系教室異動公告.jpg</t>
        </is>
      </c>
      <c r="I2144" s="7" t="n"/>
      <c r="J2144" s="7" t="n"/>
      <c r="K2144" s="7" t="n"/>
      <c r="L2144" s="7" t="n"/>
      <c r="M2144" s="7" t="inlineStr">
        <is>
          <t>https://www.phy.ncu.edu.tw/news/%e6%95%99%e5%ae%a4%e7%95%b0%e5%8b%95%e5%85%ac%e5%91%8a-109-10-30%e4%ba%94/</t>
        </is>
      </c>
      <c r="N2144" s="7" t="inlineStr">
        <is>
          <t>許慧君</t>
        </is>
      </c>
    </row>
    <row r="2145" ht="409.6" customHeight="1">
      <c r="A2145" s="7">
        <f>TRUE()</f>
        <v/>
      </c>
      <c r="B2145" s="7" t="inlineStr">
        <is>
          <t>演講</t>
        </is>
      </c>
      <c r="C2145" s="7" t="n"/>
      <c r="D2145" s="14" t="n">
        <v>44124</v>
      </c>
      <c r="E2145" s="7" t="inlineStr">
        <is>
          <t>Colloquium20201027-Magnetization switching in multilayers by spin orbit torque</t>
        </is>
      </c>
      <c r="F2145" s="9" t="inlineStr">
        <is>
          <t>Colloquium
Department of Physics, NCU
Magnetization switching in multilayers by spin orbit torque
賴志煌教授 (Prof. Chih-Huang Lai)
清華大學材料系(Department of Materials Science and Engineering, NTHU)
Date 2020.10.27 (Tue)
Place S4-625
Time 14:00-16:00
Abstract: With ultra-fast writing capacity and high reliability, the spin-orbit torque is regarded as a promising alternative to fabricate next-generation magnetic random access memory. However, the three-terminal setup can be challenging when scaling down the cell size. In addition, the thermal stability is another concern. Here we demonstrate two types of layer structures to address these issues.
Demonstrated in a variety of non-volatile memories, multilevel storage is an effective remedy to overcome the obstruction of three-terminal setup. However, initialization process for achieving multilevel storage is often inevitable and costs prolonged write latency and wasted power consumption. By engineering multi-domain formation in Co/Pt multilayers, we demonstrate how initialization-free multilevel storage can be achieved by spin-orbit torque switching. With the appropriate number of repeated Co/Pt layers, the multi-domain states become energetically favorable and can be manipulated with precision by spin-orbit torques. It is rather remarkable that, by modulating the writing pulse conditions, we can precisely control the final magnetization states, independent of the initial configurations. The initialization-free multilevel memory advances the spin-orbit-torque MRAM to higher storage density.
In addition, we also demonstrate that the current-pulse-induced switching of perpendicular exchange bias can significantly relieve the concern of thermal stability. The switching of the exchange bias direction is induced by the spin-orbit torque when passing current pulses through the Pt/Co system with an inserted IrMn antiferromagnetic layer. Manipulating the current-pulse-induced exchange bias, spin-orbit-torque switching at zero field between states with unidirectional anisotropy is achieved and the thermal agitation of the magnetic moment is strongly suppressed. The spin-orbit torque mechanism provides an innovative method to generate and to control the exchange bias by electrical means, which enables us to realize the new switching mechanism of highly stable perpendicular memory cells.
Reference:
(1) Initialization-Free Multilevel States Driven by Spin–Orbit Torque Switching
K.F. Huang, D. S. Wang, M. H. Tsai,, H. H. Lin, and C. H. Lai, Adv. Mater. 29, (2017),1601575
(2) Manipulating exchange bias by spin–orbit torque, P.K. Lin, B. Y. Yang, M. H. Tsai, H. H. Lin, C.H. Lai, Nat. Mater. 18, 335, (2019)</t>
        </is>
      </c>
      <c r="G2145" s="7" t="n"/>
      <c r="H2145" s="7" t="n"/>
      <c r="I2145" s="7" t="n"/>
      <c r="J2145" s="7" t="n"/>
      <c r="K2145" s="7" t="n"/>
      <c r="L2145" s="7" t="n"/>
      <c r="M2145" s="7" t="inlineStr">
        <is>
          <t>https://www.phy.ncu.edu.tw/news/colloquium20201027-magnetization-switching-in-multilayers-by-spin-orbit-torque/</t>
        </is>
      </c>
      <c r="N2145" s="7" t="inlineStr">
        <is>
          <t>許慧君</t>
        </is>
      </c>
    </row>
    <row r="2146" ht="409.6" customHeight="1">
      <c r="A2146" s="7">
        <f>TRUE()</f>
        <v/>
      </c>
      <c r="B2146" s="7" t="inlineStr">
        <is>
          <t>獎學金</t>
        </is>
      </c>
      <c r="C2146" s="7" t="n"/>
      <c r="D2146" s="14" t="n">
        <v>44124</v>
      </c>
      <c r="E2146" s="7" t="inlineStr">
        <is>
          <t>～109學年度中央大學服務學習績優獎學金申請開跑囉～</t>
        </is>
      </c>
      <c r="F2146" s="9" t="inlineStr">
        <is>
          <t>【一】申請資格－
就學期間未受大過以上之處分，且前一學年學業平均成績達60分（含）以上，並符合下列資格者：
一、績優個人部分：
（一）中大學習護照「服務學習類」時數，累計時數達100小時（含）以上，其中必須包含「服務學習課程」，並有具體表現與成果者。
（二）中大學習護照「服務學習類」時數，累計時數未達100小時，但已完成其中「服務學習課程」，並有具體表現與成果者，可由修課期間之服務學習導師推薦。
二、績優團隊部分：
由本校學生自行（主）發起組隊，成員需為3人以上之服務隊，需有完整服務學習方案四個階段，具有原創性之活動；並對社會公益有具體表現與成果者。
【二】具有下列事蹟，則優先甄選之－
（一）完成志工訓練課程並持續參與校內外志願服務。
（二）主辦校內活動經評列績優或其它具傑出服務事蹟者。
（三）具有國際志工服務經歷者。
【三】獎勵方式－
（一）績優個人：獲獎學生每名獎學金以一萬元為上限、獎狀乙幀。
（二）績優團隊：獲獎團隊每隊獎學金以二萬元為上限、每名團員獎狀乙幀。
以上獎項，僅能擇其中一項敘獎。
【四】報名步驟－
109年11月19日中午12：00以前，請備齊申請表（簽名部分請掃描）及所需文件之電子檔，於規定時間內寄至ylhuang@ncu.edu.tw（以收到電子郵件時間為主）；主旨請註明：「申請服務學習績優獎學金_○○○」，始可完成申請程序；若資料不全者，則不予以列入審查，恕不另行通知。
【五】甄選流程－
資格審查符合申請資格者，將於11月23日（一）於服務學習資訊網公佈面試名單。
【六】審查時間－
審查會訂於12/1（二）學務處二樓會議室舉行面試評選；屆時相關細節另行公告之，請密切注意。
【七】錄取通知－
預定於12/8（二）於服務學習資訊網公佈獲獎名單。
【八】注意事項－
一、提供具體特殊事蹟與貢獻，服務事蹟需自中央大學就讀期間為主，並檢附證明文件。
二、獲得第一屆公益服務獎學金者，不得以同一事由申請服務學習績優獎學金。
三、有關日程若有異動，將以承辦單位正式公告為準。
四、若有其他的問題，請將問題E-mail詢問，主旨請註明：詢問服務學習績優獎學金問題；E-mail: ylhuang@ncu.edu.tw，請註明你的問題、姓名及學號，我們將會儘快回覆。
聯  絡  人
黃裕隆
電       話
57236
電子郵件
ylhuang@ncu.edu.tw
中央大學服務學習績優獎學金申請表（個人）
中央大學服務學習績優獎學金申請表（團隊）</t>
        </is>
      </c>
      <c r="G2146" s="7" t="inlineStr">
        <is>
          <t>中央大學服務學習績優獎學金申請表（個人）</t>
        </is>
      </c>
      <c r="H2146" s="7" t="inlineStr">
        <is>
          <t>http://osa.ncu.edu.tw/thumbs/events/%E6%9C%8D%E5%8B%99%E5%AD%B8%E7%BF%92%E7%B8%BE%E5%84%AA%E7%8D%8E%E5%AD%B8%E9%87%91%E7%94%B3%E8%AB%8B%E8%A1%A8-%EF%BC%88%E5%80%8B%E4%BA%BA%EF%BC%89.doc</t>
        </is>
      </c>
      <c r="I2146" s="7" t="inlineStr">
        <is>
          <t>中央大學服務學習績優獎學金申請表（團隊）</t>
        </is>
      </c>
      <c r="J2146" s="7" t="inlineStr">
        <is>
          <t>http://osa.ncu.edu.tw/thumbs/events/%E6%9C%8D%E5%8B%99%E5%AD%B8%E7%BF%92%E7%B8%BE%E5%84%AA%E7%8D%8E%E5%AD%B8%E9%87%91%E7%94%B3%E8%AB%8B%E8%A1%A8%EF%BC%88%E5%9C%98%E9%9A%8A%EF%BC%89.doc</t>
        </is>
      </c>
      <c r="K2146" s="7" t="n"/>
      <c r="L2146" s="7" t="n"/>
      <c r="M2146" s="7" t="inlineStr">
        <is>
          <t>https://www.phy.ncu.edu.tw/news/%ef%bd%9e109%e5%ad%b8%e5%b9%b4%e5%ba%a6%e4%b8%ad%e5%a4%ae%e5%a4%a7%e5%ad%b8%e6%9c%8d%e5%8b%99%e5%ad%b8%e7%bf%92%e7%b8%be%e5%84%aa%e7%8d%8e%e5%ad%b8%e9%87%91%e7%94%b3%e8%ab%8b%e9%96%8b%e8%b7%91/</t>
        </is>
      </c>
      <c r="N2146" s="7" t="inlineStr">
        <is>
          <t>許慧君</t>
        </is>
      </c>
    </row>
    <row r="2147">
      <c r="A2147" s="7">
        <f>TRUE()</f>
        <v/>
      </c>
      <c r="B2147" s="7" t="inlineStr">
        <is>
          <t>演講</t>
        </is>
      </c>
      <c r="C2147" s="7" t="n"/>
      <c r="D2147" s="14" t="n">
        <v>44124</v>
      </c>
      <c r="E2147" s="7" t="inlineStr">
        <is>
          <t>學術倫理講習-從抄襲到自我抄襲:概念、規範、預防之道</t>
        </is>
      </c>
      <c r="F2147" s="7" t="n"/>
      <c r="G2147" s="7" t="inlineStr">
        <is>
          <t>http://www.phy.ncu.edu.tw/wp-content/uploads/2020/10/學術倫理講習中</t>
        </is>
      </c>
      <c r="H2147" s="7" t="inlineStr">
        <is>
          <t>http://www.phy.ncu.edu.tw/wp-content/uploads/2020/10/學術倫理講習中央大學場次_1.jpg</t>
        </is>
      </c>
      <c r="I2147" s="7" t="n"/>
      <c r="J2147" s="7" t="n"/>
      <c r="K2147" s="7" t="n"/>
      <c r="L2147" s="7" t="n"/>
      <c r="M2147" s="7" t="inlineStr">
        <is>
          <t>https://www.phy.ncu.edu.tw/news/%e5%ad%b8%e8%a1%93%e5%80%ab%e7%90%86%e8%ac%9b%e7%bf%92-%e5%be%9e%e6%8a%84%e8%a5%b2%e5%88%b0%e8%87%aa%e6%88%91%e6%8a%84%e8%a5%b2%e6%a6%82%e5%bf%b5%e3%80%81%e8%a6%8f%e7%af%84%e3%80%81%e9%a0%90%e9%98%b2/</t>
        </is>
      </c>
      <c r="N2147" s="7" t="inlineStr">
        <is>
          <t>許慧君</t>
        </is>
      </c>
    </row>
    <row r="2148">
      <c r="A2148" s="7">
        <f>TRUE()</f>
        <v/>
      </c>
      <c r="B2148" s="7" t="inlineStr">
        <is>
          <t>招生</t>
        </is>
      </c>
      <c r="C2148" s="7" t="n"/>
      <c r="D2148" s="14" t="n">
        <v>44120</v>
      </c>
      <c r="E2148" s="7" t="inlineStr">
        <is>
          <t>學生逕行修讀物理系博士學位申請公告Direct Admission to a Doctoral Degree in Physics-10910</t>
        </is>
      </c>
      <c r="F2148" s="7" t="inlineStr">
        <is>
          <t>學生逕行修讀物理系博士學位申請公告Direct Admission to a Doctoral Degree in Physics-10910</t>
        </is>
      </c>
      <c r="G2148" s="7" t="inlineStr">
        <is>
          <t>學生逕行修讀物理系博士學位申請公告Direct Admission to a Doctoral Degree in Ph</t>
        </is>
      </c>
      <c r="H2148" s="7" t="inlineStr">
        <is>
          <t>http://www.phy.ncu.edu.tw/wp-content/uploads/2020/10/學生逕行修讀物理系博士學位申請公告Direct-Admission-to-a-Doctoral-Degree-in-Physics-10910.pdf</t>
        </is>
      </c>
      <c r="I2148" s="7" t="n"/>
      <c r="J2148" s="7" t="n"/>
      <c r="K2148" s="7" t="n"/>
      <c r="L2148" s="7" t="n"/>
      <c r="M2148" s="7" t="inlineStr">
        <is>
          <t>https://www.phy.ncu.edu.tw/news/%e5%ad%b8%e7%94%9f%e9%80%95%e8%a1%8c%e4%bf%ae%e8%ae%80%e7%89%a9%e7%90%86%e7%b3%bb%e5%8d%9a%e5%a3%ab%e5%ad%b8%e4%bd%8d%e7%94%b3%e8%ab%8b%e5%85%ac%e5%91%8adirect-admission-to-a-doctoral-degree-in-phys-7/</t>
        </is>
      </c>
      <c r="N2148" s="7" t="inlineStr">
        <is>
          <t>許慧君</t>
        </is>
      </c>
    </row>
    <row r="2149" ht="40" customHeight="1">
      <c r="A2149" s="7">
        <f>TRUE()</f>
        <v/>
      </c>
      <c r="B2149" s="7" t="inlineStr">
        <is>
          <t>其他</t>
        </is>
      </c>
      <c r="C2149" s="7" t="n"/>
      <c r="D2149" s="14" t="n">
        <v>44120</v>
      </c>
      <c r="E2149" s="7" t="inlineStr">
        <is>
          <t>二手書本.二手資料夾供領用</t>
        </is>
      </c>
      <c r="F2149" s="9" t="inlineStr">
        <is>
          <t>系辦S4-629現有二手書本、二手資料夾可供領用
請同學多加利用
謝謝</t>
        </is>
      </c>
      <c r="G2149" s="7" t="inlineStr">
        <is>
          <t>http://www.phy.ncu.edu.tw/wp-content/uploads/2020/10/7324.jp</t>
        </is>
      </c>
      <c r="H2149" s="7" t="inlineStr">
        <is>
          <t>http://www.phy.ncu.edu.tw/wp-content/uploads/2020/10/7324.jpg</t>
        </is>
      </c>
      <c r="I2149" s="7" t="n"/>
      <c r="J2149" s="7" t="n"/>
      <c r="K2149" s="7" t="n"/>
      <c r="L2149" s="7" t="n"/>
      <c r="M2149" s="7" t="inlineStr">
        <is>
          <t>https://www.phy.ncu.edu.tw/news/%e4%ba%8c%e6%89%8b%e6%9b%b8%e6%9c%ac-%e4%ba%8c%e6%89%8b%e8%b3%87%e6%96%99%e5%a4%be%e4%be%9b%e9%a0%98%e7%94%a8/</t>
        </is>
      </c>
      <c r="N2149" s="7" t="inlineStr">
        <is>
          <t>許慧君</t>
        </is>
      </c>
    </row>
    <row r="2150">
      <c r="A2150" s="7">
        <f>TRUE()</f>
        <v/>
      </c>
      <c r="B2150" s="7" t="inlineStr">
        <is>
          <t>獎學金</t>
        </is>
      </c>
      <c r="C2150" s="7" t="n"/>
      <c r="D2150" s="14" t="n">
        <v>44120</v>
      </c>
      <c r="E2150" s="7" t="inlineStr">
        <is>
          <t>日月光菁英培育獎學金</t>
        </is>
      </c>
      <c r="F2150" s="7" t="inlineStr">
        <is>
          <t>日月光半導體2020年獎學金申請辦法</t>
        </is>
      </c>
      <c r="G2150" s="7" t="inlineStr">
        <is>
          <t>日月光半導體2020年獎學金申請辦法</t>
        </is>
      </c>
      <c r="H2150" s="7" t="inlineStr">
        <is>
          <t>http://www.phy.ncu.edu.tw/wp-content/uploads/2020/10/日月光半導體2020年獎學金申請辦法_外縣_Security-C.pdf</t>
        </is>
      </c>
      <c r="I2150" s="7" t="inlineStr">
        <is>
          <t>http://www.phy.ncu.edu.tw/wp-content/uploads/2020/10/1.gif</t>
        </is>
      </c>
      <c r="J2150" s="7" t="inlineStr">
        <is>
          <t>http://www.phy.ncu.edu.tw/wp-content/uploads/2020/10/1.gif</t>
        </is>
      </c>
      <c r="K2150" s="7" t="n"/>
      <c r="L2150" s="7" t="n"/>
      <c r="M2150" s="7" t="inlineStr">
        <is>
          <t>https://www.phy.ncu.edu.tw/news/%e6%97%a5%e6%9c%88%e5%85%89%e8%8f%81%e8%8b%b1%e5%9f%b9%e8%82%b2%e7%8d%8e%e5%ad%b8%e9%87%91/</t>
        </is>
      </c>
      <c r="N2150" s="7" t="inlineStr">
        <is>
          <t>許慧君</t>
        </is>
      </c>
    </row>
    <row r="2151">
      <c r="A2151" s="7">
        <f>TRUE()</f>
        <v/>
      </c>
      <c r="B2151" s="7" t="inlineStr">
        <is>
          <t>其他</t>
        </is>
      </c>
      <c r="C2151" s="7" t="n"/>
      <c r="D2151" s="14" t="n">
        <v>44119</v>
      </c>
      <c r="E2151" s="7" t="inlineStr">
        <is>
          <t>校園防災地圖(地震、火災)</t>
        </is>
      </c>
      <c r="F2151" s="7" t="inlineStr">
        <is>
          <t>校園防災地圖-109年版</t>
        </is>
      </c>
      <c r="G2151" s="7" t="inlineStr">
        <is>
          <t>校園防災地圖-109年版</t>
        </is>
      </c>
      <c r="H2151" s="7" t="inlineStr">
        <is>
          <t>http://www.phy.ncu.edu.tw/wp-content/uploads/2020/10/校園防災地圖-109年版-1.pdf</t>
        </is>
      </c>
      <c r="I2151" s="7" t="inlineStr">
        <is>
          <t>http://www.phy.ncu.edu.tw/wp-content/uploads/2020/10/校園防災地圖-</t>
        </is>
      </c>
      <c r="J2151" s="7" t="inlineStr">
        <is>
          <t>http://www.phy.ncu.edu.tw/wp-content/uploads/2020/10/校園防災地圖-109年版.jpg</t>
        </is>
      </c>
      <c r="K2151" s="7" t="n"/>
      <c r="L2151" s="7" t="n"/>
      <c r="M2151" s="7" t="inlineStr">
        <is>
          <t>https://www.phy.ncu.edu.tw/news/%e6%a0%a1%e5%9c%92%e9%98%b2%e7%81%bd%e5%9c%b0%e5%9c%96%e5%9c%b0%e9%9c%87%e3%80%81%e7%81%ab%e7%81%bd/</t>
        </is>
      </c>
      <c r="N2151" s="7" t="inlineStr">
        <is>
          <t>許慧君</t>
        </is>
      </c>
    </row>
    <row r="2152" ht="40" customHeight="1">
      <c r="A2152" s="7">
        <f>TRUE()</f>
        <v/>
      </c>
      <c r="B2152" s="7" t="inlineStr">
        <is>
          <t>其他</t>
        </is>
      </c>
      <c r="C2152" s="7" t="n"/>
      <c r="D2152" s="14" t="n">
        <v>44118</v>
      </c>
      <c r="E2152" s="7" t="inlineStr">
        <is>
          <t>施工公告10/15(四)-10/17(六)310強場物理實驗室</t>
        </is>
      </c>
      <c r="F2152" s="9" t="inlineStr">
        <is>
          <t>310強場物理實驗室進行『實驗室外牆保溫工程』，施工期間健雄館部份中大湖步道及教學館旁之自行車停放區將禁止通行(範圍如下圖所示)，以免發生危險。
施工期間可能產生噪音、粉塵，敬請見諒!!</t>
        </is>
      </c>
      <c r="G2152" s="7" t="inlineStr">
        <is>
          <t>http://www.phy.ncu.edu.tw/wp-content/uploads/2020/10/1.jpg</t>
        </is>
      </c>
      <c r="H2152" s="7" t="inlineStr">
        <is>
          <t>http://www.phy.ncu.edu.tw/wp-content/uploads/2020/10/1.jpg</t>
        </is>
      </c>
      <c r="I2152" s="7" t="inlineStr">
        <is>
          <t>http://www.phy.ncu.edu.tw/wp-content/uploads/2020/10/2-1.jpg</t>
        </is>
      </c>
      <c r="J2152" s="7" t="inlineStr">
        <is>
          <t>http://www.phy.ncu.edu.tw/wp-content/uploads/2020/10/2-1.jpg</t>
        </is>
      </c>
      <c r="K2152" s="7" t="n"/>
      <c r="L2152" s="7" t="n"/>
      <c r="M2152" s="7" t="inlineStr">
        <is>
          <t>https://www.phy.ncu.edu.tw/news/%e6%96%bd%e5%b7%a5%e5%85%ac%e5%91%8a10-15%e5%9b%9b-10-17%e5%85%ad310%e5%bc%b7%e5%a0%b4%e7%89%a9%e7%90%86%e5%af%a6%e9%a9%97%e5%ae%a4/</t>
        </is>
      </c>
      <c r="N2152" s="7" t="inlineStr">
        <is>
          <t>許慧君</t>
        </is>
      </c>
    </row>
    <row r="2153" ht="209" customHeight="1">
      <c r="A2153" s="7">
        <f>TRUE()</f>
        <v/>
      </c>
      <c r="B2153" s="7" t="inlineStr">
        <is>
          <t>演講</t>
        </is>
      </c>
      <c r="C2153" s="7" t="n"/>
      <c r="D2153" s="14" t="n">
        <v>44117</v>
      </c>
      <c r="E2153" s="7" t="inlineStr">
        <is>
          <t>Colloquium20201020-Structured light and its applications</t>
        </is>
      </c>
      <c r="F2153" s="9" t="inlineStr">
        <is>
          <t>Colloquium
Department of Physics, NCU
Structured light and its applications
陸亭樺 教授 (Prof. Lu, Ting-Hua)
國立臺灣師範大學物理學系(Department of Physics, NTNU)
Date 2020.10.20 (Tue)
Place S4-625
Time 14:00-16:00
Abstract: We generate structured light by several approaches and study the characteristics of the structured light via spin angular momentum (SAM) and orbital angular momentum (OAM). The twisted light possessing OAM as a new degree of freedom can transfer OAM to molecules, atoms, and electrons in recent studies. Hence, we proposed a novel approach to investigate the light-matter interaction using structured light with SAM and OAM degree of freedom coupled with layered 2D materials. This study may open the new window of physics while structured light interacts with 2D semiconductor materials for application in optoelectronics and nanophotonics.</t>
        </is>
      </c>
      <c r="G2153" s="7" t="n"/>
      <c r="H2153" s="7" t="n"/>
      <c r="I2153" s="7" t="n"/>
      <c r="J2153" s="7" t="n"/>
      <c r="K2153" s="7" t="n"/>
      <c r="L2153" s="7" t="n"/>
      <c r="M2153" s="7" t="inlineStr">
        <is>
          <t>https://www.phy.ncu.edu.tw/news/colloquium20201020-structured-light-and-its-applications/</t>
        </is>
      </c>
      <c r="N2153" s="7" t="inlineStr">
        <is>
          <t>許慧君</t>
        </is>
      </c>
    </row>
    <row r="2154" ht="27" customHeight="1">
      <c r="A2154" s="7">
        <f>TRUE()</f>
        <v/>
      </c>
      <c r="B2154" s="7" t="inlineStr">
        <is>
          <t>其他</t>
        </is>
      </c>
      <c r="C2154" s="7" t="n"/>
      <c r="D2154" s="14" t="n">
        <v>44117</v>
      </c>
      <c r="E2154" s="7" t="inlineStr">
        <is>
          <t>109學年度碩一新生英文能力(TOEFL ITP)測驗考試報名注意事項與報名流程Registration Guidelines on and Procedures for 2020 English Proficiency Examination (TOEFL ITP) for First-year Master's Students</t>
        </is>
      </c>
      <c r="F2154" s="9" t="inlineStr">
        <is>
          <t>http://pdc.adm.ncu.edu.tw/postM/post/adm/20201013_1.pdf
http://pdc.adm.ncu.edu.tw/eng/news/20201013_2.pdf</t>
        </is>
      </c>
      <c r="G2154" s="7" t="inlineStr">
        <is>
          <t>http://pdc.adm.ncu.edu.tw/postM/post/adm/20201013_1.pdf</t>
        </is>
      </c>
      <c r="H2154" s="7" t="inlineStr">
        <is>
          <t>http://pdc.adm.ncu.edu.tw/postM/post/adm/20201013_1.pdf</t>
        </is>
      </c>
      <c r="I2154" s="7" t="inlineStr">
        <is>
          <t>http://pdc.adm.ncu.edu.tw/eng/news/20201013_2.pdf</t>
        </is>
      </c>
      <c r="J2154" s="7" t="inlineStr">
        <is>
          <t>http://pdc.adm.ncu.edu.tw/eng/news/20201013_2.pdf</t>
        </is>
      </c>
      <c r="K2154" s="7" t="n"/>
      <c r="L2154" s="7" t="n"/>
      <c r="M2154" s="7" t="inlineStr">
        <is>
          <t>https://www.phy.ncu.edu.tw/news/109%e5%ad%b8%e5%b9%b4%e5%ba%a6%e7%a2%a9%e4%b8%80%e6%96%b0%e7%94%9f%e8%8b%b1%e6%96%87%e8%83%bd%e5%8a%9btoefl-itp%e6%b8%ac%e9%a9%97%e8%80%83%e8%a9%a6%e5%a0%b1%e5%90%8d%e6%b3%a8%e6%84%8f%e4%ba%8b/</t>
        </is>
      </c>
      <c r="N2154" s="7" t="inlineStr">
        <is>
          <t>許慧君</t>
        </is>
      </c>
    </row>
    <row r="2155">
      <c r="A2155" s="7">
        <f>TRUE()</f>
        <v/>
      </c>
      <c r="B2155" s="7" t="inlineStr">
        <is>
          <t>招生</t>
        </is>
      </c>
      <c r="C2155" s="7" t="inlineStr">
        <is>
          <t>高中生</t>
        </is>
      </c>
      <c r="D2155" s="14" t="n">
        <v>44117</v>
      </c>
      <c r="E2155" s="7" t="inlineStr">
        <is>
          <t>110學年度特殊選才入學招生簡章</t>
        </is>
      </c>
      <c r="F2155" s="7" t="inlineStr">
        <is>
          <t>110學年度學士班特殊選才入學招生簡章</t>
        </is>
      </c>
      <c r="G2155" s="7" t="inlineStr">
        <is>
          <t>110學年度學士班特殊選才入學招生簡章</t>
        </is>
      </c>
      <c r="H2155" s="7" t="inlineStr">
        <is>
          <t>http://pdc.adm.ncu.edu.tw/Admission/%E5%90%84%E9%A0%85%E6%8B%9B%E7%94%9F/%E7%89%B9%E6%AE%8A%E9%81%B8%E6%89%8D/110/index.htm</t>
        </is>
      </c>
      <c r="I2155" s="7" t="n"/>
      <c r="J2155" s="7" t="n"/>
      <c r="K2155" s="7" t="n"/>
      <c r="L2155" s="7" t="n"/>
      <c r="M2155" s="7" t="inlineStr">
        <is>
          <t>https://www.phy.ncu.edu.tw/news/110%e5%ad%b8%e5%b9%b4%e5%ba%a6%e7%89%b9%e6%ae%8a%e9%81%b8%e6%89%8d%e5%85%a5%e5%ad%b8%e6%8b%9b%e7%94%9f%e7%b0%a1%e7%ab%a0/</t>
        </is>
      </c>
      <c r="N2155" s="7" t="inlineStr">
        <is>
          <t>許慧君</t>
        </is>
      </c>
    </row>
    <row r="2156">
      <c r="A2156" s="7">
        <f>TRUE()</f>
        <v/>
      </c>
      <c r="B2156" s="7" t="inlineStr">
        <is>
          <t>其他</t>
        </is>
      </c>
      <c r="C2156" s="7" t="n"/>
      <c r="D2156" s="14" t="n">
        <v>44114</v>
      </c>
      <c r="E2156" s="7" t="inlineStr">
        <is>
          <t>請留意詐騙信件</t>
        </is>
      </c>
      <c r="F2156" s="7" t="inlineStr">
        <is>
          <t>請注意！近日有詐騙集團假冒本校教師名義email給教職員師生，請求協助，請留意不要上當，切勿回信。</t>
        </is>
      </c>
      <c r="G2156" s="7" t="n"/>
      <c r="H2156" s="7" t="n"/>
      <c r="I2156" s="7" t="n"/>
      <c r="J2156" s="7" t="n"/>
      <c r="K2156" s="7" t="n"/>
      <c r="L2156" s="7" t="n"/>
      <c r="M2156" s="7" t="inlineStr">
        <is>
          <t>https://www.phy.ncu.edu.tw/news/%e8%ab%8b%e7%95%99%e6%84%8f%e8%a9%90%e9%a8%99%e4%bf%a1%e4%bb%b6/</t>
        </is>
      </c>
      <c r="N2156" s="7" t="inlineStr">
        <is>
          <t>許慧君</t>
        </is>
      </c>
    </row>
    <row r="2157">
      <c r="A2157" s="7">
        <f>TRUE()</f>
        <v/>
      </c>
      <c r="B2157" s="7" t="inlineStr">
        <is>
          <t>其他</t>
        </is>
      </c>
      <c r="C2157" s="7" t="n"/>
      <c r="D2157" s="14" t="n">
        <v>44114</v>
      </c>
      <c r="E2157" s="7" t="inlineStr">
        <is>
          <t>恭賀本系70級朱克泰校友獲選本系108年度傑出系友殊榮-eng</t>
        </is>
      </c>
      <c r="F2157" s="7" t="n"/>
      <c r="G2157" s="7" t="n"/>
      <c r="H2157" s="7" t="n"/>
      <c r="I2157" s="7" t="n"/>
      <c r="J2157" s="7" t="n"/>
      <c r="K2157" s="7" t="n"/>
      <c r="L2157" s="7" t="n"/>
      <c r="M2157" s="7" t="inlineStr">
        <is>
          <t>https://www.phy.ncu.edu.tw/news/%e6%81%ad%e8%b3%80%e6%9c%ac%e7%b3%bb70%e7%b4%9a%e6%9c%b1%e5%85%8b%e6%b3%b0%e6%a0%a1%e5%8f%8b%e7%8d%b2%e9%81%b8%e6%9c%ac%e7%b3%bb108%e5%b9%b4%e5%ba%a6%e5%82%91%e5%87%ba%e7%b3%bb%e5%8f%8b%e6%ae%8a-2/</t>
        </is>
      </c>
      <c r="N2157" s="7" t="inlineStr">
        <is>
          <t>許慧君</t>
        </is>
      </c>
    </row>
    <row r="2158" ht="209" customHeight="1">
      <c r="A2158" s="7">
        <f>TRUE()</f>
        <v/>
      </c>
      <c r="B2158" s="7" t="inlineStr">
        <is>
          <t>演講</t>
        </is>
      </c>
      <c r="C2158" s="7" t="n"/>
      <c r="D2158" s="14" t="n">
        <v>44111</v>
      </c>
      <c r="E2158" s="7" t="inlineStr">
        <is>
          <t>Colloquium20201013-Non-equilibrium Quantum Dynamics with BEC</t>
        </is>
      </c>
      <c r="F2158" s="9" t="inlineStr">
        <is>
          <t>Colloquium
Department of Physics, NCU
Non-equilibrium Quantum Dynamics with BEC
劉怡維 教授 (Prof. Yi- Wei Liu)
國立清華大學物理系(Dept. of Physics, NTHU)
Date 2020.10.13 (Tue)
Place S4-625
Time 14:00-16:00
Abstract: In quantum mechanics, non-equilibrium dynamics is largely unexplored and plays a crucial role in the application of quantum control. To observe time evolution of single quantum system is particularly challenging for experimental implementation, because of its extreme temporal and spatial scale, such as single particle tunneling and dynamics of molecular excitation or relaxation that, although, have been observed statistically. We demonstrate that these phenomena can be studied  in much more details and mimicked using Bose-Einstein condense (BEC). These studied shed a light on several controversial issues in the quantum dynamics.</t>
        </is>
      </c>
      <c r="G2158" s="7" t="n"/>
      <c r="H2158" s="7" t="n"/>
      <c r="I2158" s="7" t="n"/>
      <c r="J2158" s="7" t="n"/>
      <c r="K2158" s="7" t="n"/>
      <c r="L2158" s="7" t="n"/>
      <c r="M2158" s="7" t="inlineStr">
        <is>
          <t>https://www.phy.ncu.edu.tw/news/colloquium20201013-non-equilibrium-quantum-dynamics-with-bec/</t>
        </is>
      </c>
      <c r="N2158" s="7" t="inlineStr">
        <is>
          <t>許慧君</t>
        </is>
      </c>
    </row>
    <row r="2159" ht="53" customHeight="1">
      <c r="A2159" s="7">
        <f>TRUE()</f>
        <v/>
      </c>
      <c r="B2159" s="7" t="inlineStr">
        <is>
          <t>其他</t>
        </is>
      </c>
      <c r="C2159" s="7" t="n"/>
      <c r="D2159" s="14" t="n">
        <v>44110</v>
      </c>
      <c r="E2159" s="7" t="inlineStr">
        <is>
          <t>施工公告</t>
        </is>
      </c>
      <c r="F2159" s="9" t="inlineStr">
        <is>
          <t>施工公告
日期 : 10/12(一) ~ 10/13(二)
地點 : 健雄館S4-402低溫物理實驗室
施工期間將有噪音、粉塵，請勿靠近施工區域，不便之處敬請見諒!</t>
        </is>
      </c>
      <c r="G2159" s="7" t="n"/>
      <c r="H2159" s="7" t="n"/>
      <c r="I2159" s="7" t="n"/>
      <c r="J2159" s="7" t="n"/>
      <c r="K2159" s="7" t="n"/>
      <c r="L2159" s="7" t="n"/>
      <c r="M2159" s="7" t="inlineStr">
        <is>
          <t>https://www.phy.ncu.edu.tw/news/%e6%96%bd%e5%b7%a5%e5%85%ac%e5%91%8a-3/</t>
        </is>
      </c>
      <c r="N2159" s="7" t="inlineStr">
        <is>
          <t>許慧君</t>
        </is>
      </c>
    </row>
    <row r="2160">
      <c r="A2160" s="7">
        <f>TRUE()</f>
        <v/>
      </c>
      <c r="B2160" s="7" t="inlineStr">
        <is>
          <t>其他</t>
        </is>
      </c>
      <c r="C2160" s="7" t="n"/>
      <c r="D2160" s="14" t="n">
        <v>44109</v>
      </c>
      <c r="E2160" s="7" t="inlineStr">
        <is>
          <t>失物招領(109.10.05)</t>
        </is>
      </c>
      <c r="F2160" s="7" t="inlineStr">
        <is>
          <t>有遺失下列物品者，請儘速至物理系辦(S4-629)認領! 未領取物品將於109.10.30清除。</t>
        </is>
      </c>
      <c r="G2160" s="7" t="inlineStr">
        <is>
          <t>http://www.phy.ncu.edu.tw/wp-content/uploads/2020/10/S__1048</t>
        </is>
      </c>
      <c r="H2160" s="7" t="inlineStr">
        <is>
          <t>http://www.phy.ncu.edu.tw/wp-content/uploads/2020/10/S__104882189.jpg</t>
        </is>
      </c>
      <c r="I2160" s="7" t="n"/>
      <c r="J2160" s="7" t="n"/>
      <c r="K2160" s="7" t="n"/>
      <c r="L2160" s="7" t="n"/>
      <c r="M2160" s="7" t="inlineStr">
        <is>
          <t>https://www.phy.ncu.edu.tw/news/%e5%a4%b1%e7%89%a9%e6%8b%9b%e9%a0%98109-10-05/</t>
        </is>
      </c>
      <c r="N2160" s="7" t="inlineStr">
        <is>
          <t>許慧君</t>
        </is>
      </c>
    </row>
    <row r="2161" ht="409.6" customHeight="1">
      <c r="A2161" s="7">
        <f>TRUE()</f>
        <v/>
      </c>
      <c r="B2161" s="7" t="inlineStr">
        <is>
          <t>其他</t>
        </is>
      </c>
      <c r="C2161" s="7" t="n"/>
      <c r="D2161" s="14" t="n">
        <v>44109</v>
      </c>
      <c r="E2161" s="7" t="inlineStr">
        <is>
          <t>學術研究倫理課程Academic Research Ethics Course</t>
        </is>
      </c>
      <c r="F2161" s="9" t="inlineStr">
        <is>
          <t>DEAR 本校研究所同學們大家好：
新生之學術研究倫理課程帳號已建置完成，可以上網修習課程了，
路徑可從中央大學首頁→學生→快速連結→學術倫理https://ethics.moe.edu.tw/
帳號為：學號
密碼為：學號後5碼，
登入時身分選「必修學生」，
如果同學更改密碼後，又忘記密碼，可直接聯繫系所辧助理恢後為原來的設定。
登入後至［課程專區→我的課表與總測驗］將課程俢畢並進行總測驗，每日限5次測驗機會，若通過則於隔日中午至［學習歷程］下載修課證明。
如果同學已上網自行註冊，請將測驗通過證明給系辦，確認修習的單元均相同，即可免再重複修習。
休學或保留學籍的同學，請於復學後，請系所辦將帳號啟用，即可修習課程。
課務組敬上
-----------------------------------------------------------------------------------------------------
Dear the Graduate School Students ,
The account for the new students of academic research ethics course has been completely established. You can begin to take the course online. The path of registering starts from National Central University Homepage → Student → Academic Ethics (https://ethics.moe.edu.tw/)
The Account Number: Your student ID
The Password: The end five numbers of your student ID
When you log in, select your identity as a “compulsory student.”
If the student forgets the password after changing it, he/she can directly contact the department's assistant to restore the original settings.
After logging in, go to [Course → My class schedule and comprehensive examination] finish taking the course and the comprehensive exam. There are five times of testing chance per day. When you pass the exam, go to [Learning] and download the course certification at noon the next day.
If the students have done self registered online, please send your pass-exam certification to the department. After verifying the units of learning are the same as the course, you can avoid taking the course repeatedly.
For those students with suspension or maintaining their student status, after returning to school, please contact the department to enable the account so then you can take the course.</t>
        </is>
      </c>
      <c r="G2161" s="7" t="n"/>
      <c r="H2161" s="7" t="n"/>
      <c r="I2161" s="7" t="n"/>
      <c r="J2161" s="7" t="n"/>
      <c r="K2161" s="7" t="n"/>
      <c r="L2161" s="7" t="n"/>
      <c r="M2161" s="7" t="inlineStr">
        <is>
          <t>https://www.phy.ncu.edu.tw/news/%e5%ad%b8%e8%a1%93%e7%a0%94%e7%a9%b6%e5%80%ab%e7%90%86%e8%aa%b2%e7%a8%8bacademic-research-ethics-course-2/</t>
        </is>
      </c>
      <c r="N2161" s="7" t="inlineStr">
        <is>
          <t>許慧君</t>
        </is>
      </c>
    </row>
    <row r="2162" ht="261" customHeight="1">
      <c r="A2162" s="7">
        <f>TRUE()</f>
        <v/>
      </c>
      <c r="B2162" s="7" t="inlineStr">
        <is>
          <t>演講</t>
        </is>
      </c>
      <c r="C2162" s="7" t="n"/>
      <c r="D2162" s="14" t="n">
        <v>44103</v>
      </c>
      <c r="E2162" s="7" t="inlineStr">
        <is>
          <t>Colloquium20201006-Zebrafish in regeneration research</t>
        </is>
      </c>
      <c r="F2162" s="9" t="inlineStr">
        <is>
          <t>Colloquium
Department of Physics, NCU
Zebrafish in regeneration research
陳振輝博士 (Dr. Chen-Hui Chen)
中央研究院細胞與個體生物學研究所
(Institute of Cellular and Organismic Biology (ICOB), Academia Sinica)
Date 2020.10.06 (Tue)
Place S4-625
Time 14:00-16:00
Abstract: Unlike mammals, adult teleost zebrafish and urodele amphibians are able to regenerate complex tissues, including the heart, spinal cord, and major appendages. These vertebrate animals may hold the secret to enhance human regenerative capacity. My research program uses zebrafish as a model to understand how and why natural regeneration occurs. We aim to combine advanced cell imaging and genetics with systems-level analyses to uncover principles and mechanisms that drive the cellular and tissue behaviors during complex tissue regeneration. In this talk, I will introduce a new cell imaging platform that we have developed to capture the population dynamics of thousands of cells from live animals. In addition, I will share some unexpected findings from an interdisciplinary study as an example for why we teamed up with physicists to dissect the control mechanisms of wound healing response in adult zebrafish.</t>
        </is>
      </c>
      <c r="G2162" s="7" t="n"/>
      <c r="H2162" s="7" t="n"/>
      <c r="I2162" s="7" t="n"/>
      <c r="J2162" s="7" t="n"/>
      <c r="K2162" s="7" t="n"/>
      <c r="L2162" s="7" t="n"/>
      <c r="M2162" s="7" t="inlineStr">
        <is>
          <t>https://www.phy.ncu.edu.tw/news/colloquium20201006-zebrafish-in-regeneration-research/</t>
        </is>
      </c>
      <c r="N2162" s="7" t="inlineStr">
        <is>
          <t>許慧君</t>
        </is>
      </c>
    </row>
    <row r="2163" ht="66" customHeight="1">
      <c r="A2163" s="7">
        <f>TRUE()</f>
        <v/>
      </c>
      <c r="B2163" s="7" t="inlineStr">
        <is>
          <t>獎學金</t>
        </is>
      </c>
      <c r="C2163" s="7" t="n"/>
      <c r="D2163" s="14" t="n">
        <v>44103</v>
      </c>
      <c r="E2163" s="7" t="inlineStr">
        <is>
          <t>109-1物理學系上詮光纖獎學金得獎名單</t>
        </is>
      </c>
      <c r="F2163" s="9" t="inlineStr">
        <is>
          <t>出國交流 吳冠廷 107282006 博士班三年級
研究傑出 莊翔淯 107282001 博士班三年級
研究傑出 陳可翰 107222039 博士班三年級
恭喜以上三位同學獲獎
請得獎同學留意得獎信件通知!</t>
        </is>
      </c>
      <c r="G2163" s="7" t="n"/>
      <c r="H2163" s="7" t="n"/>
      <c r="I2163" s="7" t="n"/>
      <c r="J2163" s="7" t="n"/>
      <c r="K2163" s="7" t="n"/>
      <c r="L2163" s="7" t="n"/>
      <c r="M2163" s="7" t="inlineStr">
        <is>
          <t>https://www.phy.ncu.edu.tw/news/109-1%e7%89%a9%e7%90%86%e5%ad%b8%e7%b3%bb%e4%b8%8a%e8%a9%ae%e5%85%89%e7%ba%96%e7%8d%8e%e5%ad%b8%e9%87%91%e5%be%97%e7%8d%8e%e5%90%8d%e5%96%ae/</t>
        </is>
      </c>
      <c r="N2163" s="7" t="inlineStr">
        <is>
          <t>許慧君</t>
        </is>
      </c>
    </row>
    <row r="2164" ht="79" customHeight="1">
      <c r="A2164" s="7">
        <f>TRUE()</f>
        <v/>
      </c>
      <c r="B2164" s="7" t="inlineStr">
        <is>
          <t>獎學金</t>
        </is>
      </c>
      <c r="C2164" s="7" t="n"/>
      <c r="D2164" s="14" t="n">
        <v>44103</v>
      </c>
      <c r="E2164" s="7" t="inlineStr">
        <is>
          <t>109學年度王立文女士獎學金得獎名單</t>
        </is>
      </c>
      <c r="F2164" s="9" t="inlineStr">
        <is>
          <t>吳冠禎 108202001 大學部二年級
陳芷韻 108202504 大學部二年級
黃信雯 107202006 大學部三年級
陳盈珊 107202503 大學部三年級
恭喜四位同學獲獎!
獲獎通知及公共服務相關事項以email個別通知</t>
        </is>
      </c>
      <c r="G2164" s="7" t="n"/>
      <c r="H2164" s="7" t="n"/>
      <c r="I2164" s="7" t="n"/>
      <c r="J2164" s="7" t="n"/>
      <c r="K2164" s="7" t="n"/>
      <c r="L2164" s="7" t="n"/>
      <c r="M2164" s="7" t="inlineStr">
        <is>
          <t>https://www.phy.ncu.edu.tw/news/109%e5%ad%b8%e5%b9%b4%e5%ba%a6%e7%8e%8b%e7%ab%8b%e6%96%87%e5%a5%b3%e5%a3%ab%e7%8d%8e%e5%ad%b8%e9%87%91%e5%be%97%e7%8d%8e%e5%90%8d%e5%96%ae/</t>
        </is>
      </c>
      <c r="N2164" s="7" t="inlineStr">
        <is>
          <t>許慧君</t>
        </is>
      </c>
    </row>
    <row r="2165" ht="66" customHeight="1">
      <c r="A2165" s="7">
        <f>TRUE()</f>
        <v/>
      </c>
      <c r="B2165" s="7" t="inlineStr">
        <is>
          <t>其他</t>
        </is>
      </c>
      <c r="C2165" s="7" t="n"/>
      <c r="D2165" s="14" t="n">
        <v>44100</v>
      </c>
      <c r="E2165" s="7" t="inlineStr">
        <is>
          <t>9/28(一)前請務必確認1091學期選課結果(路徑：選課系統 &gt; 個人功能表 &gt; 選課結果)，如須異動，請於9/28(一)17:00前辦理人工加退選</t>
        </is>
      </c>
      <c r="F2165" s="9" t="inlineStr">
        <is>
          <t>9/28(一)前請務必確認1091學期選課結果
(路徑：選課系統 &gt; 個人功能表 &gt; 選課結果)，
如須異動，請於9/28(一)17:00前辦理人工加退選，謝謝!
人工加退選申請流程：登入選課系統-&gt;課程加退選-&gt;人工加退選申請表印製-&gt;任課教師簽核-&gt;至出納組繳現金100元或至課務組悠遊卡扣款100元 -&gt;繳至課務組</t>
        </is>
      </c>
      <c r="G2165" s="7" t="n"/>
      <c r="H2165" s="7" t="n"/>
      <c r="I2165" s="7" t="n"/>
      <c r="J2165" s="7" t="n"/>
      <c r="K2165" s="7" t="n"/>
      <c r="L2165" s="7" t="n"/>
      <c r="M2165" s="7" t="inlineStr">
        <is>
          <t>https://www.phy.ncu.edu.tw/news/9-28%e4%b8%80%e5%89%8d%e8%ab%8b%e5%8b%99%e5%bf%85%e7%a2%ba%e8%aa%8d1091%e5%ad%b8%e6%9c%9f%e9%81%b8%e8%aa%b2%e7%b5%90%e6%9e%9c%e8%b7%af%e5%be%91%ef%bc%9a%e9%81%b8%e8%aa%b2%e7%b3%bb%e7%b5%b1/</t>
        </is>
      </c>
      <c r="N2165" s="7" t="inlineStr">
        <is>
          <t>許慧君</t>
        </is>
      </c>
    </row>
    <row r="2166" ht="92" customHeight="1">
      <c r="A2166" s="7">
        <f>TRUE()</f>
        <v/>
      </c>
      <c r="B2166" s="7" t="inlineStr">
        <is>
          <t>研討會</t>
        </is>
      </c>
      <c r="C2166" s="7" t="n"/>
      <c r="D2166" s="14" t="n">
        <v>44100</v>
      </c>
      <c r="E2166" s="7" t="inlineStr">
        <is>
          <t>2021物理年會</t>
        </is>
      </c>
      <c r="F2166" s="9" t="inlineStr">
        <is>
          <t>https://tps2021.conf.tw
重要日期:
報名開放日期：2020年9月25日
摘要上傳截止日期：2020年11月7日 24:00
註冊費優惠截止日期：2020年11月30日24:00
線上報名截止日期：2021年1月2日24:00
會議時間：2021年1月27日至1月29日(星期三~五)報名方式：一律網路報名</t>
        </is>
      </c>
      <c r="G2166" s="7" t="inlineStr">
        <is>
          <t>https://tps2021.conf.tw</t>
        </is>
      </c>
      <c r="H2166" s="7" t="inlineStr">
        <is>
          <t>https://tps2021.conf.tw/?fbclid=IwAR0SoRl6qEBNGzxVh4QCDm9KK2ZLNq3GEZI7GpGpif1VztClzJDSVBWTPQc</t>
        </is>
      </c>
      <c r="I2166" s="7" t="inlineStr">
        <is>
          <t>http://www.phy.ncu.edu.tw/wp-content/uploads/2020/09/ch-1.jp</t>
        </is>
      </c>
      <c r="J2166" s="7" t="inlineStr">
        <is>
          <t>http://www.phy.ncu.edu.tw/wp-content/uploads/2020/09/ch-1.jpg</t>
        </is>
      </c>
      <c r="K2166" s="7" t="n"/>
      <c r="L2166" s="7" t="n"/>
      <c r="M2166" s="7" t="inlineStr">
        <is>
          <t>https://www.phy.ncu.edu.tw/news/2021%e7%89%a9%e7%90%86%e5%b9%b4%e6%9c%83/</t>
        </is>
      </c>
      <c r="N2166" s="7" t="inlineStr">
        <is>
          <t>許慧君</t>
        </is>
      </c>
    </row>
    <row r="2167">
      <c r="A2167" s="7">
        <f>TRUE()</f>
        <v/>
      </c>
      <c r="B2167" s="7" t="inlineStr">
        <is>
          <t>招生</t>
        </is>
      </c>
      <c r="C2167" s="7" t="n"/>
      <c r="D2167" s="14" t="n">
        <v>44099</v>
      </c>
      <c r="E2167" s="7" t="inlineStr">
        <is>
          <t>110學年度-2021/2022雙聯學位計畫甄選簡章</t>
        </is>
      </c>
      <c r="F2167" s="7" t="n"/>
      <c r="G2167" s="7" t="inlineStr">
        <is>
          <t>http://www.phy.ncu.edu.tw/wp-content/uploads/2020/09/e9880c5</t>
        </is>
      </c>
      <c r="H2167" s="7" t="inlineStr">
        <is>
          <t>http://www.phy.ncu.edu.tw/wp-content/uploads/2020/09/e9880c53249782f926cdb753258936b0.jpg</t>
        </is>
      </c>
      <c r="I2167" s="7" t="n"/>
      <c r="J2167" s="7" t="n"/>
      <c r="K2167" s="7" t="n"/>
      <c r="L2167" s="7" t="n"/>
      <c r="M2167" s="7" t="inlineStr">
        <is>
          <t>https://www.phy.ncu.edu.tw/news/110%e5%ad%b8%e5%b9%b4%e5%ba%a6-2021-2022%e9%9b%99%e8%81%af%e5%ad%b8%e4%bd%8d%e8%a8%88%e7%95%ab%e7%94%84%e9%81%b8%e7%b0%a1%e7%ab%a0/</t>
        </is>
      </c>
      <c r="N2167" s="7" t="inlineStr">
        <is>
          <t>許慧君</t>
        </is>
      </c>
    </row>
    <row r="2168" ht="40" customHeight="1">
      <c r="A2168" s="7">
        <f>TRUE()</f>
        <v/>
      </c>
      <c r="B2168" s="7" t="inlineStr">
        <is>
          <t>其他</t>
        </is>
      </c>
      <c r="C2168" s="7" t="n"/>
      <c r="D2168" s="14" t="n">
        <v>44098</v>
      </c>
      <c r="E2168" s="7" t="inlineStr">
        <is>
          <t>物理系學生信件招領公告~2020/10/16((星期五)止</t>
        </is>
      </c>
      <c r="F2168" s="9" t="inlineStr">
        <is>
          <t>招領時間:~即日起至2020/10/16(星期五)止，2020/10/16後清除或退回原寄件人。
招領地點:系辦公室6F-629
未領信件名單–</t>
        </is>
      </c>
      <c r="G2168" s="7" t="inlineStr">
        <is>
          <t>http://www.phy.ncu.edu.tw/wp-content/uploads/2020/09/1090924</t>
        </is>
      </c>
      <c r="H2168" s="7" t="inlineStr">
        <is>
          <t>http://www.phy.ncu.edu.tw/wp-content/uploads/2020/09/1090924未領信件招領.jpg</t>
        </is>
      </c>
      <c r="I2168" s="7" t="inlineStr">
        <is>
          <t>http://www.phy.ncu.edu.tw/wp-content/uploads/2020/09/11月.jpg</t>
        </is>
      </c>
      <c r="J2168" s="7" t="inlineStr">
        <is>
          <t>http://www.phy.ncu.edu.tw/wp-content/uploads/2020/09/11月.jpg</t>
        </is>
      </c>
      <c r="K2168" s="7" t="n"/>
      <c r="L2168" s="7" t="n"/>
      <c r="M2168" s="7" t="inlineStr">
        <is>
          <t>https://www.phy.ncu.edu.tw/news/%e7%89%a9%e7%90%86%e7%b3%bb%e5%ad%b8%e7%94%9f%e4%bf%a1%e4%bb%b6%e6%8b%9b%e9%a0%98%e5%85%ac%e5%91%8a2020-10-16%e6%98%9f%e6%9c%9f%e4%ba%94%e6%ad%a2/</t>
        </is>
      </c>
      <c r="N2168" s="7" t="inlineStr">
        <is>
          <t>劉怡貞</t>
        </is>
      </c>
    </row>
    <row r="2169" ht="297" customHeight="1">
      <c r="A2169" s="7">
        <f>TRUE()</f>
        <v/>
      </c>
      <c r="B2169" s="7" t="inlineStr">
        <is>
          <t>演講</t>
        </is>
      </c>
      <c r="C2169" s="7" t="n"/>
      <c r="D2169" s="14" t="n">
        <v>44097</v>
      </c>
      <c r="E2169" s="7" t="inlineStr">
        <is>
          <t>Colloquium20200929-Demonstration and applications of Light-wave optoelectronics and nonlinear light microscopy enabled by precise femtosecond laser generation</t>
        </is>
      </c>
      <c r="F2169" s="9" t="inlineStr">
        <is>
          <t>Colloquium
Department of Physics, NCU
Demonstration and applications of Light-wave optoelectronics and nonlinear light microscopy enabled by precise femtosecond laser generation
賈世璿教授 (Prof. Shih-Hsuan Chia)
陽明大學生醫光電所(Institute of Biophotonics, NYMU)
Date 2020.09.29 (Tue)
Place S4-625
Time 14:00-16:00
Abstract: A better understanding of mode-locking mechanisms and nonlinear optical processes leads to the demonstrations of advanced femtosecond sources, enabling the explorations of the research/industry frontiers, such as precision metrology, ultrafast dynamics, and microscopy applications. In this talk, I will firstly discuss the analyses of (1) the spatiotemporal laser physics behind octave-spanning Ti:sapphire lasers and (2) nonlinear fiber optics for coherent supercontinuum generation. The analyses rely on proper modeling the roles of optical Kerr nonlinearity, dispersion, diffraction, gain features of Ti:sapphire crystals (i.e., gain cross section, gain saturation, and the geometry of the pump beam), and multiphoton ionization processes, and resulting in useful guidelines to demonstrate state-of-the-art femtosecond generations, such as shorter pulse generation from a single laser oscillator and lower-noise supercontinuum generation. The optimized femtosecond laser sources have been applied and shown their uniqueness for (1) optical-field-controlled photoemission from plasmonic nanoparticles and (2) compact nonlinear microscopy for biomedical applications.</t>
        </is>
      </c>
      <c r="G2169" s="7" t="n"/>
      <c r="H2169" s="7" t="n"/>
      <c r="I2169" s="7" t="n"/>
      <c r="J2169" s="7" t="n"/>
      <c r="K2169" s="7" t="n"/>
      <c r="L2169" s="7" t="n"/>
      <c r="M2169" s="7" t="inlineStr">
        <is>
          <t>https://www.phy.ncu.edu.tw/news/colloquium20200929-demonstration-and-applications-of-light-wave-optoelectronics-and-nonlinear-light-microscopy-enabled-by-precise-femtosecond-laser-generation/</t>
        </is>
      </c>
      <c r="N2169" s="7" t="inlineStr">
        <is>
          <t>許慧君</t>
        </is>
      </c>
    </row>
    <row r="2170" ht="369" customHeight="1">
      <c r="A2170" s="7">
        <f>TRUE()</f>
        <v/>
      </c>
      <c r="B2170" s="7" t="inlineStr">
        <is>
          <t>演講</t>
        </is>
      </c>
      <c r="C2170" s="7" t="n"/>
      <c r="D2170" s="14" t="n">
        <v>44096</v>
      </c>
      <c r="E2170" s="7" t="inlineStr">
        <is>
          <t>理學院先進技術系列講座：從奈米光刻技術到量子技術應用</t>
        </is>
      </c>
      <c r="F2170" s="9" t="inlineStr">
        <is>
          <t>I.量子技術與應用講座
時間：10/6(二)、10/27(二) 、11/17(二) 、12/8(二) 、12/29(二)10:00-12:00 (請提前入座)
地點：科二館2樓203會議室
講者：程思誠教授(文化大學光電物理學系)
講題：
第一講: Quantum Space: Stage of Quantum Phenomena (量子空間:量子現象的舞台)
第二講: Quantum Oscillator: Ancestor of Quantum Optics (量子震盪:量子光學的起源)
第三講: Linear Optics: Path to Quantum Information (線性光學:通往量子資訊的道路)
第四講: Quantum Search: Applications of Quantum Interference (量子搜尋:量子干涉的應用)
第五講: Quantum Teleportation and Quantum Radar: Applications of Quantum Entanglement (量子傳輸與量子雷達:量子糾纏的應用)
備註：五次全程參與量子技術與應用講座者，理學院將頒發課程學習證書一張！
報名網址：https://forms.gle/qjtXTfKG4GTWbDTb8
II.量子技術與應用咖啡論壇
時間：10/13(二) 、11/3(二) 、11/24(二) 、12/15(二) 、1/5(二)10:00-12:00 (請提前入座)
地點：科二館2樓203會議室
主持人：林宗泰院長
與談人：程思誠教授(文化大學光電物理學系)
備註：理學院將提供甜甜圈、咖啡等餐點，希望營造輕鬆聊天的方式，歡迎本校對於量子技術有興趣的教師學生參加，激盪出更多火花。
報名網址：https://forms.gle/A31sy436pkVDUaeh9
III.奈米光刻技術講座
時間：11/25(三) 10:00-12:00 (請提前入座)
地點：健雄館6樓625教室
講師：中研院林本堅院士
講題：從5微米(um)到5奈米(nm)的光刻創舉
備註：填完本份報名表單、並於當天全程參與此次奈米光刻技術講座者，理學院將贈送小木屋鬆餅60元抵用餐券一張！
報名網址：https://forms.gle/AWAXkuTJkgwtJTNu8</t>
        </is>
      </c>
      <c r="G2170" s="7" t="inlineStr">
        <is>
          <t>https://forms.gle/qjtXTfKG4GTWbDTb8</t>
        </is>
      </c>
      <c r="H2170" s="7" t="inlineStr">
        <is>
          <t>https://forms.gle/qjtXTfKG4GTWbDTb8</t>
        </is>
      </c>
      <c r="I2170" s="7" t="inlineStr">
        <is>
          <t>https://forms.gle/A31sy436pkVDUaeh9</t>
        </is>
      </c>
      <c r="J2170" s="7" t="inlineStr">
        <is>
          <t>https://forms.gle/A31sy436pkVDUaeh9</t>
        </is>
      </c>
      <c r="K2170" s="7" t="inlineStr">
        <is>
          <t>https://forms.gle/AWAXkuTJkgwtJTNu8</t>
        </is>
      </c>
      <c r="L2170" s="7" t="inlineStr">
        <is>
          <t>https://forms.gle/AWAXkuTJkgwtJTNu8</t>
        </is>
      </c>
      <c r="M2170" s="7" t="inlineStr">
        <is>
          <t>https://www.phy.ncu.edu.tw/news/%e7%90%86%e5%ad%b8%e9%99%a2%e5%85%88%e9%80%b2%e6%8a%80%e8%a1%93%e7%b3%bb%e5%88%97%e8%ac%9b%e5%ba%a7%ef%bc%9a%e5%be%9e%e5%a5%88%e7%b1%b3%e5%85%89%e5%88%bb%e6%8a%80%e8%a1%93%e5%88%b0%e9%87%8f%e5%ad%90/</t>
        </is>
      </c>
      <c r="N2170" s="7" t="inlineStr">
        <is>
          <t>許慧君</t>
        </is>
      </c>
    </row>
    <row r="2171" ht="209" customHeight="1">
      <c r="A2171" s="7">
        <f>TRUE()</f>
        <v/>
      </c>
      <c r="B2171" s="7" t="inlineStr">
        <is>
          <t>其他</t>
        </is>
      </c>
      <c r="C2171" s="7" t="n"/>
      <c r="D2171" s="14" t="n">
        <v>44096</v>
      </c>
      <c r="E2171" s="7" t="inlineStr">
        <is>
          <t>109年申請暑期分階段常備兵役軍事訓練，10月16日開始申請</t>
        </is>
      </c>
      <c r="F2171" s="9" t="inlineStr">
        <is>
          <t>資料來源：生輔組
109年申請暑期分階段常備兵役軍事訓練，10月16日開始申請!
主旨：內政部辦理109年就讀專科以上83至92年次在學男子申請分階段接受常備兵役軍事訓練
83至92年次役男請注意！
有意願於110年及111年暑假期間連續2年完成4個月常備兵役軍事訓練者，請於109年10月16日上午10時至11月16日下午5點，至內政部役政署全球資訊網「分階段接受常備兵役軍事訓練系統」提出申請，並完成網路申請作業。
內政部提醒，申請前應詳閱公告說明並審慎選擇梯次，僅能擇一梯次軍種兵科提出申請，申請資料經確認送出後不得更換申請梯次軍種兵科。各梯次軍種兵科申請人數未超過錄取員額時，全額錄取；如申請人數逾錄取員額時，將於109年11月17日上午10時辦理超額抽籤。有意願且未來連續2年暑假無實習或出境等規劃的役男，記得在期限內完成網路申請。
若有疑義，請於上班時間向戶籍地鄉(鎮、市、區)公所、直轄市、縣(市)政府或內政部役政署洽詢。
http://military.ncu.edu.tw/post_detail.php?no=1211</t>
        </is>
      </c>
      <c r="G2171" s="7" t="inlineStr">
        <is>
          <t>http://military.ncu.edu.tw/post_detail.php?no=1211</t>
        </is>
      </c>
      <c r="H2171" s="7" t="inlineStr">
        <is>
          <t>http://military.ncu.edu.tw/post_detail.php?no=1211&amp;fbclid=IwAR09jyx3UxkyrkQnwOrQfXbklIKdD27eEQqsKUfWLKr6JtqVrbPgMy6vL-I</t>
        </is>
      </c>
      <c r="I2171" s="7" t="n"/>
      <c r="J2171" s="7" t="n"/>
      <c r="K2171" s="7" t="n"/>
      <c r="L2171" s="7" t="n"/>
      <c r="M2171" s="7" t="inlineStr">
        <is>
          <t>https://www.phy.ncu.edu.tw/news/13369/</t>
        </is>
      </c>
      <c r="N2171" s="7" t="inlineStr">
        <is>
          <t>吳菁穗</t>
        </is>
      </c>
    </row>
    <row r="2172" ht="297" customHeight="1">
      <c r="A2172" s="7">
        <f>TRUE()</f>
        <v/>
      </c>
      <c r="B2172" s="7" t="inlineStr">
        <is>
          <t>其他</t>
        </is>
      </c>
      <c r="C2172" s="7" t="n"/>
      <c r="D2172" s="14" t="n">
        <v>44096</v>
      </c>
      <c r="E2172" s="7" t="inlineStr">
        <is>
          <t>請同學務必於09月24日確認選課資料Please confirm your selected course list between Sep24 to Sep28</t>
        </is>
      </c>
      <c r="F2172" s="9" t="inlineStr">
        <is>
          <t>資料來源：課務組
請同學務必於09月24日(四)上午9時之後，至選課系統確認課程，特別留意課程課號是否正確符合畢業規定。
若課程仍有異動需求，請辦理人工加退選，
人工加退選辦理期間：109/09/24(四) 09:00 ~ 109/09/28 (一) 17:00
辦理程序：登入選課系統、課程加退選、人工加退選課程申請表、列印申請表、任課教師簽章、出納組繳交現金或課務組悠遊卡扣款 100元手續費、申請表送至【課務組】
逾期不再受理，只能申請停修(109/10/26-109/12/11)，期末不得再以任何理由請求修改課程。
Dear Students:
Please check your selected courses result at Course Schedule Planning System between Sep 24rd to Sep28th . If there’s any problem, please submit your form of manually add/drop courses to NCU curriculum division to correct the course.
How to do it: Log in NCU Course Schedule Planning System, Add and Drop courses, Print application form to manually update course selection record, Get signature of the course instructor, Pay late processing fee of NT100 to cashier division, Submit the form to curriculum division(3rd floor at administrative building).
When to do it: During Sep 24th to Sep 28th , 9a.m. to 5p.m.
After this period, you could only apply for withdrawing course between Oct. 26th to Dec. 11th.
Please be reminded that any application for correcting your course list after Dec. 11th for any reason won’t be accepted.
NCU Curriculum  Division</t>
        </is>
      </c>
      <c r="G2172" s="7" t="n"/>
      <c r="H2172" s="7" t="n"/>
      <c r="I2172" s="7" t="n"/>
      <c r="J2172" s="7" t="n"/>
      <c r="K2172" s="7" t="n"/>
      <c r="L2172" s="7" t="n"/>
      <c r="M2172" s="7" t="inlineStr">
        <is>
          <t>https://www.phy.ncu.edu.tw/news/%e8%ab%8b%e5%90%8c%e5%ad%b8%e5%8b%99%e5%bf%85%e6%96%bc09%e6%9c%8824%e6%97%a5%e7%a2%ba%e8%aa%8d%e9%81%b8%e8%aa%b2%e8%b3%87%e6%96%99please-confirm-your-selected-course-list-between-sep24-to-sep28/</t>
        </is>
      </c>
      <c r="N2172" s="7" t="inlineStr">
        <is>
          <t>吳菁穗</t>
        </is>
      </c>
    </row>
    <row r="2173" ht="333" customHeight="1">
      <c r="A2173" s="7">
        <f>TRUE()</f>
        <v/>
      </c>
      <c r="B2173" s="7" t="inlineStr">
        <is>
          <t>其他</t>
        </is>
      </c>
      <c r="C2173" s="7" t="n"/>
      <c r="D2173" s="14" t="n">
        <v>44095</v>
      </c>
      <c r="E2173" s="7" t="inlineStr">
        <is>
          <t>109學年度第1學期【學分費】及【貸款差額】繳費單下載時間公告</t>
        </is>
      </c>
      <c r="F2173" s="9" t="inlineStr">
        <is>
          <t>一、繳費期間為：109年10月7日（三）至109年10月23日（五）
繳費截止日：109年10月23日（五）
＊使用信用卡刷卡需3~4個工作天才能入帳（不含假日），超商繳交需5~7個工作天才能入帳（不含假日）請提早授權或繳納，以免逾期。
學分費之逾期後續問題請洽課務組。
二、109.10.7開放網路下載繳費單：
(1)學校首頁的Portal入口下載列印繳費單 (學生服務→生活助學服務→學費繳費單)
(2)第一銀行第e學雜費入口網：https://eschool.firstbank.com.tw (依畫面選項選擇學校名稱，依序輸入學號及身分證後6碼)
(3)學雜費管理系統：http://tuition.is.ncu.edu.tw/stdvoucher
三、繳費方式：
(1)臨櫃繳款：第一銀行全省分行
第一銀行於每週二、四、五上午10:00~12:00會配合到校服務 / 行政大樓一樓
(2)ATM轉帳繳費：轉入行庫代碼007（第一銀行）
(3)語音信用卡繳費：02-27608818
(4)網路信用卡繳費：https://www.27608818.com
(5)超商繳款：須自付手續費
(6)台灣pay繳費(晶片金融卡)：須自付手續費10元
＊請同學多利用自動化設備繳款，使用信用卡刷卡需3~4個工作天才能入帳（不含假日），超商繳交需5~7個工作天才能入帳（不含假日）請提早授權或繳納，以免逾期。
四、若對繳費單內容有任何疑問請洽出納組（分機57346）。
五、未繳交學分費者，依選課辦法第三條規定，依規定需繳交學分費者，請於期限內繳交完畢，否則視同未完成選課手續，所修習需繳交學分費之課程，均予自動退選。請注意，以免權益受損。
六、學分費收費對象：碩博士生（98學年度以後入學之博士生除外）、大學延畢生、修教育學分者、就學貸款不足額者。</t>
        </is>
      </c>
      <c r="G2173" s="7" t="n"/>
      <c r="H2173" s="7" t="n"/>
      <c r="I2173" s="7" t="n"/>
      <c r="J2173" s="7" t="n"/>
      <c r="K2173" s="7" t="n"/>
      <c r="L2173" s="7" t="n"/>
      <c r="M2173" s="7" t="inlineStr">
        <is>
          <t>https://www.phy.ncu.edu.tw/news/109%e5%ad%b8%e5%b9%b4%e5%ba%a6%e7%ac%ac1%e5%ad%b8%e6%9c%9f%e3%80%90%e5%ad%b8%e5%88%86%e8%b2%bb%e3%80%91%e5%8f%8a%e3%80%90%e8%b2%b8%e6%ac%be%e5%b7%ae%e9%a1%8d%e3%80%91%e7%b9%b3%e8%b2%bb%e5%96%ae/</t>
        </is>
      </c>
      <c r="N2173" s="7" t="inlineStr">
        <is>
          <t>許慧君</t>
        </is>
      </c>
    </row>
    <row r="2174">
      <c r="A2174" s="7">
        <f>TRUE()</f>
        <v/>
      </c>
      <c r="B2174" s="7" t="inlineStr">
        <is>
          <t>其他</t>
        </is>
      </c>
      <c r="C2174" s="7" t="n"/>
      <c r="D2174" s="14" t="n">
        <v>44095</v>
      </c>
      <c r="E2174" s="7" t="inlineStr">
        <is>
          <t>109-1教室異動公告</t>
        </is>
      </c>
      <c r="F2174" s="7" t="n"/>
      <c r="G2174" s="7" t="inlineStr">
        <is>
          <t>http://www.phy.ncu.edu.tw/wp-content/uploads/2020/09/未命名.png</t>
        </is>
      </c>
      <c r="H2174" s="7" t="inlineStr">
        <is>
          <t>http://www.phy.ncu.edu.tw/wp-content/uploads/2020/09/未命名.png</t>
        </is>
      </c>
      <c r="I2174" s="7" t="n"/>
      <c r="J2174" s="7" t="n"/>
      <c r="K2174" s="7" t="n"/>
      <c r="L2174" s="7" t="n"/>
      <c r="M2174" s="7" t="inlineStr">
        <is>
          <t>https://www.phy.ncu.edu.tw/news/109-1%e6%95%99%e5%ae%a4%e7%95%b0%e5%8b%95%e5%85%ac%e5%91%8a/</t>
        </is>
      </c>
      <c r="N2174" s="7" t="inlineStr">
        <is>
          <t>許慧君</t>
        </is>
      </c>
    </row>
    <row r="2175" ht="144" customHeight="1">
      <c r="A2175" s="7">
        <f>TRUE()</f>
        <v/>
      </c>
      <c r="B2175" s="7" t="inlineStr">
        <is>
          <t>其他</t>
        </is>
      </c>
      <c r="C2175" s="7" t="n"/>
      <c r="D2175" s="14" t="n">
        <v>44092</v>
      </c>
      <c r="E2175" s="7" t="inlineStr">
        <is>
          <t>109-1一對一課輔開放報名囉！</t>
        </is>
      </c>
      <c r="F2175" s="9" t="inlineStr">
        <is>
          <t>一對一課業輔導即日起受理報名，請各單位配合辦理，並轉知協助教師實施。
一、為厚實專業基礎課程課業輔導，並配合學生學習需求，教務處持續推動一對一課業輔導制度，請多多利用。
二、 即日起受理紙本申請，報名至109年10月12日止，額滿為止。
三、 109-1學期一對一課輔制度說明請參考教學發展中心網站【學生學習→課後輔導】
五、相關內容與表格請至教務處教學發展中心網站【表格下載】區下載使用。申請繳交資料如下：
(一)一對一課輔申請表（「指定代理人」處由該科教師或系主任核章）
(二)本校「獎助生暨學生兼任助理學習與勞僱型態同意書」
(三)本校「員工個人資料保密同意書」
連結：http://pdc.adm.ncu.edu.tw/postM/post/tldc/1091_10909_1.pdf</t>
        </is>
      </c>
      <c r="G2175" s="7" t="inlineStr">
        <is>
          <t>http://pdc.adm.ncu.edu.tw/postM/post/tldc/1091_10909_1.pdf</t>
        </is>
      </c>
      <c r="H2175" s="7" t="inlineStr">
        <is>
          <t>http://pdc.adm.ncu.edu.tw/postM/post/tldc/1091_10909_1.pdf</t>
        </is>
      </c>
      <c r="I2175" s="7" t="n"/>
      <c r="J2175" s="7" t="n"/>
      <c r="K2175" s="7" t="n"/>
      <c r="L2175" s="7" t="n"/>
      <c r="M2175" s="7" t="inlineStr">
        <is>
          <t>https://www.phy.ncu.edu.tw/news/109-1%e4%b8%80%e5%b0%8d%e4%b8%80%e8%aa%b2%e8%bc%94%e9%96%8b%e6%94%be%e5%a0%b1%e5%90%8d%e5%9b%89%ef%bc%81/</t>
        </is>
      </c>
      <c r="N2175" s="7" t="inlineStr">
        <is>
          <t>許慧君</t>
        </is>
      </c>
    </row>
    <row r="2176">
      <c r="A2176" s="7">
        <f>TRUE()</f>
        <v/>
      </c>
      <c r="B2176" s="7" t="inlineStr">
        <is>
          <t>其他</t>
        </is>
      </c>
      <c r="C2176" s="7" t="n"/>
      <c r="D2176" s="14" t="n">
        <v>44091</v>
      </c>
      <c r="E2176" s="7" t="inlineStr">
        <is>
          <t>中央大學語言中心秋季班英外語推廣教育課程招生中</t>
        </is>
      </c>
      <c r="F2176" s="7" t="n"/>
      <c r="G2176" s="7" t="inlineStr">
        <is>
          <t>http://www.phy.ncu.edu.tw/wp-content/uploads/2020/09/cdf1376</t>
        </is>
      </c>
      <c r="H2176" s="7" t="inlineStr">
        <is>
          <t>http://www.phy.ncu.edu.tw/wp-content/uploads/2020/09/cdf137629b3f59cdc1d838bad8f9f735.jpg</t>
        </is>
      </c>
      <c r="I2176" s="7" t="n"/>
      <c r="J2176" s="7" t="n"/>
      <c r="K2176" s="7" t="n"/>
      <c r="L2176" s="7" t="n"/>
      <c r="M2176" s="7" t="inlineStr">
        <is>
          <t>https://www.phy.ncu.edu.tw/news/%e4%b8%ad%e5%a4%ae%e5%a4%a7%e5%ad%b8%e8%aa%9e%e8%a8%80%e4%b8%ad%e5%bf%83%e7%a7%8b%e5%ad%a3%e7%8f%ad%e8%8b%b1%e5%a4%96%e8%aa%9e%e6%8e%a8%e5%bb%a3%e6%95%99%e8%82%b2%e8%aa%b2%e7%a8%8b%e6%8b%9b%e7%94%9f/</t>
        </is>
      </c>
      <c r="N2176" s="7" t="inlineStr">
        <is>
          <t>許慧君</t>
        </is>
      </c>
    </row>
    <row r="2177">
      <c r="A2177" s="7">
        <f>TRUE()</f>
        <v/>
      </c>
      <c r="B2177" s="7" t="inlineStr">
        <is>
          <t>其他</t>
        </is>
      </c>
      <c r="C2177" s="7" t="n"/>
      <c r="D2177" s="14" t="n">
        <v>44091</v>
      </c>
      <c r="E2177" s="7" t="inlineStr">
        <is>
          <t>109學年度第一學期諮商中心活動宣傳</t>
        </is>
      </c>
      <c r="F2177" s="7" t="n"/>
      <c r="G2177" s="7" t="inlineStr">
        <is>
          <t>http://www.phy.ncu.edu.tw/wp-content/uploads/2020/09/a8b9d12</t>
        </is>
      </c>
      <c r="H2177" s="7" t="inlineStr">
        <is>
          <t>http://www.phy.ncu.edu.tw/wp-content/uploads/2020/09/a8b9d1291060955bcf32574ef95d501f.jpg</t>
        </is>
      </c>
      <c r="I2177" s="7" t="n"/>
      <c r="J2177" s="7" t="n"/>
      <c r="K2177" s="7" t="n"/>
      <c r="L2177" s="7" t="n"/>
      <c r="M2177" s="7" t="inlineStr">
        <is>
          <t>https://www.phy.ncu.edu.tw/news/109%e5%ad%b8%e5%b9%b4%e5%ba%a6%e7%ac%ac%e4%b8%80%e5%ad%b8%e6%9c%9f%e8%ab%ae%e5%95%86%e4%b8%ad%e5%bf%83%e6%b4%bb%e5%8b%95%e5%ae%a3%e5%82%b3/</t>
        </is>
      </c>
      <c r="N2177" s="7" t="inlineStr">
        <is>
          <t>許慧君</t>
        </is>
      </c>
    </row>
    <row r="2178">
      <c r="A2178" s="7">
        <f>TRUE()</f>
        <v/>
      </c>
      <c r="B2178" s="7" t="inlineStr">
        <is>
          <t>其他</t>
        </is>
      </c>
      <c r="C2178" s="7" t="n"/>
      <c r="D2178" s="14" t="n">
        <v>44091</v>
      </c>
      <c r="E2178" s="7" t="inlineStr">
        <is>
          <t>台灣聯合大學系統跨校選授課校際專車</t>
        </is>
      </c>
      <c r="F2178" s="7" t="n"/>
      <c r="G2178" s="7" t="inlineStr">
        <is>
          <t>http://www.phy.ncu.edu.tw/wp-content/uploads/2020/09/8865717</t>
        </is>
      </c>
      <c r="H2178" s="7" t="inlineStr">
        <is>
          <t>http://www.phy.ncu.edu.tw/wp-content/uploads/2020/09/88657170dd9a79ebf46b2eed4db6465e.jpg</t>
        </is>
      </c>
      <c r="I2178" s="7" t="n"/>
      <c r="J2178" s="7" t="n"/>
      <c r="K2178" s="7" t="n"/>
      <c r="L2178" s="7" t="n"/>
      <c r="M2178" s="7" t="inlineStr">
        <is>
          <t>https://www.phy.ncu.edu.tw/news/%e5%8f%b0%e7%81%a3%e8%81%af%e5%90%88%e5%a4%a7%e5%ad%b8%e7%b3%bb%e7%b5%b1%e8%b7%a8%e6%a0%a1%e9%81%b8%e6%8e%88%e8%aa%b2%e6%a0%a1%e9%9a%9b%e5%b0%88%e8%bb%8a/</t>
        </is>
      </c>
      <c r="N2178" s="7" t="inlineStr">
        <is>
          <t>許慧君</t>
        </is>
      </c>
    </row>
    <row r="2179" ht="66" customHeight="1">
      <c r="A2179" s="7">
        <f>TRUE()</f>
        <v/>
      </c>
      <c r="B2179" s="7" t="inlineStr">
        <is>
          <t>獎學金</t>
        </is>
      </c>
      <c r="C2179" s="7" t="n"/>
      <c r="D2179" s="14" t="n">
        <v>44091</v>
      </c>
      <c r="E2179" s="7" t="inlineStr">
        <is>
          <t>財團法人國防工業發展基金會辦理110年度國防工業獎學金申請公告</t>
        </is>
      </c>
      <c r="F2179" s="9" t="inlineStr">
        <is>
          <t>109AE03012
110年度國防工業獎學金申請公告
來函_基金字第109000087號
國防工業獎學金申請表1-4
國防工業獎學金發放作業規定_新</t>
        </is>
      </c>
      <c r="G2179" s="7" t="inlineStr">
        <is>
          <t>109AE03012</t>
        </is>
      </c>
      <c r="H2179" s="7" t="inlineStr">
        <is>
          <t>http://www.phy.ncu.edu.tw/wp-content/uploads/2020/09/109AE03012.pdf</t>
        </is>
      </c>
      <c r="I2179" s="7" t="inlineStr">
        <is>
          <t>110年度國防工業獎學金申請公告</t>
        </is>
      </c>
      <c r="J2179" s="7" t="inlineStr">
        <is>
          <t>http://www.phy.ncu.edu.tw/wp-content/uploads/2020/09/110年度國防工業獎學金申請公告.pdf</t>
        </is>
      </c>
      <c r="K2179" s="7" t="inlineStr">
        <is>
          <t>來函_基金字第109000087號</t>
        </is>
      </c>
      <c r="L2179" s="7" t="inlineStr">
        <is>
          <t>http://www.phy.ncu.edu.tw/wp-content/uploads/2020/09/來函_基金字第109000087號.pdf</t>
        </is>
      </c>
      <c r="M2179" s="7" t="inlineStr">
        <is>
          <t>https://www.phy.ncu.edu.tw/news/%e8%b2%a1%e5%9c%98%e6%b3%95%e4%ba%ba%e5%9c%8b%e9%98%b2%e5%b7%a5%e6%a5%ad%e7%99%bc%e5%b1%95%e5%9f%ba%e9%87%91%e6%9c%83%e8%be%a6%e7%90%86110%e5%b9%b4%e5%ba%a6%e5%9c%8b%e9%98%b2%e5%b7%a5%e6%a5%ad/</t>
        </is>
      </c>
      <c r="N2179" s="7" t="inlineStr">
        <is>
          <t>許慧君</t>
        </is>
      </c>
    </row>
    <row r="2180" ht="27" customHeight="1">
      <c r="A2180" s="7">
        <f>TRUE()</f>
        <v/>
      </c>
      <c r="B2180" s="7" t="inlineStr">
        <is>
          <t>獎學金</t>
        </is>
      </c>
      <c r="C2180" s="7" t="n"/>
      <c r="D2180" s="14" t="n">
        <v>44091</v>
      </c>
      <c r="E2180" s="7" t="inlineStr">
        <is>
          <t>國際扶輪3521/3522地區生命橋樑助學計畫獎學金</t>
        </is>
      </c>
      <c r="F2180" s="9" t="inlineStr">
        <is>
          <t>國際扶輪3521地區2020-21年度生命橋樑助學計畫獎金實施辦法
生命橋樑助學計畫簡介</t>
        </is>
      </c>
      <c r="G2180" s="7" t="inlineStr">
        <is>
          <t>國際扶輪3521地區2020-21年度生命橋樑助學計畫獎金實施辦法</t>
        </is>
      </c>
      <c r="H2180" s="7" t="inlineStr">
        <is>
          <t>http://www.phy.ncu.edu.tw/wp-content/uploads/2020/09/國際扶輪3521地區2020-21年度生命橋樑助學計畫獎金實施辦法.pdf</t>
        </is>
      </c>
      <c r="I2180" s="7" t="inlineStr">
        <is>
          <t>生命橋樑助學計畫簡介</t>
        </is>
      </c>
      <c r="J2180" s="7" t="inlineStr">
        <is>
          <t>http://www.phy.ncu.edu.tw/wp-content/uploads/2020/09/生命橋樑助學計畫簡介.pdf</t>
        </is>
      </c>
      <c r="K2180" s="7" t="n"/>
      <c r="L2180" s="7" t="n"/>
      <c r="M2180" s="7" t="inlineStr">
        <is>
          <t>https://www.phy.ncu.edu.tw/news/%e5%9c%8b%e9%9a%9b%e6%89%b6%e8%bc%aa3521-3522%e5%9c%b0%e5%8d%80%e7%94%9f%e5%91%bd%e6%a9%8b%e6%a8%91%e5%8a%a9%e5%ad%b8%e8%a8%88%e7%95%ab%e7%8d%8e%e5%ad%b8%e9%87%91/</t>
        </is>
      </c>
      <c r="N2180" s="7" t="inlineStr">
        <is>
          <t>許慧君</t>
        </is>
      </c>
    </row>
    <row r="2181" ht="222" customHeight="1">
      <c r="A2181" s="7">
        <f>TRUE()</f>
        <v/>
      </c>
      <c r="B2181" s="7" t="inlineStr">
        <is>
          <t>演講</t>
        </is>
      </c>
      <c r="C2181" s="7" t="n"/>
      <c r="D2181" s="14" t="n">
        <v>44091</v>
      </c>
      <c r="E2181" s="7" t="inlineStr">
        <is>
          <t>Colloquium20200922-High-Coherence Fluxonium Superconducting Qubit</t>
        </is>
      </c>
      <c r="F2181" s="9" t="inlineStr">
        <is>
          <t>Colloquium
Department of Physics, NCU
High-Coherence Fluxonium Superconducting Qubit
Prof. Yen-Hsiang Lin (林晏詳教授)
Dept. of Physics, NTHU (清華大學物理學系)
Date 2020.09.22 (Tue)
Place S4-625
Time 14:00-16:00
Abstract: Quantum superconducting circuits based on Josephson tunnel junctions have become a leading platform in the subjects of quantum information. By inserting a Josephson junction array served as an inductance, a fluxonium superconducting qubit has several extraordinary properties including extra degree of freedom for engineering, tunable multi-level spectrum with large anharmonicity. In this talk, I will present most recent results of superconducting fluxonium qubits with coherence times largely limited by energy relaxation and reproducibly satisfying T2echo&gt;100μs. I will also discuss how the unique to fluxonium combination of long coherence time and large anharmonicity can benefit on building hardware for quantum information science.</t>
        </is>
      </c>
      <c r="G2181" s="7" t="n"/>
      <c r="H2181" s="7" t="n"/>
      <c r="I2181" s="7" t="n"/>
      <c r="J2181" s="7" t="n"/>
      <c r="K2181" s="7" t="n"/>
      <c r="L2181" s="7" t="n"/>
      <c r="M2181" s="7" t="inlineStr">
        <is>
          <t>https://www.phy.ncu.edu.tw/news/colloquium20200922-high-coherence-fluxonium-superconducting-qubit/</t>
        </is>
      </c>
      <c r="N2181" s="7" t="inlineStr">
        <is>
          <t>許慧君</t>
        </is>
      </c>
    </row>
    <row r="2182">
      <c r="A2182" s="7">
        <f>TRUE()</f>
        <v/>
      </c>
      <c r="B2182" s="7" t="inlineStr">
        <is>
          <t>招生</t>
        </is>
      </c>
      <c r="C2182" s="7" t="n"/>
      <c r="D2182" s="14" t="n">
        <v>44089</v>
      </c>
      <c r="E2182" s="7" t="inlineStr">
        <is>
          <t>110學年度碩士班考試入學招生簡章</t>
        </is>
      </c>
      <c r="F2182" s="7" t="inlineStr">
        <is>
          <t>110學年度碩士班考試入學招生簡章</t>
        </is>
      </c>
      <c r="G2182" s="7" t="inlineStr">
        <is>
          <t>110學年度碩士班考試入學招生簡章</t>
        </is>
      </c>
      <c r="H2182" s="7" t="inlineStr">
        <is>
          <t>http://pdc.adm.ncu.edu.tw/Admission/%E5%90%84%E9%A0%85%E6%8B%9B%E7%94%9F/%E7%A2%A9%E5%A3%AB%E7%8F%AD%E8%80%83%E8%A9%A6/110/</t>
        </is>
      </c>
      <c r="I2182" s="7" t="n"/>
      <c r="J2182" s="7" t="n"/>
      <c r="K2182" s="7" t="n"/>
      <c r="L2182" s="7" t="n"/>
      <c r="M2182" s="7" t="inlineStr">
        <is>
          <t>https://www.phy.ncu.edu.tw/news/110%e5%ad%b8%e5%b9%b4%e5%ba%a6%e7%a2%a9%e5%a3%ab%e7%8f%ad%e8%80%83%e8%a9%a6%e5%85%a5%e5%ad%b8%e6%8b%9b%e7%94%9f%e7%b0%a1%e7%ab%a0/</t>
        </is>
      </c>
      <c r="N2182" s="7" t="inlineStr">
        <is>
          <t>許慧君</t>
        </is>
      </c>
    </row>
    <row r="2183" ht="118" customHeight="1">
      <c r="A2183" s="7">
        <f>TRUE()</f>
        <v/>
      </c>
      <c r="B2183" s="7" t="inlineStr">
        <is>
          <t>其他</t>
        </is>
      </c>
      <c r="C2183" s="7" t="n"/>
      <c r="D2183" s="14" t="n">
        <v>44089</v>
      </c>
      <c r="E2183" s="7" t="inlineStr">
        <is>
          <t>加退選將於9/22(二)23:59結束，9/23(三)起課程如有衝堂/同課號情形將全數退選</t>
        </is>
      </c>
      <c r="F2183" s="9" t="inlineStr">
        <is>
          <t>課程加退選將於9/22(二)23:59結束，課程如有衝堂/同課號情形，
請儘早退選課程才不致有衝堂/同課號狀況發生，
9/22(二)當日請勿加選可能會衝堂/同課號的課程，
以免9/23(三)最後一次分發造成課程衝堂/同課號狀況發生。
課務組將於9/23(三)上午9:00課程分發後執行衝堂退課，
只要有衝堂的課程全數皆會被退選，
並於9/24(四)更新至選課系統，
如需加選回某一門課程，請於9/24(四)~9/28(一)人工加退選期間辦理人工"加選"，
謝謝!</t>
        </is>
      </c>
      <c r="G2183" s="7" t="n"/>
      <c r="H2183" s="7" t="n"/>
      <c r="I2183" s="7" t="n"/>
      <c r="J2183" s="7" t="n"/>
      <c r="K2183" s="7" t="n"/>
      <c r="L2183" s="7" t="n"/>
      <c r="M2183" s="7" t="inlineStr">
        <is>
          <t>https://www.phy.ncu.edu.tw/news/%e5%8a%a0%e9%80%80%e9%81%b8%e5%b0%87%e6%96%bc9-22%e4%ba%8c2359%e7%b5%90%e6%9d%9f%ef%bc%8c9-23%e4%b8%89%e8%b5%b7%e8%aa%b2%e7%a8%8b%e5%a6%82%e6%9c%89%e8%a1%9d%e5%a0%82-%e5%90%8c%e8%aa%b2%e8%99%9f/</t>
        </is>
      </c>
      <c r="N2183" s="7" t="inlineStr">
        <is>
          <t>許慧君</t>
        </is>
      </c>
    </row>
    <row r="2184">
      <c r="A2184" s="7">
        <f>TRUE()</f>
        <v/>
      </c>
      <c r="B2184" s="7" t="inlineStr">
        <is>
          <t>其他</t>
        </is>
      </c>
      <c r="C2184" s="7" t="n"/>
      <c r="D2184" s="14" t="n">
        <v>44088</v>
      </c>
      <c r="E2184" s="7" t="inlineStr">
        <is>
          <t>109學年度碩一新生英文能力 (TOEFL ITP )測驗考試公告</t>
        </is>
      </c>
      <c r="F2184" s="7" t="inlineStr">
        <is>
          <t>http://pdc.adm.ncu.edu.tw/postM/post/adm/1090914_1.pdf</t>
        </is>
      </c>
      <c r="G2184" s="7" t="inlineStr">
        <is>
          <t>http://pdc.adm.ncu.edu.tw/postM/post/adm/1090914_1.pdf</t>
        </is>
      </c>
      <c r="H2184" s="7" t="inlineStr">
        <is>
          <t>http://pdc.adm.ncu.edu.tw/postM/post/adm/1090914_1.pdf</t>
        </is>
      </c>
      <c r="I2184" s="7" t="n"/>
      <c r="J2184" s="7" t="n"/>
      <c r="K2184" s="7" t="n"/>
      <c r="L2184" s="7" t="n"/>
      <c r="M2184" s="7" t="inlineStr">
        <is>
          <t>https://www.phy.ncu.edu.tw/news/109%e5%ad%b8%e5%b9%b4%e5%ba%a6%e7%a2%a9%e4%b8%80%e6%96%b0%e7%94%9f%e8%8b%b1%e6%96%87%e8%83%bd%e5%8a%9b-toefl-itp-%e6%b8%ac%e9%a9%97%e8%80%83%e8%a9%a6%e5%85%ac%e5%91%8a/</t>
        </is>
      </c>
      <c r="N2184" s="7" t="inlineStr">
        <is>
          <t>許慧君</t>
        </is>
      </c>
    </row>
    <row r="2185" ht="40" customHeight="1">
      <c r="A2185" s="7">
        <f>TRUE()</f>
        <v/>
      </c>
      <c r="B2185" s="7" t="inlineStr">
        <is>
          <t>其他</t>
        </is>
      </c>
      <c r="C2185" s="7" t="n"/>
      <c r="D2185" s="14" t="n">
        <v>44084</v>
      </c>
      <c r="E2185" s="7" t="inlineStr">
        <is>
          <t>310施工公告</t>
        </is>
      </c>
      <c r="F2185" s="9" t="inlineStr">
        <is>
          <t>日期 : 9/14(一) - 9/15(二)
地點 : 健雄館310強場物理與超快技術實驗室
施工期間將有噪音、粉塵，請勿靠近施工區域，不便之處敬請見諒!</t>
        </is>
      </c>
      <c r="G2185" s="7" t="n"/>
      <c r="H2185" s="7" t="n"/>
      <c r="I2185" s="7" t="n"/>
      <c r="J2185" s="7" t="n"/>
      <c r="K2185" s="7" t="n"/>
      <c r="L2185" s="7" t="n"/>
      <c r="M2185" s="7" t="inlineStr">
        <is>
          <t>https://www.phy.ncu.edu.tw/news/310%e6%96%bd%e5%b7%a5%e5%85%ac%e5%91%8a/</t>
        </is>
      </c>
      <c r="N2185" s="7" t="inlineStr">
        <is>
          <t>許慧君</t>
        </is>
      </c>
    </row>
    <row r="2186">
      <c r="A2186" s="7">
        <f>TRUE()</f>
        <v/>
      </c>
      <c r="B2186" s="7" t="inlineStr">
        <is>
          <t>其他</t>
        </is>
      </c>
      <c r="C2186" s="7" t="n"/>
      <c r="D2186" s="14" t="n">
        <v>44084</v>
      </c>
      <c r="E2186" s="7" t="inlineStr">
        <is>
          <t>109(一)選課相關資訊</t>
        </is>
      </c>
      <c r="F2186" s="7" t="inlineStr">
        <is>
          <t>109(一)選課相關資訊</t>
        </is>
      </c>
      <c r="G2186" s="7" t="inlineStr">
        <is>
          <t>109(一)選課相關資訊</t>
        </is>
      </c>
      <c r="H2186" s="7" t="inlineStr">
        <is>
          <t>http://in.ncu.edu.tw/ncu57170/post/1091crs_info.pdf</t>
        </is>
      </c>
      <c r="I2186" s="7" t="n"/>
      <c r="J2186" s="7" t="n"/>
      <c r="K2186" s="7" t="n"/>
      <c r="L2186" s="7" t="n"/>
      <c r="M2186" s="7" t="inlineStr">
        <is>
          <t>https://www.phy.ncu.edu.tw/news/109%e4%b8%80%e9%81%b8%e8%aa%b2%e7%9b%b8%e9%97%9c%e8%b3%87%e8%a8%8a/</t>
        </is>
      </c>
      <c r="N2186" s="7" t="inlineStr">
        <is>
          <t>許慧君</t>
        </is>
      </c>
    </row>
    <row r="2187">
      <c r="A2187" s="7">
        <f>TRUE()</f>
        <v/>
      </c>
      <c r="B2187" s="7" t="inlineStr">
        <is>
          <t>其他</t>
        </is>
      </c>
      <c r="C2187" s="7" t="n"/>
      <c r="D2187" s="14" t="n">
        <v>44084</v>
      </c>
      <c r="E2187" s="7" t="inlineStr">
        <is>
          <t>「研究所推甄排名證明書」於9月29日(星期二)上午10點開放申請</t>
        </is>
      </c>
      <c r="F2187" s="7" t="n"/>
      <c r="G2187" s="7" t="inlineStr">
        <is>
          <t>http://www.phy.ncu.edu.tw/wp-content/uploads/2020/09/1090903</t>
        </is>
      </c>
      <c r="H2187" s="7" t="inlineStr">
        <is>
          <t>http://www.phy.ncu.edu.tw/wp-content/uploads/2020/09/1090903_1.jpg</t>
        </is>
      </c>
      <c r="I2187" s="7" t="n"/>
      <c r="J2187" s="7" t="n"/>
      <c r="K2187" s="7" t="n"/>
      <c r="L2187" s="7" t="n"/>
      <c r="M2187" s="7" t="inlineStr">
        <is>
          <t>https://www.phy.ncu.edu.tw/news/%e3%80%8c%e7%a0%94%e7%a9%b6%e6%89%80%e6%8e%a8%e7%94%84%e6%8e%92%e5%90%8d%e8%ad%89%e6%98%8e%e6%9b%b8%e3%80%8d%e6%96%bc9%e6%9c%8829%e6%97%a5%e6%98%9f%e6%9c%9f%e4%ba%8c%e4%b8%8a%e5%8d%8810%e9%bb%9e/</t>
        </is>
      </c>
      <c r="N2187" s="7" t="inlineStr">
        <is>
          <t>許慧君</t>
        </is>
      </c>
    </row>
    <row r="2188" ht="105" customHeight="1">
      <c r="A2188" s="7">
        <f>TRUE()</f>
        <v/>
      </c>
      <c r="B2188" s="7" t="inlineStr">
        <is>
          <t>其他</t>
        </is>
      </c>
      <c r="C2188" s="7" t="n"/>
      <c r="D2188" s="14" t="n">
        <v>44084</v>
      </c>
      <c r="E2188" s="7" t="inlineStr">
        <is>
          <t>109-1 教學助理(TA)研習工作坊報名開始囉！</t>
        </is>
      </c>
      <c r="F2188" s="9" t="inlineStr">
        <is>
          <t>📍 109.09.16(二) 12:00-13:00 /綜教館O313教室/【(創新教學)課堂紀錄技巧與經驗分享】
📍109.09.21(一) 10:00-12:00 /行政大樓三樓會議室/【課堂上的宮廷秘辛: 那些年擔任課程宰相所悟出的生存秘笈】
📍109.09.21(一) 14:00-16:00 /綜教館O313教室/【手機紀錄攝影要點】
每場次限30名!! 趕快手刀報名～～
報名網址：https://reurl.cc/A870kY
活動海報詳附下列連結
連結：http://pdc.adm.ncu.edu.tw/postM/post/tldc/1090908S_1.jpg</t>
        </is>
      </c>
      <c r="G2188" s="7" t="inlineStr">
        <is>
          <t>https://reurl.cc/A870kY</t>
        </is>
      </c>
      <c r="H2188" s="7" t="inlineStr">
        <is>
          <t>https://reurl.cc/A870kY</t>
        </is>
      </c>
      <c r="I2188" s="7" t="inlineStr">
        <is>
          <t>http://pdc.adm.ncu.edu.tw/postM/post/tldc/1090908S_1.jpg</t>
        </is>
      </c>
      <c r="J2188" s="7" t="inlineStr">
        <is>
          <t>http://pdc.adm.ncu.edu.tw/postM/post/tldc/1090908S_1.jpg</t>
        </is>
      </c>
      <c r="K2188" s="7" t="n"/>
      <c r="L2188" s="7" t="n"/>
      <c r="M2188" s="7" t="inlineStr">
        <is>
          <t>https://www.phy.ncu.edu.tw/news/109-1-%e6%95%99%e5%ad%b8%e5%8a%a9%e7%90%86ta%e7%a0%94%e7%bf%92%e5%b7%a5%e4%bd%9c%e5%9d%8a%e5%a0%b1%e5%90%8d%e9%96%8b%e5%a7%8b%e5%9b%89%ef%bc%81/</t>
        </is>
      </c>
      <c r="N2188" s="7" t="inlineStr">
        <is>
          <t>許慧君</t>
        </is>
      </c>
    </row>
    <row r="2189">
      <c r="A2189" s="7">
        <f>TRUE()</f>
        <v/>
      </c>
      <c r="B2189" s="7" t="inlineStr">
        <is>
          <t>招生</t>
        </is>
      </c>
      <c r="C2189" s="7" t="n"/>
      <c r="D2189" s="14" t="n">
        <v>44084</v>
      </c>
      <c r="E2189" s="7" t="inlineStr">
        <is>
          <t>110學年度碩、博士班甄試入學招生簡章</t>
        </is>
      </c>
      <c r="F2189" s="7" t="inlineStr">
        <is>
          <t>110學年度碩、博士班甄試入學招生簡章</t>
        </is>
      </c>
      <c r="G2189" s="7" t="inlineStr">
        <is>
          <t>110學年度碩、博士班甄試入學招生簡章</t>
        </is>
      </c>
      <c r="H2189" s="7" t="inlineStr">
        <is>
          <t>http://pdc.adm.ncu.edu.tw/Admission/%E5%90%84%E9%A0%85%E6%8B%9B%E7%94%9F/%E7%A2%A9%E5%8D%9A%E7%8F%AD%E7%94%84%E8%A9%A6/110/index.htm</t>
        </is>
      </c>
      <c r="I2189" s="7" t="n"/>
      <c r="J2189" s="7" t="n"/>
      <c r="K2189" s="7" t="n"/>
      <c r="L2189" s="7" t="n"/>
      <c r="M2189" s="7" t="inlineStr">
        <is>
          <t>https://www.phy.ncu.edu.tw/news/110%e5%ad%b8%e5%b9%b4%e5%ba%a6%e7%a2%a9%e3%80%81%e5%8d%9a%e5%a3%ab%e7%8f%ad%e7%94%84%e8%a9%a6%e5%85%a5%e5%ad%b8%e6%8b%9b%e7%94%9f%e7%b0%a1%e7%ab%a0/</t>
        </is>
      </c>
      <c r="N2189" s="7" t="inlineStr">
        <is>
          <t>許慧君</t>
        </is>
      </c>
    </row>
    <row r="2190" ht="170" customHeight="1">
      <c r="A2190" s="7">
        <f>TRUE()</f>
        <v/>
      </c>
      <c r="B2190" s="7" t="inlineStr">
        <is>
          <t>其他</t>
        </is>
      </c>
      <c r="C2190" s="7" t="n"/>
      <c r="D2190" s="14" t="n">
        <v>44083</v>
      </c>
      <c r="E2190" s="7" t="inlineStr">
        <is>
          <t>本校109學年度新進學生「職業安全衛生教育訓練」講習，請新生務必參加。</t>
        </is>
      </c>
      <c r="F2190" s="9" t="inlineStr">
        <is>
          <t>所有的碩一及博一新生，一定要參加：「職業安全衛生教育訓練」
若是碩一及博一有需要進機械工廠，或在實驗室中使用機械設備，務必要參加「物理性及機械性危害教育訓練」，
若是碩一及博一所屬實驗室有使用化學藥品，務必要參加 「化學品危害通識教育訓練」，
9/14(一) 上午09:00-12:00 「職業安全衛生教育訓練」  
上課地點：秉文堂  
9/11(五) 上午09:00-12:00「物理性及機械性危害教育訓練」
上課地點：工四館環工所107演講廳  
9/14(一) 下午13:00-16:00「化學品危害通識教育訓練」  
上課地點：秉文堂  
課程報名網址：http://in.ncu.edu.tw/ncu57303/orientation_enter.php?select=4 (報名流程請參考附件)
若來不及線上報名，也可以去到現場報名，請攜帶手機，課程會採用線上簽到及簽退。</t>
        </is>
      </c>
      <c r="G2190" s="7" t="inlineStr">
        <is>
          <t>http://in.ncu.edu.tw/ncu57303/orientation_enter.php?select=4</t>
        </is>
      </c>
      <c r="H2190" s="7" t="inlineStr">
        <is>
          <t>http://in.ncu.edu.tw/ncu57303/orientation_enter.php?select=4</t>
        </is>
      </c>
      <c r="I2190" s="7" t="inlineStr">
        <is>
          <t>http://www.phy.ncu.edu.tw/wp-content/uploads/2020/09/未接受安全衛生</t>
        </is>
      </c>
      <c r="J2190" s="7" t="inlineStr">
        <is>
          <t>http://www.phy.ncu.edu.tw/wp-content/uploads/2020/09/未接受安全衛生教育訓練罰三千元.png</t>
        </is>
      </c>
      <c r="K2190" s="7" t="n"/>
      <c r="L2190" s="7" t="n"/>
      <c r="M2190" s="7" t="inlineStr">
        <is>
          <t>https://www.phy.ncu.edu.tw/news/%e6%9c%ac%e6%a0%a1109%e5%ad%b8%e5%b9%b4%e5%ba%a6%e6%96%b0%e9%80%b2%e5%ad%b8%e7%94%9f%e3%80%8c%e8%81%b7%e6%a5%ad%e5%ae%89%e5%85%a8%e8%a1%9b%e7%94%9f%e6%95%99%e8%82%b2%e8%a8%93%e7%b7%b4%e3%80%8d/</t>
        </is>
      </c>
      <c r="N2190" s="7" t="inlineStr">
        <is>
          <t>許慧君</t>
        </is>
      </c>
    </row>
    <row r="2191" ht="285" customHeight="1">
      <c r="A2191" s="7">
        <f>TRUE()</f>
        <v/>
      </c>
      <c r="B2191" s="7" t="inlineStr">
        <is>
          <t>演講</t>
        </is>
      </c>
      <c r="C2191" s="7" t="n"/>
      <c r="D2191" s="14" t="n">
        <v>44083</v>
      </c>
      <c r="E2191" s="7" t="inlineStr">
        <is>
          <t>Colloquium20200915-Exploring Physics and Chemistry of Matter at Extremes</t>
        </is>
      </c>
      <c r="F2191" s="9" t="inlineStr">
        <is>
          <t>Colloquium
Department of Physics, NCU
Exploring Physics and Chemistry of Matter at Extremes
Prof. Jung-Fu Lin (林俊孚)
Department of Geological Sciences and Texas Materials Institute
The University of Texas at Austin (德州大學奧斯汀分校)
Date 2020.09.15 (Tue)
Place S4-625
Time 14:00-16:00
Abstract: Materials in our daily lives occur at ambient conditions. However, most materials in the universe exist in extreme pressure up to hundreds of gigapascals via self compression induced by naturally-occuring gravitational force. Physics and chemistry of matter at extreme pressures can be drastically different from those at ambient conditions. In this presentation, I will discuss three recent scientific achievements to highlight new perspectives of condensed matter physics at high pressure:
(1). Near-room temperature superconducting transition (Tc) from molecular hydrogen, the most abundant and perhaps simple element of the universe, to metallic hydrogen or hydrides;
(2). Formation of high-energy single-bonded hexazine (N-N in N6 ring) from triple bonded nitrogen (N≡N), the most abundant element in the atmosphere;
(3). Energy source powering the geodynamo from studying thermal transport properties and Wiedemann-Franz Law of iron, the most abundant transition metal of the planet.</t>
        </is>
      </c>
      <c r="G2191" s="7" t="n"/>
      <c r="H2191" s="7" t="n"/>
      <c r="I2191" s="7" t="n"/>
      <c r="J2191" s="7" t="n"/>
      <c r="K2191" s="7" t="n"/>
      <c r="L2191" s="7" t="n"/>
      <c r="M2191" s="7" t="inlineStr">
        <is>
          <t>https://www.phy.ncu.edu.tw/news/colloquium20200915-exploring-physics-and-chemistry-of-matter-at-extremes/</t>
        </is>
      </c>
      <c r="N2191" s="7" t="inlineStr">
        <is>
          <t>許慧君</t>
        </is>
      </c>
    </row>
    <row r="2192">
      <c r="A2192" s="7">
        <f>TRUE()</f>
        <v/>
      </c>
      <c r="B2192" s="7" t="inlineStr">
        <is>
          <t>其他</t>
        </is>
      </c>
      <c r="C2192" s="7" t="n"/>
      <c r="D2192" s="14" t="n">
        <v>44083</v>
      </c>
      <c r="E2192" s="7" t="inlineStr">
        <is>
          <t>本校學生請假系統、獎懲操行系統於9月10日(四)上午 10時正式上線</t>
        </is>
      </c>
      <c r="F2192" s="7" t="inlineStr">
        <is>
          <t>http://military.ncu.edu.tw/leaving.php</t>
        </is>
      </c>
      <c r="G2192" s="7" t="inlineStr">
        <is>
          <t>http://military.ncu.edu.tw/leaving.php</t>
        </is>
      </c>
      <c r="H2192" s="7" t="inlineStr">
        <is>
          <t>http://military.ncu.edu.tw/leaving.php</t>
        </is>
      </c>
      <c r="I2192" s="7" t="inlineStr">
        <is>
          <t>http://www.phy.ncu.edu.tw/wp-content/uploads/2020/09/宣傳海報.pn</t>
        </is>
      </c>
      <c r="J2192" s="7" t="inlineStr">
        <is>
          <t>http://www.phy.ncu.edu.tw/wp-content/uploads/2020/09/宣傳海報.png</t>
        </is>
      </c>
      <c r="K2192" s="7" t="n"/>
      <c r="L2192" s="7" t="n"/>
      <c r="M2192" s="7" t="inlineStr">
        <is>
          <t>https://www.phy.ncu.edu.tw/news/%e6%9c%ac%e6%a0%a1%e5%ad%b8%e7%94%9f%e8%ab%8b%e5%81%87%e7%b3%bb%e7%b5%b1%e3%80%81%e7%8d%8e%e6%87%b2%e6%93%8d%e8%a1%8c%e7%b3%bb%e7%b5%b1%e6%96%bc9%e6%9c%8810%e6%97%a5%e5%9b%9b%e4%b8%8a%e5%8d%88-10/</t>
        </is>
      </c>
      <c r="N2192" s="7" t="inlineStr">
        <is>
          <t>許慧君</t>
        </is>
      </c>
    </row>
    <row r="2193" ht="209" customHeight="1">
      <c r="A2193" s="7">
        <f>TRUE()</f>
        <v/>
      </c>
      <c r="B2193" s="7" t="inlineStr">
        <is>
          <t>其他</t>
        </is>
      </c>
      <c r="C2193" s="7" t="n"/>
      <c r="D2193" s="14" t="n">
        <v>44083</v>
      </c>
      <c r="E2193" s="7" t="inlineStr">
        <is>
          <t>109-1課程教學助教Teaching Assistant(1090909)</t>
        </is>
      </c>
      <c r="F2193" s="9" t="inlineStr">
        <is>
          <t>109-1課程助教安排如附件
The arrangement of TA for the first semester of the academic year 109 is as the annex.
1091課程助教
目前尚有數門課程待聘，有意申請者請於9/11前填寫附件申請表，email 至corona@ncu.edu.tw
Positions are still available for several courses. Students who are willing to apply for the positions please fill in the application form and email it to corona@ncu.edu.tw by Sep 11.
109-1 助教志願表TA Application Form
已擔任助教者請於8/24前完成聘雇程序，以利9/1起聘，以免影響個人勞保權益。並請於開學日9/14前主動與授課老師聯繫工作事宜
助教報到程序Teaching assistant application procedures
附件一 助教同意切結書TA agreement affidavit
附件二 國立中央大學獎助生暨學生兼任助理學習與勞僱型態同意書10909-10912
國立中央大學教學助理管理要點
國立中央大學研究生獎助學金辦法(108年7月15日修訂)
國立中央大學物理系研究生獎、助學金辦法20170904</t>
        </is>
      </c>
      <c r="G2193" s="7" t="inlineStr">
        <is>
          <t>1091課程助教</t>
        </is>
      </c>
      <c r="H2193" s="7" t="inlineStr">
        <is>
          <t>http://www.phy.ncu.edu.tw/wp-content/uploads/2020/09/1091課程助教-1.pdf</t>
        </is>
      </c>
      <c r="I2193" s="7" t="inlineStr">
        <is>
          <t>至corona@ncu.edu.tw</t>
        </is>
      </c>
      <c r="J2193" s="7" t="inlineStr">
        <is>
          <t>mailto:%E8%87%B3corona@ncu.edu.tw</t>
        </is>
      </c>
      <c r="K2193" s="7" t="inlineStr">
        <is>
          <t>corona@ncu.edu.tw</t>
        </is>
      </c>
      <c r="L2193" s="7" t="inlineStr">
        <is>
          <t>mailto:corona@ncu.edu.tw</t>
        </is>
      </c>
      <c r="M2193" s="7" t="inlineStr">
        <is>
          <t>https://www.phy.ncu.edu.tw/news/109-1%e8%aa%b2%e7%a8%8b%e6%95%99%e5%ad%b8%e5%8a%a9%e6%95%99teaching-assistant1090909/</t>
        </is>
      </c>
      <c r="N2193" s="7" t="inlineStr">
        <is>
          <t>許慧君</t>
        </is>
      </c>
    </row>
    <row r="2194">
      <c r="A2194" s="7">
        <f>TRUE()</f>
        <v/>
      </c>
      <c r="B2194" s="7" t="inlineStr">
        <is>
          <t>其他</t>
        </is>
      </c>
      <c r="C2194" s="7" t="n"/>
      <c r="D2194" s="14" t="n">
        <v>44077</v>
      </c>
      <c r="E2194" s="7" t="inlineStr">
        <is>
          <t>物理系分機通訊錄202009</t>
        </is>
      </c>
      <c r="F2194" s="7" t="inlineStr">
        <is>
          <t>物理系通訊錄</t>
        </is>
      </c>
      <c r="G2194" s="7" t="inlineStr">
        <is>
          <t>物理系通訊錄</t>
        </is>
      </c>
      <c r="H2194" s="7" t="inlineStr">
        <is>
          <t>http://www.phy.ncu.edu.tw/wp-content/uploads/2020/09/物理系通訊錄.pdf</t>
        </is>
      </c>
      <c r="I2194" s="7" t="n"/>
      <c r="J2194" s="7" t="n"/>
      <c r="K2194" s="7" t="n"/>
      <c r="L2194" s="7" t="n"/>
      <c r="M2194" s="7" t="inlineStr">
        <is>
          <t>https://www.phy.ncu.edu.tw/news/%e7%89%a9%e7%90%86%e7%b3%bb%e5%88%86%e6%a9%9f%e9%80%9a%e8%a8%8a%e9%8c%84202009/</t>
        </is>
      </c>
      <c r="N2194" s="7" t="inlineStr">
        <is>
          <t>許慧君</t>
        </is>
      </c>
    </row>
    <row r="2195" ht="66" customHeight="1">
      <c r="A2195" s="7">
        <f>TRUE()</f>
        <v/>
      </c>
      <c r="B2195" s="7" t="inlineStr">
        <is>
          <t>其他</t>
        </is>
      </c>
      <c r="C2195" s="7" t="n"/>
      <c r="D2195" s="14" t="n">
        <v>44077</v>
      </c>
      <c r="E2195" s="7" t="inlineStr">
        <is>
          <t>109-1物理系研究生畢業離校手續Graduate Students’ Graduation Procedure of the Physics Department</t>
        </is>
      </c>
      <c r="F2195" s="9" t="inlineStr">
        <is>
          <t>物理系研究生畢業離校手續Graduate Students’ Graduation Procedure of the Physics Department
公告1091頒發學位證書注意事項
物理系離校系所同意書Graduation Form of the Physics Department of National Central University</t>
        </is>
      </c>
      <c r="G2195" s="7" t="inlineStr">
        <is>
          <t>物理系研究生畢業離校手續Graduate Students’ Graduation Procedure of the P</t>
        </is>
      </c>
      <c r="H2195" s="7" t="inlineStr">
        <is>
          <t>http://www.phy.ncu.edu.tw/wp-content/uploads/2020/09/物理系研究生畢業離校手續Graduate-Students’-Graduation-Procedure-of-the-Physics-Department.pdf</t>
        </is>
      </c>
      <c r="I2195" s="7" t="inlineStr">
        <is>
          <t>公告1091頒發學位證書注意事項</t>
        </is>
      </c>
      <c r="J2195" s="7" t="inlineStr">
        <is>
          <t>http://www.phy.ncu.edu.tw/wp-content/uploads/2020/09/公告1091頒發學位證書注意事項.pdf</t>
        </is>
      </c>
      <c r="K2195" s="7" t="inlineStr">
        <is>
          <t>物理系離校系所同意書Graduation Form of the Physics Department of Natio</t>
        </is>
      </c>
      <c r="L2195" s="7" t="inlineStr">
        <is>
          <t>http://www.phy.ncu.edu.tw/wp-content/uploads/2020/09/物理系離校系所同意書Graduation-Form-of-the-Physics-Department-of-National-Central-University-.pdf</t>
        </is>
      </c>
      <c r="M2195" s="7" t="inlineStr">
        <is>
          <t>https://www.phy.ncu.edu.tw/news/109-1%e7%89%a9%e7%90%86%e7%b3%bb%e7%a0%94%e7%a9%b6%e7%94%9f%e7%95%a2%e6%a5%ad%e9%9b%a2%e6%a0%a1%e6%89%8b%e7%ba%8cgraduate-students-graduation-procedure-of-the-physics-department/</t>
        </is>
      </c>
      <c r="N2195" s="7" t="inlineStr">
        <is>
          <t>許慧君</t>
        </is>
      </c>
    </row>
    <row r="2196">
      <c r="A2196" s="7">
        <f>TRUE()</f>
        <v/>
      </c>
      <c r="B2196" s="7" t="inlineStr">
        <is>
          <t>其他</t>
        </is>
      </c>
      <c r="C2196" s="7" t="n"/>
      <c r="D2196" s="14" t="n">
        <v>44076</v>
      </c>
      <c r="E2196" s="7" t="inlineStr">
        <is>
          <t>失物招領(109.09.01)</t>
        </is>
      </c>
      <c r="F2196" s="7" t="inlineStr">
        <is>
          <t>有遺失下列物品者，請儘速至物理系辦(S4-629)認領! 未領取物品將於109.09.30清除。</t>
        </is>
      </c>
      <c r="G2196" s="7" t="inlineStr">
        <is>
          <t>http://www.phy.ncu.edu.tw/wp-content/uploads/2020/09/1.jpg</t>
        </is>
      </c>
      <c r="H2196" s="7" t="inlineStr">
        <is>
          <t>http://www.phy.ncu.edu.tw/wp-content/uploads/2020/09/1.jpg</t>
        </is>
      </c>
      <c r="I2196" s="7" t="n"/>
      <c r="J2196" s="7" t="n"/>
      <c r="K2196" s="7" t="n"/>
      <c r="L2196" s="7" t="n"/>
      <c r="M2196" s="7" t="inlineStr">
        <is>
          <t>https://www.phy.ncu.edu.tw/news/%e5%a4%b1%e7%89%a9%e6%8b%9b%e9%a0%98109-09-01/</t>
        </is>
      </c>
      <c r="N2196" s="7" t="inlineStr">
        <is>
          <t>許慧君</t>
        </is>
      </c>
    </row>
    <row r="2197" ht="209" customHeight="1">
      <c r="A2197" s="7">
        <f>TRUE()</f>
        <v/>
      </c>
      <c r="B2197" s="7" t="inlineStr">
        <is>
          <t>其他</t>
        </is>
      </c>
      <c r="C2197" s="7" t="n"/>
      <c r="D2197" s="14" t="n">
        <v>44076</v>
      </c>
      <c r="E2197" s="7" t="inlineStr">
        <is>
          <t>109-1課程教學助教Teaching Assistant(1090902)</t>
        </is>
      </c>
      <c r="F2197" s="9" t="inlineStr">
        <is>
          <t>109-1課程助教安排如附件
The arrangement of TA for the first semester of the academic year 109 is as the annex.
1091課程助教
目前尚有數門課程待聘，有意申請者請於9/6前填寫附件申請表，email 至corona@ncu.edu.tw
Positions are still available for several courses. Students who are willing to apply for the positions please fill in the application form and email it to corona@ncu.edu.tw by Sep 6.
109-1 助教志願表TA Application Form
已擔任助教者請於8/24前完成聘雇程序，以利9/1起聘，以免影響個人勞保權益。並請於開學日9/14前主動與授課老師聯繫工作事宜
助教報到程序Teaching assistant application procedures
附件一 助教同意切結書TA agreement affidavit
附件二 國立中央大學獎助生暨學生兼任助理學習與勞僱型態同意書10909-10912
國立中央大學教學助理管理要點
國立中央大學研究生獎助學金辦法(108年7月15日修訂)
國立中央大學物理系研究生獎、助學金辦法20170904</t>
        </is>
      </c>
      <c r="G2197" s="7" t="inlineStr">
        <is>
          <t>1091課程助教</t>
        </is>
      </c>
      <c r="H2197" s="7" t="inlineStr">
        <is>
          <t>http://www.phy.ncu.edu.tw/wp-content/uploads/2020/09/1091課程助教.pdf</t>
        </is>
      </c>
      <c r="I2197" s="7" t="inlineStr">
        <is>
          <t>至corona@ncu.edu.tw</t>
        </is>
      </c>
      <c r="J2197" s="7" t="inlineStr">
        <is>
          <t>mailto:%E8%87%B3corona@ncu.edu.tw</t>
        </is>
      </c>
      <c r="K2197" s="7" t="inlineStr">
        <is>
          <t>corona@ncu.edu.tw</t>
        </is>
      </c>
      <c r="L2197" s="7" t="inlineStr">
        <is>
          <t>mailto:corona@ncu.edu.tw</t>
        </is>
      </c>
      <c r="M2197" s="7" t="inlineStr">
        <is>
          <t>https://www.phy.ncu.edu.tw/news/109-1%e8%aa%b2%e7%a8%8b%e6%95%99%e5%ad%b8%e5%8a%a9%e6%95%99teaching-assistant1090902/</t>
        </is>
      </c>
      <c r="N2197" s="7" t="inlineStr">
        <is>
          <t>許慧君</t>
        </is>
      </c>
    </row>
    <row r="2198">
      <c r="A2198" s="7">
        <f>TRUE()</f>
        <v/>
      </c>
      <c r="B2198" s="7" t="inlineStr">
        <is>
          <t>其他</t>
        </is>
      </c>
      <c r="C2198" s="7" t="n"/>
      <c r="D2198" s="14" t="n">
        <v>44075</v>
      </c>
      <c r="E2198" s="7" t="inlineStr">
        <is>
          <t>理學院英語會話佳句跟讀背誦計畫開放報名 (即日起至9/16)</t>
        </is>
      </c>
      <c r="F2198" s="7" t="n"/>
      <c r="G2198" s="7" t="inlineStr">
        <is>
          <t>http://www.phy.ncu.edu.tw/wp-content/uploads/2020/09/簡易版.jpg</t>
        </is>
      </c>
      <c r="H2198" s="7" t="inlineStr">
        <is>
          <t>http://www.phy.ncu.edu.tw/wp-content/uploads/2020/09/簡易版.jpg</t>
        </is>
      </c>
      <c r="I2198" s="7" t="inlineStr">
        <is>
          <t>http://www.phy.ncu.edu.tw/wp-content/uploads/2020/09/詳細版.jpg</t>
        </is>
      </c>
      <c r="J2198" s="7" t="inlineStr">
        <is>
          <t>http://www.phy.ncu.edu.tw/wp-content/uploads/2020/09/詳細版.jpg</t>
        </is>
      </c>
      <c r="K2198" s="7" t="n"/>
      <c r="L2198" s="7" t="n"/>
      <c r="M2198" s="7" t="inlineStr">
        <is>
          <t>https://www.phy.ncu.edu.tw/news/%e7%90%86%e5%ad%b8%e9%99%a2%e8%8b%b1%e8%aa%9e%e6%9c%83%e8%a9%b1%e4%bd%b3%e5%8f%a5%e8%b7%9f%e8%ae%80%e8%83%8c%e8%aa%a6%e8%a8%88%e7%95%ab%e9%96%8b%e6%94%be%e5%a0%b1%e5%90%8d-%e5%8d%b3%e6%97%a5-2/</t>
        </is>
      </c>
      <c r="N2198" s="7" t="inlineStr">
        <is>
          <t>許慧君</t>
        </is>
      </c>
    </row>
    <row r="2199" ht="53" customHeight="1">
      <c r="A2199" s="7">
        <f>TRUE()</f>
        <v/>
      </c>
      <c r="B2199" s="7" t="inlineStr">
        <is>
          <t>獎學金</t>
        </is>
      </c>
      <c r="C2199" s="7" t="n"/>
      <c r="D2199" s="14" t="n">
        <v>44074</v>
      </c>
      <c r="E2199" s="7" t="inlineStr">
        <is>
          <t>中技社109年度「科技獎學金」&amp; CTCI Scholarship for Oversea Graduate Students in Taiwan申請公告(延長申請截止日:9/3)</t>
        </is>
      </c>
      <c r="F2199" s="9" t="inlineStr">
        <is>
          <t>有意申請者請備妥相關申請文件於9/3前備妥紙本申請書(電子檔請Email: corona@ncu.edu.tw )送物理系辦公室
https://www.ctci.org.tw/8838/talent/ctci-scholarship/42675/42721/
https://www.ctci.org.tw/8831/8838/talent_en/ctci-scholarship_en/42720/42722/</t>
        </is>
      </c>
      <c r="G2199" s="7" t="inlineStr">
        <is>
          <t>https://www.ctci.org.tw/8838/talent/ctci-scholarship/42675/4</t>
        </is>
      </c>
      <c r="H2199" s="7" t="inlineStr">
        <is>
          <t>https://www.ctci.org.tw/8838/talent/ctci-scholarship/42675/42721/</t>
        </is>
      </c>
      <c r="I2199" s="7" t="inlineStr">
        <is>
          <t>https://www.ctci.org.tw/8831/8838/talent_en/ctci-scholarship</t>
        </is>
      </c>
      <c r="J2199" s="7" t="inlineStr">
        <is>
          <t>https://www.ctci.org.tw/8831/8838/talent_en/ctci-scholarship_en/42720/42722/</t>
        </is>
      </c>
      <c r="K2199" s="7" t="n"/>
      <c r="L2199" s="7" t="n"/>
      <c r="M2199" s="7" t="inlineStr">
        <is>
          <t>https://www.phy.ncu.edu.tw/news/%e4%b8%ad%e6%8a%80%e7%a4%be109%e5%b9%b4%e5%ba%a6%e3%80%8c%e7%a7%91%e6%8a%80%e7%8d%8e%e5%ad%b8%e9%87%91%e3%80%8d-ctci-scholarship-for-oversea-graduate-students-in-taiwan%e7%94%b3%e8%ab%8b%e5%85%ac-2/</t>
        </is>
      </c>
      <c r="N2199" s="7" t="inlineStr">
        <is>
          <t>許慧君</t>
        </is>
      </c>
    </row>
    <row r="2200">
      <c r="A2200" s="7">
        <f>TRUE()</f>
        <v/>
      </c>
      <c r="B2200" s="7" t="inlineStr">
        <is>
          <t>獎學金</t>
        </is>
      </c>
      <c r="C2200" s="7" t="n"/>
      <c r="D2200" s="14" t="n">
        <v>44074</v>
      </c>
      <c r="E2200" s="7" t="inlineStr">
        <is>
          <t>賀!!!博士班王渝涵同學榮獲2020台積電博士獎學金</t>
        </is>
      </c>
      <c r="F2200" s="7" t="inlineStr">
        <is>
          <t>https://www.tsmc.com/chinese/event/fellowship_20.htm</t>
        </is>
      </c>
      <c r="G2200" s="7" t="inlineStr">
        <is>
          <t>https://www.tsmc.com/chinese/event/fellowship_20.htm</t>
        </is>
      </c>
      <c r="H2200" s="7" t="inlineStr">
        <is>
          <t>https://www.tsmc.com/chinese/event/fellowship_20.htm</t>
        </is>
      </c>
      <c r="I2200" s="7" t="n"/>
      <c r="J2200" s="7" t="n"/>
      <c r="K2200" s="7" t="n"/>
      <c r="L2200" s="7" t="n"/>
      <c r="M2200" s="7" t="inlineStr">
        <is>
          <t>https://www.phy.ncu.edu.tw/news/%e8%b3%80%e5%8d%9a%e5%a3%ab%e7%8f%ad%e7%8e%8b%e6%b8%9d%e6%b6%b5%e5%90%8c%e5%ad%b8%e6%a6%ae%e7%8d%b22020%e5%8f%b0%e7%a9%8d%e9%9b%bb%e5%8d%9a%e5%a3%ab%e7%8d%8e%e5%ad%b8%e9%87%91/</t>
        </is>
      </c>
      <c r="N2200" s="7" t="inlineStr">
        <is>
          <t>許慧君</t>
        </is>
      </c>
    </row>
    <row r="2201" ht="105" customHeight="1">
      <c r="A2201" s="7">
        <f>TRUE()</f>
        <v/>
      </c>
      <c r="B2201" s="7" t="inlineStr">
        <is>
          <t>其他</t>
        </is>
      </c>
      <c r="C2201" s="7" t="n"/>
      <c r="D2201" s="14" t="n">
        <v>44074</v>
      </c>
      <c r="E2201" s="7" t="inlineStr">
        <is>
          <t>1091實施新法規</t>
        </is>
      </c>
      <c r="F2201" s="9" t="inlineStr">
        <is>
          <t>國立中央大學-抵免辦法-修正對照表
國立中央大學-研究生學位考試細則-修正對照表
國立中央大學-修讀輔系辦法_修正對照表
國立中央大學-修讀雙主修辦法_修正對照表
國立中央大學-學位考試細則_修正對照表
國立中央大學-學則_修正對照表
1082-1招生組修訂逕攻讀博士學位辦法
國立中央大學學生成績作業要點」修正對照表</t>
        </is>
      </c>
      <c r="G2201" s="7" t="inlineStr">
        <is>
          <t>國立中央大學-抵免辦法-修正對照表</t>
        </is>
      </c>
      <c r="H2201" s="7" t="inlineStr">
        <is>
          <t>http://www.phy.ncu.edu.tw/wp-content/uploads/2020/08/0008-國立中央大學-抵免辦法-修正對照表.pdf</t>
        </is>
      </c>
      <c r="I2201" s="7" t="inlineStr">
        <is>
          <t>國立中央大學-研究生學位考試細則-修正對照表</t>
        </is>
      </c>
      <c r="J2201" s="7" t="inlineStr">
        <is>
          <t>http://www.phy.ncu.edu.tw/wp-content/uploads/2020/08/0008-國立中央大學-研究生學位考試細則-修正對照表.pdf</t>
        </is>
      </c>
      <c r="K2201" s="7" t="inlineStr">
        <is>
          <t>國立中央大學-修讀輔系辦法_修正對照表</t>
        </is>
      </c>
      <c r="L2201" s="7" t="inlineStr">
        <is>
          <t>http://www.phy.ncu.edu.tw/wp-content/uploads/2020/08/0008-國立中央大學-修讀輔系辦法_修正對照表.pdf</t>
        </is>
      </c>
      <c r="M2201" s="7" t="inlineStr">
        <is>
          <t>https://www.phy.ncu.edu.tw/news/1091%e5%af%a6%e6%96%bd%e6%96%b0%e6%b3%95%e8%a6%8f/</t>
        </is>
      </c>
      <c r="N2201" s="7" t="inlineStr">
        <is>
          <t>許慧君</t>
        </is>
      </c>
    </row>
    <row r="2202" ht="381" customHeight="1">
      <c r="A2202" s="7">
        <f>TRUE()</f>
        <v/>
      </c>
      <c r="B2202" s="7" t="inlineStr">
        <is>
          <t>其他</t>
        </is>
      </c>
      <c r="C2202" s="7" t="n"/>
      <c r="D2202" s="14" t="n">
        <v>44074</v>
      </c>
      <c r="E2202" s="7" t="inlineStr">
        <is>
          <t>物理系實驗室徵求工讀生</t>
        </is>
      </c>
      <c r="F2202" s="9" t="inlineStr">
        <is>
          <t>教學實驗室工讀需求
名額：2名
薪資：160元/小時(勞雇型)
聘期：109.09.07-110.01.15
時間：排班制。
實驗室名稱
名額
暑假排班時數
學期間排班時數
資格
教學實驗室
(實驗物理.近代物理.電子學.光學等)
(需同時值班機械工廠)
1
6-8小時/周
2-4 小時/週
懂電腦及實驗儀器操作(有修過實驗物理或是普物實驗為佳)，工作細心、認真、負責。
機械工廠
(需同時值班教學實驗室)
2小時/週
2-4小時/週
略懂機械相關設備，細心，有耐心。認真勤勞
普通物理實驗室
1
9小時/周。
( 如有必要，得外加1~3小時)
11小時/周。 ( 如有必要，得外加1~3小時) 學期工讀時段，必須配合教室上課時間。
1.懂基礎物理，曾修過普通物理實驗為佳。
2.會操作電腦及簡單機電檢修。
3.做事細心、負責。</t>
        </is>
      </c>
      <c r="G2202" s="7" t="inlineStr">
        <is>
          <t>教學實驗室工讀需求</t>
        </is>
      </c>
      <c r="H2202" s="7" t="inlineStr">
        <is>
          <t>http://www.phy.ncu.edu.tw/wp-content/uploads/2020/08/教學實驗室工讀需求.docx</t>
        </is>
      </c>
      <c r="I2202" s="7" t="n"/>
      <c r="J2202" s="7" t="n"/>
      <c r="K2202" s="7" t="n"/>
      <c r="L2202" s="7" t="n"/>
      <c r="M2202" s="7" t="inlineStr">
        <is>
          <t>https://www.phy.ncu.edu.tw/news/%e7%89%a9%e7%90%86%e7%b3%bb%e5%af%a6%e9%a9%97%e5%ae%a4%e5%be%b5%e6%b1%82%e5%b7%a5%e8%ae%80%e7%94%9f-3/</t>
        </is>
      </c>
      <c r="N2202" s="7" t="inlineStr">
        <is>
          <t>許慧君</t>
        </is>
      </c>
    </row>
    <row r="2203" ht="209" customHeight="1">
      <c r="A2203" s="7">
        <f>TRUE()</f>
        <v/>
      </c>
      <c r="B2203" s="7" t="inlineStr">
        <is>
          <t>其他</t>
        </is>
      </c>
      <c r="C2203" s="7" t="n"/>
      <c r="D2203" s="14" t="n">
        <v>44071</v>
      </c>
      <c r="E2203" s="7" t="inlineStr">
        <is>
          <t>109-1課程教學助教Teaching Assistant(1090828)</t>
        </is>
      </c>
      <c r="F2203" s="9" t="inlineStr">
        <is>
          <t>109-1課程助教安排如附件
The arrangement of TA for the first semester of the academic year 109 is as the annex.
1091課程助教
目前尚有數門課程待聘，有意申請者請於8/31前填寫附件申請表，email 至corona@ncu.edu.tw
Positions are still available for several courses. Students who are willing to apply for the positions please fill in the application form and email it to corona@ncu.edu.tw by Aug 8/31.
109-1 助教志願表TA Application Form
已擔任助教者請於8/24前完成聘雇程序，以利9/1起聘，以免影響個人勞保權益。並請於開學日9/14前主動與授課老師聯繫工作事宜
助教報到程序Teaching assistant application procedures
附件一 助教同意切結書TA agreement affidavit
附件二 國立中央大學獎助生暨學生兼任助理學習與勞僱型態同意書10909-10912
國立中央大學教學助理管理要點
國立中央大學研究生獎助學金辦法(108年7月15日修訂)
國立中央大學物理系研究生獎、助學金辦法20170904</t>
        </is>
      </c>
      <c r="G2203" s="7" t="inlineStr">
        <is>
          <t>1091課程助教</t>
        </is>
      </c>
      <c r="H2203" s="7" t="inlineStr">
        <is>
          <t>http://www.phy.ncu.edu.tw/wp-content/uploads/2020/08/1091課程助教-4.pdf</t>
        </is>
      </c>
      <c r="I2203" s="7" t="inlineStr">
        <is>
          <t>至corona@ncu.edu.tw</t>
        </is>
      </c>
      <c r="J2203" s="7" t="inlineStr">
        <is>
          <t>mailto:%E8%87%B3corona@ncu.edu.tw</t>
        </is>
      </c>
      <c r="K2203" s="7" t="inlineStr">
        <is>
          <t>corona@ncu.edu.tw</t>
        </is>
      </c>
      <c r="L2203" s="7" t="inlineStr">
        <is>
          <t>mailto:corona@ncu.edu.tw</t>
        </is>
      </c>
      <c r="M2203" s="7" t="inlineStr">
        <is>
          <t>https://www.phy.ncu.edu.tw/news/109-1%e8%aa%b2%e7%a8%8b%e6%95%99%e5%ad%b8%e5%8a%a9%e6%95%99teaching-assistant1090828/</t>
        </is>
      </c>
      <c r="N2203" s="7" t="inlineStr">
        <is>
          <t>許慧君</t>
        </is>
      </c>
    </row>
    <row r="2204" ht="92" customHeight="1">
      <c r="A2204" s="7">
        <f>TRUE()</f>
        <v/>
      </c>
      <c r="B2204" s="7" t="inlineStr">
        <is>
          <t>其他</t>
        </is>
      </c>
      <c r="C2204" s="7" t="n"/>
      <c r="D2204" s="14" t="n">
        <v>44071</v>
      </c>
      <c r="E2204" s="7" t="inlineStr">
        <is>
          <t>物理系二手書跳蚤市場</t>
        </is>
      </c>
      <c r="F2204" s="9" t="inlineStr">
        <is>
          <t>日期：8/28（五）～9/30（三）
時間：09：00 - 12：00
             14：00 - 16：00
地點：六樓629物理系辦公室
內容：展售二手物理類書籍，意者可直接購買。
歡迎同學踴躍參觀選購～
★期間如有需代為拍賣的二手物理類書籍，亦可送至系辦。</t>
        </is>
      </c>
      <c r="G2204" s="7" t="n"/>
      <c r="H2204" s="7" t="n"/>
      <c r="I2204" s="7" t="n"/>
      <c r="J2204" s="7" t="n"/>
      <c r="K2204" s="7" t="n"/>
      <c r="L2204" s="7" t="n"/>
      <c r="M2204" s="7" t="inlineStr">
        <is>
          <t>https://www.phy.ncu.edu.tw/news/%e7%89%a9%e7%90%86%e7%b3%bb%e4%ba%8c%e6%89%8b%e6%9b%b8%e8%b7%b3%e8%9a%a4%e5%b8%82%e5%a0%b4-7/</t>
        </is>
      </c>
      <c r="N2204" s="7" t="inlineStr">
        <is>
          <t>許慧君</t>
        </is>
      </c>
    </row>
    <row r="2205" ht="209" customHeight="1">
      <c r="A2205" s="7">
        <f>TRUE()</f>
        <v/>
      </c>
      <c r="B2205" s="7" t="inlineStr">
        <is>
          <t>其他</t>
        </is>
      </c>
      <c r="C2205" s="7" t="n"/>
      <c r="D2205" s="14" t="n">
        <v>44070</v>
      </c>
      <c r="E2205" s="7" t="inlineStr">
        <is>
          <t>物理系碩士班   109學年度碩士班新生說明會</t>
        </is>
      </c>
      <c r="F2205" s="9" t="inlineStr">
        <is>
          <t>時間：109.09.15(二)13:20-13:50
地點：健雄館六樓625教室
內容：新生資料登記、發放學生證(已完成註冊程序者)、相關新生注意事項…等。
如該時段不克參加
請於會後三天內抽空到系辦登記資料並領取相關文件
謝謝
再次提醒!!!!!
啟動 E-MAIL 帳號：至 https://www.cc.ncu.edu.tw/page/account_freshman→新生帳號啟動介面，啟動您的 E-MAIL 帳號(學號)，及設定您的密碼。這組帳號密碼敬請牢記，它提供您在學校的電子郵件信箱、個人網頁空間及其他服務(例如學生宿舍網路申請、學期選課、查詢學期成績、使用計中的電腦、印表機…等)。完成後請稍待 5 分鐘(系統處理時間)，再以自設密碼進行登錄。本校電子郵件信箱，將不定期收到與學校動態相關之重要公告，例如：註冊繳費…，請務必收信使用。。
8/12起系上所有與研究生相關之訊息，僅以學校提供的電子郵件信箱（學號@cc.ncu.edu.tw）通知，不再通知學生個人電子信箱，請同學務必時常察看，以免影響自身權益。</t>
        </is>
      </c>
      <c r="G2205" s="7" t="inlineStr">
        <is>
          <t>學號@cc.ncu.edu.tw</t>
        </is>
      </c>
      <c r="H2205" s="7" t="inlineStr">
        <is>
          <t>mailto:學號@cc.ncu.edu.tw</t>
        </is>
      </c>
      <c r="I2205" s="7" t="n"/>
      <c r="J2205" s="7" t="n"/>
      <c r="K2205" s="7" t="n"/>
      <c r="L2205" s="7" t="n"/>
      <c r="M2205" s="7" t="inlineStr">
        <is>
          <t>https://www.phy.ncu.edu.tw/news/%e7%89%a9%e7%90%86%e7%b3%bb%e7%a2%a9%e5%a3%ab%e7%8f%ad-109%e5%ad%b8%e5%b9%b4%e5%ba%a6%e7%a2%a9%e5%a3%ab%e7%8f%ad%e6%96%b0%e7%94%9f%e8%aa%aa%e6%98%8e%e6%9c%83/</t>
        </is>
      </c>
      <c r="N2205" s="7" t="inlineStr">
        <is>
          <t>許慧君</t>
        </is>
      </c>
    </row>
    <row r="2206" ht="40" customHeight="1">
      <c r="A2206" s="7">
        <f>TRUE()</f>
        <v/>
      </c>
      <c r="B2206" s="7" t="inlineStr">
        <is>
          <t>其他</t>
        </is>
      </c>
      <c r="C2206" s="7" t="n"/>
      <c r="D2206" s="14" t="n">
        <v>44070</v>
      </c>
      <c r="E2206" s="7" t="inlineStr">
        <is>
          <t>施工公告09/03(四)健雄館306隔間牆拆除工程</t>
        </is>
      </c>
      <c r="F2206" s="9" t="inlineStr">
        <is>
          <t>日期 : 09/03(四)
地點 : 健雄館306隔間牆拆除工程
施工期間將有噪音、粉塵，請勿靠近施工區域，不便之處敬請見諒!</t>
        </is>
      </c>
      <c r="G2206" s="7" t="n"/>
      <c r="H2206" s="7" t="n"/>
      <c r="I2206" s="7" t="n"/>
      <c r="J2206" s="7" t="n"/>
      <c r="K2206" s="7" t="n"/>
      <c r="L2206" s="7" t="n"/>
      <c r="M2206" s="7" t="inlineStr">
        <is>
          <t>https://www.phy.ncu.edu.tw/news/%e6%96%bd%e5%b7%a5%e5%85%ac%e5%91%8a09-03%e5%9b%9b%e5%81%a5%e9%9b%84%e9%a4%a8306%e9%9a%94%e9%96%93%e7%89%86%e6%8b%86%e9%99%a4%e5%b7%a5%e7%a8%8b/</t>
        </is>
      </c>
      <c r="N2206" s="7" t="inlineStr">
        <is>
          <t>許慧君</t>
        </is>
      </c>
    </row>
    <row r="2207" ht="409.6" customHeight="1">
      <c r="A2207" s="7">
        <f>TRUE()</f>
        <v/>
      </c>
      <c r="B2207" s="7" t="inlineStr">
        <is>
          <t>其他</t>
        </is>
      </c>
      <c r="C2207" s="7" t="n"/>
      <c r="D2207" s="14" t="n">
        <v>44069</v>
      </c>
      <c r="E2207" s="7" t="inlineStr">
        <is>
          <t>109學年度第一學期學雜費繳費單下載時間公告</t>
        </is>
      </c>
      <c r="F2207" s="9" t="inlineStr">
        <is>
          <t>109學年度第1學期學雜費繳費單下載時間公告
一、開放網路下載繳費單時間：
(1)舊生---自行列印繳費單：109.8.18（二）*逕攻博士學位本學期核准同學請8/25下載繳費單
(2)研究所新生---自行列印繳費單：109.8.18（二）
(3)學士班新生（含今年度轉學生、大一休學復學生）---自行列印繳費單：109.8.31（一）
二、下載繳費單：
(1)學校首頁的Portal入口
(2)學雜費管理系統： http://tuition.is.ncu.edu.tw/stdvoucher
(3)第一銀行第e學雜費入口網網址：https://eschool.firstbank.com.tw (依畫面選項選擇學校名稱，依序輸入學號及身分證後6碼)
三、繳費期限：
(1)碩究所新生（不含外籍生、僑生、陸生及交換生)
第一銀行各分行臨櫃繳款截止日期：109.8.28（五）；
ATM繳費、信用卡或超商繳費截止日期：109.8.30（日）
(2)除研究所新生外的所有同學
第一銀行各分行臨櫃繳款截止日期：109.9.11（五）；
ATM繳費、信用卡或超商繳費截止日期：109.9.13（日）
四、繳費方式：
(1)臨櫃繳款：第一銀行全省分行
第一銀行於每週二、四、五上午10:00~11:50會配合到校服務 / 行政大樓一樓
(2)ATM轉帳繳費：轉入行庫代碼007（第一銀行）
(3)語音信用卡繳費：02-27608818
(4)網路信用卡繳費：https://www.27608818.com
(5)超商繳款：須自付手續費10元
＊請同學多利用自動化設備繳款，使用信用卡刷卡需3~4個工作天才能入帳（不含假日），超商繳交需5~7個工作天才能入帳（不含假日）請提早授權或繳納，以免逾期註冊。
五、若對繳費單內容有任何疑問，住宿問題請洽宿舍服務組（分機57282、57290），減免及學貸問題請洽生輔組（分機57221），其他問題請洽出納組（分機57346）。
六、繳費單若有更改，需於更改後隔日再行繳費。
七、學分費繳費期間：109.10.7（三）~109.10.21（三）
收費對象：碩博士生（98學年度以後入學之博士生除外）、大學延畢生、修教育學分者及
就學貸款不足額同學。</t>
        </is>
      </c>
      <c r="G2207" s="7" t="n"/>
      <c r="H2207" s="7" t="n"/>
      <c r="I2207" s="7" t="n"/>
      <c r="J2207" s="7" t="n"/>
      <c r="K2207" s="7" t="n"/>
      <c r="L2207" s="7" t="n"/>
      <c r="M2207" s="7" t="inlineStr">
        <is>
          <t>https://www.phy.ncu.edu.tw/news/109%e5%ad%b8%e5%b9%b4%e5%ba%a6%e7%ac%ac%e4%b8%80%e5%ad%b8%e6%9c%9f%e5%ad%b8%e9%9b%9c%e8%b2%bb%e7%b9%b3%e8%b2%bb%e5%96%ae%e4%b8%8b%e8%bc%89%e6%99%82%e9%96%93%e5%85%ac%e5%91%8a/</t>
        </is>
      </c>
      <c r="N2207" s="7" t="inlineStr">
        <is>
          <t>吳菁穗</t>
        </is>
      </c>
    </row>
    <row r="2208" ht="196" customHeight="1">
      <c r="A2208" s="7">
        <f>TRUE()</f>
        <v/>
      </c>
      <c r="B2208" s="7" t="inlineStr">
        <is>
          <t>其他</t>
        </is>
      </c>
      <c r="C2208" s="7" t="n"/>
      <c r="D2208" s="14" t="n">
        <v>44069</v>
      </c>
      <c r="E2208" s="7" t="inlineStr">
        <is>
          <t>109學年度開學期間設立學生宿舍臨時包裹領件處相關事宜</t>
        </is>
      </c>
      <c r="F2208" s="9" t="inlineStr">
        <is>
          <t>一、為因應開學期間大量的學生包裹郵件，學務處住宿服務組協助109/9/01~109/9/13間於東區及北區設立臨時包裹領件處，以提供校內住宿學生就近領件。109/9/13後送達的包裹恢復至文書組領件。
二、臨時領件處僅代收住宿學生的包裹，非住宿生請至文書組領件
三、宿舍臨時包裹領件處撤離後，代收期間未領取之包裹將由學務處住宿服務組分別通知學生領取。
四、臨時包裹領件處東區領件處位置為女14舍一樓藝文空間，北區領件處位置為總務處文書組(109年暫時領件處)。
五、東區領件處代收宿舍範圍為女1~4舍、女6舍、女14舍、男3、男6、男7、男11、男13、國際學舍。北區領件處代收宿舍範圍為男9A、男9B、男12舍。
六、學生宿舍包裹領取時間為每週一至週日上午8:30~12:30、下午13:30~17:30。
七、包裹領取方式為本人攜帶學生證件正本，非本人領取代領人需攜帶收件人及代領人雙方學生證件正本。
相關說明請連結至網址http://140.115.3.194/studentqa.jpg
總務處文書組 何小姐 分機：57353</t>
        </is>
      </c>
      <c r="G2208" s="7" t="inlineStr">
        <is>
          <t>http://140.115.3.194/studentqa.jpg</t>
        </is>
      </c>
      <c r="H2208" s="7" t="inlineStr">
        <is>
          <t>http://140.115.3.194/studentqa.jpg</t>
        </is>
      </c>
      <c r="I2208" s="7" t="n"/>
      <c r="J2208" s="7" t="n"/>
      <c r="K2208" s="7" t="n"/>
      <c r="L2208" s="7" t="n"/>
      <c r="M2208" s="7" t="inlineStr">
        <is>
          <t>https://www.phy.ncu.edu.tw/news/109%e5%ad%b8%e5%b9%b4%e5%ba%a6%e9%96%8b%e5%ad%b8%e6%9c%9f%e9%96%93%e8%a8%ad%e7%ab%8b%e5%ad%b8%e7%94%9f%e5%ae%bf%e8%88%8d%e8%87%a8%e6%99%82%e5%8c%85%e8%a3%b9%e9%a0%98%e4%bb%b6%e8%99%95%e7%9b%b8/</t>
        </is>
      </c>
      <c r="N2208" s="7" t="inlineStr">
        <is>
          <t>許慧君</t>
        </is>
      </c>
    </row>
    <row r="2209">
      <c r="A2209" s="7">
        <f>TRUE()</f>
        <v/>
      </c>
      <c r="B2209" s="7" t="inlineStr">
        <is>
          <t>獎學金</t>
        </is>
      </c>
      <c r="C2209" s="7" t="n"/>
      <c r="D2209" s="14" t="n">
        <v>44063</v>
      </c>
      <c r="E2209" s="7" t="inlineStr">
        <is>
          <t>109學年度第1學期各項獎學金</t>
        </is>
      </c>
      <c r="F2209" s="7" t="inlineStr">
        <is>
          <t>109學年度第1學期各項獎學金一覽表-1090818</t>
        </is>
      </c>
      <c r="G2209" s="7" t="inlineStr">
        <is>
          <t>109學年度第1學期各項獎學金一覽表-1090818</t>
        </is>
      </c>
      <c r="H2209" s="7" t="inlineStr">
        <is>
          <t>http://www.phy.ncu.edu.tw/wp-content/uploads/2020/08/109學年度第1學期各項獎學金一覽表-1090818.pdf</t>
        </is>
      </c>
      <c r="I2209" s="7" t="inlineStr">
        <is>
          <t>http://www.phy.ncu.edu.tw/wp-content/uploads/2020/08/109學年度第</t>
        </is>
      </c>
      <c r="J2209" s="7" t="inlineStr">
        <is>
          <t>http://www.phy.ncu.edu.tw/wp-content/uploads/2020/08/109學年度第1學期各項獎學金一覽表-1090818_頁面_1.jpg</t>
        </is>
      </c>
      <c r="K2209" s="7" t="inlineStr">
        <is>
          <t>http://www.phy.ncu.edu.tw/wp-content/uploads/2020/08/109學年度第</t>
        </is>
      </c>
      <c r="L2209" s="7" t="inlineStr">
        <is>
          <t>http://www.phy.ncu.edu.tw/wp-content/uploads/2020/08/109學年度第1學期各項獎學金一覽表-1090818_頁面_2.jpg</t>
        </is>
      </c>
      <c r="M2209" s="7" t="inlineStr">
        <is>
          <t>https://www.phy.ncu.edu.tw/news/109%e5%ad%b8%e5%b9%b4%e5%ba%a6%e7%ac%ac1%e5%ad%b8%e6%9c%9f%e5%90%84%e9%a0%85%e7%8d%8e%e5%ad%b8%e9%87%91/</t>
        </is>
      </c>
      <c r="N2209" s="7" t="inlineStr">
        <is>
          <t>許慧君</t>
        </is>
      </c>
    </row>
    <row r="2210" ht="209" customHeight="1">
      <c r="A2210" s="7">
        <f>TRUE()</f>
        <v/>
      </c>
      <c r="B2210" s="7" t="inlineStr">
        <is>
          <t>其他</t>
        </is>
      </c>
      <c r="C2210" s="7" t="n"/>
      <c r="D2210" s="14" t="n">
        <v>44063</v>
      </c>
      <c r="E2210" s="7" t="inlineStr">
        <is>
          <t>109-1課程教學助教Teaching Assistant(1090820)</t>
        </is>
      </c>
      <c r="F2210" s="9" t="inlineStr">
        <is>
          <t>109-1課程助教安排如附件
The arrangement of TA for the first semester of the academic year 109 is as the annex.
1091課程助教
目前尚有數門課程待聘，有意申請者請於8/26前填寫附件申請表，email 至corona@ncu.edu.tw
Positions are still available for several courses. Students who are willing to apply for the positions please fill in the application form and email it to corona@ncu.edu.tw by Aug 26.
109-1 助教志願表TA Application Form
已擔任助教者請於8/24前完成聘雇程序，以利9/1起聘，以免影響個人勞保權益。並請於開學日9/14前主動與授課老師聯繫工作事宜
助教報到程序Teaching assistant application procedures
附件一 助教同意切結書TA agreement affidavit
附件二 國立中央大學獎助生暨學生兼任助理學習與勞僱型態同意書10909-10912
國立中央大學教學助理管理要點
國立中央大學研究生獎助學金辦法(108年7月15日修訂)
國立中央大學物理系研究生獎、助學金辦法20170904</t>
        </is>
      </c>
      <c r="G2210" s="7" t="inlineStr">
        <is>
          <t>1091課程助教</t>
        </is>
      </c>
      <c r="H2210" s="7" t="inlineStr">
        <is>
          <t>http://www.phy.ncu.edu.tw/wp-content/uploads/2020/08/1091課程助教-3.pdf</t>
        </is>
      </c>
      <c r="I2210" s="7" t="inlineStr">
        <is>
          <t>至corona@ncu.edu.tw</t>
        </is>
      </c>
      <c r="J2210" s="7" t="inlineStr">
        <is>
          <t>mailto:%E8%87%B3corona@ncu.edu.tw</t>
        </is>
      </c>
      <c r="K2210" s="7" t="inlineStr">
        <is>
          <t>corona@ncu.edu.tw</t>
        </is>
      </c>
      <c r="L2210" s="7" t="inlineStr">
        <is>
          <t>mailto:corona@ncu.edu.tw</t>
        </is>
      </c>
      <c r="M2210" s="7" t="inlineStr">
        <is>
          <t>https://www.phy.ncu.edu.tw/news/109-1%e8%aa%b2%e7%a8%8b%e6%95%99%e5%ad%b8%e5%8a%a9%e6%95%99teaching-assistant1090820/</t>
        </is>
      </c>
      <c r="N2210" s="7" t="inlineStr">
        <is>
          <t>許慧君</t>
        </is>
      </c>
    </row>
    <row r="2211">
      <c r="A2211" s="7">
        <f>TRUE()</f>
        <v/>
      </c>
      <c r="B2211" s="7" t="inlineStr">
        <is>
          <t>研討會</t>
        </is>
      </c>
      <c r="C2211" s="7" t="inlineStr">
        <is>
          <t>高中生</t>
        </is>
      </c>
      <c r="D2211" s="14" t="n">
        <v>44061</v>
      </c>
      <c r="E2211" s="7" t="inlineStr">
        <is>
          <t>一日高能物理學家高中生研習營</t>
        </is>
      </c>
      <c r="F2211" s="7" t="n"/>
      <c r="G2211" s="7" t="inlineStr">
        <is>
          <t>http://www.phy.ncu.edu.tw/wp-content/uploads/2020/08/海報終版A3.</t>
        </is>
      </c>
      <c r="H2211" s="7" t="inlineStr">
        <is>
          <t>http://www.phy.ncu.edu.tw/wp-content/uploads/2020/08/海報終版A3.jpg</t>
        </is>
      </c>
      <c r="I2211" s="7" t="n"/>
      <c r="J2211" s="7" t="n"/>
      <c r="K2211" s="7" t="n"/>
      <c r="L2211" s="7" t="n"/>
      <c r="M2211" s="7" t="inlineStr">
        <is>
          <t>https://www.phy.ncu.edu.tw/news/%e4%b8%80%e6%97%a5%e9%ab%98%e8%83%bd%e7%89%a9%e7%90%86%e5%ad%b8%e5%ae%b6%e9%ab%98%e4%b8%ad%e7%94%9f%e7%a0%94%e7%bf%92%e7%87%9f/</t>
        </is>
      </c>
      <c r="N2211" s="7" t="inlineStr">
        <is>
          <t>許慧君</t>
        </is>
      </c>
    </row>
    <row r="2212" ht="261" customHeight="1">
      <c r="A2212" s="7">
        <f>TRUE()</f>
        <v/>
      </c>
      <c r="B2212" s="7" t="inlineStr">
        <is>
          <t>獎學金</t>
        </is>
      </c>
      <c r="C2212" s="7" t="n"/>
      <c r="D2212" s="14" t="n">
        <v>44061</v>
      </c>
      <c r="E2212" s="7" t="inlineStr">
        <is>
          <t>中央大學培育優秀博士生獎學金受理申請(申請截止日:9/10)</t>
        </is>
      </c>
      <c r="F2212" s="9" t="inlineStr">
        <is>
          <t>研發處「國立中央大學培育優秀博士生獎學金」即日起受理申請，該獎學金辦法詳如附件1。
附件1-國立中央大學培育優秀博士生獎學金辦法
獎勵資格：
經本校博士班甄試、考試進入本校各學系(所、學位學程)就讀或經核准逕修讀博士學位，成績優良且具有研究潛力之一年級在學研究生。惟有下列情形之一者，不得申領本獎學金：
一、支領政府部門獎學金、於公私立機構從事專職工作、港澳及大陸地區學生。
二、錄取當學年度未完成註冊、休學或保留入學資格者。
請有意申請的博一生檢附下列資料於9/10(四)前送物理系辦申請：
附件2申請表  附件2-培育優秀博士生獎學金申請表
大學部及碩士班歷年成績單
博士班研究計畫
推薦信至少2封
其他助審資料
附件3學生資料名冊(包括存摺影本)  附件3-學生資料名冊
備註
TIGP學生可以申請，但不可同時領取中研院獎學金。
本校外籍生(除港、澳、大陸外)可以申請，但若通過申請則不得同時領取”國際處獎學金+系所研究生獎助學金+指導教授科技部研究獎助金”。</t>
        </is>
      </c>
      <c r="G2212" s="7" t="inlineStr">
        <is>
          <t>附件1-國立中央大學培育優秀博士生獎學金辦法</t>
        </is>
      </c>
      <c r="H2212" s="7" t="inlineStr">
        <is>
          <t>http://www.phy.ncu.edu.tw/wp-content/uploads/2020/08/附件1-國立中央大學培育優秀博士生獎學金辦法.pdf</t>
        </is>
      </c>
      <c r="I2212" s="7" t="inlineStr">
        <is>
          <t>附件2-培育優秀博士生獎學金申請表</t>
        </is>
      </c>
      <c r="J2212" s="7" t="inlineStr">
        <is>
          <t>http://www.phy.ncu.edu.tw/wp-content/uploads/2020/08/附件2-培育優秀博士生獎學金申請表.odt</t>
        </is>
      </c>
      <c r="K2212" s="7" t="inlineStr">
        <is>
          <t>附件3-學生資料名冊</t>
        </is>
      </c>
      <c r="L2212" s="7" t="inlineStr">
        <is>
          <t>http://www.phy.ncu.edu.tw/wp-content/uploads/2020/08/附件3-學生資料名冊.ods</t>
        </is>
      </c>
      <c r="M2212" s="7" t="inlineStr">
        <is>
          <t>https://www.phy.ncu.edu.tw/news/%e4%b8%ad%e5%a4%ae%e5%a4%a7%e5%ad%b8%e5%9f%b9%e8%82%b2%e5%84%aa%e7%a7%80%e5%8d%9a%e5%a3%ab%e7%94%9f%e7%8d%8e%e5%ad%b8%e9%87%91%e5%8f%97%e7%90%86%e7%94%b3%e8%ab%8b/</t>
        </is>
      </c>
      <c r="N2212" s="7" t="inlineStr">
        <is>
          <t>許慧君</t>
        </is>
      </c>
    </row>
    <row r="2213" ht="79" customHeight="1">
      <c r="A2213" s="7">
        <f>TRUE()</f>
        <v/>
      </c>
      <c r="B2213" s="7" t="inlineStr">
        <is>
          <t>其他</t>
        </is>
      </c>
      <c r="C2213" s="7" t="n"/>
      <c r="D2213" s="14" t="n">
        <v>44061</v>
      </c>
      <c r="E2213" s="7" t="inlineStr">
        <is>
          <t>物理系空間清潔公告  時間：8/26(三)、8/27(四)</t>
        </is>
      </c>
      <c r="F2213" s="9" t="inlineStr">
        <is>
          <t>二樓：202教室、204教室、209教室
六樓：621研討室、623研討室、625演講室、626研討室、627交誼廳、627-1影印間
七樓：724研討室、728研討室
進行桌椅地板清洗、打蠟、蜘蛛網清除…等清潔作業，其間略有噪音與消毒水味，不便之處請多諒解。
教室與研討室部分，除有特殊事項已先與系辦登記借用空間外，一律暫停使用。</t>
        </is>
      </c>
      <c r="G2213" s="7" t="n"/>
      <c r="H2213" s="7" t="n"/>
      <c r="I2213" s="7" t="n"/>
      <c r="J2213" s="7" t="n"/>
      <c r="K2213" s="7" t="n"/>
      <c r="L2213" s="7" t="n"/>
      <c r="M2213" s="7" t="inlineStr">
        <is>
          <t>https://www.phy.ncu.edu.tw/news/%e7%89%a9%e7%90%86%e7%b3%bb%e7%a9%ba%e9%96%93%e6%b8%85%e6%bd%94%e5%85%ac%e5%91%8a-%e6%99%82%e9%96%93%ef%bc%9a8-26%e4%b8%89%e3%80%818-27%e5%9b%9b/</t>
        </is>
      </c>
      <c r="N2213" s="7" t="inlineStr">
        <is>
          <t>許慧君</t>
        </is>
      </c>
    </row>
    <row r="2214" ht="333" customHeight="1">
      <c r="A2214" s="7">
        <f>TRUE()</f>
        <v/>
      </c>
      <c r="B2214" s="7" t="inlineStr">
        <is>
          <t>其他</t>
        </is>
      </c>
      <c r="C2214" s="7" t="n"/>
      <c r="D2214" s="14" t="n">
        <v>44061</v>
      </c>
      <c r="E2214" s="7" t="inlineStr">
        <is>
          <t>109學年度新生週特色實驗室參訪報名！！</t>
        </is>
      </c>
      <c r="F2214" s="9" t="inlineStr">
        <is>
          <t>公告內容
為使新生入校後能更瞭解本校資源及學院特色，本校各院於9/11開放新生報名參訪所屬特色實驗室。
一、活動日期：109年9月11日
二、各實驗室受理參訪活動梯次如附表。
三、報名方式
(一)報名網址：https://forms.gle/qeK3WwAfbT6daY6d7
（請報名者報名後留意本公告更新訊息)
(二)報名期限自8/1７至9/2中午12時止。
四、敬請各系輔員協助帶領所屬新生至實驗室集合。
五、報名表填表說明：
(一)報名前敬請先查閱實驗室代碼及確認可報名之梯次別，以免誤填。
(二)為利各實驗室接洽籌備，本報名表單受理至9/2中午12時止，逾期恕不受理報名，相關報名資料將於9/4提供予各實驗室負責聯繫之窗口。
(三)如報名完成，將於9/4公布於學務處網站，如報名者因故臨時無法參加活動，敬請主動於9/8前主動洽詢聯絡所報名之實驗室負責人員（如附表）。
六、注意事項—敬請報名者同意並確認以下事項：
(一)應確認報名資料確實屬實，並同意校方保留受理報名與之權益。
(二)參加活動時應遵守實驗室或該單位之相關規範，如遵守不錄音錄影、或相關實驗室所定之安全規範或服儀規定。
(三)如因故臨時無法參加活動，將於9/8前主動聯絡實驗室負責人員，不造成相關單位之困擾。
(四)參訪期間應遵守並配合相關防疫規定。
七、如有未盡事項，本公告得隨時補充說明。
1090911實驗室參訪活動各梯次資訊表1090817（分機）
公告單位:課外活動組</t>
        </is>
      </c>
      <c r="G2214" s="7" t="inlineStr">
        <is>
          <t>https://forms.gle/qeK3WwAfbT6daY6d7</t>
        </is>
      </c>
      <c r="H2214" s="7" t="inlineStr">
        <is>
          <t>https://forms.gle/qeK3WwAfbT6daY6d7</t>
        </is>
      </c>
      <c r="I2214" s="7" t="inlineStr">
        <is>
          <t>1090911實驗室參訪活動各梯次資訊表1090817（分機）</t>
        </is>
      </c>
      <c r="J2214" s="7" t="inlineStr">
        <is>
          <t>http://www.phy.ncu.edu.tw/wp-content/uploads/2020/08/1090911實驗室參訪活動各梯次資訊表1090817（分機）.pdf</t>
        </is>
      </c>
      <c r="K2214" s="7" t="n"/>
      <c r="L2214" s="7" t="n"/>
      <c r="M2214" s="7" t="inlineStr">
        <is>
          <t>https://www.phy.ncu.edu.tw/news/109%e5%ad%b8%e5%b9%b4%e5%ba%a6%e6%96%b0%e7%94%9f%e9%80%b1%e7%89%b9%e8%89%b2%e5%af%a6%e9%a9%97%e5%ae%a4%e5%8f%83%e8%a8%aa%e5%a0%b1%e5%90%8d%ef%bc%81%ef%bc%81/</t>
        </is>
      </c>
      <c r="N2214" s="7" t="inlineStr">
        <is>
          <t>劉怡貞</t>
        </is>
      </c>
    </row>
    <row r="2215" ht="53" customHeight="1">
      <c r="A2215" s="7">
        <f>TRUE()</f>
        <v/>
      </c>
      <c r="B2215" s="7" t="inlineStr">
        <is>
          <t>其他</t>
        </is>
      </c>
      <c r="C2215" s="7" t="n"/>
      <c r="D2215" s="14" t="n">
        <v>44061</v>
      </c>
      <c r="E2215" s="7" t="inlineStr">
        <is>
          <t>1091遠距教學工作訪(同步與非同步工具教學)</t>
        </is>
      </c>
      <c r="F2215" s="9" t="inlineStr">
        <is>
          <t>本次工作坊採用同步工具- Google Meet與非同步工具EverCam，延伸搭配學校新ee-class數位學習平台，協助教師與TA進行遠距課程教學。
工作坊報名網址:
https://reurl.cc/4m5llL</t>
        </is>
      </c>
      <c r="G2215" s="7" t="inlineStr">
        <is>
          <t>https://reurl.cc/4m5llL</t>
        </is>
      </c>
      <c r="H2215" s="7" t="inlineStr">
        <is>
          <t>https://reurl.cc/4m5llL</t>
        </is>
      </c>
      <c r="I2215" s="7" t="n"/>
      <c r="J2215" s="7" t="n"/>
      <c r="K2215" s="7" t="n"/>
      <c r="L2215" s="7" t="n"/>
      <c r="M2215" s="7" t="inlineStr">
        <is>
          <t>https://www.phy.ncu.edu.tw/news/1091%e9%81%a0%e8%b7%9d%e6%95%99%e5%ad%b8%e5%b7%a5%e4%bd%9c%e8%a8%aa%e5%90%8c%e6%ad%a5%e8%88%87%e9%9d%9e%e5%90%8c%e6%ad%a5%e5%b7%a5%e5%85%b7%e6%95%99%e5%ad%b8/</t>
        </is>
      </c>
      <c r="N2215" s="7" t="inlineStr">
        <is>
          <t>許慧君</t>
        </is>
      </c>
    </row>
    <row r="2216">
      <c r="A2216" s="7">
        <f>TRUE()</f>
        <v/>
      </c>
      <c r="B2216" s="7" t="inlineStr">
        <is>
          <t>其他</t>
        </is>
      </c>
      <c r="C2216" s="7" t="n"/>
      <c r="D2216" s="14" t="n">
        <v>44060</v>
      </c>
      <c r="E2216" s="7" t="inlineStr">
        <is>
          <t>8/26~8/28全校環境消毒公告</t>
        </is>
      </c>
      <c r="F2216" s="7" t="n"/>
      <c r="G2216" s="7" t="inlineStr">
        <is>
          <t>http://www.phy.ncu.edu.tw/wp-content/uploads/2020/08/附件1_全校消</t>
        </is>
      </c>
      <c r="H2216" s="7" t="inlineStr">
        <is>
          <t>http://www.phy.ncu.edu.tw/wp-content/uploads/2020/08/附件1_全校消毒雙語公告10908_頁面_1.jpg</t>
        </is>
      </c>
      <c r="I2216" s="7" t="inlineStr">
        <is>
          <t>http://www.phy.ncu.edu.tw/wp-content/uploads/2020/08/附件1_全校消</t>
        </is>
      </c>
      <c r="J2216" s="7" t="inlineStr">
        <is>
          <t>http://www.phy.ncu.edu.tw/wp-content/uploads/2020/08/附件1_全校消毒雙語公告10908_頁面_2.jpg</t>
        </is>
      </c>
      <c r="K2216" s="7" t="n"/>
      <c r="L2216" s="7" t="n"/>
      <c r="M2216" s="7" t="inlineStr">
        <is>
          <t>https://www.phy.ncu.edu.tw/news/8-268-28%e5%85%a8%e6%a0%a1%e7%92%b0%e5%a2%83%e6%b6%88%e6%af%92%e5%85%ac%e5%91%8a/</t>
        </is>
      </c>
      <c r="N2216" s="7" t="inlineStr">
        <is>
          <t>許慧君</t>
        </is>
      </c>
    </row>
    <row r="2217" ht="53" customHeight="1">
      <c r="A2217" s="7">
        <f>TRUE()</f>
        <v/>
      </c>
      <c r="B2217" s="7" t="inlineStr">
        <is>
          <t>獎學金</t>
        </is>
      </c>
      <c r="C2217" s="7" t="n"/>
      <c r="D2217" s="14" t="n">
        <v>44060</v>
      </c>
      <c r="E2217" s="7" t="inlineStr">
        <is>
          <t>109-1學期中央大學優秀學生獎學金申請公告(延長申請截止日:9/23)</t>
        </is>
      </c>
      <c r="F2217" s="9" t="inlineStr">
        <is>
          <t>中文版-優秀學生獎學金辦法與檢附文件清單
英文版-優秀學生獎學金辦法與檢附文件清單
於本校Portal-獎助學金暨工讀管理系統(網址：https://cis.ncu.edu.tw/Scholarship)完成登錄並列印系統產生之申請表併同相關資料送物理系辦。</t>
        </is>
      </c>
      <c r="G2217" s="7" t="inlineStr">
        <is>
          <t>中文版-優秀學生獎學金辦法與檢附文件清單</t>
        </is>
      </c>
      <c r="H2217" s="7" t="inlineStr">
        <is>
          <t>http://www.phy.ncu.edu.tw/wp-content/uploads/2020/08/中文版-優秀學生獎學金辦法與檢附文件清單.pdf</t>
        </is>
      </c>
      <c r="I2217" s="7" t="inlineStr">
        <is>
          <t>英文版-優秀學生獎學金辦法與檢附文件清單</t>
        </is>
      </c>
      <c r="J2217" s="7" t="inlineStr">
        <is>
          <t>http://www.phy.ncu.edu.tw/wp-content/uploads/2020/08/英文版-優秀學生獎學金辦法與檢附文件清單.pdf</t>
        </is>
      </c>
      <c r="K2217" s="7" t="n"/>
      <c r="L2217" s="7" t="n"/>
      <c r="M2217" s="7" t="inlineStr">
        <is>
          <t>https://www.phy.ncu.edu.tw/news/109-1%e5%ad%b8%e6%9c%9f%e4%b8%ad%e5%a4%ae%e5%a4%a7%e5%ad%b8%e5%84%aa%e7%a7%80%e5%ad%b8%e7%94%9f%e7%8d%8e%e5%ad%b8%e9%87%91%e7%94%b3%e8%ab%8b%e5%85%ac%e5%91%8a%e7%94%b3%e8%ab%8b%e6%88%aa%e6%ad%a2/</t>
        </is>
      </c>
      <c r="N2217" s="7" t="inlineStr">
        <is>
          <t>許慧君</t>
        </is>
      </c>
    </row>
    <row r="2218" ht="209" customHeight="1">
      <c r="A2218" s="7">
        <f>TRUE()</f>
        <v/>
      </c>
      <c r="B2218" s="7" t="inlineStr">
        <is>
          <t>其他</t>
        </is>
      </c>
      <c r="C2218" s="7" t="n"/>
      <c r="D2218" s="14" t="n">
        <v>44056</v>
      </c>
      <c r="E2218" s="7" t="inlineStr">
        <is>
          <t>109-1課程教學助教Teaching Assistant(1090813)</t>
        </is>
      </c>
      <c r="F2218" s="9" t="inlineStr">
        <is>
          <t>109-1課程助教安排如附件
The arrangement of TA for the first semester of the academic year 109 is as the annex.
1091課程助教
目前尚有數門課程待聘，有意申請者請於8/20前填寫附件申請表，email 至corona@ncu.edu.tw
Positions are still available for several courses. Students who are willing to apply for the positions please fill in the application form and email it to corona@ncu.edu.tw by Aug 20.
109-1 助教志願表TA Application Form
已擔任助教者請於8/24前完成聘雇程序，以利9/1起聘，以免影響個人勞保權益。並請於開學日9/14前主動與授課老師聯繫工作事宜
助教報到程序Teaching assistant application procedures
附件一 助教同意切結書TA agreement affidavit
附件二 國立中央大學獎助生暨學生兼任助理學習與勞僱型態同意書10909-10912
國立中央大學教學助理管理要點
國立中央大學研究生獎助學金辦法(108年7月15日修訂)
國立中央大學物理系研究生獎、助學金辦法20170904</t>
        </is>
      </c>
      <c r="G2218" s="7" t="inlineStr">
        <is>
          <t>1091課程助教</t>
        </is>
      </c>
      <c r="H2218" s="7" t="inlineStr">
        <is>
          <t>http://www.phy.ncu.edu.tw/wp-content/uploads/2020/08/1091課程助教-2.pdf</t>
        </is>
      </c>
      <c r="I2218" s="7" t="inlineStr">
        <is>
          <t>至corona@ncu.edu.tw</t>
        </is>
      </c>
      <c r="J2218" s="7" t="inlineStr">
        <is>
          <t>mailto:%E8%87%B3corona@ncu.edu.tw</t>
        </is>
      </c>
      <c r="K2218" s="7" t="inlineStr">
        <is>
          <t>corona@ncu.edu.tw</t>
        </is>
      </c>
      <c r="L2218" s="7" t="inlineStr">
        <is>
          <t>mailto:corona@ncu.edu.tw</t>
        </is>
      </c>
      <c r="M2218" s="7" t="inlineStr">
        <is>
          <t>https://www.phy.ncu.edu.tw/news/109-1%e8%aa%b2%e7%a8%8b%e6%95%99%e5%ad%b8%e5%8a%a9%e6%95%99teaching-assistant1090813/</t>
        </is>
      </c>
      <c r="N2218" s="7" t="inlineStr">
        <is>
          <t>許慧君</t>
        </is>
      </c>
    </row>
    <row r="2219" ht="183" customHeight="1">
      <c r="A2219" s="7">
        <f>TRUE()</f>
        <v/>
      </c>
      <c r="B2219" s="7" t="inlineStr">
        <is>
          <t>其他</t>
        </is>
      </c>
      <c r="C2219" s="7" t="n"/>
      <c r="D2219" s="14" t="n">
        <v>44056</v>
      </c>
      <c r="E2219" s="7" t="inlineStr">
        <is>
          <t>健雄館(科四館)LED燈具汰換案1090813更新</t>
        </is>
      </c>
      <c r="F2219" s="9" t="inlineStr">
        <is>
          <t>施工日期 : 8/12(三)-8/25(二)08:00-18:00
施工地點 : 全館舍空間燈具
8/12(三)~8/13(四)新燈具進貨(不施工)。
8/14(五)~8/15(六)走廊等公共空間施工。
8/17(一)~8/25(二)自本館舍10樓起逐層向下施工。
新舊燈具施工物料將放置一樓貨梯前、大廳座位區、一樓廣場區，請勿靠近，以免發生危險。
實驗室內如有特殊儀器、材料、需求(如精密儀器、氫氣、不能任意關電等)，請於施工前先告知各系承辦人，需先與廠商協調施工方式，避免發生危險或儀器損壞。
各系承辦人:
物理系:許小姐 (S4-629 / 分機65384)
太空所:林小姐 (S4-922 / 分機65756)
天文所:張先生 (S4-1009 / 分機65977)
福衛地面站:羅先生 (S4-1024 / 分機35543)</t>
        </is>
      </c>
      <c r="G2219" s="7" t="n"/>
      <c r="H2219" s="7" t="n"/>
      <c r="I2219" s="7" t="n"/>
      <c r="J2219" s="7" t="n"/>
      <c r="K2219" s="7" t="n"/>
      <c r="L2219" s="7" t="n"/>
      <c r="M2219" s="7" t="inlineStr">
        <is>
          <t>https://www.phy.ncu.edu.tw/news/%e5%81%a5%e9%9b%84%e9%a4%a8%e7%a7%91%e5%9b%9b%e9%a4%a8led%e7%87%88%e5%85%b7%e6%b1%b0%e6%8f%9b%e6%a1%881090813%e6%9b%b4%e6%96%b0/</t>
        </is>
      </c>
      <c r="N2219" s="7" t="inlineStr">
        <is>
          <t>許慧君</t>
        </is>
      </c>
    </row>
    <row r="2220" ht="170" customHeight="1">
      <c r="A2220" s="7">
        <f>TRUE()</f>
        <v/>
      </c>
      <c r="B2220" s="7" t="inlineStr">
        <is>
          <t>其他</t>
        </is>
      </c>
      <c r="C2220" s="7" t="n"/>
      <c r="D2220" s="14" t="n">
        <v>44055</v>
      </c>
      <c r="E2220" s="7" t="inlineStr">
        <is>
          <t>1091新ee-class數位學習系統上線及舊系統下架轉換重要時程及教育訓練課程</t>
        </is>
      </c>
      <c r="F2220" s="9" t="inlineStr">
        <is>
          <t>一、109-1學期起，本校將進行新/舊數位學習系統轉換，重要時程規劃。
(一)、舊系統下架:
１、ee-class系統：109-1學期起下架停用 (109年8月1日起僅限查詢功能)；請改用「新ee-class系統」。
２、LMS系統：109-2學期起下架停用 (110年2月1日起僅限查詢功能)；109-1學期仍可使用，但系統運轉速度較慢，建議改用「新ee-class系統」。
(二)、新系統上線:
１、「新ee-class系統」：109-1學期正式上線 (109年8月1日啟用，請點我是新網址)
２、全新介面，整合線上教學與學習功能，並新增英文、手機與平板版本等功能。教師版操作手冊
二、教育訓練:本學期有四場次，敬請師生踴躍報名參加，請點我報名
三、教務處提供線上資源與諮詢服務，請詳附件說明。
連結：http://pdc.adm.ncu.edu.tw/postM/post/course/1090810_1.pdf</t>
        </is>
      </c>
      <c r="G2220" s="7" t="inlineStr">
        <is>
          <t>請點我是新網址)</t>
        </is>
      </c>
      <c r="H2220" s="7" t="inlineStr">
        <is>
          <t>https://ncueeclass.ncu.edu.tw/</t>
        </is>
      </c>
      <c r="I2220" s="7" t="inlineStr">
        <is>
          <t>教師版操作手冊</t>
        </is>
      </c>
      <c r="J2220" s="7" t="inlineStr">
        <is>
          <t>https://tw.formosasoft.com/km/1238</t>
        </is>
      </c>
      <c r="K2220" s="7" t="inlineStr">
        <is>
          <t>請點我報名</t>
        </is>
      </c>
      <c r="L2220" s="7" t="inlineStr">
        <is>
          <t>https://reurl.cc/Qd0o2p</t>
        </is>
      </c>
      <c r="M2220" s="7" t="inlineStr">
        <is>
          <t>https://www.phy.ncu.edu.tw/news/1091%e6%96%b0ee-class%e6%95%b8%e4%bd%8d%e5%ad%b8%e7%bf%92%e7%b3%bb%e7%b5%b1%e4%b8%8a%e7%b7%9a%e5%8f%8a%e8%88%8a%e7%b3%bb%e7%b5%b1%e4%b8%8b%e6%9e%b6%e8%bd%89%e6%8f%9b%e9%87%8d%e8%a6%81%e6%99%82/</t>
        </is>
      </c>
      <c r="N2220" s="7" t="inlineStr">
        <is>
          <t>許慧君</t>
        </is>
      </c>
    </row>
    <row r="2221" ht="196" customHeight="1">
      <c r="A2221" s="7">
        <f>TRUE()</f>
        <v/>
      </c>
      <c r="B2221" s="7" t="inlineStr">
        <is>
          <t>其他</t>
        </is>
      </c>
      <c r="C2221" s="7" t="n"/>
      <c r="D2221" s="14" t="n">
        <v>44049</v>
      </c>
      <c r="E2221" s="7" t="inlineStr">
        <is>
          <t>健雄館(科四館)LED燈具汰換案1090812更新</t>
        </is>
      </c>
      <c r="F2221" s="9" t="inlineStr">
        <is>
          <t>施工日期 : 8/12(三)-8/25(二)08:00-18:00
施工地點 : 全館舍空間燈具
8/12(三)~8/14(五)新燈具進貨(不施工)。
8/17(一)~8/25(二)自本館舍10樓起逐層向下施工。
新舊燈具施工物料將放置一樓貨梯前、大廳座位區、一樓廣場區，請勿靠近，以免發生危險。
實驗室內如有特殊儀器、材料、需求(如精密儀器、氫氣、不能任意關電等)，請於施工前先告知各系承辦人，需先與廠商協調施工方式，避免發生危險或儀器損壞。
施工時會由系辦人員或工讀生協助廠商開門進入實驗室或研究室，有特殊需注意事項請先告知系辦。
各系承辦人:
物理系:許小姐 (S4-629 / 分機65384)
太空所:林小姐 (S4-922 / 分機65756)
天文所:張先生 (S4-1009 / 分機65977)
福衛地面站:羅先生 (S4-1024 / 分機35543)</t>
        </is>
      </c>
      <c r="G2221" s="7" t="n"/>
      <c r="H2221" s="7" t="n"/>
      <c r="I2221" s="7" t="n"/>
      <c r="J2221" s="7" t="n"/>
      <c r="K2221" s="7" t="n"/>
      <c r="L2221" s="7" t="n"/>
      <c r="M2221" s="7" t="inlineStr">
        <is>
          <t>https://www.phy.ncu.edu.tw/news/%e5%81%a5%e9%9b%84%e9%a4%a8%e7%a7%91%e5%9b%9b%e9%a4%a8led%e7%87%88%e5%85%b7%e6%b1%b0%e6%8f%9b%e6%a1%88/</t>
        </is>
      </c>
      <c r="N2221" s="7" t="inlineStr">
        <is>
          <t>許慧君</t>
        </is>
      </c>
    </row>
    <row r="2222" ht="66" customHeight="1">
      <c r="A2222" s="7">
        <f>TRUE()</f>
        <v/>
      </c>
      <c r="B2222" s="7" t="inlineStr">
        <is>
          <t>其他</t>
        </is>
      </c>
      <c r="C2222" s="7" t="n"/>
      <c r="D2222" s="14" t="n">
        <v>44049</v>
      </c>
      <c r="E2222" s="7" t="inlineStr">
        <is>
          <t>(停水公告) 8月29日(六)健雄館水塔清洗作業</t>
        </is>
      </c>
      <c r="F2222" s="9" t="inlineStr">
        <is>
          <t>本(健雄)館地下室蓄水池及頂樓水塔清洗作業，敬請配合並轉知!
時間 : 109年8月29日(星期六) 09：00至18：00
本棟自來水及地下水屆時將停止供水，
實驗室儀器設備需用水者請留意，
廁所用水請儲水備用。</t>
        </is>
      </c>
      <c r="G2222" s="7" t="n"/>
      <c r="H2222" s="7" t="n"/>
      <c r="I2222" s="7" t="n"/>
      <c r="J2222" s="7" t="n"/>
      <c r="K2222" s="7" t="n"/>
      <c r="L2222" s="7" t="n"/>
      <c r="M2222" s="7" t="inlineStr">
        <is>
          <t>https://www.phy.ncu.edu.tw/news/%e5%81%9c%e6%b0%b4%e5%85%ac%e5%91%8a-8%e6%9c%8829%e6%97%a5%e5%85%ad%e5%81%a5%e9%9b%84%e9%a4%a8%e6%b0%b4%e5%a1%94%e6%b8%85%e6%b4%97%e4%bd%9c%e6%a5%ad/</t>
        </is>
      </c>
      <c r="N2222" s="7" t="inlineStr">
        <is>
          <t>許慧君</t>
        </is>
      </c>
    </row>
    <row r="2223">
      <c r="A2223" s="7">
        <f>TRUE()</f>
        <v/>
      </c>
      <c r="B2223" s="7" t="inlineStr">
        <is>
          <t>其他</t>
        </is>
      </c>
      <c r="C2223" s="7" t="n"/>
      <c r="D2223" s="14" t="n">
        <v>44048</v>
      </c>
      <c r="E2223" s="7" t="inlineStr">
        <is>
          <t>物理系分機通訊錄202008</t>
        </is>
      </c>
      <c r="F2223" s="7" t="inlineStr">
        <is>
          <t>物理系通訊錄</t>
        </is>
      </c>
      <c r="G2223" s="7" t="inlineStr">
        <is>
          <t>物理系通訊錄</t>
        </is>
      </c>
      <c r="H2223" s="7" t="inlineStr">
        <is>
          <t>http://www.phy.ncu.edu.tw/wp-content/uploads/2020/08/物理系通訊錄.pdf</t>
        </is>
      </c>
      <c r="I2223" s="7" t="n"/>
      <c r="J2223" s="7" t="n"/>
      <c r="K2223" s="7" t="n"/>
      <c r="L2223" s="7" t="n"/>
      <c r="M2223" s="7" t="inlineStr">
        <is>
          <t>https://www.phy.ncu.edu.tw/news/%e7%89%a9%e7%90%86%e7%b3%bb%e5%88%86%e6%a9%9f%e9%80%9a%e8%a8%8a%e9%8c%84202008/</t>
        </is>
      </c>
      <c r="N2223" s="7" t="inlineStr">
        <is>
          <t>許慧君</t>
        </is>
      </c>
    </row>
    <row r="2224" ht="53" customHeight="1">
      <c r="A2224" s="7">
        <f>TRUE()</f>
        <v/>
      </c>
      <c r="B2224" s="7" t="inlineStr">
        <is>
          <t>其他</t>
        </is>
      </c>
      <c r="C2224" s="7" t="n"/>
      <c r="D2224" s="14" t="n">
        <v>44047</v>
      </c>
      <c r="E2224" s="7" t="inlineStr">
        <is>
          <t>109-1物理系博碩士班學位口試注意事項Oral Test &amp;Thesis Defense Notification</t>
        </is>
      </c>
      <c r="F2224" s="9" t="inlineStr">
        <is>
          <t>物理系博碩士班學位口試注意事項Oral Test &amp;Thesis Defense Notification
附件一.學位考試申請系統簽核流程
附件二.學位考試申請系統-學生使用說明
附件五.學位考試系統使用QA</t>
        </is>
      </c>
      <c r="G2224" s="7" t="inlineStr">
        <is>
          <t>物理系博碩士班學位口試注意事項Oral Test &amp;Thesis Defense Notification</t>
        </is>
      </c>
      <c r="H2224" s="7" t="inlineStr">
        <is>
          <t>http://www.phy.ncu.edu.tw/wp-content/uploads/2020/08/物理系博碩士班學位口試注意事項Oral-Test-Thesis-Defense-Notification.pdf</t>
        </is>
      </c>
      <c r="I2224" s="7" t="inlineStr">
        <is>
          <t>附件一.學位考試申請系統簽核流程</t>
        </is>
      </c>
      <c r="J2224" s="7" t="inlineStr">
        <is>
          <t>http://www.phy.ncu.edu.tw/wp-content/uploads/2020/08/附件一.學位考試申請系統簽核流程.pdf</t>
        </is>
      </c>
      <c r="K2224" s="7" t="inlineStr">
        <is>
          <t>附件二.學位考試申請系統-學生使用說明</t>
        </is>
      </c>
      <c r="L2224" s="7" t="inlineStr">
        <is>
          <t>http://www.phy.ncu.edu.tw/wp-content/uploads/2020/08/附件二.學位考試申請系統-學生使用說明.pdf</t>
        </is>
      </c>
      <c r="M2224" s="7" t="inlineStr">
        <is>
          <t>https://www.phy.ncu.edu.tw/news/109-1%e7%89%a9%ef%a7%a4%e7%b3%bb%e5%8d%9a%e7%a2%a9%e5%a3%ab%e7%8f%ad%e5%ad%b8%e4%bd%8d%e5%8f%a3%e8%a9%a6%e6%b3%a8%e6%84%8f%e4%ba%8b%e9%a0%85oral-test-thesis-defense-notification/</t>
        </is>
      </c>
      <c r="N2224" s="7" t="inlineStr">
        <is>
          <t>許慧君</t>
        </is>
      </c>
    </row>
    <row r="2225" ht="105" customHeight="1">
      <c r="A2225" s="7">
        <f>TRUE()</f>
        <v/>
      </c>
      <c r="B2225" s="7" t="inlineStr">
        <is>
          <t>獎學金</t>
        </is>
      </c>
      <c r="C2225" s="7" t="n"/>
      <c r="D2225" s="14" t="n">
        <v>44047</v>
      </c>
      <c r="E2225" s="7" t="inlineStr">
        <is>
          <t>109學年度物理系王立文女士獎學金申請公告(申請截止日:9/21)</t>
        </is>
      </c>
      <c r="F2225" s="9" t="inlineStr">
        <is>
          <t>國立中央大學物理學系王立文女士獎學金辦法1051129系務會議通過
國立中央大學物理學系王立文女士獎學金申請表
為鼓勵及協助本系在校同學，由劉全生前校長捐贈，設立本獎學金。
本獎學金分為：
學士班獎學金：成績優異(前一學年學業總平均 70 分以上，各科成績均及格)，以女性學生優先。每學年每名 5 萬元整(分兩學期發放)，領有其他獎助學金者不得重覆領取。
博士班大陸生參與強場物理與超快技術實驗室獎學金：1 名，共 15 萬元整，於進入實驗室後參與研究時每月領取 1 萬元整。</t>
        </is>
      </c>
      <c r="G2225" s="7" t="inlineStr">
        <is>
          <t>國立中央大學物理學系王立文女士獎學金辦法1051129系務會議通過</t>
        </is>
      </c>
      <c r="H2225" s="7" t="inlineStr">
        <is>
          <t>http://www.phy.ncu.edu.tw/wp-content/uploads/2019/07/%E5%9C%8B%E7%AB%8B%E4%B8%AD%E5%A4%AE%E5%A4%A7%E5%AD%B8%E7%89%A9%E7%90%86%E5%AD%B8%E7%B3%BB%E7%8E%8B%E7%AB%8B%E6%96%87%E5%A5%B3%E5%A3%AB%E7%8D%8E%E5%AD%B8%E9%87%91%E8%BE%A6%E6%B3%951051129%E7%B3%BB%E5%8B%99%E6%9C%83%E8%AD%B0%E9%80%9A%E9%81%8E.pdf</t>
        </is>
      </c>
      <c r="I2225" s="7" t="inlineStr">
        <is>
          <t>國立中央大學物理學系王立文女士獎學金申請表</t>
        </is>
      </c>
      <c r="J2225" s="7" t="inlineStr">
        <is>
          <t>http://www.phy.ncu.edu.tw/wp-content/uploads/2019/07/%E5%9C%8B%E7%AB%8B%E4%B8%AD%E5%A4%AE%E5%A4%A7%E5%AD%B8%E7%89%A9%E7%90%86%E5%AD%B8%E7%B3%BB%E7%8E%8B%E7%AB%8B%E6%96%87%E5%A5%B3%E5%A3%AB%E7%8D%8E%E5%AD%B8%E9%87%91%E7%94%B3%E8%AB%8B%E8%A1%A8.doc</t>
        </is>
      </c>
      <c r="K2225" s="7" t="n"/>
      <c r="L2225" s="7" t="n"/>
      <c r="M2225" s="7" t="inlineStr">
        <is>
          <t>https://www.phy.ncu.edu.tw/news/109%e5%ad%b8%e5%b9%b4%e5%ba%a6%e7%89%a9%e7%90%86%e7%b3%bb%e7%8e%8b%e7%ab%8b%e6%96%87%e5%a5%b3%e5%a3%ab%e7%8d%8e%e5%ad%b8%e9%87%91%e7%94%b3%e8%ab%8b%e5%85%ac%e5%91%8a%e7%94%b3%e8%ab%8b%e6%88%aa/</t>
        </is>
      </c>
      <c r="N2225" s="7" t="inlineStr">
        <is>
          <t>許慧君</t>
        </is>
      </c>
    </row>
    <row r="2226" ht="105" customHeight="1">
      <c r="A2226" s="7">
        <f>TRUE()</f>
        <v/>
      </c>
      <c r="B2226" s="7" t="inlineStr">
        <is>
          <t>獎學金</t>
        </is>
      </c>
      <c r="C2226" s="7" t="n"/>
      <c r="D2226" s="14" t="n">
        <v>44047</v>
      </c>
      <c r="E2226" s="7" t="inlineStr">
        <is>
          <t>109學年度物理系宏惠光電獎學金申請公告(延長申請截止日:9/23)</t>
        </is>
      </c>
      <c r="F2226" s="9" t="inlineStr">
        <is>
          <t>宏惠光電獎學金申請辦法(1021107會議後修正)
宏惠光電股份有限公司獎助學金申請表
為獎助成績優秀且經濟有困境大學部(物理系/光電系)清寒學生(限中華民國國籍)，特設立本獎助學金。
獎助學金每系以2名為限，每名每年6萬元，分兩學期發放，領有其他獎助學金者不得重覆領取。
凡獲獎者，由該系指派同學進行每週3-5小時公共服務為原則。
#如低收入戶證明申請有困難請來系辦詢問相關細節!!!!!</t>
        </is>
      </c>
      <c r="G2226" s="7" t="inlineStr">
        <is>
          <t>宏惠光電獎學金申請辦法(1021107會議後修正)</t>
        </is>
      </c>
      <c r="H2226" s="7" t="inlineStr">
        <is>
          <t>http://www.phy.ncu.edu.tw/wp-content/uploads/2019/07/%E5%AE%8F%E6%83%A0%E5%85%89%E9%9B%BB%E7%8D%8E%E5%AD%B8%E9%87%91%E7%94%B3%E8%AB%8B%E8%BE%A6%E6%B3%951021107%E6%9C%83%E8%AD%B0%E5%BE%8C%E4%BF%AE%E6%AD%A3.pdf</t>
        </is>
      </c>
      <c r="I2226" s="7" t="inlineStr">
        <is>
          <t>宏惠光電股份有限公司獎助學金申請表</t>
        </is>
      </c>
      <c r="J2226" s="7" t="inlineStr">
        <is>
          <t>http://www.phy.ncu.edu.tw/wp-content/uploads/2019/07/%E5%AE%8F%E6%83%A0%E5%85%89%E9%9B%BB%E8%82%A1%E4%BB%BD%E6%9C%89%E9%99%90%E5%85%AC%E5%8F%B8%E7%8D%8E%E5%8A%A9%E5%AD%B8%E9%87%91%E7%94%B3%E8%AB%8B%E8%A1%A8.doc</t>
        </is>
      </c>
      <c r="K2226" s="7" t="n"/>
      <c r="L2226" s="7" t="n"/>
      <c r="M2226" s="7" t="inlineStr">
        <is>
          <t>https://www.phy.ncu.edu.tw/news/109%e5%ad%b8%e5%b9%b4%e5%ba%a6%e7%89%a9%e7%90%86%e7%b3%bb%e5%ae%8f%e6%83%a0%e5%85%89%e9%9b%bb%e7%8d%8e%e5%ad%b8%e9%87%91%e7%94%b3%e8%ab%8b%e5%85%ac%e5%91%8a%e7%94%b3%e8%ab%8b%e6%88%aa%e6%ad%a2/</t>
        </is>
      </c>
      <c r="N2226" s="7" t="inlineStr">
        <is>
          <t>許慧君</t>
        </is>
      </c>
    </row>
    <row r="2227">
      <c r="A2227" s="7">
        <f>TRUE()</f>
        <v/>
      </c>
      <c r="B2227" s="7" t="inlineStr">
        <is>
          <t>其他</t>
        </is>
      </c>
      <c r="C2227" s="7" t="n"/>
      <c r="D2227" s="14" t="n">
        <v>44046</v>
      </c>
      <c r="E2227" s="7" t="inlineStr">
        <is>
          <t>109學年度第1學期學雜費繳費單下載時間公告</t>
        </is>
      </c>
      <c r="F2227" s="7" t="inlineStr">
        <is>
          <t>http://oga.ncu.edu.tw/ncuoga/oga/newsform.php?id=14437</t>
        </is>
      </c>
      <c r="G2227" s="7" t="inlineStr">
        <is>
          <t>http://oga.ncu.edu.tw/ncuoga/oga/newsform.php?id=14437</t>
        </is>
      </c>
      <c r="H2227" s="7" t="inlineStr">
        <is>
          <t>http://oga.ncu.edu.tw/ncuoga/oga/newsform.php?id=14437</t>
        </is>
      </c>
      <c r="I2227" s="7" t="n"/>
      <c r="J2227" s="7" t="n"/>
      <c r="K2227" s="7" t="n"/>
      <c r="L2227" s="7" t="n"/>
      <c r="M2227" s="7" t="inlineStr">
        <is>
          <t>https://www.phy.ncu.edu.tw/news/109%e5%ad%b8%e5%b9%b4%e5%ba%a6%e7%ac%ac1%e5%ad%b8%e6%9c%9f%e5%ad%b8%e9%9b%9c%e8%b2%bb%e7%b9%b3%e8%b2%bb%e5%96%ae%e4%b8%8b%e8%bc%89%e6%99%82%e9%96%93%e5%85%ac%e5%91%8a/</t>
        </is>
      </c>
      <c r="N2227" s="7" t="inlineStr">
        <is>
          <t>許慧君</t>
        </is>
      </c>
    </row>
    <row r="2228" ht="118" customHeight="1">
      <c r="A2228" s="7">
        <f>TRUE()</f>
        <v/>
      </c>
      <c r="B2228" s="7" t="inlineStr">
        <is>
          <t>獎學金</t>
        </is>
      </c>
      <c r="C2228" s="7" t="n"/>
      <c r="D2228" s="14" t="n">
        <v>44046</v>
      </c>
      <c r="E2228" s="7" t="inlineStr">
        <is>
          <t>109-1學期物理系聚碩科技獎學金申請公告(申請截止日:9/21)</t>
        </is>
      </c>
      <c r="F2228" s="9" t="inlineStr">
        <is>
          <t>國立中央大學物理學系聚碩科技獎學金辦法(1051004系務會議)
國立中央大學物理學系聚碩科技獎學金申請表
補助2020.10-2021.03出國申請案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
上述獎學金金額為補助最高值，實際獎學金補助金額會考量出國地點、研究交流內容、國際會議規模、其他相關補助..等因素而調整。</t>
        </is>
      </c>
      <c r="G2228" s="7" t="inlineStr">
        <is>
          <t>國立中央大學物理學系聚碩科技獎學金辦法(1051004系務會議)</t>
        </is>
      </c>
      <c r="H2228" s="7" t="inlineStr">
        <is>
          <t>http://www.phy.ncu.edu.tw/wp-content/uploads/2019/07/%E5%9C%8B%E7%AB%8B%E4%B8%AD%E5%A4%AE%E5%A4%A7%E5%AD%B8%E7%89%A9%E7%90%86%E5%AD%B8%E7%B3%BB%E8%81%9A%E7%A2%A9%E7%A7%91%E6%8A%80%E7%8D%8E%E5%AD%B8%E9%87%91%E8%BE%A6%E6%B3%951051004%E7%B3%BB%E5%8B%99%E6%9C%83%E8%AD%B0.pdf</t>
        </is>
      </c>
      <c r="I2228" s="7" t="inlineStr">
        <is>
          <t>國立中央大學物理學系聚碩科技獎學金申請表</t>
        </is>
      </c>
      <c r="J2228" s="7" t="inlineStr">
        <is>
          <t>http://www.phy.ncu.edu.tw/wp-content/uploads/2019/07/%E5%9C%8B%E7%AB%8B%E4%B8%AD%E5%A4%AE%E5%A4%A7%E5%AD%B8%E7%89%A9%E7%90%86%E5%AD%B8%E7%B3%BB%E8%81%9A%E7%A2%A9%E7%A7%91%E6%8A%80%E7%8D%8E%E5%AD%B8%E9%87%91%E7%94%B3%E8%AB%8B%E8%A1%A8.doc</t>
        </is>
      </c>
      <c r="K2228" s="7" t="n"/>
      <c r="L2228" s="7" t="n"/>
      <c r="M2228" s="7" t="inlineStr">
        <is>
          <t>https://www.phy.ncu.edu.tw/news/109-1%e5%ad%b8%e6%9c%9f%e7%89%a9%e7%90%86%e7%b3%bb%e8%81%9a%e7%a2%a9%e7%a7%91%e6%8a%80%e7%8d%8e%e5%ad%b8%ef%a4%8a%e7%94%b3%e8%ab%8b%e5%85%ac%e5%91%8a%e7%94%b3%e8%ab%8b%e6%88%aa%e6%ad%a2%e6%97%a59-21/</t>
        </is>
      </c>
      <c r="N2228" s="7" t="inlineStr">
        <is>
          <t>許慧君</t>
        </is>
      </c>
    </row>
    <row r="2229" ht="157" customHeight="1">
      <c r="A2229" s="7">
        <f>TRUE()</f>
        <v/>
      </c>
      <c r="B2229" s="7" t="inlineStr">
        <is>
          <t>獎學金</t>
        </is>
      </c>
      <c r="C2229" s="7" t="n"/>
      <c r="D2229" s="14" t="n">
        <v>44046</v>
      </c>
      <c r="E2229" s="7" t="inlineStr">
        <is>
          <t>109-1學期物理系上詮光纖獎學金FOCI Scholarship申請公告(延長申請截止日:9/23)</t>
        </is>
      </c>
      <c r="F2229" s="9" t="inlineStr">
        <is>
          <t>國立中央大學物理學系上詮光纖獎學金辦法(FOCI Scholarship Application Procedure)
國立中央大學物理學系上詮光纖獎學金申請表(FOCI scholarship application form for financial assistance for students studying abroad)
補助學生出國交流獎助（研修或實驗）：每年15 萬元整。獎助大學部、碩士生、 博士生各一名，每人5 萬元整。2020.10–2021.03出國申請案
補助學生出席國際會議：每年5 萬元整。2020.10-2021.03出國申請案
研究傑出獎助：每年5 萬元整。獲獎學生共五名，每人1 萬元整。研究論文發表期間:2019.08-2020.07
清寒優秀學生獎助：每年5 萬元整。成績優異(前一學年學業總平均70 分以上，各科成績均及格)者，獲獎學生一名。
上述獎學金金額為補助最高值，實際獎學金補助金額會考量出國地點、研究交流內容、國際會議規模、發表論文期刊層級、其他相關補助..等因素而調整。</t>
        </is>
      </c>
      <c r="G2229" s="7" t="inlineStr">
        <is>
          <t>國立中央大學物理學系上詮光纖獎學金辦法(FOCI Scholarship Application Procedure)</t>
        </is>
      </c>
      <c r="H2229" s="7" t="inlineStr">
        <is>
          <t>http://www.phy.ncu.edu.tw/wp-content/uploads/2019/07/%E5%9C%8B%E7%AB%8B%E4%B8%AD%E5%A4%AE%E5%A4%A7%E5%AD%B8%E7%89%A9%E7%90%86%E5%AD%B8%E7%B3%BB%E4%B8%8A%E8%A9%AE%E5%85%89%E7%BA%96%E7%8D%8E%E5%AD%B8%E9%87%91%E8%BE%A6%E6%B3%95FOCI-Scholarship-Application-Procedure.pdf</t>
        </is>
      </c>
      <c r="I2229" s="7" t="inlineStr">
        <is>
          <t>國立中央大學物理學系上詮光纖獎學金申請表(FOCI scholarship application form for f</t>
        </is>
      </c>
      <c r="J2229" s="7" t="inlineStr">
        <is>
          <t>http://www.phy.ncu.edu.tw/wp-content/uploads/2020/01/%E5%9C%8B%E7%AB%8B%E4%B8%AD%E5%A4%AE%E5%A4%A7%E5%AD%B8%E7%89%A9%E7%90%86%E5%AD%B8%E7%B3%BB%E4%B8%8A%E8%A9%AE%E5%85%89%E7%BA%96%E7%8D%8E%E5%AD%B8%E9%87%91%E7%94%B3%E8%AB%8B%E8%A1%A8FOCI-scholarship-application-form-for-financial-assistance-for-students-studying-abroad.doc</t>
        </is>
      </c>
      <c r="K2229" s="7" t="n"/>
      <c r="L2229" s="7" t="n"/>
      <c r="M2229" s="7" t="inlineStr">
        <is>
          <t>https://www.phy.ncu.edu.tw/news/109-1%e5%ad%b8%e6%9c%9f%e7%89%a9%e7%90%86%e7%b3%bb%e4%b8%8a%e8%a9%ae%e5%85%89%e7%ba%96%e7%8d%8e%e5%ad%b8%e9%87%91foci-scholarship%e7%94%b3%e8%ab%8b%e5%85%ac%e5%91%8a%e7%94%b3%e8%ab%8b%e6%88%aa/</t>
        </is>
      </c>
      <c r="N2229" s="7" t="inlineStr">
        <is>
          <t>許慧君</t>
        </is>
      </c>
    </row>
    <row r="2230">
      <c r="A2230" s="7">
        <f>TRUE()</f>
        <v/>
      </c>
      <c r="B2230" s="7" t="inlineStr">
        <is>
          <t>獎學金</t>
        </is>
      </c>
      <c r="C2230" s="7" t="n"/>
      <c r="D2230" s="14" t="n">
        <v>44046</v>
      </c>
      <c r="E2230" s="7" t="inlineStr">
        <is>
          <t>「獎助學金全攻略—安心就學 So Happy」說明會</t>
        </is>
      </c>
      <c r="F2230" s="7" t="n"/>
      <c r="G2230" s="7" t="inlineStr">
        <is>
          <t>http://www.phy.ncu.edu.tw/wp-content/uploads/2020/08/未命名.png</t>
        </is>
      </c>
      <c r="H2230" s="7" t="inlineStr">
        <is>
          <t>http://www.phy.ncu.edu.tw/wp-content/uploads/2020/08/未命名.png</t>
        </is>
      </c>
      <c r="I2230" s="7" t="n"/>
      <c r="J2230" s="7" t="n"/>
      <c r="K2230" s="7" t="n"/>
      <c r="L2230" s="7" t="n"/>
      <c r="M2230" s="7" t="inlineStr">
        <is>
          <t>https://www.phy.ncu.edu.tw/news/%e3%80%8c%e7%8d%8e%e5%8a%a9%e5%ad%b8%e9%87%91%e5%85%a8%e6%94%bb%e7%95%a5-%e5%ae%89%e5%bf%83%e5%b0%b1%e5%ad%b8-so-happy%e3%80%8d%e8%aa%aa%e6%98%8e%e6%9c%83/</t>
        </is>
      </c>
      <c r="N2230" s="7" t="inlineStr">
        <is>
          <t>許慧君</t>
        </is>
      </c>
    </row>
    <row r="2231" ht="27" customHeight="1">
      <c r="A2231" s="7">
        <f>TRUE()</f>
        <v/>
      </c>
      <c r="B2231" s="7" t="inlineStr">
        <is>
          <t>其他</t>
        </is>
      </c>
      <c r="C2231" s="7" t="n"/>
      <c r="D2231" s="14" t="n">
        <v>44046</v>
      </c>
      <c r="E2231" s="7" t="inlineStr">
        <is>
          <t>徵求109-1境外新生輔導小老師</t>
        </is>
      </c>
      <c r="F2231" s="9" t="inlineStr">
        <is>
          <t>徵求10801境外生輔導小老師公告
境外學生輔導小老師申請表</t>
        </is>
      </c>
      <c r="G2231" s="7" t="inlineStr">
        <is>
          <t>徵求10801境外生輔導小老師公告</t>
        </is>
      </c>
      <c r="H2231" s="7" t="inlineStr">
        <is>
          <t>http://www.phy.ncu.edu.tw/wp-content/uploads/2020/08/徵求10801境外生輔導小老師公告.pdf</t>
        </is>
      </c>
      <c r="I2231" s="7" t="inlineStr">
        <is>
          <t>境外學生輔導小老師申請表</t>
        </is>
      </c>
      <c r="J2231" s="7" t="inlineStr">
        <is>
          <t>http://www.phy.ncu.edu.tw/wp-content/uploads/2020/08/境外學生輔導小老師申請表.doc</t>
        </is>
      </c>
      <c r="K2231" s="7" t="inlineStr">
        <is>
          <t>http://www.phy.ncu.edu.tw/wp-content/uploads/2020/08/請系所公告徵求</t>
        </is>
      </c>
      <c r="L2231" s="7" t="inlineStr">
        <is>
          <t>http://www.phy.ncu.edu.tw/wp-content/uploads/2020/08/請系所公告徵求10801境外生輔導小老師公告.jpg</t>
        </is>
      </c>
      <c r="M2231" s="7" t="inlineStr">
        <is>
          <t>https://www.phy.ncu.edu.tw/news/%e5%be%b5%e6%b1%82109-1%e5%a2%83%e5%a4%96%e6%96%b0%e7%94%9f%e8%bc%94%e5%b0%8e%e5%b0%8f%e8%80%81%e5%b8%ab/</t>
        </is>
      </c>
      <c r="N2231" s="7" t="inlineStr">
        <is>
          <t>許慧君</t>
        </is>
      </c>
    </row>
    <row r="2232" ht="105" customHeight="1">
      <c r="A2232" s="7">
        <f>TRUE()</f>
        <v/>
      </c>
      <c r="B2232" s="7" t="inlineStr">
        <is>
          <t>其他</t>
        </is>
      </c>
      <c r="C2232" s="7" t="n"/>
      <c r="D2232" s="14" t="n">
        <v>44046</v>
      </c>
      <c r="E2232" s="7" t="inlineStr">
        <is>
          <t>物理系715-3-1研究生座位申請公告</t>
        </is>
      </c>
      <c r="F2232" s="9" t="inlineStr">
        <is>
          <t>本系715-3-1研究生座位
申請資格：
□博士班研究生於畢業前一年撰寫畢業論文者。
□指導教授沒有實驗室或研究室可安置學生者。
□尚未有指導教授者。
有意申請者請填寫附件申請表送系辦
使用期間：申請通過後至申請者已無需使用(畢業離校、已有指導教授…等)
物理系研究生室座位申請表</t>
        </is>
      </c>
      <c r="G2232" s="7" t="inlineStr">
        <is>
          <t>物理系研究生室座位申請表</t>
        </is>
      </c>
      <c r="H2232" s="7" t="inlineStr">
        <is>
          <t>http://www.phy.ncu.edu.tw/wp-content/uploads/2020/08/物理系研究生室座位申請表.doc</t>
        </is>
      </c>
      <c r="I2232" s="7" t="n"/>
      <c r="J2232" s="7" t="n"/>
      <c r="K2232" s="7" t="n"/>
      <c r="L2232" s="7" t="n"/>
      <c r="M2232" s="7" t="inlineStr">
        <is>
          <t>https://www.phy.ncu.edu.tw/news/%e7%89%a9%e7%90%86%e7%b3%bb715-3-1%e7%a0%94%e7%a9%b6%e7%94%9f%e5%ba%a7%e4%bd%8d%e7%94%b3%e8%ab%8b%e5%85%ac%e5%91%8a/</t>
        </is>
      </c>
      <c r="N2232" s="7" t="inlineStr">
        <is>
          <t>許慧君</t>
        </is>
      </c>
    </row>
    <row r="2233" ht="285" customHeight="1">
      <c r="A2233" s="7">
        <f>TRUE()</f>
        <v/>
      </c>
      <c r="B2233" s="7" t="inlineStr">
        <is>
          <t>其他</t>
        </is>
      </c>
      <c r="C2233" s="7" t="n"/>
      <c r="D2233" s="14" t="n">
        <v>44046</v>
      </c>
      <c r="E2233" s="7" t="inlineStr">
        <is>
          <t>109-1博士生資格考口試注意事項(Notice on the PhD. Qualifying Exam Oral Defense)</t>
        </is>
      </c>
      <c r="F2233" s="9" t="inlineStr">
        <is>
          <t>申請口試時間：至遲口試日前二週。
Period of application: At least two weeks before the date of defense
申請口試繳交文件：
Application submissions: 
申請表
Application form
博士班學生修課組別選擇表
PhD program course group selection form
至前一學期的完整版成績單
Complete transcript with results up to the immediate previous semester
完成口試日期：08.01至110.01.31
Oral defense period: 2020.08.01-2021.01.31
109-1博士生資格考口試注意事項(Notice on the PhD. Qualifying Exam Oral Defense)
109資格考物理系考試委員會建議口試委員名單(Department recommended committee member)
物理系_博士班學生修課組別選擇表（Course Requirements Selection Form for PhD Students of the Department of Physics at National Central University）
物理系_博士學位候選人資格與資格考試辦法（102.3.20教務會議通過）
物理系_博碩士論文指導教授暨學位考試委員提聘資格認定標準實施要點（Guidelines for Qualification of PhDMaster Thesis Advisor and Degree Examination Committee Member）
物理學系博士班學生資格考試申請書（Application for Ph.D. Qualifying Examination of Department of Physics）</t>
        </is>
      </c>
      <c r="G2233" s="7" t="inlineStr">
        <is>
          <t>109-1博士生資格考口試注意事項(Notice on the PhD. Qualifying Exam Oral De</t>
        </is>
      </c>
      <c r="H2233" s="7" t="inlineStr">
        <is>
          <t>http://www.phy.ncu.edu.tw/wp-content/uploads/2020/08/109-1博士生資格考口試注意事項Notice-on-the-PhD.-Qualifying-Exam-Oral-Defense.pdf</t>
        </is>
      </c>
      <c r="I2233" s="7" t="inlineStr">
        <is>
          <t>109資格考物理系考試委員會建議口試委員名單(Department recommended committee memb</t>
        </is>
      </c>
      <c r="J2233" s="7" t="inlineStr">
        <is>
          <t>http://www.phy.ncu.edu.tw/wp-content/uploads/2020/08/109資格考物理系考試委員會建議口試委員名單Department-recommended-committee-member.pdf</t>
        </is>
      </c>
      <c r="K2233" s="7" t="inlineStr">
        <is>
          <t xml:space="preserve">物理系_博士班學生修課組別選擇表（Course Requirements Selection Form for PhD </t>
        </is>
      </c>
      <c r="L2233" s="7" t="inlineStr">
        <is>
          <t>http://www.phy.ncu.edu.tw/wp-content/uploads/2020/08/物理系_博士班學生修課組別選擇表（Course-Requirements-Selection-Form-for-PhD-Students-of-the-Department-of-Physics-at-National-Central-University）.pdf</t>
        </is>
      </c>
      <c r="M2233" s="7" t="inlineStr">
        <is>
          <t>https://www.phy.ncu.edu.tw/news/109-1%e5%8d%9a%e5%a3%ab%e7%94%9f%e8%b3%87%e6%a0%bc%e8%80%83%e5%8f%a3%e8%a9%a6%e6%b3%a8%e6%84%8f%e4%ba%8b%e9%a0%85notice-on-the-phd-qualifying-exam-oral-defense/</t>
        </is>
      </c>
      <c r="N2233" s="7" t="inlineStr">
        <is>
          <t>許慧君</t>
        </is>
      </c>
    </row>
    <row r="2234" ht="357" customHeight="1">
      <c r="A2234" s="7">
        <f>TRUE()</f>
        <v/>
      </c>
      <c r="B2234" s="7" t="inlineStr">
        <is>
          <t>其他</t>
        </is>
      </c>
      <c r="C2234" s="7" t="n"/>
      <c r="D2234" s="14" t="n">
        <v>44046</v>
      </c>
      <c r="E2234" s="7" t="inlineStr">
        <is>
          <t>109-1物理系研究生申請學分抵免、免修Course Credit Exemption and Waiver</t>
        </is>
      </c>
      <c r="F2234" s="9"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時間：8/3-9/21
申請法規Regulations：
*國立中央大學學分抵免辦法(http://pdc.adm.ncu.edu.tw/rule/rule105/13-0-1.pdf )
National Central University Course Credit Waiver Guidelines(http://pdc.adm.ncu.edu.tw/eng/rule/NCU_Doc13_0_ed.pdf)
*物理學系博士班研究生學分抵免辦法Regulation of Credit Transfer – the Ph.D. Programs
*物理學系碩士班研究生學分抵免辦法Regulation of Credit Transfer – the Master Program
申請表Application Form：
抵免：國立中央大學學生學分抵免申請表Guidelines for Credits Exemption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(如博士班修業辦法註2: 如因研究所需，學生經指導教授同意後，由課程委員會審核通過，可修習本校及台聯大博士班(含碩博同修)課程，以減少上述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G2234" s="7" t="inlineStr">
        <is>
          <t>http://pdc.adm.ncu.edu.tw/rule/rule105/13-0-1.pdf</t>
        </is>
      </c>
      <c r="H2234" s="7" t="inlineStr">
        <is>
          <t>http://pdc.adm.ncu.edu.tw/rule/rule105/13-0-1.pdf</t>
        </is>
      </c>
      <c r="I2234" s="7" t="inlineStr">
        <is>
          <t>http://pdc.adm.ncu.edu.tw/eng/rule/NCU_Doc13_0_ed.pdf</t>
        </is>
      </c>
      <c r="J2234" s="7" t="inlineStr">
        <is>
          <t>http://pdc.adm.ncu.edu.tw/eng/rule/NCU_Doc13_0_ed.pdf</t>
        </is>
      </c>
      <c r="K2234" s="7" t="inlineStr">
        <is>
          <t>物理學系博士班研究生學分抵免辦法Regulation of Credit Transfer – the Ph.D. Pr</t>
        </is>
      </c>
      <c r="L2234" s="7" t="inlineStr">
        <is>
          <t>https://www.phy.ncu.edu.tw/wp-content/uploads/2017/11/%E7%89%A9%E7%90%86%E7%B3%BB%E5%8D%9A%E5%A3%AB%E7%8F%AD%E7%A0%94%E7%A9%B6%E7%94%9F%E5%85%88%E4%BF%AE%E8%AA%B2%E7%A8%8B%E6%8A%B5%E5%85%8D%E8%BE%A6%E6%B3%95%EF%BC%88971015%E6%95%99%E5%8B%99%E6%9C%83%E8%AD%B0%E6%A0%B8%E5%82%99%EF%BC%89.pdf</t>
        </is>
      </c>
      <c r="M2234" s="7" t="inlineStr">
        <is>
          <t>https://www.phy.ncu.edu.tw/news/109-1%e7%89%a9%e7%90%86%e7%b3%bb%e7%a0%94%e7%a9%b6%e7%94%9f%e7%94%b3%e8%ab%8b%e5%ad%b8%e5%88%86%e6%8a%b5%e5%85%8d%e3%80%81%e5%85%8d%e4%bf%aecourse-credit-exemption-and-waiver/</t>
        </is>
      </c>
      <c r="N2234" s="7" t="inlineStr">
        <is>
          <t>許慧君</t>
        </is>
      </c>
    </row>
    <row r="2235" ht="209" customHeight="1">
      <c r="A2235" s="7">
        <f>TRUE()</f>
        <v/>
      </c>
      <c r="B2235" s="7" t="inlineStr">
        <is>
          <t>其他</t>
        </is>
      </c>
      <c r="C2235" s="7" t="n"/>
      <c r="D2235" s="14" t="n">
        <v>44046</v>
      </c>
      <c r="E2235" s="7" t="inlineStr">
        <is>
          <t>109-1課程教學助教Teaching Assistant(1090803)</t>
        </is>
      </c>
      <c r="F2235" s="9" t="inlineStr">
        <is>
          <t>109-1課程助教安排如附件
The arrangement of TA for the first semester of the academic year 109 is as the annex.
1091課程助教
目前尚有數門課程待聘，有意申請者請於8/12前填寫附件申請表，email 至corona@ncu.edu.tw
Positions are still available for several courses. Students who are willing to apply for the positions please fill in the application form and email it to corona@ncu.edu.tw by Aug 12.
109-1 助教志願表TA Application Form
已擔任助教者請於8/24前完成聘雇程序，以利9/1起聘，以免影響個人勞保權益。並請於開學日9/14前主動與授課老師聯繫工作事宜
助教報到程序Teaching assistant application procedures
附件一 助教同意切結書TA agreement affidavit
附件二 國立中央大學獎助生暨學生兼任助理學習與勞僱型態同意書10909-10912
國立中央大學教學助理管理要點
國立中央大學研究生獎助學金辦法(108年7月15日修訂)
國立中央大學物理系研究生獎、助學金辦法20170904</t>
        </is>
      </c>
      <c r="G2235" s="7" t="inlineStr">
        <is>
          <t>1091課程助教</t>
        </is>
      </c>
      <c r="H2235" s="7" t="inlineStr">
        <is>
          <t>http://www.phy.ncu.edu.tw/wp-content/uploads/2020/08/1091課程助教.pdf</t>
        </is>
      </c>
      <c r="I2235" s="7" t="inlineStr">
        <is>
          <t>至corona@ncu.edu.tw</t>
        </is>
      </c>
      <c r="J2235" s="7" t="inlineStr">
        <is>
          <t>mailto:%E8%87%B3corona@ncu.edu.tw</t>
        </is>
      </c>
      <c r="K2235" s="7" t="inlineStr">
        <is>
          <t>corona@ncu.edu.tw</t>
        </is>
      </c>
      <c r="L2235" s="7" t="inlineStr">
        <is>
          <t>mailto:corona@ncu.edu.tw</t>
        </is>
      </c>
      <c r="M2235" s="7" t="inlineStr">
        <is>
          <t>https://www.phy.ncu.edu.tw/news/109-1%e8%aa%b2%e7%a8%8b%e6%95%99%e5%ad%b8%e5%8a%a9%e6%95%99teaching-assistant1090803/</t>
        </is>
      </c>
      <c r="N2235" s="7" t="inlineStr">
        <is>
          <t>許慧君</t>
        </is>
      </c>
    </row>
    <row r="2236" ht="92" customHeight="1">
      <c r="A2236" s="7">
        <f>TRUE()</f>
        <v/>
      </c>
      <c r="B2236" s="7" t="inlineStr">
        <is>
          <t>其他</t>
        </is>
      </c>
      <c r="C2236" s="7" t="n"/>
      <c r="D2236" s="14" t="n">
        <v>44044</v>
      </c>
      <c r="E2236" s="7" t="inlineStr">
        <is>
          <t>109學年度第1學期註冊通知</t>
        </is>
      </c>
      <c r="F2236" s="9" t="inlineStr">
        <is>
          <t>109 學年度第 1 學期舊生註冊通知 
109 學年度第 1 學期研究所新生註冊通知 
109 學年度第1 學期學士班新生註冊通知 
Notification of School Enrollment for the First Semester of Academic Year 2020-2021 for New International Students (
Notification of School Enrollment for the First Semester of Academic Year 2020-2021 for Current International Students</t>
        </is>
      </c>
      <c r="G2236" s="7" t="inlineStr">
        <is>
          <t>109 學年度第 1 學期舊生註冊通知</t>
        </is>
      </c>
      <c r="H2236" s="7" t="inlineStr">
        <is>
          <t>https://www.ncu.edu.tw/assets/thumbs/events/806d568a4a444b68f617d9747369879a.pdf</t>
        </is>
      </c>
      <c r="I2236" s="7" t="inlineStr">
        <is>
          <t>109 學年度第 1 學期研究所新生註冊通知</t>
        </is>
      </c>
      <c r="J2236" s="7" t="inlineStr">
        <is>
          <t>https://www.ncu.edu.tw/assets/thumbs/events/a6ac4c033dbc7c8f86a121c6dc5e167d.pdf</t>
        </is>
      </c>
      <c r="K2236" s="7" t="inlineStr">
        <is>
          <t>109 學年度第1 學期學士班新生註冊通知</t>
        </is>
      </c>
      <c r="L2236" s="7" t="inlineStr">
        <is>
          <t>https://www.ncu.edu.tw/assets/thumbs/events/3f350ccb2db8c762825ce9d14d492081.pdf</t>
        </is>
      </c>
      <c r="M2236" s="7" t="inlineStr">
        <is>
          <t>https://www.phy.ncu.edu.tw/news/109%e5%ad%b8%e5%b9%b4%e5%ba%a6%e7%ac%ac1%e5%ad%b8%e6%9c%9f%e8%a8%bb%e5%86%8a%e9%80%9a%e7%9f%a5/</t>
        </is>
      </c>
      <c r="N2236" s="7" t="inlineStr">
        <is>
          <t>許慧君</t>
        </is>
      </c>
    </row>
    <row r="2237" ht="66" customHeight="1">
      <c r="A2237" s="7">
        <f>TRUE()</f>
        <v/>
      </c>
      <c r="B2237" s="7" t="inlineStr">
        <is>
          <t>其他</t>
        </is>
      </c>
      <c r="C2237" s="7" t="n"/>
      <c r="D2237" s="14" t="n">
        <v>44032</v>
      </c>
      <c r="E2237" s="7" t="inlineStr">
        <is>
          <t>109年09月27日多益校園場正式測驗</t>
        </is>
      </c>
      <c r="F2237" s="9" t="inlineStr">
        <is>
          <t>109年09月27日多益校園場正式測驗
報名期間：109年07月22日～109年08月25日止
報名網址：https://reurl.cc/d0ZzGq
報名費用：1600元
詳請點入查看理學院公告</t>
        </is>
      </c>
      <c r="G2237" s="7" t="inlineStr">
        <is>
          <t>https://reurl.cc/d0ZzGq</t>
        </is>
      </c>
      <c r="H2237" s="7" t="inlineStr">
        <is>
          <t>https://reurl.cc/d0ZzGq</t>
        </is>
      </c>
      <c r="I2237" s="7" t="inlineStr">
        <is>
          <t>詳請點入查看理學院公告</t>
        </is>
      </c>
      <c r="J2237" s="7" t="inlineStr">
        <is>
          <t>https://www.science.ncu.edu.tw/single-post/2020/07/10/109%E5%B9%B409%E6%9C%8827%E6%97%A5TOEIC%E5%A4%9A%E7%9B%8A%E6%A0%A1%E5%9C%92%E5%A0%B4%E6%AD%A3%E5%BC%8F%E6%B8%AC%E9%A9%97</t>
        </is>
      </c>
      <c r="K2237" s="7" t="n"/>
      <c r="L2237" s="7" t="n"/>
      <c r="M2237" s="7" t="inlineStr">
        <is>
          <t>https://www.phy.ncu.edu.tw/news/109%e5%b9%b409%e6%9c%8827%e6%97%a5%e5%a4%9a%e7%9b%8a%e6%a0%a1%e5%9c%92%e5%a0%b4%e6%ad%a3%e5%bc%8f%e6%b8%ac%e9%a9%97/</t>
        </is>
      </c>
      <c r="N2237" s="7" t="inlineStr">
        <is>
          <t>吳菁穗</t>
        </is>
      </c>
    </row>
    <row r="2238">
      <c r="A2238" s="7">
        <f>TRUE()</f>
        <v/>
      </c>
      <c r="B2238" s="7" t="inlineStr">
        <is>
          <t>其他</t>
        </is>
      </c>
      <c r="C2238" s="7" t="n"/>
      <c r="D2238" s="14" t="n">
        <v>44029</v>
      </c>
      <c r="E2238" s="7" t="inlineStr">
        <is>
          <t>109學年度研究新生宿舍抽籤時程及注意事項</t>
        </is>
      </c>
      <c r="F2238" s="7" t="inlineStr">
        <is>
          <t>https://www.ncu.edu.tw/events/showevent/eventid/9097</t>
        </is>
      </c>
      <c r="G2238" s="7" t="inlineStr">
        <is>
          <t>https://www.ncu.edu.tw/events/showevent/eventid/9097</t>
        </is>
      </c>
      <c r="H2238" s="7" t="inlineStr">
        <is>
          <t>https://www.ncu.edu.tw/events/showevent/eventid/9097</t>
        </is>
      </c>
      <c r="I2238" s="7" t="n"/>
      <c r="J2238" s="7" t="n"/>
      <c r="K2238" s="7" t="n"/>
      <c r="L2238" s="7" t="n"/>
      <c r="M2238" s="7" t="inlineStr">
        <is>
          <t>https://www.phy.ncu.edu.tw/news/109%e5%ad%b8%e5%b9%b4%e5%ba%a6%e7%a0%94%e7%a9%b6%e6%96%b0%e7%94%9f%e5%ae%bf%e8%88%8d%e6%8a%bd%e7%b1%a4%e6%99%82%e7%a8%8b%e5%8f%8a%e6%b3%a8%e6%84%8f%e4%ba%8b%e9%a0%85/</t>
        </is>
      </c>
      <c r="N2238" s="7" t="inlineStr">
        <is>
          <t>許慧君</t>
        </is>
      </c>
    </row>
    <row r="2239" ht="53" customHeight="1">
      <c r="A2239" s="7">
        <f>TRUE()</f>
        <v/>
      </c>
      <c r="B2239" s="7" t="inlineStr">
        <is>
          <t>獎學金</t>
        </is>
      </c>
      <c r="C2239" s="7" t="n"/>
      <c r="D2239" s="14" t="n">
        <v>44028</v>
      </c>
      <c r="E2239" s="7" t="inlineStr">
        <is>
          <t>中技社109年度「科技獎學金」&amp; CTCI Scholarship for Oversea Graduate Students in Taiwan申請公告(申請截止日:8/31)</t>
        </is>
      </c>
      <c r="F2239" s="9" t="inlineStr">
        <is>
          <t>有意申請者請備妥相關申請文件
於8/31前備妥紙本申請書(電子檔請Email: corona@ncu.edu.tw )送物理系辦公室
https://www.ctci.org.tw/8838/talent/ctci-scholarship/42675/42721/
https://www.ctci.org.tw/8831/8838/talent_en/ctci-scholarship_en/42720/42722/</t>
        </is>
      </c>
      <c r="G2239" s="7" t="inlineStr">
        <is>
          <t>https://www.ctci.org.tw/8838/talent/ctci-scholarship/42675/4</t>
        </is>
      </c>
      <c r="H2239" s="7" t="inlineStr">
        <is>
          <t>https://www.ctci.org.tw/8838/talent/ctci-scholarship/42675/42721/</t>
        </is>
      </c>
      <c r="I2239" s="7" t="inlineStr">
        <is>
          <t>https://www.ctci.org.tw/8831/8838/talent_en/ctci-scholarship</t>
        </is>
      </c>
      <c r="J2239" s="7" t="inlineStr">
        <is>
          <t>https://www.ctci.org.tw/8831/8838/talent_en/ctci-scholarship_en/42720/42722/</t>
        </is>
      </c>
      <c r="K2239" s="7" t="n"/>
      <c r="L2239" s="7" t="n"/>
      <c r="M2239" s="7" t="inlineStr">
        <is>
          <t>https://www.phy.ncu.edu.tw/news/%e4%b8%ad%e6%8a%80%e7%a4%be109%e5%b9%b4%e5%ba%a6%e3%80%8c%e7%a7%91%e6%8a%80%e7%8d%8e%e5%ad%b8%e9%87%91%e3%80%8d-ctci-scholarship-for-oversea-graduate-students-in-taiwan%e7%94%b3%e8%ab%8b%e5%85%ac/</t>
        </is>
      </c>
      <c r="N2239" s="7" t="inlineStr">
        <is>
          <t>許慧君</t>
        </is>
      </c>
    </row>
    <row r="2240" ht="309" customHeight="1">
      <c r="A2240" s="7">
        <f>TRUE()</f>
        <v/>
      </c>
      <c r="B2240" s="7" t="inlineStr">
        <is>
          <t>研討會</t>
        </is>
      </c>
      <c r="C2240" s="7" t="n"/>
      <c r="D2240" s="14" t="n">
        <v>44026</v>
      </c>
      <c r="E2240" s="7" t="inlineStr">
        <is>
          <t>2020 光世代實驗技術預備學校</t>
        </is>
      </c>
      <c r="F2240" s="9" t="inlineStr">
        <is>
          <t>連結網頁：http://hfp.phy.ncu.edu.tw/
歡迎參加「2020光世代實驗技術預備學校」，這是由中央大學高能與強場物理研究中心主辦、中研院原分所與台灣大學電機系協辦的暑期學校，課程內容包括超快光學、雷射電漿交互作用、光學元件特性、光電儀器與電子學技術、儀器電控、資料分析、電漿模擬、真空技術等等，涵蓋了先進光學研究所需要的各種實驗技術，帶領你進入「光世代」的尖端研究。
主辦單位：國立中央大學 高能與強場物理研究中心 強場物理與超快技術實驗室
協辦單位：中央研究院 原子與分子科學研究所、國立台灣大學 電機系
上課時間：2020/9/2 (Wed) — 2020/9/4 (Fri) (共3天)
上課地點：中央研究院 原子與分子科學研究所 浦大邦講堂 (台大校園內)
全勤保證金：1,000元 (出勤記錄將通知指導教授，全勤者全額退還。)
報名時間：2020/7/13 — 8/7
報名連結：https://forms.gle/zQQc2KRZZvZhnK4U7。
請詳細填寫報名資料，並將全勤保證金匯入指定銀行帳戶，我們會在確認收到保證金後，以email通知你報名完成。
師資陣容：
汪治平 中央研究院原子與分子科學研究所 研究員
朱旭新 國立中央大學物理系 副教授
白植豪 北京清華大學工程物理系 副教授
周紹暐 國立中央大學物理系 助理教授
鄭宇翔 國立台灣大學電機系 助理教授
劉耀澧 國立中央大學物理系 博士後研究員
楊雅博 國立中央大學物理系暨中央研究院TIGP 博士候選人
高仕麒 國立中央大學物理系 光電工程技師</t>
        </is>
      </c>
      <c r="G2240" s="7" t="inlineStr">
        <is>
          <t>http://hfp.phy.ncu.edu.tw/</t>
        </is>
      </c>
      <c r="H2240" s="7" t="inlineStr">
        <is>
          <t>http://hfp.phy.ncu.edu.tw/</t>
        </is>
      </c>
      <c r="I2240" s="7" t="inlineStr">
        <is>
          <t>浦大邦講堂</t>
        </is>
      </c>
      <c r="J2240" s="7" t="inlineStr">
        <is>
          <t>https://goo.gl/maps/bP3R3ACnt5AC8TNj8</t>
        </is>
      </c>
      <c r="K2240" s="7" t="inlineStr">
        <is>
          <t>https://forms.gle/zQQc2KRZZvZhnK4U7</t>
        </is>
      </c>
      <c r="L2240" s="7" t="inlineStr">
        <is>
          <t>https://forms.gle/zQQc2KRZZvZhnK4U7</t>
        </is>
      </c>
      <c r="M2240" s="7" t="inlineStr">
        <is>
          <t>https://www.phy.ncu.edu.tw/news/2020-%e5%85%89%e4%b8%96%e4%bb%a3%e5%af%a6%e9%a9%97%e6%8a%80%e8%a1%93%e9%a0%90%e5%82%99%e5%ad%b8%e6%a0%a1/</t>
        </is>
      </c>
      <c r="N2240" s="7" t="inlineStr">
        <is>
          <t>許慧君</t>
        </is>
      </c>
    </row>
    <row r="2241" ht="209" customHeight="1">
      <c r="A2241" s="7">
        <f>TRUE()</f>
        <v/>
      </c>
      <c r="B2241" s="7" t="inlineStr">
        <is>
          <t>其他</t>
        </is>
      </c>
      <c r="C2241" s="7" t="n"/>
      <c r="D2241" s="14" t="n">
        <v>44026</v>
      </c>
      <c r="E2241" s="7" t="inlineStr">
        <is>
          <t>109-1課程教學助教Teaching Assistant(1090714)</t>
        </is>
      </c>
      <c r="F2241" s="9" t="inlineStr">
        <is>
          <t>109-1課程助教安排如附件
The arrangement of TA for the first semester of the academic year 109 is as the annex.
1091課程助教
目前尚有數門課程待聘，有意申請者請於7/24前填寫附件申請表，email 至corona@ncu.edu.tw
Positions are still available for several courses. Students who are willing to apply for the positions please fill in the application form and email it to corona@ncu.edu.tw by July 24.
109-1 助教志願表TA Application Form
已擔任助教者請於8/24前完成聘雇程序，以利9/1起聘，以免影響個人勞保權益。並請於開學日9/14前主動與授課老師聯繫工作事宜
助教報到程序Teaching assistant application procedures
附件一 助教同意切結書TA agreement affidavit
附件二 國立中央大學獎助生暨學生兼任助理學習與勞僱型態同意書10909-10912
國立中央大學教學助理管理要點
國立中央大學研究生獎助學金辦法(108年7月15日修訂)
國立中央大學物理系研究生獎、助學金辦法20170904</t>
        </is>
      </c>
      <c r="G2241" s="7" t="inlineStr">
        <is>
          <t>1091課程助教</t>
        </is>
      </c>
      <c r="H2241" s="7" t="inlineStr">
        <is>
          <t>http://www.phy.ncu.edu.tw/wp-content/uploads/2020/07/1091課程助教-1.pdf</t>
        </is>
      </c>
      <c r="I2241" s="7" t="inlineStr">
        <is>
          <t>至corona@ncu.edu.tw</t>
        </is>
      </c>
      <c r="J2241" s="7" t="inlineStr">
        <is>
          <t>mailto:至corona@ncu.edu.tw</t>
        </is>
      </c>
      <c r="K2241" s="7" t="inlineStr">
        <is>
          <t>corona@ncu.edu.tw</t>
        </is>
      </c>
      <c r="L2241" s="7" t="inlineStr">
        <is>
          <t>mailto:corona@ncu.edu.tw</t>
        </is>
      </c>
      <c r="M2241" s="7" t="inlineStr">
        <is>
          <t>https://www.phy.ncu.edu.tw/news/109-1%e8%aa%b2%e7%a8%8b%e6%95%99%e5%ad%b8%e5%8a%a9%e6%95%99teaching-assistant1090714/</t>
        </is>
      </c>
      <c r="N2241" s="7" t="inlineStr">
        <is>
          <t>許慧君</t>
        </is>
      </c>
    </row>
    <row r="2242" ht="40" customHeight="1">
      <c r="A2242" s="7">
        <f>TRUE()</f>
        <v/>
      </c>
      <c r="B2242" s="7" t="inlineStr">
        <is>
          <t>其他</t>
        </is>
      </c>
      <c r="C2242" s="7" t="n"/>
      <c r="D2242" s="14" t="n">
        <v>44026</v>
      </c>
      <c r="E2242" s="7" t="inlineStr">
        <is>
          <t>恭賀本系70級朱克泰校友獲選本系108年度傑出系友殊榮</t>
        </is>
      </c>
      <c r="F2242" s="9" t="inlineStr">
        <is>
          <t>恭賀本系70級朱克泰校友獲選本系108年度傑出系友殊榮。
系上擬於108年年6月22日(星期六)於物理系小年會中頒獎表揚，誠摯歡迎畢業系友返校參與系友分享座談。</t>
        </is>
      </c>
      <c r="G2242" s="7" t="n"/>
      <c r="H2242" s="7" t="n"/>
      <c r="I2242" s="7" t="n"/>
      <c r="J2242" s="7" t="n"/>
      <c r="K2242" s="7" t="n"/>
      <c r="L2242" s="7" t="n"/>
      <c r="M2242" s="7" t="inlineStr">
        <is>
          <t>https://www.phy.ncu.edu.tw/news/%e6%81%ad%e8%b3%80%e6%9c%ac%e7%b3%bb70%e7%b4%9a%e6%9c%b1%e5%85%8b%e6%b3%b0%e6%a0%a1%e5%8f%8b%e7%8d%b2%e9%81%b8%e6%9c%ac%e7%b3%bb108%e5%b9%b4%e5%ba%a6%e5%82%91%e5%87%ba%e7%b3%bb%e5%8f%8b%e6%ae%8a/</t>
        </is>
      </c>
      <c r="N2242" s="7" t="inlineStr">
        <is>
          <t>江甘霖</t>
        </is>
      </c>
    </row>
    <row r="2243" ht="131" customHeight="1">
      <c r="A2243" s="7">
        <f>TRUE()</f>
        <v/>
      </c>
      <c r="B2243" s="7" t="inlineStr">
        <is>
          <t>其他</t>
        </is>
      </c>
      <c r="C2243" s="7" t="n"/>
      <c r="D2243" s="14" t="n">
        <v>44026</v>
      </c>
      <c r="E2243" s="7" t="inlineStr">
        <is>
          <t>2019 NCU physics Journal</t>
        </is>
      </c>
      <c r="F2243" s="9" t="inlineStr">
        <is>
          <t>2019 NCU Physics Journal
ProPHY No.03 正式上線了！！！
https://ncuphybook.wixsite.com/prophyno03
內容相當豐富，
除了過去一年系上、系隊活動外，
我們也介紹了去年剛興建好的實驗物理展覽室，
還有許多教授、傑出系友與專業人士的訪談。
希望學長姐有空能看看這些文章，
回想起自己大學時美好的回憶。
找時間回來中央物理這個溫暖的家~~</t>
        </is>
      </c>
      <c r="G2243" s="7" t="n"/>
      <c r="H2243" s="7" t="n"/>
      <c r="I2243" s="7" t="n"/>
      <c r="J2243" s="7" t="n"/>
      <c r="K2243" s="7" t="n"/>
      <c r="L2243" s="7" t="n"/>
      <c r="M2243" s="7" t="inlineStr">
        <is>
          <t>https://www.phy.ncu.edu.tw/news/2019-ncu-physics-journal/</t>
        </is>
      </c>
      <c r="N2243" s="7" t="inlineStr">
        <is>
          <t>江甘霖</t>
        </is>
      </c>
    </row>
    <row r="2244" ht="53" customHeight="1">
      <c r="A2244" s="7">
        <f>TRUE()</f>
        <v/>
      </c>
      <c r="B2244" s="7" t="inlineStr">
        <is>
          <t>其他</t>
        </is>
      </c>
      <c r="C2244" s="7" t="n"/>
      <c r="D2244" s="14" t="n">
        <v>44026</v>
      </c>
      <c r="E2244" s="7" t="inlineStr">
        <is>
          <t>恭賀本系69級張智年校友當選本校109年度第十七屆傑出校友</t>
        </is>
      </c>
      <c r="F2244" s="9" t="inlineStr">
        <is>
          <t>恭賀69級張智年系友當選109年第十七屆中大傑出校友
中大第17屆傑出校友【當選公告】
https://www.ncu.edu.tw/events/showevent/eventid/8840
本屆傑出校友頒獎典禮，為因應COVID-19肺炎疫情現況，辦理時間將於研議後公告。</t>
        </is>
      </c>
      <c r="G2244" s="7" t="n"/>
      <c r="H2244" s="7" t="n"/>
      <c r="I2244" s="7" t="n"/>
      <c r="J2244" s="7" t="n"/>
      <c r="K2244" s="7" t="n"/>
      <c r="L2244" s="7" t="n"/>
      <c r="M2244" s="7" t="inlineStr">
        <is>
          <t>https://www.phy.ncu.edu.tw/news/%e6%81%ad%e8%b3%80%e6%9c%ac%e7%b3%bb69%e7%b4%9a%e5%bc%b5%e6%99%ba%e5%b9%b4%e6%a0%a1%e5%8f%8b%e7%95%b6%e9%81%b8%e6%9c%ac%e6%a0%a1109%e5%b9%b4%e5%ba%a6%e7%ac%ac%e5%8d%81%e4%b8%83%e5%b1%86%e5%82%91/</t>
        </is>
      </c>
      <c r="N2244" s="7" t="inlineStr">
        <is>
          <t>江甘霖</t>
        </is>
      </c>
    </row>
    <row r="2245" ht="92" customHeight="1">
      <c r="A2245" s="7">
        <f>TRUE()</f>
        <v/>
      </c>
      <c r="B2245" s="7" t="inlineStr">
        <is>
          <t>其他</t>
        </is>
      </c>
      <c r="C2245" s="7" t="n"/>
      <c r="D2245" s="14" t="n">
        <v>44019</v>
      </c>
      <c r="E2245" s="7" t="inlineStr">
        <is>
          <t>本校109年度共同暑假補休日</t>
        </is>
      </c>
      <c r="F2245" s="9" t="inlineStr">
        <is>
          <t>本校公佈109年度職員共同暑假補休日:
109年7月13日(週一)、7月27日(週一)、8月7日(週五)、8月14日(週五)、8月21日(週五) 、9月4日(週五)
系辦共同休假，有需處理之相關行政事務，請避開此日。
教務處暫停服務，欲領取畢業證書或洽辦其他業務者，
 請避 開共同暑休日。
不便之處，還請見諒!</t>
        </is>
      </c>
      <c r="G2245" s="7" t="n"/>
      <c r="H2245" s="7" t="n"/>
      <c r="I2245" s="7" t="n"/>
      <c r="J2245" s="7" t="n"/>
      <c r="K2245" s="7" t="n"/>
      <c r="L2245" s="7" t="n"/>
      <c r="M2245" s="7" t="inlineStr">
        <is>
          <t>https://www.phy.ncu.edu.tw/news/%e6%9c%ac%e6%a0%a1109%e5%b9%b4%e5%ba%a6%e5%85%b1%e5%90%8c%e6%9a%91%e5%81%87%e8%a3%9c%e4%bc%91%e6%97%a5/</t>
        </is>
      </c>
      <c r="N2245" s="7" t="inlineStr">
        <is>
          <t>劉怡貞</t>
        </is>
      </c>
    </row>
    <row r="2246">
      <c r="A2246" s="7">
        <f>TRUE()</f>
        <v/>
      </c>
      <c r="B2246" s="7" t="inlineStr">
        <is>
          <t>其他</t>
        </is>
      </c>
      <c r="C2246" s="7" t="n"/>
      <c r="D2246" s="14" t="n">
        <v>44019</v>
      </c>
      <c r="E2246" s="7" t="inlineStr">
        <is>
          <t>雷射/電漿尾波電子加速實驗室招募研究生、專題生</t>
        </is>
      </c>
      <c r="F2246" s="7" t="inlineStr">
        <is>
          <t>招募小海報</t>
        </is>
      </c>
      <c r="G2246" s="7" t="inlineStr">
        <is>
          <t>招募小海報</t>
        </is>
      </c>
      <c r="H2246" s="7" t="inlineStr">
        <is>
          <t>http://www.phy.ncu.edu.tw/wp-content/uploads/2020/07/招募小海報.pdf</t>
        </is>
      </c>
      <c r="I2246" s="7" t="inlineStr">
        <is>
          <t>http://www.phy.ncu.edu.tw/wp-content/uploads/2020/07/招募小海報.j</t>
        </is>
      </c>
      <c r="J2246" s="7" t="inlineStr">
        <is>
          <t>http://www.phy.ncu.edu.tw/wp-content/uploads/2020/07/招募小海報.jpg</t>
        </is>
      </c>
      <c r="K2246" s="7" t="n"/>
      <c r="L2246" s="7" t="n"/>
      <c r="M2246" s="7" t="inlineStr">
        <is>
          <t>https://www.phy.ncu.edu.tw/news/%e9%9b%b7%e5%b0%84-%e9%9b%bb%e6%bc%bf%e5%b0%be%e6%b3%a2%e9%9b%bb%e5%ad%90%e5%8a%a0%e9%80%9f%e5%af%a6%e9%a9%97%e5%ae%a4%e6%8b%9b%e5%8b%9f%e7%a0%94%e7%a9%b6%e7%94%9f%e3%80%81%e5%b0%88%e9%a1%8c%e7%94%9f/</t>
        </is>
      </c>
      <c r="N2246" s="7" t="inlineStr">
        <is>
          <t>許慧君</t>
        </is>
      </c>
    </row>
    <row r="2247">
      <c r="A2247" s="7">
        <f>TRUE()</f>
        <v/>
      </c>
      <c r="B2247" s="7" t="inlineStr">
        <is>
          <t>其他</t>
        </is>
      </c>
      <c r="C2247" s="7" t="n"/>
      <c r="D2247" s="14" t="n">
        <v>44018</v>
      </c>
      <c r="E2247" s="7" t="inlineStr">
        <is>
          <t>108學年度優良導師獎</t>
        </is>
      </c>
      <c r="F2247" s="7" t="inlineStr">
        <is>
          <t>系所【優良導師】物理學系 鄭王曜 教授</t>
        </is>
      </c>
      <c r="G2247" s="7" t="n"/>
      <c r="H2247" s="7" t="n"/>
      <c r="I2247" s="7" t="n"/>
      <c r="J2247" s="7" t="n"/>
      <c r="K2247" s="7" t="n"/>
      <c r="L2247" s="7" t="n"/>
      <c r="M2247" s="7" t="inlineStr">
        <is>
          <t>https://www.phy.ncu.edu.tw/news/108%e5%ad%b8%e5%b9%b4%e5%ba%a6%e5%84%aa%e8%89%af%e5%b0%8e%e5%b8%ab/</t>
        </is>
      </c>
      <c r="N2247" s="7" t="inlineStr">
        <is>
          <t>許慧君</t>
        </is>
      </c>
    </row>
    <row r="2248" ht="357" customHeight="1">
      <c r="A2248" s="7">
        <f>TRUE()</f>
        <v/>
      </c>
      <c r="B2248" s="7" t="inlineStr">
        <is>
          <t>其他</t>
        </is>
      </c>
      <c r="C2248" s="7" t="n"/>
      <c r="D2248" s="14" t="n">
        <v>44018</v>
      </c>
      <c r="E2248" s="7" t="inlineStr">
        <is>
          <t>分子馬達生物物理實驗室誠徵專任研究助理</t>
        </is>
      </c>
      <c r="F2248" s="9" t="inlineStr">
        <is>
          <t>職務名稱: 碩士級專任助理
我們是一個跨領域的研究室，擁有良好研究與工作環境，歡迎有高度動機的夥伴加入。主要研究內容是利用各式生化與生物物理實驗，進行跨領域研究。
工作內容:
1.  進行單分子生物物理實驗
2.  數據分析與計畫成果整理
需求條件
接受身分: 上班族，應屆畢業生
工作經歷: 螢光顯微鏡操作與單分子生物物理研究
學歷要求: 碩士
語言條件: 英文讀寫流利
其他條件:
1.生物物理相關科系背景(具碩士學位)，細菌相關領域尤佳。
2.熟悉細菌培養,生物物理相關技術與影像分析。
3.具備實驗室相關工作經驗(研究生經驗可)。
4.具有研究工作熱忱、細心及創意。
工作時間:
2020年9月起
工作地點:
中央大學物理系
待遇:
比照科技部支薪標準
受理方式：請自備妥下列資料：
1.履歷表（含學經歷、自傳、最近照片）、畢業證書及成績單。
2.畢業論文及其他相關著作。
3.其他檢定證明文件，如英文等。
連絡人: 萬美秀小姐
Email: mgbrwan@g.ncu.edu.tw</t>
        </is>
      </c>
      <c r="G2248" s="7" t="n"/>
      <c r="H2248" s="7" t="n"/>
      <c r="I2248" s="7" t="n"/>
      <c r="J2248" s="7" t="n"/>
      <c r="K2248" s="7" t="n"/>
      <c r="L2248" s="7" t="n"/>
      <c r="M2248" s="7" t="inlineStr">
        <is>
          <t>https://www.phy.ncu.edu.tw/news/%e5%88%86%e5%ad%90%e9%a6%ac%e9%81%94%e7%94%9f%e7%89%a9%e7%89%a9%e7%90%86%e5%af%a6%e9%a9%97%e5%ae%a4%e8%aa%a0%e5%be%b5%e5%b0%88%e4%bb%bb%e7%a0%94%e7%a9%b6%e5%8a%a9%e7%90%86/</t>
        </is>
      </c>
      <c r="N2248" s="7" t="inlineStr">
        <is>
          <t>許慧君</t>
        </is>
      </c>
    </row>
    <row r="2249" ht="345" customHeight="1">
      <c r="A2249" s="7">
        <f>TRUE()</f>
        <v/>
      </c>
      <c r="B2249" s="7" t="inlineStr">
        <is>
          <t>其他</t>
        </is>
      </c>
      <c r="C2249" s="7" t="n"/>
      <c r="D2249" s="14" t="n">
        <v>44018</v>
      </c>
      <c r="E2249" s="7" t="inlineStr">
        <is>
          <t>109年感恩教師徵文活動開始囉！</t>
        </is>
      </c>
      <c r="F2249" s="9" t="inlineStr">
        <is>
          <t>活動宗旨
在你求學的過程中，是否曾有一門課、一位老師讓你印象深刻？也許是一句話、一個活動的設計、或是一個小小的舉動，足以影響你的想法、決定或行為。
這次，你就是星探，一起挖掘校園裡默默付出奉獻的教師；
這裡，是你發聲的管道，除了靠北中央外，你有更好的選擇！
歡迎大家一起來感恩，帶給校園更多正向的力量！
參加辦法
1. 對象：本校學、碩、博士生皆可報名。
2. 時間：徵件自即日起至109年8月31止，錄取名單將於9月7日將公佈於教發中心官方粉絲團。
3. 投稿方式：感恩的教師不限人數，但一篇稿件僅能寫給一位教師（共時授課者例外）。
4. 徵稿網址按我線上徵稿(https://reurl.cc/5lzW8R)
5. 好康贈送：
(1) 線上投稿後可至教學發展中心辦公室（行政大樓三樓）領取卡片簽名（自由參加）
(2) 投稿一經錄取，將可以得到服務學習(人文藝術)時數1小時及敦煌圖書禮卷。
投稿須知
1. 文章：字數100-300字，說明你對老師感謝的原因、影響你的部份。
2. 照片：請與投稿內容相關，例如感謝的老師、課堂照片、或與老師的合影皆可。
3. 照片及文字內容不得抄襲，若有侵權違法之情事，將由投稿人自行承擔。投稿後智財權為投稿人與主辦單位共同擁有，本單位可依活動需求修改內容，投稿人不得有任何異議。
其他說明
1. 版權歸屬作者所有，本中心有權刪改，並使用於教學相關出版物或展覽宣傳中。
2. 9/24-9/25主辦單位將摘錄徵文內容及感恩卡片，留下同學們的感恩與祝福，歡迎大家到綜教館一樓參觀。
3. 主辦單位：教學發展中心（行政大樓三樓A1-309）
4. 活動諮詢：(03)4227151 轉57135，或 E-mail：ffww108@cc.ncu.edu.tw 陳小姐
連結：http://pdc.adm.ncu.edu.tw/postM/post/tldc/1090703.pdf</t>
        </is>
      </c>
      <c r="G2249" s="7" t="inlineStr">
        <is>
          <t>按我線上徵稿(https://reurl.cc/5lzW8R)</t>
        </is>
      </c>
      <c r="H2249" s="7" t="inlineStr">
        <is>
          <t>https://reurl.cc/5lzW8R</t>
        </is>
      </c>
      <c r="I2249" s="7" t="inlineStr">
        <is>
          <t>http://pdc.adm.ncu.edu.tw/postM/post/tldc/1090703.pdf</t>
        </is>
      </c>
      <c r="J2249" s="7" t="inlineStr">
        <is>
          <t>http://pdc.adm.ncu.edu.tw/postM/post/tldc/1090703.pdf</t>
        </is>
      </c>
      <c r="K2249" s="7" t="n"/>
      <c r="L2249" s="7" t="n"/>
      <c r="M2249" s="7" t="inlineStr">
        <is>
          <t>https://www.phy.ncu.edu.tw/news/109%e5%b9%b4%e6%84%9f%e6%81%a9%e6%95%99%e5%b8%ab%e5%be%b5%e6%96%87%e6%b4%bb%e5%8b%95%e9%96%8b%e5%a7%8b%e5%9b%89%ef%bc%81/</t>
        </is>
      </c>
      <c r="N2249" s="7" t="inlineStr">
        <is>
          <t>許慧君</t>
        </is>
      </c>
    </row>
    <row r="2250" ht="79" customHeight="1">
      <c r="A2250" s="7">
        <f>TRUE()</f>
        <v/>
      </c>
      <c r="B2250" s="7" t="inlineStr">
        <is>
          <t>其他</t>
        </is>
      </c>
      <c r="C2250" s="7" t="n"/>
      <c r="D2250" s="14" t="n">
        <v>44015</v>
      </c>
      <c r="E2250" s="7" t="inlineStr">
        <is>
          <t>公共空間清潔公告</t>
        </is>
      </c>
      <c r="F2250" s="9" t="inlineStr">
        <is>
          <t>07/06(一)
一~二樓玻璃帷幕清潔
08/14(五)
全館各樓層走道地板清洗及走廊側邊扶手玻璃清潔
各樓層走廊如有堆放物品，請盡量清空。
施作期間略有噪音，不便之處請多諒解。</t>
        </is>
      </c>
      <c r="G2250" s="7" t="n"/>
      <c r="H2250" s="7" t="n"/>
      <c r="I2250" s="7" t="n"/>
      <c r="J2250" s="7" t="n"/>
      <c r="K2250" s="7" t="n"/>
      <c r="L2250" s="7" t="n"/>
      <c r="M2250" s="7" t="inlineStr">
        <is>
          <t>https://www.phy.ncu.edu.tw/news/%e5%85%ac%e5%85%b1%e7%a9%ba%e9%96%93%e6%b8%85%e6%bd%94%e5%85%ac%e5%91%8a-5/</t>
        </is>
      </c>
      <c r="N2250" s="7" t="inlineStr">
        <is>
          <t>許慧君</t>
        </is>
      </c>
    </row>
    <row r="2251" ht="66" customHeight="1">
      <c r="A2251" s="7">
        <f>TRUE()</f>
        <v/>
      </c>
      <c r="B2251" s="7" t="inlineStr">
        <is>
          <t>演講</t>
        </is>
      </c>
      <c r="C2251" s="7" t="n"/>
      <c r="D2251" s="14" t="n">
        <v>44014</v>
      </c>
      <c r="E2251" s="7" t="inlineStr">
        <is>
          <t>博士生學位考試公告(周欣毅)</t>
        </is>
      </c>
      <c r="F2251" s="9" t="inlineStr">
        <is>
          <t>博士生姓名name:周欣毅 (Hsin-Yi Chou)
時間time:15:00, July 13, 2020
地點place:健雄館 625
題目Title:Measurement Time Variation of the Antiproton-to-Proton Flux Ratio with the Alpha Magnetic Spectrometer on the International Space Station</t>
        </is>
      </c>
      <c r="G2251" s="7" t="n"/>
      <c r="H2251" s="7" t="n"/>
      <c r="I2251" s="7" t="n"/>
      <c r="J2251" s="7" t="n"/>
      <c r="K2251" s="7" t="n"/>
      <c r="L2251" s="7" t="n"/>
      <c r="M2251" s="7" t="inlineStr">
        <is>
          <t>https://www.phy.ncu.edu.tw/news/%e5%8d%9a%e5%a3%ab%e7%94%9f%e5%ad%b8%e4%bd%8d%e8%80%83%e8%a9%a6%e5%85%ac%e5%91%8a%e5%91%a8%e6%ac%a3%e6%af%85/</t>
        </is>
      </c>
      <c r="N2251" s="7" t="inlineStr">
        <is>
          <t>許慧君</t>
        </is>
      </c>
    </row>
    <row r="2252" ht="66" customHeight="1">
      <c r="A2252" s="7">
        <f>TRUE()</f>
        <v/>
      </c>
      <c r="B2252" s="7" t="inlineStr">
        <is>
          <t>演講</t>
        </is>
      </c>
      <c r="C2252" s="7" t="n"/>
      <c r="D2252" s="14" t="n">
        <v>44014</v>
      </c>
      <c r="E2252" s="7" t="inlineStr">
        <is>
          <t>博士生學位考試公告(劉子維)</t>
        </is>
      </c>
      <c r="F2252" s="9" t="inlineStr">
        <is>
          <t>博士生姓名name: 劉子維
時間time: 2020/07/17 14:00
地點place: 625
題目Title: Direct comb laser spectroscopy of Cs 6S-8S, Rb 5S-5D hyperfine transitions — toward building up a Ti:sapphire comb laser with merely 6cm Cs-Rb mixed cell</t>
        </is>
      </c>
      <c r="G2252" s="7" t="n"/>
      <c r="H2252" s="7" t="n"/>
      <c r="I2252" s="7" t="n"/>
      <c r="J2252" s="7" t="n"/>
      <c r="K2252" s="7" t="n"/>
      <c r="L2252" s="7" t="n"/>
      <c r="M2252" s="7" t="inlineStr">
        <is>
          <t>https://www.phy.ncu.edu.tw/news/%e5%8d%9a%e5%a3%ab%e7%94%9f%e5%ad%b8%e4%bd%8d%e8%80%83%e8%a9%a6%e5%85%ac%e5%91%8a%e5%8a%89%e5%ad%90%e7%b6%ad/</t>
        </is>
      </c>
      <c r="N2252" s="7" t="inlineStr">
        <is>
          <t>許慧君</t>
        </is>
      </c>
    </row>
    <row r="2253">
      <c r="A2253" s="7">
        <f>TRUE()</f>
        <v/>
      </c>
      <c r="B2253" s="7" t="inlineStr">
        <is>
          <t>其他</t>
        </is>
      </c>
      <c r="C2253" s="7" t="n"/>
      <c r="D2253" s="14" t="n">
        <v>44013</v>
      </c>
      <c r="E2253" s="7" t="inlineStr">
        <is>
          <t>失物招領(109.07.01)</t>
        </is>
      </c>
      <c r="F2253" s="7" t="inlineStr">
        <is>
          <t>有遺失下列物品者，請儘速至物理系辦(S4-629)認領! 未領取物品將於109.07.31清除。</t>
        </is>
      </c>
      <c r="G2253" s="7" t="inlineStr">
        <is>
          <t>http://www.phy.ncu.edu.tw/wp-content/uploads/2020/07/S__3998</t>
        </is>
      </c>
      <c r="H2253" s="7" t="inlineStr">
        <is>
          <t>http://www.phy.ncu.edu.tw/wp-content/uploads/2020/07/S__39985205.jpg</t>
        </is>
      </c>
      <c r="I2253" s="7" t="n"/>
      <c r="J2253" s="7" t="n"/>
      <c r="K2253" s="7" t="n"/>
      <c r="L2253" s="7" t="n"/>
      <c r="M2253" s="7" t="inlineStr">
        <is>
          <t>https://www.phy.ncu.edu.tw/news/%e5%a4%b1%e7%89%a9%e6%8b%9b%e9%a0%98109-07-01/</t>
        </is>
      </c>
      <c r="N2253" s="7" t="inlineStr">
        <is>
          <t>許慧君</t>
        </is>
      </c>
    </row>
    <row r="2254" ht="345" customHeight="1">
      <c r="A2254" s="7">
        <f>TRUE()</f>
        <v/>
      </c>
      <c r="B2254" s="7" t="inlineStr">
        <is>
          <t>其他</t>
        </is>
      </c>
      <c r="C2254" s="7" t="n"/>
      <c r="D2254" s="14" t="n">
        <v>44013</v>
      </c>
      <c r="E2254" s="7" t="inlineStr">
        <is>
          <t>清洗校區總水塔停水公告109年07月25、26、27日</t>
        </is>
      </c>
      <c r="F2254" s="9" t="inlineStr">
        <is>
          <t>國立中央大學
清洗校區總水塔停水公告
事由：為維護用水安全將進行供水系統水塔清洗工程，定於109年07月25、26、27日清洗水塔，敬請用戶儲水備用。
第1號水塔停水時間：109年07月25日(六) 09：00至19：00
地下水停水範圍：女1、2、3、4、5、6、14舍(含郵局、地下室賣場)、男3、6、7(含七餐)、11(含敦煌書局、好視康眼鏡、美髮部、洗衣部)、13舍、國際學生宿舍、志道樓、工程一館(含品保中心)、電機一、二、三館(含資策會)、科一館、總圖書館、中正圖書館、游藝館、據德樓、大講堂、文一、二、三館、行政大樓、前門警衛室。
第3號水塔停水時間：109年07月26日(日) 09：00至19：00
自來水停水範圍：全校自來水停水(含中大新村一、二、三區)
第4號水塔停水時間：109年07月27日(一) 09：00至19：00
地下水停水範圍：男9AB(含九餐、全家)、12舍、車庫、資源回收場、中大會館、國鼎圖書館、男研舍(含校園咖啡)、管理二館(含一樓餐廳)、志希館(含鬆餅屋)、科二、三、四、五館、理學院教學館、鴻經館、綜教館、客家學院、國鼎光電大樓、依仁堂(含週圍場地)、羽球館、室內游泳池、大型力學實驗室、風洞實驗室、機械館、機電實驗室、鑄造廠、環工/化工館、太遙中心、研究中心二期、雷達站、大氣環境實驗室、工五館A、B(含增建)、C棟、松苑餐廳、育成中心、單一、二、四舍、後門警衛室，教學研究綜合大樓。
※一、倘遇雨天或特殊原因發生致無法工作時，可能取消施工，惟待下次清洗日期決定後，再行公告。
二、不便之處敬祈見諒，提早清洗完畢後將提早供水，如遇有特殊困難亦可能延緩恢復供水。
三、為施作安全，1.3.4號水塔電源及緊急發電機將一併關閉。
施工廠商：五福環境整美有限公司
聯絡電話：0955-317420
營繕組電話：03-4227151#57320
總務處 啟</t>
        </is>
      </c>
      <c r="G2254" s="7" t="n"/>
      <c r="H2254" s="7" t="n"/>
      <c r="I2254" s="7" t="n"/>
      <c r="J2254" s="7" t="n"/>
      <c r="K2254" s="7" t="n"/>
      <c r="L2254" s="7" t="n"/>
      <c r="M2254" s="7" t="inlineStr">
        <is>
          <t>https://www.phy.ncu.edu.tw/news/%e6%b8%85%e6%b4%97%e6%a0%a1%e5%8d%80%e7%b8%bd%e6%b0%b4%e5%a1%94%e5%81%9c%e6%b0%b4%e5%85%ac%e5%91%8a109%e5%b9%b407%e6%9c%8825%e3%80%8126%e3%80%8127%e6%97%a5/</t>
        </is>
      </c>
      <c r="N2254" s="7" t="inlineStr">
        <is>
          <t>許慧君</t>
        </is>
      </c>
    </row>
    <row r="2255" ht="209" customHeight="1">
      <c r="A2255" s="7">
        <f>TRUE()</f>
        <v/>
      </c>
      <c r="B2255" s="7" t="inlineStr">
        <is>
          <t>其他</t>
        </is>
      </c>
      <c r="C2255" s="7" t="n"/>
      <c r="D2255" s="14" t="n">
        <v>44013</v>
      </c>
      <c r="E2255" s="7" t="inlineStr">
        <is>
          <t>109-1課程教學助教Teaching Assistant(1090701)</t>
        </is>
      </c>
      <c r="F2255" s="9" t="inlineStr">
        <is>
          <t>109-1課程助教安排如附件
The arrangement of TA for the first semester of the academic year 109 is as the annex.
1091課程助教
目前尚有數門課程待聘，有意申請者請於7/10前填寫附件申請表，email 至corona@ncu.edu.tw
Positions are still available for several courses. Students who are willing to apply for the positions please fill in the application form and email it to corona@ncu.edu.tw by July 10.
109-1 助教志願表TA Application Form
 已擔任助教者請於8/24前完成聘雇程序，以利9/1起聘，以免影響個人勞保權益。並請於開學日9/14前主動與授課老師聯繫工作事宜
助教報到程序Teaching assistant application procedures
附件一 助教同意切結書TA agreement affidavit
附件二 國立中央大學獎助生暨學生兼任助理學習與勞僱型態同意書10909-10912
國立中央大學教學助理管理要點
國立中央大學研究生獎助學金辦法(108年7月15日修訂)
國立中央大學物理系研究生獎、助學金辦法20170904</t>
        </is>
      </c>
      <c r="G2255" s="7" t="inlineStr">
        <is>
          <t>1091課程助教</t>
        </is>
      </c>
      <c r="H2255" s="7" t="inlineStr">
        <is>
          <t>http://www.phy.ncu.edu.tw/wp-content/uploads/2020/07/1091課程助教.pdf</t>
        </is>
      </c>
      <c r="I2255" s="7" t="inlineStr">
        <is>
          <t>109-1 助教志願表TA Application Form</t>
        </is>
      </c>
      <c r="J2255" s="7" t="inlineStr">
        <is>
          <t>http://www.phy.ncu.edu.tw/wp-content/uploads/2020/06/109-1-%E5%8A%A9%E6%95%99%E5%BF%97%E9%A1%98%E8%A1%A8TA-Application-Form-1.xlsx</t>
        </is>
      </c>
      <c r="K2255" s="7" t="inlineStr">
        <is>
          <t>助教報到程序Teaching assistant application procedures</t>
        </is>
      </c>
      <c r="L2255" s="7" t="inlineStr">
        <is>
          <t>http://www.phy.ncu.edu.tw/wp-content/uploads/2020/07/助教報到程序Teaching-assistant-application-procedures.pdf</t>
        </is>
      </c>
      <c r="M2255" s="7" t="inlineStr">
        <is>
          <t>https://www.phy.ncu.edu.tw/news/109-1%e8%aa%b2%e7%a8%8b%e6%95%99%e5%ad%b8%e5%8a%a9%e6%95%99teaching-assistant1090701/</t>
        </is>
      </c>
      <c r="N2255" s="7" t="inlineStr">
        <is>
          <t>許慧君</t>
        </is>
      </c>
    </row>
    <row r="2256" ht="66" customHeight="1">
      <c r="A2256" s="7">
        <f>TRUE()</f>
        <v/>
      </c>
      <c r="B2256" s="7" t="inlineStr">
        <is>
          <t>其他</t>
        </is>
      </c>
      <c r="C2256" s="7" t="n"/>
      <c r="D2256" s="14" t="n">
        <v>44012</v>
      </c>
      <c r="E2256" s="7" t="inlineStr">
        <is>
          <t>108-2物理系研究生畢業離校手續Graduate Students’ Graduation Procedure of the Physics Department</t>
        </is>
      </c>
      <c r="F2256" s="9" t="inlineStr">
        <is>
          <t>物理系研究生畢業離校手續Graduate Students’ Graduation Procedure of the Physics Department
物理系離校系所同意書Graduation Form of the Physics Department of National Central University
1090220公告1082頒發學位證書注意事項</t>
        </is>
      </c>
      <c r="G2256" s="7" t="inlineStr">
        <is>
          <t>物理系研究生畢業離校手續Graduate Students’ Graduation Procedure of the P</t>
        </is>
      </c>
      <c r="H2256" s="7" t="inlineStr">
        <is>
          <t>http://www.phy.ncu.edu.tw/wp-content/uploads/2020/02/%E7%89%A9%E7%90%86%E7%B3%BB%E7%A0%94%E7%A9%B6%E7%94%9F%E7%95%A2%E6%A5%AD%E9%9B%A2%E6%A0%A1%E6%89%8B%E7%BA%8CGraduate-Students%E2%80%99-Graduation-Procedure-of-the-Physics-Department.pdf</t>
        </is>
      </c>
      <c r="I2256" s="7" t="inlineStr">
        <is>
          <t>物理系離校系所同意書Graduation Form of the Physics Department of Natio</t>
        </is>
      </c>
      <c r="J2256" s="7" t="inlineStr">
        <is>
          <t>http://www.phy.ncu.edu.tw/wp-content/uploads/2020/02/%E7%89%A9%E7%90%86%E7%B3%BB%E9%9B%A2%E6%A0%A1%E7%B3%BB%E6%89%80%E5%90%8C%E6%84%8F%E6%9B%B8Graduation-Form-of-the-Physics-Department-of-National-Central-University-.pdf</t>
        </is>
      </c>
      <c r="K2256" s="7" t="inlineStr">
        <is>
          <t>1090220公告1082頒發學位證書注意事項</t>
        </is>
      </c>
      <c r="L2256" s="7" t="inlineStr">
        <is>
          <t>http://www.phy.ncu.edu.tw/wp-content/uploads/2020/02/1090220%E5%85%AC%E5%91%8A1082%E9%A0%92%E7%99%BC%E5%AD%B8%E4%BD%8D%E8%AD%89%E6%9B%B8%E6%B3%A8%E6%84%8F%E4%BA%8B%E9%A0%85.pdf</t>
        </is>
      </c>
      <c r="M2256" s="7" t="inlineStr">
        <is>
          <t>https://www.phy.ncu.edu.tw/news/108-2%e7%89%a9%e7%90%86%e7%b3%bb%e7%a0%94%e7%a9%b6%e7%94%9f%e7%95%a2%e6%a5%ad%e9%9b%a2%e6%a0%a1%e6%89%8b%e7%ba%8cgraduate-students-graduation-procedure-of-the-physics-department-2/</t>
        </is>
      </c>
      <c r="N2256" s="7" t="inlineStr">
        <is>
          <t>許慧君</t>
        </is>
      </c>
    </row>
    <row r="2257">
      <c r="A2257" s="7">
        <f>TRUE()</f>
        <v/>
      </c>
      <c r="B2257" s="7" t="inlineStr">
        <is>
          <t>其他</t>
        </is>
      </c>
      <c r="C2257" s="7" t="n"/>
      <c r="D2257" s="14" t="n">
        <v>44011</v>
      </c>
      <c r="E2257" s="7" t="inlineStr">
        <is>
          <t>109年高壓檢驗維護停電公告</t>
        </is>
      </c>
      <c r="F2257" s="7" t="n"/>
      <c r="G2257" s="7" t="inlineStr">
        <is>
          <t>http://www.phy.ncu.edu.tw/wp-content/uploads/2020/06/109年高壓檢</t>
        </is>
      </c>
      <c r="H2257" s="7" t="inlineStr">
        <is>
          <t>http://www.phy.ncu.edu.tw/wp-content/uploads/2020/06/109年高壓檢驗維護停電公告暑假停電日期配合指考期程延後調整再次提醒_頁面_2.jpg</t>
        </is>
      </c>
      <c r="I2257" s="7" t="inlineStr">
        <is>
          <t>http://www.phy.ncu.edu.tw/wp-content/uploads/2020/06/109年高壓檢</t>
        </is>
      </c>
      <c r="J2257" s="7" t="inlineStr">
        <is>
          <t>http://www.phy.ncu.edu.tw/wp-content/uploads/2020/06/109年高壓檢驗維護停電公告暑假停電日期配合指考期程延後調整再次提醒_頁面_1.jpg</t>
        </is>
      </c>
      <c r="K2257" s="7" t="n"/>
      <c r="L2257" s="7" t="n"/>
      <c r="M2257" s="7" t="inlineStr">
        <is>
          <t>https://www.phy.ncu.edu.tw/news/109%e5%b9%b4%e9%ab%98%e5%a3%93%e6%aa%a2%e9%a9%97%e7%b6%ad%e8%ad%b7%e5%81%9c%e9%9b%bb%e5%85%ac%e5%91%8a/</t>
        </is>
      </c>
      <c r="N2257" s="7" t="inlineStr">
        <is>
          <t>許慧君</t>
        </is>
      </c>
    </row>
    <row r="2258">
      <c r="A2258" s="7">
        <f>TRUE()</f>
        <v/>
      </c>
      <c r="B2258" s="7" t="inlineStr">
        <is>
          <t>其他</t>
        </is>
      </c>
      <c r="C2258" s="7" t="n"/>
      <c r="D2258" s="14" t="n">
        <v>44005</v>
      </c>
      <c r="E2258" s="7" t="inlineStr">
        <is>
          <t>校園資源回收分類</t>
        </is>
      </c>
      <c r="F2258" s="7" t="n"/>
      <c r="G2258" s="7" t="inlineStr">
        <is>
          <t>http://www.phy.ncu.edu.tw/wp-content/uploads/2020/06/校園資源回收分</t>
        </is>
      </c>
      <c r="H2258" s="7" t="inlineStr">
        <is>
          <t>http://www.phy.ncu.edu.tw/wp-content/uploads/2020/06/校園資源回收分類文宣1.jpg</t>
        </is>
      </c>
      <c r="I2258" s="7" t="inlineStr">
        <is>
          <t>http://www.phy.ncu.edu.tw/wp-content/uploads/2020/06/資源回收A1海</t>
        </is>
      </c>
      <c r="J2258" s="7" t="inlineStr">
        <is>
          <t>http://www.phy.ncu.edu.tw/wp-content/uploads/2020/06/資源回收A1海報.jpg</t>
        </is>
      </c>
      <c r="K2258" s="7" t="inlineStr">
        <is>
          <t>http://www.phy.ncu.edu.tw/wp-content/uploads/2020/06/資源回收多國語</t>
        </is>
      </c>
      <c r="L2258" s="7" t="inlineStr">
        <is>
          <t>http://www.phy.ncu.edu.tw/wp-content/uploads/2020/06/資源回收多國語言文宣.jpg</t>
        </is>
      </c>
      <c r="M2258" s="7" t="inlineStr">
        <is>
          <t>https://www.phy.ncu.edu.tw/news/%e6%a0%a1%e5%9c%92%e8%b3%87%e6%ba%90%e5%9b%9e%e6%94%b6%e5%88%86%e9%a1%9e/</t>
        </is>
      </c>
      <c r="N2258" s="7" t="inlineStr">
        <is>
          <t>許慧君</t>
        </is>
      </c>
    </row>
    <row r="2259" ht="209" customHeight="1">
      <c r="A2259" s="7">
        <f>TRUE()</f>
        <v/>
      </c>
      <c r="B2259" s="7" t="inlineStr">
        <is>
          <t>其他</t>
        </is>
      </c>
      <c r="C2259" s="7" t="n"/>
      <c r="D2259" s="14" t="n">
        <v>44004</v>
      </c>
      <c r="E2259" s="7" t="inlineStr">
        <is>
          <t>重力波實驗室誠徵研究助理</t>
        </is>
      </c>
      <c r="F2259" s="9" t="inlineStr">
        <is>
          <t>高能與強場物理研究中心 誠徵研究助理
應徵資格：具碩士(含)以上學歷
工作項目與內容：
發展KAGRA重力波探測器校準系統(包含駐日研究)
建立與管理數據分析伺服器
需求人力：2名
工作地點：中央大學物理系重力波實驗室
工作時間：上午9點~下午5點
待遇：面議
應徵資料：
履歷(CV)
相關學經歷證明文件影本檔案
應徵方式：
E-mail寄至：iyuki@ncu.edu.tw
主旨：XXX(姓名)應徵研究助理,資料審核通過者將通知面試時間,未通過者恕不通知。
聯絡人：井上優貴教授</t>
        </is>
      </c>
      <c r="G2259" s="7" t="inlineStr">
        <is>
          <t>iyuki@ncu.edu.tw</t>
        </is>
      </c>
      <c r="H2259" s="7" t="inlineStr">
        <is>
          <t>mailto:iyuki@ncu.edu.tw</t>
        </is>
      </c>
      <c r="I2259" s="7" t="inlineStr">
        <is>
          <t>http://www.phy.ncu.edu.tw/wp-content/uploads/2020/06/徵人海報.jp</t>
        </is>
      </c>
      <c r="J2259" s="7" t="inlineStr">
        <is>
          <t>http://www.phy.ncu.edu.tw/wp-content/uploads/2020/06/徵人海報.jpg</t>
        </is>
      </c>
      <c r="K2259" s="7" t="n"/>
      <c r="L2259" s="7" t="n"/>
      <c r="M2259" s="7" t="inlineStr">
        <is>
          <t>https://www.phy.ncu.edu.tw/news/%e9%87%8d%e5%8a%9b%e6%b3%a2%e5%af%a6%e9%a9%97%e5%ae%a4%e8%aa%a0%e5%be%b5%e7%a0%94%e7%a9%b6%e5%8a%a9%e7%90%86/</t>
        </is>
      </c>
      <c r="N2259" s="7" t="inlineStr">
        <is>
          <t>許慧君</t>
        </is>
      </c>
    </row>
    <row r="2260">
      <c r="A2260" s="7">
        <f>TRUE()</f>
        <v/>
      </c>
      <c r="B2260" s="7" t="inlineStr">
        <is>
          <t>其他</t>
        </is>
      </c>
      <c r="C2260" s="7" t="n"/>
      <c r="D2260" s="14" t="n">
        <v>44004</v>
      </c>
      <c r="E2260" s="7" t="inlineStr">
        <is>
          <t>1082暑修第二期(下)預開課程公告</t>
        </is>
      </c>
      <c r="F2260" s="7" t="inlineStr">
        <is>
          <t>http://pdc.adm.ncu.edu.tw/postM/post/course/1090618_1.pdf</t>
        </is>
      </c>
      <c r="G2260" s="7" t="inlineStr">
        <is>
          <t>http://pdc.adm.ncu.edu.tw/postM/post/course/1090618_1.pdf</t>
        </is>
      </c>
      <c r="H2260" s="7" t="inlineStr">
        <is>
          <t>http://pdc.adm.ncu.edu.tw/postM/post/course/1090618_1.pdf</t>
        </is>
      </c>
      <c r="I2260" s="7" t="n"/>
      <c r="J2260" s="7" t="n"/>
      <c r="K2260" s="7" t="n"/>
      <c r="L2260" s="7" t="n"/>
      <c r="M2260" s="7" t="inlineStr">
        <is>
          <t>https://www.phy.ncu.edu.tw/news/1082%e6%9a%91%e4%bf%ae%e7%ac%ac%e4%ba%8c%e6%9c%9f%e4%b8%8b%e9%a0%90%e9%96%8b%e8%aa%b2%e7%a8%8b%e5%85%ac%e5%91%8a/</t>
        </is>
      </c>
      <c r="N2260" s="7" t="inlineStr">
        <is>
          <t>許慧君</t>
        </is>
      </c>
    </row>
    <row r="2261" ht="333" customHeight="1">
      <c r="A2261" s="7">
        <f>TRUE()</f>
        <v/>
      </c>
      <c r="B2261" s="7" t="inlineStr">
        <is>
          <t>其他</t>
        </is>
      </c>
      <c r="C2261" s="7" t="n"/>
      <c r="D2261" s="14" t="n">
        <v>44001</v>
      </c>
      <c r="E2261" s="7" t="inlineStr">
        <is>
          <t>【演講通知】AWS 專題演講 7月1日演講資訊</t>
        </is>
      </c>
      <c r="F2261" s="9" t="inlineStr">
        <is>
          <t>轉電算中心訊息~
7月1日Amazon Web Services (AWS)專題演講：
演講名稱：從教室上雲端之實踐經驗談：以「輔仁大學雲創學院 powered by AWS」為例及雲端計算全球競賽趨勢分析：以國際技能競賽為例
演講時間：10:00~12:00
演講地點： 管二館I1-114教室
演講內容：
主題一：從教室上雲端之實踐經驗談：以「輔仁大學雲創學院 powered by AWS」為例
本演講將介紹全球最大雲端服務商Amazon Web Services (AWS) 所提供之 Academy以及Educate兩項program，如何在校內幫助師生進行授課以及研究。
主題二：雲端計算全球競賽趨勢分析：以國際技能競賽為例
「國際技能競賽」素有技職界的奧林匹克之稱，2019年在俄羅斯喀山舉辦的第45屆國際技能競賽剛劃下句點，台灣國手們在63個參賽國中名列全球第3，表現亮眼。雲端計算職類裁判長暨輔仁大學管理學院雲端服務研究中心黃懷陞主任將帶來第一手的資訊，針對學生如何準備參賽，學校又該如何進行培訓進行深入說明。
講師介紹：
黃懷陞教授畢業於國立交通大學資訊工程學系，目前服務於輔仁大學資訊管理學系，在校內擔任輔仁大學雲創學院執行長以及雲端服務研究中心主任，同時也身兼勞動部全國技能競賽雲端計算職類裁判長。他的研究興趣廣泛，包含有雲端計算、虛擬實境以及無線通訊與網路。他獲選為 Amazon Web Services (AWS) 旗下Educate program全球僅18位的雲端大使委員會 (AWS Educate Cloud Ambassador Council)，也是臺灣第一位通過 AWS Academy program 核可的認證講師，同時也是 NVIDIA 於 2018 年在美國矽谷所舉辦之 GPU Technology Conference (GTC) 的講者之一。
歡迎有興趣之同仁(同學)踴躍參加， 報名網址:https://portal.ncu.edu.tw &gt; 活動報名系統。
公務人員另外請至終身學習網站報名 。
電算中心    敬上</t>
        </is>
      </c>
      <c r="G2261" s="7" t="inlineStr">
        <is>
          <t>https://portal.ncu.edu.tw</t>
        </is>
      </c>
      <c r="H2261" s="7" t="inlineStr">
        <is>
          <t>https://portal.ncu.edu.tw/</t>
        </is>
      </c>
      <c r="I2261" s="7" t="n"/>
      <c r="J2261" s="7" t="n"/>
      <c r="K2261" s="7" t="n"/>
      <c r="L2261" s="7" t="n"/>
      <c r="M2261" s="7" t="inlineStr">
        <is>
          <t>https://www.phy.ncu.edu.tw/news/%e3%80%90%e6%bc%94%e8%ac%9b%e9%80%9a%e7%9f%a5%e3%80%91aws-%e5%b0%88%e9%a1%8c%e6%bc%94%e8%ac%9b-7%e6%9c%881%e6%97%a5%e6%bc%94%e8%ac%9b%e8%b3%87%e8%a8%8a/</t>
        </is>
      </c>
      <c r="N2261" s="7" t="inlineStr">
        <is>
          <t>劉怡貞</t>
        </is>
      </c>
    </row>
    <row r="2262" ht="209" customHeight="1">
      <c r="A2262" s="7">
        <f>TRUE()</f>
        <v/>
      </c>
      <c r="B2262" s="7" t="inlineStr">
        <is>
          <t>其他</t>
        </is>
      </c>
      <c r="C2262" s="7" t="n"/>
      <c r="D2262" s="14" t="n">
        <v>44000</v>
      </c>
      <c r="E2262" s="7" t="inlineStr">
        <is>
          <t>109-1課程教學助教Teaching Assistant(1090618)</t>
        </is>
      </c>
      <c r="F2262" s="9" t="inlineStr">
        <is>
          <t>109-1課程助教安排如附件The arrangement of TA for the first semester of the academic year 109 is as the annex.
1091課程助教
目前尚有數門課程待聘，有意申請者請於6/24前填寫附件申請表，email 至corona@ncu.edu.twPositions are still available for several courses. Students who are willing to apply for the positions please fill in the application form and email it to corona@ncu.edu.tw by June 24.
109-1 助教志願表TA Application Form
 已擔任助教者請於8/24前完成聘雇程序，以利9/1起聘，以免影響個人勞保權益。並請於開學日9/14前主動與授課老師聯繫工作事宜
助教報到程序Teaching assistant application procedures
附件一 助教同意切結書TA agreement affidavit
附件二 國立中央大學獎助生暨學生兼任助理學習與勞僱型態同意書10909-10912
國立中央大學教學助理管理要點
國立中央大學研究生獎助學金辦法(108年7月15日修訂)
國立中央大學物理系研究生獎、助學金辦法20170904</t>
        </is>
      </c>
      <c r="G2262" s="7" t="inlineStr">
        <is>
          <t>1091課程助教</t>
        </is>
      </c>
      <c r="H2262" s="7" t="inlineStr">
        <is>
          <t>http://www.phy.ncu.edu.tw/wp-content/uploads/2020/06/1091課程助教.pdf</t>
        </is>
      </c>
      <c r="I2262" s="7" t="inlineStr">
        <is>
          <t>109-1 助教志願表TA Application Form</t>
        </is>
      </c>
      <c r="J2262" s="7" t="inlineStr">
        <is>
          <t>http://www.phy.ncu.edu.tw/wp-content/uploads/2020/06/109-1-助教志願表TA-Application-Form-1.xlsx</t>
        </is>
      </c>
      <c r="K2262" s="7" t="inlineStr">
        <is>
          <t>助教報到程序Teaching assistant application procedures</t>
        </is>
      </c>
      <c r="L2262" s="7" t="inlineStr">
        <is>
          <t>http://www.phy.ncu.edu.tw/wp-content/uploads/2020/06/助教報到程序Teaching-assistant-application-procedures.pdf</t>
        </is>
      </c>
      <c r="M2262" s="7" t="inlineStr">
        <is>
          <t>https://www.phy.ncu.edu.tw/news/109-1%e8%aa%b2%e7%a8%8b%e6%95%99%e5%ad%b8%e5%8a%a9%e6%95%99teaching-assistant1090618/</t>
        </is>
      </c>
      <c r="N2262" s="7" t="inlineStr">
        <is>
          <t>許慧君</t>
        </is>
      </c>
    </row>
    <row r="2263" ht="53" customHeight="1">
      <c r="A2263" s="7">
        <f>TRUE()</f>
        <v/>
      </c>
      <c r="B2263" s="7" t="inlineStr">
        <is>
          <t>其他</t>
        </is>
      </c>
      <c r="C2263" s="7" t="n"/>
      <c r="D2263" s="14" t="n">
        <v>44000</v>
      </c>
      <c r="E2263" s="7" t="inlineStr">
        <is>
          <t>物理小年會海報印製費補助6/18-6/24</t>
        </is>
      </c>
      <c r="F2263" s="9" t="inlineStr">
        <is>
          <t>本次小年會開放申請海報印製費補助，補助上限300元/張，發票請開立統一編號45002931，收據請註明抬頭國立中央大學，申請時間: 期末考周（6/18-6/24）
實驗班: 請各實驗物理班助教收齊發票/收據後，統一交給306羅俊樟助教。
專題生: 將發票/收據繳交系辦629-1許小姐</t>
        </is>
      </c>
      <c r="G2263" s="7" t="n"/>
      <c r="H2263" s="7" t="n"/>
      <c r="I2263" s="7" t="n"/>
      <c r="J2263" s="7" t="n"/>
      <c r="K2263" s="7" t="n"/>
      <c r="L2263" s="7" t="n"/>
      <c r="M2263" s="7" t="inlineStr">
        <is>
          <t>https://www.phy.ncu.edu.tw/news/%e7%89%a9%e7%90%86%e5%b0%8f%e5%b9%b4%e6%9c%83%e6%b5%b7%e5%a0%b1%e5%8d%b0%e8%a3%bd%e8%b2%bb%e8%a3%9c%e5%8a%a96-18-6-24/</t>
        </is>
      </c>
      <c r="N2263" s="7" t="inlineStr">
        <is>
          <t>許慧君</t>
        </is>
      </c>
    </row>
    <row r="2264" ht="222" customHeight="1">
      <c r="A2264" s="7">
        <f>TRUE()</f>
        <v/>
      </c>
      <c r="B2264" s="7" t="inlineStr">
        <is>
          <t>獎學金</t>
        </is>
      </c>
      <c r="C2264" s="7" t="n"/>
      <c r="D2264" s="14" t="n">
        <v>43997</v>
      </c>
      <c r="E2264" s="7" t="inlineStr">
        <is>
          <t>教育部協助大專校院學生因應嚴重特殊傳染性肺炎衝擊影響補助</t>
        </is>
      </c>
      <c r="F2264" s="9" t="inlineStr">
        <is>
          <t>緊急紓困助學金
本校在學學生家庭中主要負擔家計者因疫情造成企業停工、放無薪假、減少工時而中斷或減少收入致生活陷於困境者，請填妥本校急難救助金申請表，並依檢附文件清單檢附相關證明文件，送學務處生活輔導組辦理。
校外住宿租金補貼
經學校認定受疫情影響，且108學年度第2學期具有校外租賃住宅事實之學生，請檢附申請書、租賃契約影本、建物登記第二類謄本等相關證明文件，送學務處生活輔導組辦理。
聯  絡  人
生活輔導組鄭衡融小姐
電       話
03-4227151分機57221-57224
電子郵件
hjcheng@ncu.edu.tw
國立中央大學學生急難救助金申請表
緊急紓困助學金檢附文件清單
校外住宿租金補貼申請說明
校外住宿租金補貼申請書</t>
        </is>
      </c>
      <c r="G2264" s="7" t="inlineStr">
        <is>
          <t>國立中央大學學生急難救助金申請表</t>
        </is>
      </c>
      <c r="H2264" s="7" t="inlineStr">
        <is>
          <t>http://osa.ncu.edu.tw/thumbs/events/1-%E5%9C%8B%E7%AB%8B%E4%B8%AD%E5%A4%AE%E5%A4%A7%E5%AD%B8%E5%AD%B8%E7%94%9F%E6%80%A5%E9%9B%A3%E6%95%91%E5%8A%A9%E9%87%91%E7%94%B3%E8%AB%8B%E8%A1%A81090610.doc</t>
        </is>
      </c>
      <c r="I2264" s="7" t="inlineStr">
        <is>
          <t>緊急紓困助學金檢附文件清單</t>
        </is>
      </c>
      <c r="J2264" s="7" t="inlineStr">
        <is>
          <t>http://osa.ncu.edu.tw/thumbs/events/2-%E7%B7%8A%E6%80%A5%E7%B4%93%E5%9B%B0%E5%8A%A9%E5%AD%B8%E9%87%91%E6%AA%A2%E9%99%84%E6%96%87%E4%BB%B6%E6%B8%85%E5%96%AE.pdf</t>
        </is>
      </c>
      <c r="K2264" s="7" t="inlineStr">
        <is>
          <t>校外住宿租金補貼申請說明</t>
        </is>
      </c>
      <c r="L2264" s="7" t="inlineStr">
        <is>
          <t>http://osa.ncu.edu.tw/thumbs/events/3-108-2%E4%B8%AD%E5%A4%AE%E5%A4%A7%E5%AD%B8%E3%80%8C%E5%BC%B1%E5%8B%A2%E5%AD%B8%E7%94%9F%E6%A0%A1%E5%A4%96%E4%BD%8F%E5%AE%BF%E7%A7%9F%E9%87%91%E8%A3%9C%E8%B2%BC%E3%80%8D%E8%AA%AA%E6%98%8E%E5%85%AC%E5%91%8A.docx</t>
        </is>
      </c>
      <c r="M2264" s="7" t="inlineStr">
        <is>
          <t>https://www.phy.ncu.edu.tw/news/%e6%95%99%e8%82%b2%e9%83%a8%e5%8d%94%e5%8a%a9%e5%a4%a7%e5%b0%88%e6%a0%a1%e9%99%a2%e5%ad%b8%e7%94%9f%e5%9b%a0%e6%87%89%e5%9a%b4%e9%87%8d%e7%89%b9%e6%ae%8a%e5%82%b3%e6%9f%93%e6%80%a7%e8%82%ba%e7%82%8e/</t>
        </is>
      </c>
      <c r="N2264" s="7" t="inlineStr">
        <is>
          <t>許慧君</t>
        </is>
      </c>
    </row>
    <row r="2265" ht="170" customHeight="1">
      <c r="A2265" s="7">
        <f>TRUE()</f>
        <v/>
      </c>
      <c r="B2265" s="7" t="inlineStr">
        <is>
          <t>其他</t>
        </is>
      </c>
      <c r="C2265" s="7" t="n"/>
      <c r="D2265" s="14" t="n">
        <v>43994</v>
      </c>
      <c r="E2265" s="7" t="inlineStr">
        <is>
          <t>2020大學生暑期跨校專題研究計畫</t>
        </is>
      </c>
      <c r="F2265" s="9" t="inlineStr">
        <is>
          <t>http://ps1tw.astro.ncu.edu.tw/ttss/index.php/a040/a045/
一、時間：109年7月13日(一)至同年8月17日(一)
二、地點：中央大學、交通大學及淡江大學實驗室。
三、主旨：2020大學生暑期跨校專題研究計畫，提供大專生在暑假返鄉期間能夠至鄰近大學參與前沿的科學研究。經由為期六周的專題研究實習探索個人對於科學研究的方向，並強化自身在科學研究上之知識與能力。
四、參加對象：具基礎研究能力之大學生。
五、報名費用：免費，食宿自理。
六、報名方式：請於109年6月26日前填妥報名表(點此報名)，並將推薦函以電子郵件寄至ttss@ncu.edu.tw，主旨請敘明「(姓名)報名大學生暑期跨校專題研究計畫」，逾期恕不受理。
七、錄取通知：將由各實驗室老師依志願序及報名文件評定優先錄取順序名單，申請結果將於109年7月3日前公布於本計畫網站，亦將個別以電子郵件通知。</t>
        </is>
      </c>
      <c r="G2265" s="7" t="inlineStr">
        <is>
          <t>http://ps1tw.astro.ncu.edu.tw/ttss/index.php/a040/a045/</t>
        </is>
      </c>
      <c r="H2265" s="7" t="inlineStr">
        <is>
          <t>http://ps1tw.astro.ncu.edu.tw/ttss/index.php/a040/a045/</t>
        </is>
      </c>
      <c r="I2265" s="7" t="inlineStr">
        <is>
          <t>ttss@ncu.edu.tw</t>
        </is>
      </c>
      <c r="J2265" s="7" t="inlineStr">
        <is>
          <t>mailto:ttss@ncu.edu.tw</t>
        </is>
      </c>
      <c r="K2265" s="7" t="n"/>
      <c r="L2265" s="7" t="n"/>
      <c r="M2265" s="7" t="inlineStr">
        <is>
          <t>https://www.phy.ncu.edu.tw/news/2020%e5%a4%a7%e5%ad%b8%e7%94%9f%e6%9a%91%e6%9c%9f%e8%b7%a8%e6%a0%a1%e5%b0%88%e9%a1%8c%e7%a0%94%e7%a9%b6%e8%a8%88%e7%95%ab/</t>
        </is>
      </c>
      <c r="N2265" s="7" t="inlineStr">
        <is>
          <t>許慧君</t>
        </is>
      </c>
    </row>
    <row r="2266">
      <c r="A2266" s="7">
        <f>TRUE()</f>
        <v/>
      </c>
      <c r="B2266" s="7" t="inlineStr">
        <is>
          <t>研討會</t>
        </is>
      </c>
      <c r="C2266" s="7" t="n"/>
      <c r="D2266" s="14" t="n">
        <v>43993</v>
      </c>
      <c r="E2266" s="7" t="inlineStr">
        <is>
          <t>2020中央物理小年會活動流程</t>
        </is>
      </c>
      <c r="F2266" s="7" t="n"/>
      <c r="G2266" s="7" t="inlineStr">
        <is>
          <t>http://www.phy.ncu.edu.tw/wp-content/uploads/2020/06/投影片1.jp</t>
        </is>
      </c>
      <c r="H2266" s="7" t="inlineStr">
        <is>
          <t>http://www.phy.ncu.edu.tw/wp-content/uploads/2020/06/投影片1.jpg</t>
        </is>
      </c>
      <c r="I2266" s="7" t="n"/>
      <c r="J2266" s="7" t="n"/>
      <c r="K2266" s="7" t="n"/>
      <c r="L2266" s="7" t="n"/>
      <c r="M2266" s="7" t="inlineStr">
        <is>
          <t>https://www.phy.ncu.edu.tw/news/2020%e4%b8%ad%e5%a4%ae%e7%89%a9%e7%90%86%e5%b0%8f%e5%b9%b4%e6%9c%83%e6%b4%bb%e5%8b%95%e6%b5%81%e7%a8%8b/</t>
        </is>
      </c>
      <c r="N2266" s="7" t="inlineStr">
        <is>
          <t>許慧君</t>
        </is>
      </c>
    </row>
    <row r="2267">
      <c r="A2267" s="7">
        <f>TRUE()</f>
        <v/>
      </c>
      <c r="B2267" s="7" t="inlineStr">
        <is>
          <t>其他</t>
        </is>
      </c>
      <c r="C2267" s="7" t="n"/>
      <c r="D2267" s="14" t="n">
        <v>43991</v>
      </c>
      <c r="E2267" s="7" t="inlineStr">
        <is>
          <t>109學年度第1學期課務相關日程表</t>
        </is>
      </c>
      <c r="F2267" s="7" t="inlineStr">
        <is>
          <t>http://pdc.adm.ncu.edu.tw/Course/course/COUR_S.pdf</t>
        </is>
      </c>
      <c r="G2267" s="7" t="inlineStr">
        <is>
          <t>http://pdc.adm.ncu.edu.tw/Course/course/COUR_S.pdf</t>
        </is>
      </c>
      <c r="H2267" s="7" t="inlineStr">
        <is>
          <t>http://pdc.adm.ncu.edu.tw/Course/course/COUR_S.pdf</t>
        </is>
      </c>
      <c r="I2267" s="7" t="n"/>
      <c r="J2267" s="7" t="n"/>
      <c r="K2267" s="7" t="n"/>
      <c r="L2267" s="7" t="n"/>
      <c r="M2267" s="7" t="inlineStr">
        <is>
          <t>https://www.phy.ncu.edu.tw/news/109%e5%ad%b8%e5%b9%b4%e5%ba%a6%e7%ac%ac1%e5%ad%b8%e6%9c%9f%e8%aa%b2%e5%8b%99%e7%9b%b8%e9%97%9c%e6%97%a5%e7%a8%8b%e8%a1%a8/</t>
        </is>
      </c>
      <c r="N2267" s="7" t="inlineStr">
        <is>
          <t>許慧君</t>
        </is>
      </c>
    </row>
    <row r="2268" ht="66" customHeight="1">
      <c r="A2268" s="7">
        <f>TRUE()</f>
        <v/>
      </c>
      <c r="B2268" s="7" t="inlineStr">
        <is>
          <t>其他</t>
        </is>
      </c>
      <c r="C2268" s="7" t="n"/>
      <c r="D2268" s="14" t="n">
        <v>43991</v>
      </c>
      <c r="E2268" s="7" t="inlineStr">
        <is>
          <t>物理系實驗室徵求工讀生</t>
        </is>
      </c>
      <c r="F2268" s="9" t="inlineStr">
        <is>
          <t>名額：2名
薪資：160元/小時(勞雇型)
聘期：109.07.01-110.01.15
時間：排班制。
教學實驗室工讀需求</t>
        </is>
      </c>
      <c r="G2268" s="7" t="inlineStr">
        <is>
          <t>教學實驗室工讀需求</t>
        </is>
      </c>
      <c r="H2268" s="7" t="inlineStr">
        <is>
          <t>http://www.phy.ncu.edu.tw/wp-content/uploads/2020/06/教學實驗室工讀需求.docx</t>
        </is>
      </c>
      <c r="I2268" s="7" t="n"/>
      <c r="J2268" s="7" t="n"/>
      <c r="K2268" s="7" t="n"/>
      <c r="L2268" s="7" t="n"/>
      <c r="M2268" s="7" t="inlineStr">
        <is>
          <t>https://www.phy.ncu.edu.tw/news/%e7%89%a9%e7%90%86%e7%b3%bb%e5%af%a6%e9%a9%97%e5%ae%a4%e5%be%b5%e6%b1%82%e5%b7%a5%e8%ae%80%e7%94%9f-2/</t>
        </is>
      </c>
      <c r="N2268" s="7" t="inlineStr">
        <is>
          <t>許慧君</t>
        </is>
      </c>
    </row>
    <row r="2269" ht="248" customHeight="1">
      <c r="A2269" s="7">
        <f>TRUE()</f>
        <v/>
      </c>
      <c r="B2269" s="7" t="inlineStr">
        <is>
          <t>演講</t>
        </is>
      </c>
      <c r="C2269" s="7" t="n"/>
      <c r="D2269" s="14" t="n">
        <v>43991</v>
      </c>
      <c r="E2269" s="7" t="inlineStr">
        <is>
          <t>Colloquium20200616-A simple model of a cardiac cell</t>
        </is>
      </c>
      <c r="F2269" s="9" t="inlineStr">
        <is>
          <t>Colloquium
Department of Physics, NCU
A simple model of a cardiac cell
Prof. Wu, Kuo-An (吳國安)
Department of Physics, NTHU
Date 2020.06.16 (Tue)
Place S4-625
Time 13:30-15:00
Abstract: It is vital to understand the dynamics of a cardiac cell, in particular, the mechanism of cardiac alternas, which is believed to be closely associated with the fatal heart condition ventricular fibrillation. In the past, typical mathematical models for dynamics of a cardiac cell involve intricate interplay between the membrane potential, ion channels, calcium cycling, etc, which would reproduce realistic cardiac responses. However, it is generally complicated to analyze due to its high dimensionality of the phase space. Hence, we propose a reduced model derived from an existing cardiac ionic model, and show that this three-variable dynamical system retains similar bifurcation behavior as that of the ionic model. It is revealed in our reduced model that the underlying calcium cycling, rather than membrane potential, is responsible for the cardiac alternas. The dynamical response as well as the bifurcation behavior of a cardiac cell are investigated with the proposed reduced model.</t>
        </is>
      </c>
      <c r="G2269" s="7" t="n"/>
      <c r="H2269" s="7" t="n"/>
      <c r="I2269" s="7" t="n"/>
      <c r="J2269" s="7" t="n"/>
      <c r="K2269" s="7" t="n"/>
      <c r="L2269" s="7" t="n"/>
      <c r="M2269" s="7" t="inlineStr">
        <is>
          <t>https://www.phy.ncu.edu.tw/news/colloquium20200616-a-simple-model-of-a-cardiac-cell/</t>
        </is>
      </c>
      <c r="N2269" s="7" t="inlineStr">
        <is>
          <t>許慧君</t>
        </is>
      </c>
    </row>
    <row r="2270" ht="92" customHeight="1">
      <c r="A2270" s="7">
        <f>TRUE()</f>
        <v/>
      </c>
      <c r="B2270" s="7" t="inlineStr">
        <is>
          <t>演講</t>
        </is>
      </c>
      <c r="C2270" s="7" t="n"/>
      <c r="D2270" s="14" t="n">
        <v>43991</v>
      </c>
      <c r="E2270" s="7" t="inlineStr">
        <is>
          <t>Complex System and Biophysics Seminar 1090611-Reaction diffusion waves in 2D systems</t>
        </is>
      </c>
      <c r="F2270" s="9" t="inlineStr">
        <is>
          <t>Welcome
Complex System and Biophysics Seminar
Reaction diffusion waves in 2D systems
Zhang, Yun-Xuan
National Central University
Time: 06/11 (Thu) 12:00 noon
Place: 中央大學科四館六樓 625室(S4-625)</t>
        </is>
      </c>
      <c r="G2270" s="7" t="n"/>
      <c r="H2270" s="7" t="n"/>
      <c r="I2270" s="7" t="n"/>
      <c r="J2270" s="7" t="n"/>
      <c r="K2270" s="7" t="n"/>
      <c r="L2270" s="7" t="n"/>
      <c r="M2270" s="7" t="inlineStr">
        <is>
          <t>https://www.phy.ncu.edu.tw/news/complex-system-and-biophysics-seminar-1090611-reaction-diffusion-waves-in-2d-systems/</t>
        </is>
      </c>
      <c r="N2270" s="7" t="inlineStr">
        <is>
          <t>許慧君</t>
        </is>
      </c>
    </row>
    <row r="2271" ht="144" customHeight="1">
      <c r="A2271" s="7">
        <f>TRUE()</f>
        <v/>
      </c>
      <c r="B2271" s="7" t="inlineStr">
        <is>
          <t>其他</t>
        </is>
      </c>
      <c r="C2271" s="7" t="n"/>
      <c r="D2271" s="14" t="n">
        <v>43991</v>
      </c>
      <c r="E2271" s="7" t="inlineStr">
        <is>
          <t>健雄館717開放使用</t>
        </is>
      </c>
      <c r="F2271" s="9" t="inlineStr">
        <is>
          <t>健雄館717已開放使用
請遵守下列使用規則
謝謝
717空間使用說明
本空間僅供物理系教職員師生使用。
開放時間:周一至周五0800-1700，夜間及假日需使用門禁卡刷卡進入(進出請務必將大門隨手關上，並確認上鎖)。 
請勿於本研討室堆放私人物品。
本空間可飲食，使用完畢請清理乾淨。
最後離開者請務必關閉電燈、冷氣。
特殊活動或舉辦會議，請先與系辦登記借用，並於活動時張貼公告於門外。</t>
        </is>
      </c>
      <c r="G2271" s="7" t="inlineStr">
        <is>
          <t>http://www.phy.ncu.edu.tw/wp-content/uploads/2020/06/S__3195</t>
        </is>
      </c>
      <c r="H2271" s="7" t="inlineStr">
        <is>
          <t>http://www.phy.ncu.edu.tw/wp-content/uploads/2020/06/S__3195024.jpg</t>
        </is>
      </c>
      <c r="I2271" s="7" t="n"/>
      <c r="J2271" s="7" t="n"/>
      <c r="K2271" s="7" t="n"/>
      <c r="L2271" s="7" t="n"/>
      <c r="M2271" s="7" t="inlineStr">
        <is>
          <t>https://www.phy.ncu.edu.tw/news/%e5%81%a5%e9%9b%84%e9%a4%a8717%e9%96%8b%e6%94%be%e4%bd%bf%e7%94%a8/</t>
        </is>
      </c>
      <c r="N2271" s="7" t="inlineStr">
        <is>
          <t>許慧君</t>
        </is>
      </c>
    </row>
    <row r="2272" ht="209" customHeight="1">
      <c r="A2272" s="7">
        <f>TRUE()</f>
        <v/>
      </c>
      <c r="B2272" s="7" t="inlineStr">
        <is>
          <t>其他</t>
        </is>
      </c>
      <c r="C2272" s="7" t="n"/>
      <c r="D2272" s="14" t="n">
        <v>43990</v>
      </c>
      <c r="E2272" s="7" t="inlineStr">
        <is>
          <t>109學年度第1學期課程教學助教志願調查Teaching Assistant Application Form</t>
        </is>
      </c>
      <c r="F2272" s="9" t="inlineStr">
        <is>
          <t>物理系（含生物物理碩博士班）研究生欲申請擔任課程教學助教者，請填寫『課程教學助教志願表』電子檔(請至物理系網頁最新公告下載)，於109年6月15日前回傳 corona@ncu.edu.tw 。
Physics Department (including Graduate Institute of Biophysics) graduate students who wish to serve as teaching assistants (TA), please fill in the TA Application Form (downloadable from the Department webpage: Latest News), and submit corona@ncu.edu.tw before June 15, 2020 .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 while doctoral students must serve for at least two semesters (once in both semesters) as part of the criteria for graduation.
109-1課程教學助教申請公告
109-1 助教志願表TA Application Form
國立中央大學研究生獎助學金辦法(108年7月15日修訂)
國立中央大學物理系研究生獎、助學金辦法20170904</t>
        </is>
      </c>
      <c r="G2272" s="7" t="inlineStr">
        <is>
          <t>corona@ncu.edu.tw</t>
        </is>
      </c>
      <c r="H2272" s="7" t="inlineStr">
        <is>
          <t>mailto:corona@ncu.edu.tw</t>
        </is>
      </c>
      <c r="I2272" s="7" t="inlineStr">
        <is>
          <t>corona@ncu.edu.tw</t>
        </is>
      </c>
      <c r="J2272" s="7" t="inlineStr">
        <is>
          <t>mailto:corona@ncu.edu.tw</t>
        </is>
      </c>
      <c r="K2272" s="7" t="inlineStr">
        <is>
          <t>109-1課程教學助教申請公告</t>
        </is>
      </c>
      <c r="L2272" s="7" t="inlineStr">
        <is>
          <t>http://www.phy.ncu.edu.tw/wp-content/uploads/2020/06/109-1課程教學助教申請公告.pdf</t>
        </is>
      </c>
      <c r="M2272" s="7" t="inlineStr">
        <is>
          <t>https://www.phy.ncu.edu.tw/news/109%e5%ad%b8%e5%b9%b4%e5%ba%a6%e7%ac%ac1%e5%ad%b8%e6%9c%9f%e8%aa%b2%e7%a8%8b%e6%95%99%e5%ad%b8%e5%8a%a9%e6%95%99%e5%bf%97%e9%a1%98%e8%aa%bf%e6%9f%a5teaching-assistant-application-form/</t>
        </is>
      </c>
      <c r="N2272" s="7" t="inlineStr">
        <is>
          <t>許慧君</t>
        </is>
      </c>
    </row>
    <row r="2273" ht="157" customHeight="1">
      <c r="A2273" s="7">
        <f>TRUE()</f>
        <v/>
      </c>
      <c r="B2273" s="7" t="inlineStr">
        <is>
          <t>其他</t>
        </is>
      </c>
      <c r="C2273" s="7" t="n"/>
      <c r="D2273" s="14" t="n">
        <v>43986</v>
      </c>
      <c r="E2273" s="7" t="inlineStr">
        <is>
          <t>2020.06.06物理系畢業典禮 撥穗活動</t>
        </is>
      </c>
      <c r="F2273" s="9" t="inlineStr">
        <is>
          <t>2020物理系畢業典禮 撥穗活動
參加活動請配戴口罩，若額溫大於37.5度則不得入場
活動地點: 本館2樓 (簽到)
不開放現場報名 (採事先報名 已截止)
發燒或有呼吸道症狀者，應儘速就醫後在家休息，勿進入場館，避免參加活動
~活動流程~
11:30~12:30 領取畢業生餐盒 (Lunch Time) 【S4 2F電梯口】
13:40~14:00 典禮開始 (Opening Ceremony) 【S4 209】
14:00~15:20 撥穗儀式 (Turning the Tassel) 【S4 209】
15:20~15:40 畢業生行謝師禮 (The Graduation Thanks) 【S4 209】  
 15:40~16:00 合影留念( 健雄館門口) (Take the Pictures) 
16:00~       水大地時間 (Water War !!) 【健雄館門口戶外廣場】</t>
        </is>
      </c>
      <c r="G2273" s="7" t="n"/>
      <c r="H2273" s="7" t="n"/>
      <c r="I2273" s="7" t="n"/>
      <c r="J2273" s="7" t="n"/>
      <c r="K2273" s="7" t="n"/>
      <c r="L2273" s="7" t="n"/>
      <c r="M2273" s="7" t="inlineStr">
        <is>
          <t>https://www.phy.ncu.edu.tw/news/2020-06-06%e7%89%a9%e7%90%86%e7%b3%bb%e7%95%a2%e6%a5%ad%e5%85%b8%e7%a6%ae-%e6%92%a5%e7%a9%97%e6%b4%bb%e5%8b%95/</t>
        </is>
      </c>
      <c r="N2273" s="7" t="inlineStr">
        <is>
          <t>劉怡貞</t>
        </is>
      </c>
    </row>
    <row r="2274" ht="105" customHeight="1">
      <c r="A2274" s="7">
        <f>TRUE()</f>
        <v/>
      </c>
      <c r="B2274" s="7" t="inlineStr">
        <is>
          <t>演講</t>
        </is>
      </c>
      <c r="C2274" s="7" t="n"/>
      <c r="D2274" s="14" t="n">
        <v>43986</v>
      </c>
      <c r="E2274" s="7" t="inlineStr">
        <is>
          <t>Complex System and Biophysics Seminar 1090604-Two-Stage Hybrid Laser-Plasma Ion Acceleration Scheme and Simulation Results Using Particle-in-Cell Method</t>
        </is>
      </c>
      <c r="F2274" s="9" t="inlineStr">
        <is>
          <t>Welcome
Complex System and Biophysics Seminar
Two-Stage Hybrid Laser-Plasma Ion Acceleration Scheme and Simulation Results Using Particle-in-Cell Method
Chen, Han-Wei
National Central University
Time: 06/04 (Thu) 12:00 noon
Place: 中央大學科四館六樓 625室(S4-625)</t>
        </is>
      </c>
      <c r="G2274" s="7" t="n"/>
      <c r="H2274" s="7" t="n"/>
      <c r="I2274" s="7" t="n"/>
      <c r="J2274" s="7" t="n"/>
      <c r="K2274" s="7" t="n"/>
      <c r="L2274" s="7" t="n"/>
      <c r="M2274" s="7" t="inlineStr">
        <is>
          <t>https://www.phy.ncu.edu.tw/news/complex-system-and-biophysics-seminar-1090604-two-stage-hybrid-laser-plasma-ion-acceleration-scheme-and-simulation-results-using-particle-in-cell-method/</t>
        </is>
      </c>
      <c r="N2274" s="7" t="inlineStr">
        <is>
          <t>許慧君</t>
        </is>
      </c>
    </row>
    <row r="2275">
      <c r="A2275" s="7">
        <f>TRUE()</f>
        <v/>
      </c>
      <c r="B2275" s="7" t="inlineStr">
        <is>
          <t>其他</t>
        </is>
      </c>
      <c r="C2275" s="7" t="n"/>
      <c r="D2275" s="14" t="n">
        <v>43985</v>
      </c>
      <c r="E2275" s="7" t="inlineStr">
        <is>
          <t>失物招領(109.06.03)</t>
        </is>
      </c>
      <c r="F2275" s="7" t="inlineStr">
        <is>
          <t>有遺失下列物品者，請儘速至物理系辦(S4-629)認領! 未領取物品將於109.06.30清除。</t>
        </is>
      </c>
      <c r="G2275" s="7" t="inlineStr">
        <is>
          <t>http://www.phy.ncu.edu.tw/wp-content/uploads/2020/06/1090603</t>
        </is>
      </c>
      <c r="H2275" s="7" t="inlineStr">
        <is>
          <t>http://www.phy.ncu.edu.tw/wp-content/uploads/2020/06/1090603.jpg</t>
        </is>
      </c>
      <c r="I2275" s="7" t="n"/>
      <c r="J2275" s="7" t="n"/>
      <c r="K2275" s="7" t="n"/>
      <c r="L2275" s="7" t="n"/>
      <c r="M2275" s="7" t="inlineStr">
        <is>
          <t>https://www.phy.ncu.edu.tw/news/%e5%a4%b1%e7%89%a9%e6%8b%9b%e9%a0%98109-06-03/</t>
        </is>
      </c>
      <c r="N2275" s="7" t="inlineStr">
        <is>
          <t>許慧君</t>
        </is>
      </c>
    </row>
    <row r="2276" ht="248" customHeight="1">
      <c r="A2276" s="7">
        <f>TRUE()</f>
        <v/>
      </c>
      <c r="B2276" s="7" t="inlineStr">
        <is>
          <t>演講</t>
        </is>
      </c>
      <c r="C2276" s="7" t="n"/>
      <c r="D2276" s="14" t="n">
        <v>43985</v>
      </c>
      <c r="E2276" s="7" t="inlineStr">
        <is>
          <t>Colloquium20200609-Micro Power System and its Application 微動力系統與其應用</t>
        </is>
      </c>
      <c r="F2276" s="9" t="inlineStr">
        <is>
          <t>Colloquium
Department of Physics, NCU
Micro Power System and its Application
微動力系統與其應用
Prof. Yueh-Heng Li (李約亨)
Department of Aeronautics and Astronautics, National Cheng Kung University
Date 2020.06.09 (Tue)
Place S4-625
Time 13:30-15:00
Abstract:
The application of micro power system is prevailing. This talk would introduce the concept, design and demonstration of micro-thermophotovoltaic (micro-TPV) power system. However, the overall efficiency of micro-TPV is strongly associated with radiant efficiency and quantum efficiency. How to improve the overall efficiency of micro-TPV power system during the miniaturization process is a quintessential question to researchers. The talk would point out the inherent deficiency of a small combustion system and propose some promising strategies to overcome these defaults. In addition, the concept and demonstration of pulsed plasma thruster (PPT) and vacuum cathode arc thruster (VCA) will be mentioned eventually, and both thrusters are appropriate for the electric propulsion of CubeSat.</t>
        </is>
      </c>
      <c r="G2276" s="7" t="n"/>
      <c r="H2276" s="7" t="n"/>
      <c r="I2276" s="7" t="n"/>
      <c r="J2276" s="7" t="n"/>
      <c r="K2276" s="7" t="n"/>
      <c r="L2276" s="7" t="n"/>
      <c r="M2276" s="7" t="inlineStr">
        <is>
          <t>https://www.phy.ncu.edu.tw/news/colloquium20200609-micro-power-system-and-its-application-%e5%be%ae%e5%8b%95%e5%8a%9b%e7%b3%bb%e7%b5%b1%e8%88%87%e5%85%b6%e6%87%89%e7%94%a8/</t>
        </is>
      </c>
      <c r="N2276" s="7" t="inlineStr">
        <is>
          <t>許慧君</t>
        </is>
      </c>
    </row>
    <row r="2277">
      <c r="A2277" s="7">
        <f>TRUE()</f>
        <v/>
      </c>
      <c r="B2277" s="7" t="inlineStr">
        <is>
          <t>其他</t>
        </is>
      </c>
      <c r="C2277" s="7" t="n"/>
      <c r="D2277" s="14" t="n">
        <v>43984</v>
      </c>
      <c r="E2277" s="7" t="inlineStr">
        <is>
          <t>學生辦理畢業活動安全注意事項</t>
        </is>
      </c>
      <c r="F2277" s="7" t="n"/>
      <c r="G2277" s="7" t="inlineStr">
        <is>
          <t>http://www.phy.ncu.edu.tw/wp-content/uploads/2020/06/國立中央大學學</t>
        </is>
      </c>
      <c r="H2277" s="7" t="inlineStr">
        <is>
          <t>http://www.phy.ncu.edu.tw/wp-content/uploads/2020/06/國立中央大學學生辦理畢業活動安全注意事項1090602.jpg</t>
        </is>
      </c>
      <c r="I2277" s="7" t="n"/>
      <c r="J2277" s="7" t="n"/>
      <c r="K2277" s="7" t="n"/>
      <c r="L2277" s="7" t="n"/>
      <c r="M2277" s="7" t="inlineStr">
        <is>
          <t>https://www.phy.ncu.edu.tw/news/%e5%ad%b8%e7%94%9f%e8%be%a6%e7%90%86%e7%95%a2%e6%a5%ad%e6%b4%bb%e5%8b%95%e5%ae%89%e5%85%a8%e6%b3%a8%e6%84%8f%e4%ba%8b%e9%a0%85/</t>
        </is>
      </c>
      <c r="N2277" s="7" t="inlineStr">
        <is>
          <t>劉怡貞</t>
        </is>
      </c>
    </row>
    <row r="2278" ht="157" customHeight="1">
      <c r="A2278" s="7">
        <f>TRUE()</f>
        <v/>
      </c>
      <c r="B2278" s="7" t="inlineStr">
        <is>
          <t>其他</t>
        </is>
      </c>
      <c r="C2278" s="7" t="n"/>
      <c r="D2278" s="14" t="n">
        <v>43984</v>
      </c>
      <c r="E2278" s="7" t="inlineStr">
        <is>
          <t>【填問卷，抽禮券】108(二)期末教學評量開始填寫囉~即日起至06月17日(三)止</t>
        </is>
      </c>
      <c r="F2278" s="9" t="inlineStr">
        <is>
          <t>學期即將要結束了，您一定正在忙碌準備期末考或作業，
然而，我們還是要請您上網填寫每一門課的教學評量問卷。
填寫教學評量之目的，主要為蒐集同學對所修習課程之教學意見，提供教師參考，
藉以改進教學及提升整體教學品質。
請各位同學務必參與教學評量，並提供寶貴之意見回饋。
您作答的資料，學校絕對會予以保護。
填寫完成全部修課課程問卷，還有機會抽到便利商店禮券喔~
本次獎項共計120名~1000元禮券15名、500元禮券30名、200元禮券75名
感謝您的幫忙！
教學評量網址(Course Evaluation Website)
操作手冊(中文)
連結：https://in.ncu.edu.tw/ncu57170/post/Evaluation_CH.pdf</t>
        </is>
      </c>
      <c r="G2278" s="7" t="inlineStr">
        <is>
          <t>教學評量網址(Course Evaluation Website)</t>
        </is>
      </c>
      <c r="H2278" s="7" t="inlineStr">
        <is>
          <t>https://cis.ncu.edu.tw/iNCU/academic/course/courseEvaluate</t>
        </is>
      </c>
      <c r="I2278" s="7" t="inlineStr">
        <is>
          <t>操作手冊(中文)</t>
        </is>
      </c>
      <c r="J2278" s="7" t="inlineStr">
        <is>
          <t>https://in.ncu.edu.tw/ncu57170/post/Evaluation_CH.pdf</t>
        </is>
      </c>
      <c r="K2278" s="7" t="inlineStr">
        <is>
          <t>https://in.ncu.edu.tw/ncu57170/post/Evaluation_CH.pdf</t>
        </is>
      </c>
      <c r="L2278" s="7" t="inlineStr">
        <is>
          <t>https://in.ncu.edu.tw/ncu57170/post/Evaluation_CH.pdf</t>
        </is>
      </c>
      <c r="M2278" s="7" t="inlineStr">
        <is>
          <t>https://www.phy.ncu.edu.tw/news/%e3%80%90%e5%a1%ab%e5%95%8f%e5%8d%b7%ef%bc%8c%e6%8a%bd%e7%a6%ae%e5%88%b8%e3%80%91108%e4%ba%8c%e6%9c%9f%e6%9c%ab%e6%95%99%e5%ad%b8%e8%a9%95%e9%87%8f%e9%96%8b%e5%a7%8b%e5%a1%ab%e5%af%ab%e5%9b%89/</t>
        </is>
      </c>
      <c r="N2278" s="7" t="inlineStr">
        <is>
          <t>許慧君</t>
        </is>
      </c>
    </row>
    <row r="2279">
      <c r="A2279" s="7">
        <f>TRUE()</f>
        <v/>
      </c>
      <c r="B2279" s="7" t="inlineStr">
        <is>
          <t>其他</t>
        </is>
      </c>
      <c r="C2279" s="7" t="n"/>
      <c r="D2279" s="14" t="n">
        <v>43983</v>
      </c>
      <c r="E2279" s="7" t="inlineStr">
        <is>
          <t>中大防疫新生活</t>
        </is>
      </c>
      <c r="F2279" s="7" t="inlineStr">
        <is>
          <t>中大防疫新生活</t>
        </is>
      </c>
      <c r="G2279" s="7" t="inlineStr">
        <is>
          <t>中大防疫新生活</t>
        </is>
      </c>
      <c r="H2279" s="7" t="inlineStr">
        <is>
          <t>http://www.phy.ncu.edu.tw/wp-content/uploads/2020/06/中大防疫新生活.pdf</t>
        </is>
      </c>
      <c r="I2279" s="7" t="inlineStr">
        <is>
          <t>http://www.phy.ncu.edu.tw/wp-content/uploads/2020/06/中大防疫新生活</t>
        </is>
      </c>
      <c r="J2279" s="7" t="inlineStr">
        <is>
          <t>http://www.phy.ncu.edu.tw/wp-content/uploads/2020/06/中大防疫新生活.jpg</t>
        </is>
      </c>
      <c r="K2279" s="7" t="n"/>
      <c r="L2279" s="7" t="n"/>
      <c r="M2279" s="7" t="inlineStr">
        <is>
          <t>https://www.phy.ncu.edu.tw/news/%e4%b8%ad%e5%a4%a7%e9%98%b2%e7%96%ab%e6%96%b0%e7%94%9f%e6%b4%bb/</t>
        </is>
      </c>
      <c r="N2279" s="7" t="inlineStr">
        <is>
          <t>許慧君</t>
        </is>
      </c>
    </row>
    <row r="2280" ht="118" customHeight="1">
      <c r="A2280" s="7">
        <f>TRUE()</f>
        <v/>
      </c>
      <c r="B2280" s="7" t="inlineStr">
        <is>
          <t>其他</t>
        </is>
      </c>
      <c r="C2280" s="7" t="n"/>
      <c r="D2280" s="14" t="n">
        <v>43978</v>
      </c>
      <c r="E2280" s="7" t="inlineStr">
        <is>
          <t>教育目標與核心能力問卷</t>
        </is>
      </c>
      <c r="F2280" s="9" t="inlineStr">
        <is>
          <t>本系為提升教師教學品質、改善學生學習成效，並使課程規劃更多元化及更符合社會需求，定期於每年5月進行教育目標與核心能力問卷施測。本問卷旨在透過同學們的學習經驗，檢討本系教育品質。同時藉由問卷以了解系上所學是否能為你所用，以幫助本系調整課程規劃及課程內容。
本問卷資料僅供評鑑與課程規劃之整體分析使用，絕對保密，請安心填答，謝謝!
本系教育目標與核心能力  https://reurl.cc/GD9eW
施測對象: 大學部、碩士班、博士班、畢業系友
請於6/5(五)前至下列網址填寫問卷
https://forms.gle/munVmFqVXu9jwRrY8</t>
        </is>
      </c>
      <c r="G2280" s="7" t="inlineStr">
        <is>
          <t>https://reurl.cc/GD9eW</t>
        </is>
      </c>
      <c r="H2280" s="7" t="inlineStr">
        <is>
          <t>https://reurl.cc/GD9eW</t>
        </is>
      </c>
      <c r="I2280" s="7" t="inlineStr">
        <is>
          <t>https://forms.gle/munVmFqVXu9jwRrY8</t>
        </is>
      </c>
      <c r="J2280" s="7" t="inlineStr">
        <is>
          <t>https://forms.gle/munVmFqVXu9jwRrY8</t>
        </is>
      </c>
      <c r="K2280" s="7" t="n"/>
      <c r="L2280" s="7" t="n"/>
      <c r="M2280" s="7" t="inlineStr">
        <is>
          <t>https://www.phy.ncu.edu.tw/news/%e6%95%99%e8%82%b2%e7%9b%ae%e6%a8%99%e8%88%87%e6%a0%b8%e5%bf%83%e8%83%bd%e5%8a%9b%e5%95%8f%e5%8d%b7-3/</t>
        </is>
      </c>
      <c r="N2280" s="7" t="inlineStr">
        <is>
          <t>許慧君</t>
        </is>
      </c>
    </row>
    <row r="2281">
      <c r="A2281" s="7">
        <f>TRUE()</f>
        <v/>
      </c>
      <c r="B2281" s="7" t="inlineStr">
        <is>
          <t>其他</t>
        </is>
      </c>
      <c r="C2281" s="7" t="n"/>
      <c r="D2281" s="14" t="n">
        <v>43978</v>
      </c>
      <c r="E2281" s="7" t="inlineStr">
        <is>
          <t>109年6月2至6月4日上午8：00～17：30全校環境消毒公告</t>
        </is>
      </c>
      <c r="F2281" s="7" t="inlineStr">
        <is>
          <t>全校消毒雙語公告10905</t>
        </is>
      </c>
      <c r="G2281" s="7" t="inlineStr">
        <is>
          <t>全校消毒雙語公告10905</t>
        </is>
      </c>
      <c r="H2281" s="7" t="inlineStr">
        <is>
          <t>http://www.phy.ncu.edu.tw/wp-content/uploads/2020/05/附件1_全校消毒雙語公告10905.pdf</t>
        </is>
      </c>
      <c r="I2281" s="7" t="inlineStr">
        <is>
          <t>http://www.phy.ncu.edu.tw/wp-content/uploads/2020/05/附件1_全校消</t>
        </is>
      </c>
      <c r="J2281" s="7" t="inlineStr">
        <is>
          <t>http://www.phy.ncu.edu.tw/wp-content/uploads/2020/05/附件1_全校消毒雙語公告10905_頁面_1.jpg</t>
        </is>
      </c>
      <c r="K2281" s="7" t="inlineStr">
        <is>
          <t>http://www.phy.ncu.edu.tw/wp-content/uploads/2020/05/附件1_全校消</t>
        </is>
      </c>
      <c r="L2281" s="7" t="inlineStr">
        <is>
          <t>http://www.phy.ncu.edu.tw/wp-content/uploads/2020/05/附件1_全校消毒雙語公告10905_頁面_2-1.jpg</t>
        </is>
      </c>
      <c r="M2281" s="7" t="inlineStr">
        <is>
          <t>https://www.phy.ncu.edu.tw/news/109%e5%b9%b46%e6%9c%882%e8%87%b36%e6%9c%884%e6%97%a5%e4%b8%8a%e5%8d%888%ef%bc%9a00%ef%bd%9e17%ef%bc%9a30%e5%85%a8%e6%a0%a1%e7%92%b0%e5%a2%83%e6%b6%88%e6%af%92%e5%85%ac%e5%91%8a/</t>
        </is>
      </c>
      <c r="N2281" s="7" t="inlineStr">
        <is>
          <t>許慧君</t>
        </is>
      </c>
    </row>
    <row r="2282" ht="209" customHeight="1">
      <c r="A2282" s="7">
        <f>TRUE()</f>
        <v/>
      </c>
      <c r="B2282" s="7" t="inlineStr">
        <is>
          <t>演講</t>
        </is>
      </c>
      <c r="C2282" s="7" t="n"/>
      <c r="D2282" s="14" t="n">
        <v>43978</v>
      </c>
      <c r="E2282" s="7" t="inlineStr">
        <is>
          <t>Colloquium20200602-miRNA application and research in medicine</t>
        </is>
      </c>
      <c r="F2282" s="9" t="inlineStr">
        <is>
          <t>Colloquium
Department of Physics, NCU
miRNA application and research in medicine
Prof. Nian-Han Ma (馬念涵)
Institute of Systems Biology and Bioinformatics, NCU
Date 2020.06.02 (Tue)
Place S4-625
Time 13:30-15:00
Abstract:
MicroRNAs (miRNAs) are a group of small non-coding RNA sequences. Initially, they were considered as junk RNA and non-functional. In this talk, I will share the background of miRNAs, their regulation in genes and how miRNAs are involved in clinical research and applications. The detection and monitoring diseases are necessary for development of precision medicine and thus in particular, the advantages of miRNA applications in disease diagnosis will be discussed. In addition, I will share our discovery of candidate miRNAs with the therapeutic mechanisms and effects for melanoma.</t>
        </is>
      </c>
      <c r="G2282" s="7" t="n"/>
      <c r="H2282" s="7" t="n"/>
      <c r="I2282" s="7" t="n"/>
      <c r="J2282" s="7" t="n"/>
      <c r="K2282" s="7" t="n"/>
      <c r="L2282" s="7" t="n"/>
      <c r="M2282" s="7" t="inlineStr">
        <is>
          <t>https://www.phy.ncu.edu.tw/news/colloquium20200602-mirna-application-and-research-in-medicine/</t>
        </is>
      </c>
      <c r="N2282" s="7" t="inlineStr">
        <is>
          <t>許慧君</t>
        </is>
      </c>
    </row>
    <row r="2283" ht="92" customHeight="1">
      <c r="A2283" s="7">
        <f>TRUE()</f>
        <v/>
      </c>
      <c r="B2283" s="7" t="inlineStr">
        <is>
          <t>其他</t>
        </is>
      </c>
      <c r="C2283" s="7" t="n"/>
      <c r="D2283" s="14" t="n">
        <v>43977</v>
      </c>
      <c r="E2283" s="7" t="inlineStr">
        <is>
          <t>物理系二手書拍賣活動 募集書本公告</t>
        </is>
      </c>
      <c r="F2283" s="9" t="inlineStr">
        <is>
          <t>募集正版物理類書籍，書主自訂欲拍賣價錢，交由系辦彙整後，於統一時間內拍賣，拍賣所得將於活動結束後歸還書主。
收書時間:
5/20-6/24 周一至五0900-1600
收書地點:物理系辦公室（S4-629）
拍賣活動時間地點：
九月份開學前另行公告</t>
        </is>
      </c>
      <c r="G2283" s="7" t="n"/>
      <c r="H2283" s="7" t="n"/>
      <c r="I2283" s="7" t="n"/>
      <c r="J2283" s="7" t="n"/>
      <c r="K2283" s="7" t="n"/>
      <c r="L2283" s="7" t="n"/>
      <c r="M2283" s="7" t="inlineStr">
        <is>
          <t>https://www.phy.ncu.edu.tw/news/%e7%89%a9%e7%90%86%e7%b3%bb%e4%ba%8c%e6%89%8b%e6%9b%b8%e6%8b%8d%e8%b3%a3%e6%b4%bb%e5%8b%95-%e5%8b%9f%e9%9b%86%e6%9b%b8%e6%9c%ac%e5%85%ac%e5%91%8a-3/</t>
        </is>
      </c>
      <c r="N2283" s="7" t="inlineStr">
        <is>
          <t>許慧君</t>
        </is>
      </c>
    </row>
    <row r="2284" ht="79" customHeight="1">
      <c r="A2284" s="7">
        <f>TRUE()</f>
        <v/>
      </c>
      <c r="B2284" s="7" t="inlineStr">
        <is>
          <t>其他</t>
        </is>
      </c>
      <c r="C2284" s="7" t="n"/>
      <c r="D2284" s="14" t="n">
        <v>43976</v>
      </c>
      <c r="E2284" s="7" t="inlineStr">
        <is>
          <t>強場物理實驗室 6/2進行光學桌吊掛作業公告</t>
        </is>
      </c>
      <c r="F2284" s="9" t="inlineStr">
        <is>
          <t>民國109年6月2日將於大享街215巷的科四館後方柵欄門實施大型設備吊車運輸作業，預計作業時間為早上九點半至下午三點。
屆時將會有大型吊車於下圖所示之範圍活動(藍色為柵欄門)，請在6月1日前將愛車移動至作業範圍外，以保車輛安全與作業便利，感謝配合！
P.S 因運輸作業空間需求，L303室至側門陽台之間的走廊、電梯間需要淨空，部分物品將會暫時移動至茶水間外走廊附近，作業完成後會立即復原，敬請見諒。</t>
        </is>
      </c>
      <c r="G2284" s="7" t="inlineStr">
        <is>
          <t>http://www.phy.ncu.edu.tw/wp-content/uploads/2020/05/圖片1.jpg</t>
        </is>
      </c>
      <c r="H2284" s="7" t="inlineStr">
        <is>
          <t>http://www.phy.ncu.edu.tw/wp-content/uploads/2020/05/圖片1.jpg</t>
        </is>
      </c>
      <c r="I2284" s="7" t="n"/>
      <c r="J2284" s="7" t="n"/>
      <c r="K2284" s="7" t="n"/>
      <c r="L2284" s="7" t="n"/>
      <c r="M2284" s="7" t="inlineStr">
        <is>
          <t>https://www.phy.ncu.edu.tw/news/%e5%bc%b7%e5%a0%b4%e7%89%a9%e7%90%86%e5%af%a6%e9%a9%97%e5%ae%a4-6-2%e9%80%b2%e8%a1%8c%e5%85%89%e5%ad%b8%e6%a1%8c%e5%90%8a%e6%8e%9b%e4%bd%9c%e6%a5%ad%e5%85%ac%e5%91%8a/</t>
        </is>
      </c>
      <c r="N2284" s="7" t="inlineStr">
        <is>
          <t>許慧君</t>
        </is>
      </c>
    </row>
    <row r="2285" ht="92" customHeight="1">
      <c r="A2285" s="7">
        <f>TRUE()</f>
        <v/>
      </c>
      <c r="B2285" s="7" t="inlineStr">
        <is>
          <t>其他</t>
        </is>
      </c>
      <c r="C2285" s="7" t="n"/>
      <c r="D2285" s="14" t="n">
        <v>43976</v>
      </c>
      <c r="E2285" s="7" t="inlineStr">
        <is>
          <t>108學年度畢業典禮暨畢業活動109年6月6日</t>
        </is>
      </c>
      <c r="F2285" s="9" t="inlineStr">
        <is>
          <t>http://club.adm.ncu.edu.tw/graduate/
2020「一起在中大畢業旅行」活動辦法
http://club.adm.ncu.edu.tw:8080/Web/
1. 本院院長人型立牌擺放至各館舍時間：科二館(5/25、6/6)、科三館(5/26、5/27) 、鴻經館(5/28、5/29)、國鼎光電大樓(6/1、6/2)、理學院教學館(6/3)、健雄館(6/4、6/5)
2. 活動期間是：5/25-6/4，院長立牌和活動板必需是一起，這樣畢業生才能掃活動板的QRcord得點參加抽獎</t>
        </is>
      </c>
      <c r="G2285" s="7" t="inlineStr">
        <is>
          <t>http://club.adm.ncu.edu.tw/graduate/</t>
        </is>
      </c>
      <c r="H2285" s="7" t="inlineStr">
        <is>
          <t>http://club.adm.ncu.edu.tw/graduate/</t>
        </is>
      </c>
      <c r="I2285" s="7" t="inlineStr">
        <is>
          <t>http://club.adm.ncu.edu.tw:8080/Web/</t>
        </is>
      </c>
      <c r="J2285" s="7" t="inlineStr">
        <is>
          <t>http://club.adm.ncu.edu.tw:8080/Web/</t>
        </is>
      </c>
      <c r="K2285" s="7" t="inlineStr">
        <is>
          <t>http://www.phy.ncu.edu.tw/wp-content/uploads/2020/05/圖片1-1.j</t>
        </is>
      </c>
      <c r="L2285" s="7" t="inlineStr">
        <is>
          <t>http://www.phy.ncu.edu.tw/wp-content/uploads/2020/05/圖片1-1.jpg</t>
        </is>
      </c>
      <c r="M2285" s="7" t="inlineStr">
        <is>
          <t>https://www.phy.ncu.edu.tw/news/108%e5%ad%b8%e5%b9%b4%e5%ba%a6%e7%95%a2%e6%a5%ad%e5%85%b8%e7%a6%ae%e6%9a%a8%e7%95%a2%e6%a5%ad%e6%b4%bb%e5%8b%95109%e5%b9%b46%e6%9c%886%e6%97%a5/</t>
        </is>
      </c>
      <c r="N2285" s="7" t="inlineStr">
        <is>
          <t>許慧君</t>
        </is>
      </c>
    </row>
    <row r="2286" ht="92" customHeight="1">
      <c r="A2286" s="7">
        <f>TRUE()</f>
        <v/>
      </c>
      <c r="B2286" s="7" t="inlineStr">
        <is>
          <t>演講</t>
        </is>
      </c>
      <c r="C2286" s="7" t="n"/>
      <c r="D2286" s="14" t="n">
        <v>43976</v>
      </c>
      <c r="E2286" s="7" t="inlineStr">
        <is>
          <t>Complex System and Biophysics Seminar 1090528 – Experimental study of  active Brownian heat engine cycle</t>
        </is>
      </c>
      <c r="F2286" s="9" t="inlineStr">
        <is>
          <t>Welcome
Complex System and Biophysics Seminar
Experimental study of active Brownian heat engine cycle
Zhuo, Zhi-Yi
National Central University
Time: 05/28 (Thu) 12:00 noon
Place: 中央大學科四館六樓 625室(S4-625)</t>
        </is>
      </c>
      <c r="G2286" s="7" t="n"/>
      <c r="H2286" s="7" t="n"/>
      <c r="I2286" s="7" t="n"/>
      <c r="J2286" s="7" t="n"/>
      <c r="K2286" s="7" t="n"/>
      <c r="L2286" s="7" t="n"/>
      <c r="M2286" s="7" t="inlineStr">
        <is>
          <t>https://www.phy.ncu.edu.tw/news/complex-system-and-biophysics-seminar-1090528-experimental-study-of-active-brownian-heat-engine-cycle/</t>
        </is>
      </c>
      <c r="N2286" s="7" t="inlineStr">
        <is>
          <t>許慧君</t>
        </is>
      </c>
    </row>
    <row r="2287">
      <c r="A2287" s="7">
        <f>TRUE()</f>
        <v/>
      </c>
      <c r="B2287" s="7" t="inlineStr">
        <is>
          <t>其他</t>
        </is>
      </c>
      <c r="C2287" s="7" t="n"/>
      <c r="D2287" s="14" t="n">
        <v>43972</v>
      </c>
      <c r="E2287" s="7" t="inlineStr">
        <is>
          <t>1082第一期暑期預開課程公告</t>
        </is>
      </c>
      <c r="F2287" s="7" t="inlineStr">
        <is>
          <t>http://pdc.adm.ncu.edu.tw/postM/post/course/1090521_1.pdf</t>
        </is>
      </c>
      <c r="G2287" s="7" t="inlineStr">
        <is>
          <t>http://pdc.adm.ncu.edu.tw/postM/post/course/1090521_1.pdf</t>
        </is>
      </c>
      <c r="H2287" s="7" t="inlineStr">
        <is>
          <t>http://pdc.adm.ncu.edu.tw/postM/post/course/1090521_1.pdf</t>
        </is>
      </c>
      <c r="I2287" s="7" t="n"/>
      <c r="J2287" s="7" t="n"/>
      <c r="K2287" s="7" t="n"/>
      <c r="L2287" s="7" t="n"/>
      <c r="M2287" s="7" t="inlineStr">
        <is>
          <t>https://www.phy.ncu.edu.tw/news/1082%e7%ac%ac%e4%b8%80%e6%9c%9f%e6%9a%91%e6%9c%9f%e9%a0%90%e9%96%8b%e8%aa%b2%e7%a8%8b%e5%85%ac%e5%91%8a/</t>
        </is>
      </c>
      <c r="N2287" s="7" t="inlineStr">
        <is>
          <t>許慧君</t>
        </is>
      </c>
    </row>
    <row r="2288">
      <c r="A2288" s="7">
        <f>TRUE()</f>
        <v/>
      </c>
      <c r="B2288" s="7" t="inlineStr">
        <is>
          <t>其他</t>
        </is>
      </c>
      <c r="C2288" s="7" t="n"/>
      <c r="D2288" s="14" t="n">
        <v>43972</v>
      </c>
      <c r="E2288" s="7" t="inlineStr">
        <is>
          <t>強場物理與超快技術實驗室冰水主機更新公告</t>
        </is>
      </c>
      <c r="F2288" s="7" t="inlineStr">
        <is>
          <t>強場物理與超快技術實驗室於民國109年5月18日到109年6月5日在科學四館地下室1樓進行冰水主機更新作業，作業期間可能有噪音、金屬切割氣味等狀況產生，造成不便，敬請見諒。</t>
        </is>
      </c>
      <c r="G2288" s="7" t="n"/>
      <c r="H2288" s="7" t="n"/>
      <c r="I2288" s="7" t="n"/>
      <c r="J2288" s="7" t="n"/>
      <c r="K2288" s="7" t="n"/>
      <c r="L2288" s="7" t="n"/>
      <c r="M2288" s="7" t="inlineStr">
        <is>
          <t>https://www.phy.ncu.edu.tw/news/%e5%bc%b7%e5%a0%b4%e7%89%a9%e7%90%86%e8%88%87%e8%b6%85%e5%bf%ab%e6%8a%80%e8%a1%93%e5%af%a6%e9%a9%97%e5%ae%a4%e5%86%b0%e6%b0%b4%e4%b8%bb%e6%a9%9f%e6%9b%b4%e6%96%b0%e5%85%ac%e5%91%8a/</t>
        </is>
      </c>
      <c r="N2288" s="7" t="inlineStr">
        <is>
          <t>許慧君</t>
        </is>
      </c>
    </row>
    <row r="2289">
      <c r="A2289" s="7">
        <f>TRUE()</f>
        <v/>
      </c>
      <c r="B2289" s="7" t="inlineStr">
        <is>
          <t>其他</t>
        </is>
      </c>
      <c r="C2289" s="7" t="n"/>
      <c r="D2289" s="14" t="n">
        <v>43972</v>
      </c>
      <c r="E2289" s="7" t="inlineStr">
        <is>
          <t>109固態工程(電機系)暑假開課公告</t>
        </is>
      </c>
      <c r="F2289" s="7" t="n"/>
      <c r="G2289" s="7" t="inlineStr">
        <is>
          <t>http://www.phy.ncu.edu.tw/wp-content/uploads/2020/05/109固態工程</t>
        </is>
      </c>
      <c r="H2289" s="7" t="inlineStr">
        <is>
          <t>http://www.phy.ncu.edu.tw/wp-content/uploads/2020/05/109固態工程暑假開課公告.jpg</t>
        </is>
      </c>
      <c r="I2289" s="7" t="n"/>
      <c r="J2289" s="7" t="n"/>
      <c r="K2289" s="7" t="n"/>
      <c r="L2289" s="7" t="n"/>
      <c r="M2289" s="7" t="inlineStr">
        <is>
          <t>https://www.phy.ncu.edu.tw/news/109%e5%9b%ba%e6%85%8b%e5%b7%a5%e7%a8%8b%e9%9b%bb%e6%a9%9f%e7%b3%bb%e6%9a%91%e5%81%87%e9%96%8b%e8%aa%b2%e5%85%ac%e5%91%8a/</t>
        </is>
      </c>
      <c r="N2289" s="7" t="inlineStr">
        <is>
          <t>劉怡貞</t>
        </is>
      </c>
    </row>
    <row r="2290">
      <c r="A2290" s="7">
        <f>TRUE()</f>
        <v/>
      </c>
      <c r="B2290" s="7" t="inlineStr">
        <is>
          <t>其他</t>
        </is>
      </c>
      <c r="C2290" s="7" t="n"/>
      <c r="D2290" s="14" t="n">
        <v>43971</v>
      </c>
      <c r="E2290" s="7" t="inlineStr">
        <is>
          <t>109-1理學院程式語言課程</t>
        </is>
      </c>
      <c r="F2290" s="7" t="inlineStr">
        <is>
          <t>109-1理學院程式語言課程</t>
        </is>
      </c>
      <c r="G2290" s="7" t="inlineStr">
        <is>
          <t>http://www.phy.ncu.edu.tw/wp-content/uploads/2020/05/理學院109-</t>
        </is>
      </c>
      <c r="H2290" s="7" t="inlineStr">
        <is>
          <t>http://www.phy.ncu.edu.tw/wp-content/uploads/2020/05/理學院109-1程式語言海報_橘黃_A1_20200514加粗.jpg</t>
        </is>
      </c>
      <c r="I2290" s="7" t="n"/>
      <c r="J2290" s="7" t="n"/>
      <c r="K2290" s="7" t="n"/>
      <c r="L2290" s="7" t="n"/>
      <c r="M2290" s="7" t="inlineStr">
        <is>
          <t>https://www.phy.ncu.edu.tw/news/109-1%e7%90%86%e5%ad%b8%e9%99%a2%e7%a8%8b%e5%bc%8f%e8%aa%9e%e8%a8%80%e8%aa%b2%e7%a8%8b/</t>
        </is>
      </c>
      <c r="N2290" s="7" t="inlineStr">
        <is>
          <t>劉怡貞</t>
        </is>
      </c>
    </row>
    <row r="2291" ht="92" customHeight="1">
      <c r="A2291" s="7">
        <f>TRUE()</f>
        <v/>
      </c>
      <c r="B2291" s="7" t="inlineStr">
        <is>
          <t>演講</t>
        </is>
      </c>
      <c r="C2291" s="7" t="n"/>
      <c r="D2291" s="14" t="n">
        <v>43971</v>
      </c>
      <c r="E2291" s="7" t="inlineStr">
        <is>
          <t>Complex System and Biophysics Seminar 1090521 – Collective motion of bird flocks by using stereo imaging</t>
        </is>
      </c>
      <c r="F2291" s="9" t="inlineStr">
        <is>
          <t>Welcome
Complex System and Biophysics Seminar
Collective motion of bird flocks by using stereo imaging
Lo, Wei-Shuo
 National Central University
Time: 05/21 (Thu) 12:00 noon
Place: 中央大學科四館六樓 625室(S4-625)</t>
        </is>
      </c>
      <c r="G2291" s="7" t="n"/>
      <c r="H2291" s="7" t="n"/>
      <c r="I2291" s="7" t="n"/>
      <c r="J2291" s="7" t="n"/>
      <c r="K2291" s="7" t="n"/>
      <c r="L2291" s="7" t="n"/>
      <c r="M2291" s="7" t="inlineStr">
        <is>
          <t>https://www.phy.ncu.edu.tw/news/complex-system-and-biophysics-seminar-1090521-collective-motion-of-bird-flocks-by-using-stereo-imaging/</t>
        </is>
      </c>
      <c r="N2291" s="7" t="inlineStr">
        <is>
          <t>許慧君</t>
        </is>
      </c>
    </row>
    <row r="2292">
      <c r="A2292" s="7">
        <f>TRUE()</f>
        <v/>
      </c>
      <c r="B2292" s="7" t="inlineStr">
        <is>
          <t>其他</t>
        </is>
      </c>
      <c r="C2292" s="7" t="n"/>
      <c r="D2292" s="14" t="n">
        <v>43970</v>
      </c>
      <c r="E2292" s="7" t="inlineStr">
        <is>
          <t>賀郭家銘老師榮獲本校108學年度教學傑出獎</t>
        </is>
      </c>
      <c r="F2292" s="7" t="inlineStr">
        <is>
          <t>賀郭家銘老師榮獲本校108學年度教學傑出獎</t>
        </is>
      </c>
      <c r="G2292" s="7" t="inlineStr">
        <is>
          <t>http://www.phy.ncu.edu.tw/wp-content/uploads/2020/05/138喝采.j</t>
        </is>
      </c>
      <c r="H2292" s="7" t="inlineStr">
        <is>
          <t>http://www.phy.ncu.edu.tw/wp-content/uploads/2020/05/138喝采.jpg</t>
        </is>
      </c>
      <c r="I2292" s="7" t="n"/>
      <c r="J2292" s="7" t="n"/>
      <c r="K2292" s="7" t="n"/>
      <c r="L2292" s="7" t="n"/>
      <c r="M2292" s="7" t="inlineStr">
        <is>
          <t>https://www.phy.ncu.edu.tw/news/%e8%b3%80%e9%83%ad%e5%ae%b6%e9%8a%98%e8%80%81%e5%b8%ab%e6%a6%ae%e7%8d%b2%e6%9c%ac%e6%a0%a1108%e5%ad%b8%e5%b9%b4%e5%ba%a6%e6%95%99%e5%ad%b8%e5%82%91%e5%87%ba%e7%8d%8e/</t>
        </is>
      </c>
      <c r="N2292" s="7" t="inlineStr">
        <is>
          <t>許慧君</t>
        </is>
      </c>
    </row>
    <row r="2293" ht="157" customHeight="1">
      <c r="A2293" s="7">
        <f>TRUE()</f>
        <v/>
      </c>
      <c r="B2293" s="7" t="inlineStr">
        <is>
          <t>其他</t>
        </is>
      </c>
      <c r="C2293" s="7" t="n"/>
      <c r="D2293" s="14" t="n">
        <v>43970</v>
      </c>
      <c r="E2293" s="7" t="inlineStr">
        <is>
          <t>圖書館108學年度博碩論文繳交講習時間表</t>
        </is>
      </c>
      <c r="F2293" s="9" t="inlineStr">
        <is>
          <t>圖書館108學年度博碩論文繳交講習時間表
場次 日期 星期 時間 上課語言 上課方式
1 108/05/26 二 14:00-15:00 中文 線上課程(需報名)
2 108/06/02 二 14:00-15:00 英文
3 108/06/03 三 14:00-15:00 中文
4 108/06/12 五 14:00-15:00 中文
●講習內容：論文繳交流程說明及PDF檔製作、轉檔等問題處理、Q&amp;A時間。
●本講習為線上課程，參加人員需使用可上網的電腦(或平板)、耳機(或喇叭)、麥克風(非必備)，並請於網頁報名，開課前將會寄送課程通知給報名人員。
報名網址：https://rapid.lib.ncu.edu.tw/course/index.php
●若無法參與上述講習者，亦提供線上影音教學，網址如下，歡迎參考利用。
https://rapid.lib.ncu.edu.tw/e-learning/teach.html#thesis</t>
        </is>
      </c>
      <c r="G2293" s="7" t="inlineStr">
        <is>
          <t>http://www.phy.ncu.edu.tw/wp-content/uploads/2020/05/附件1.jpg</t>
        </is>
      </c>
      <c r="H2293" s="7" t="inlineStr">
        <is>
          <t>http://www.phy.ncu.edu.tw/wp-content/uploads/2020/05/附件1.jpg</t>
        </is>
      </c>
      <c r="I2293" s="7" t="n"/>
      <c r="J2293" s="7" t="n"/>
      <c r="K2293" s="7" t="n"/>
      <c r="L2293" s="7" t="n"/>
      <c r="M2293" s="7" t="inlineStr">
        <is>
          <t>https://www.phy.ncu.edu.tw/news/%e5%9c%96%e6%9b%b8%e9%a4%a8108%e5%ad%b8%e5%b9%b4%e5%ba%a6%e5%8d%9a%e7%a2%a9%e8%ab%96%e6%96%87%e7%b9%b3%e4%ba%a4%e8%ac%9b%e7%bf%92%e6%99%82%e9%96%93%e8%a1%a8/</t>
        </is>
      </c>
      <c r="N2293" s="7" t="inlineStr">
        <is>
          <t>許慧君</t>
        </is>
      </c>
    </row>
    <row r="2294">
      <c r="A2294" s="7">
        <f>TRUE()</f>
        <v/>
      </c>
      <c r="B2294" s="7" t="inlineStr">
        <is>
          <t>其他</t>
        </is>
      </c>
      <c r="C2294" s="7" t="n"/>
      <c r="D2294" s="14" t="n">
        <v>43966</v>
      </c>
      <c r="E2294" s="7" t="inlineStr">
        <is>
          <t>理學院英語會話佳句跟讀背誦計畫開放報名 (即日起至6/10)</t>
        </is>
      </c>
      <c r="F2294" s="7" t="n"/>
      <c r="G2294" s="7" t="inlineStr">
        <is>
          <t>http://www.phy.ncu.edu.tw/wp-content/uploads/2020/05/附件2-簡易版</t>
        </is>
      </c>
      <c r="H2294" s="7" t="inlineStr">
        <is>
          <t>http://www.phy.ncu.edu.tw/wp-content/uploads/2020/05/附件2-簡易版-1.jpg</t>
        </is>
      </c>
      <c r="I2294" s="7" t="inlineStr">
        <is>
          <t>http://www.phy.ncu.edu.tw/wp-content/uploads/2020/05/附件1-詳細版</t>
        </is>
      </c>
      <c r="J2294" s="7" t="inlineStr">
        <is>
          <t>http://www.phy.ncu.edu.tw/wp-content/uploads/2020/05/附件1-詳細版2.jpg</t>
        </is>
      </c>
      <c r="K2294" s="7" t="n"/>
      <c r="L2294" s="7" t="n"/>
      <c r="M2294" s="7" t="inlineStr">
        <is>
          <t>https://www.phy.ncu.edu.tw/news/%e7%90%86%e5%ad%b8%e9%99%a2%e8%8b%b1%e8%aa%9e%e6%9c%83%e8%a9%b1%e4%bd%b3%e5%8f%a5%e8%b7%9f%e8%ae%80%e8%83%8c%e8%aa%a6%e8%a8%88%e7%95%ab%e9%96%8b%e6%94%be%e5%a0%b1%e5%90%8d-%e5%8d%b3%e6%97%a5%e8%b5%b7/</t>
        </is>
      </c>
      <c r="N2294" s="7" t="inlineStr">
        <is>
          <t>許慧君</t>
        </is>
      </c>
    </row>
    <row r="2295" ht="27" customHeight="1">
      <c r="A2295" s="7">
        <f>TRUE()</f>
        <v/>
      </c>
      <c r="B2295" s="7" t="inlineStr">
        <is>
          <t>其他</t>
        </is>
      </c>
      <c r="C2295" s="7" t="n"/>
      <c r="D2295" s="14" t="n">
        <v>43966</v>
      </c>
      <c r="E2295" s="7" t="inlineStr">
        <is>
          <t>內政部修正109年應屆畢業役男接受常備兵役軍事訓練入營時程</t>
        </is>
      </c>
      <c r="F2295" s="9" t="inlineStr">
        <is>
          <t>因受新冠肺炎疫情影響，109年役男入營時程均往後順延，詳細內容請見生輔組公告。
http://military.ncu.edu.tw/post_detail.php?no=1115</t>
        </is>
      </c>
      <c r="G2295" s="7" t="inlineStr">
        <is>
          <t>http://military.ncu.edu.tw/post_detail.php?no=1115</t>
        </is>
      </c>
      <c r="H2295" s="7" t="inlineStr">
        <is>
          <t>http://military.ncu.edu.tw/post_detail.php?no=1115</t>
        </is>
      </c>
      <c r="I2295" s="7" t="n"/>
      <c r="J2295" s="7" t="n"/>
      <c r="K2295" s="7" t="n"/>
      <c r="L2295" s="7" t="n"/>
      <c r="M2295" s="7" t="inlineStr">
        <is>
          <t>https://www.phy.ncu.edu.tw/news/%e5%85%a7%e6%94%bf%e9%83%a8%e4%bf%ae%e6%ad%a3109%e5%b9%b4%e6%87%89%e5%b1%86%e7%95%a2%e6%a5%ad%e5%bd%b9%e7%94%b7%e6%8e%a5%e5%8f%97%e5%b8%b8%e5%82%99%e5%85%b5%e5%bd%b9%e8%bb%8d%e4%ba%8b%e8%a8%93/</t>
        </is>
      </c>
      <c r="N2295" s="7" t="inlineStr">
        <is>
          <t>劉怡貞</t>
        </is>
      </c>
    </row>
    <row r="2296">
      <c r="A2296" s="7">
        <f>TRUE()</f>
        <v/>
      </c>
      <c r="B2296" s="7" t="inlineStr">
        <is>
          <t>招生</t>
        </is>
      </c>
      <c r="C2296" s="7" t="n"/>
      <c r="D2296" s="14" t="n">
        <v>43966</v>
      </c>
      <c r="E2296" s="7" t="inlineStr">
        <is>
          <t>109學年度博士班考試入學錄取名單</t>
        </is>
      </c>
      <c r="F2296" s="7" t="inlineStr">
        <is>
          <t>http://pdc.adm.ncu.edu.tw/postM/post/adm/109PhD_1090515.pdf</t>
        </is>
      </c>
      <c r="G2296" s="7" t="inlineStr">
        <is>
          <t>http://pdc.adm.ncu.edu.tw/postM/post/adm/109PhD_1090515.pdf</t>
        </is>
      </c>
      <c r="H2296" s="7" t="inlineStr">
        <is>
          <t>http://pdc.adm.ncu.edu.tw/postM/post/adm/109PhD_1090515.pdf</t>
        </is>
      </c>
      <c r="I2296" s="7" t="n"/>
      <c r="J2296" s="7" t="n"/>
      <c r="K2296" s="7" t="n"/>
      <c r="L2296" s="7" t="n"/>
      <c r="M2296" s="7" t="inlineStr">
        <is>
          <t>https://www.phy.ncu.edu.tw/news/109%e5%ad%b8%e5%b9%b4%e5%ba%a6%e5%8d%9a%e5%a3%ab%e7%8f%ad%e8%80%83%e8%a9%a6%e5%85%a5%e5%ad%b8%e9%8c%84%e5%8f%96%e5%90%8d%e5%96%ae/</t>
        </is>
      </c>
      <c r="N2296" s="7" t="inlineStr">
        <is>
          <t>許慧君</t>
        </is>
      </c>
    </row>
    <row r="2297" ht="118" customHeight="1">
      <c r="A2297" s="7">
        <f>TRUE()</f>
        <v/>
      </c>
      <c r="B2297" s="7" t="inlineStr">
        <is>
          <t>其他</t>
        </is>
      </c>
      <c r="C2297" s="7" t="n"/>
      <c r="D2297" s="14" t="n">
        <v>43966</v>
      </c>
      <c r="E2297" s="7" t="inlineStr">
        <is>
          <t>2020/6/6(六) 物理系畢業典禮撥穗邀請報名表</t>
        </is>
      </c>
      <c r="F2297" s="9" t="inlineStr">
        <is>
          <t>(報名截止日: 5/28 12:00 Registration Closing Date: 5/28 12 a.m.)
https://docs.google.com/forms/d/e/1FAIpQLScaPhEIc8tdU09aRiz43KTfbI6YFpdvd7fvnkHsMaNzRnQ-Kw/viewform?usp=sf_link
活動時間: 2020/6/6(六) 11:30
活動地點: 科4 (待公告確切教室)
參加對象: 本屆畢業生
參加活動: 需帶口罩，體溫異常者（額溫大於 37.5 度），禁止入館如發現身體不適(包括：發燒、咳嗽、喉嚨不適、腹瀉、失去味覺、失去嗅覺等)，
請配戴口罩立即就醫，落實生病在家休息，請勿參加活動。</t>
        </is>
      </c>
      <c r="G2297" s="7" t="inlineStr">
        <is>
          <t>https://docs.google.com/forms/d/e/1FAIpQLScaPhEIc8tdU09aRiz4</t>
        </is>
      </c>
      <c r="H2297" s="7" t="inlineStr">
        <is>
          <t>https://docs.google.com/forms/d/e/1FAIpQLScaPhEIc8tdU09aRiz43KTfbI6YFpdvd7fvnkHsMaNzRnQ-Kw/viewform?usp=sf_link</t>
        </is>
      </c>
      <c r="I2297" s="7" t="inlineStr">
        <is>
          <t>http://www.phy.ncu.edu.tw/wp-content/uploads/2020/05/1.jpg</t>
        </is>
      </c>
      <c r="J2297" s="7" t="inlineStr">
        <is>
          <t>http://www.phy.ncu.edu.tw/wp-content/uploads/2020/05/1.jpg</t>
        </is>
      </c>
      <c r="K2297" s="7" t="n"/>
      <c r="L2297" s="7" t="n"/>
      <c r="M2297" s="7" t="inlineStr">
        <is>
          <t>https://www.phy.ncu.edu.tw/news/2020-6-6%e5%85%ad-%e7%89%a9%e7%90%86%e7%b3%bb%e7%95%a2%e6%a5%ad%e5%85%b8%e7%a6%ae%e6%92%a5%e7%a9%97%e9%82%80%e8%ab%8b%e5%a0%b1%e5%90%8d%e8%a1%a8/</t>
        </is>
      </c>
      <c r="N2297" s="7" t="inlineStr">
        <is>
          <t>許慧君</t>
        </is>
      </c>
    </row>
    <row r="2298" ht="92" customHeight="1">
      <c r="A2298" s="7">
        <f>TRUE()</f>
        <v/>
      </c>
      <c r="B2298" s="7" t="inlineStr">
        <is>
          <t>招生</t>
        </is>
      </c>
      <c r="C2298" s="7" t="n"/>
      <c r="D2298" s="14" t="n">
        <v>43966</v>
      </c>
      <c r="E2298" s="7" t="inlineStr">
        <is>
          <t>109年〔五年取得學、碩士學位〕獲推薦名單</t>
        </is>
      </c>
      <c r="F2298" s="9" t="inlineStr">
        <is>
          <t>109年〔五年取得學、碩士學位〕獲推薦名單(依學號排序)：
106202004、106202013、106202018、106202020、106202025、
106202504、106202506、106202507、106202512、106202513、
106202516。
獲推薦學生
(1)仍須報名下學年度本系碩士班甄試，報名時需檢附指導教授之推薦書；
(2)如未能於大四取得學士學位即喪失資格。</t>
        </is>
      </c>
      <c r="G2298" s="7" t="n"/>
      <c r="H2298" s="7" t="n"/>
      <c r="I2298" s="7" t="n"/>
      <c r="J2298" s="7" t="n"/>
      <c r="K2298" s="7" t="n"/>
      <c r="L2298" s="7" t="n"/>
      <c r="M2298" s="7" t="inlineStr">
        <is>
          <t>https://www.phy.ncu.edu.tw/news/109%e5%b9%b4%e3%80%94%e4%ba%94%e5%b9%b4%e5%8f%96%e5%be%97%e5%ad%b8%e3%80%81%e7%a2%a9%e5%a3%ab%e5%ad%b8%e4%bd%8d%e3%80%95%e7%8d%b2%e6%8e%a8%e8%96%a6%e5%90%8d%e5%96%ae/</t>
        </is>
      </c>
      <c r="N2298" s="7" t="inlineStr">
        <is>
          <t>吳菁穗</t>
        </is>
      </c>
    </row>
    <row r="2299" ht="27" customHeight="1">
      <c r="A2299" s="7">
        <f>TRUE()</f>
        <v/>
      </c>
      <c r="B2299" s="7" t="inlineStr">
        <is>
          <t>其他</t>
        </is>
      </c>
      <c r="C2299" s="7" t="n"/>
      <c r="D2299" s="14" t="n">
        <v>43965</v>
      </c>
      <c r="E2299" s="7" t="inlineStr">
        <is>
          <t>108學年度畢業生歸還學位服應配合事項</t>
        </is>
      </c>
      <c r="F2299" s="9" t="inlineStr">
        <is>
          <t>109OB00270
學位服借用管理辦法</t>
        </is>
      </c>
      <c r="G2299" s="7" t="inlineStr">
        <is>
          <t>109OB00270</t>
        </is>
      </c>
      <c r="H2299" s="7" t="inlineStr">
        <is>
          <t>http://www.phy.ncu.edu.tw/wp-content/uploads/2020/05/109OB00270.pdf</t>
        </is>
      </c>
      <c r="I2299" s="7" t="inlineStr">
        <is>
          <t>學位服借用管理辦法</t>
        </is>
      </c>
      <c r="J2299" s="7" t="inlineStr">
        <is>
          <t>http://www.phy.ncu.edu.tw/wp-content/uploads/2020/05/學位服借用管理辦法.pdf</t>
        </is>
      </c>
      <c r="K2299" s="7" t="inlineStr">
        <is>
          <t>http://www.phy.ncu.edu.tw/wp-content/uploads/2020/05/未命名.png</t>
        </is>
      </c>
      <c r="L2299" s="7" t="inlineStr">
        <is>
          <t>http://www.phy.ncu.edu.tw/wp-content/uploads/2020/05/未命名.png</t>
        </is>
      </c>
      <c r="M2299" s="7" t="inlineStr">
        <is>
          <t>https://www.phy.ncu.edu.tw/news/108%e5%ad%b8%e5%b9%b4%e5%ba%a6%e7%95%a2%e6%a5%ad%e7%94%9f%e6%ad%b8%e9%82%84%e5%ad%b8%e4%bd%8d%e6%9c%8d%e6%87%89%e9%85%8d%e5%90%88%e4%ba%8b%e9%a0%85/</t>
        </is>
      </c>
      <c r="N2299" s="7" t="inlineStr">
        <is>
          <t>許慧君</t>
        </is>
      </c>
    </row>
    <row r="2300" ht="92" customHeight="1">
      <c r="A2300" s="7">
        <f>TRUE()</f>
        <v/>
      </c>
      <c r="B2300" s="7" t="inlineStr">
        <is>
          <t>其他</t>
        </is>
      </c>
      <c r="C2300" s="7" t="n"/>
      <c r="D2300" s="14" t="n">
        <v>43965</v>
      </c>
      <c r="E2300" s="7" t="inlineStr">
        <is>
          <t>強場物理實驗室 5/20 上午進行光學桌吊掛作業公告</t>
        </is>
      </c>
      <c r="F2300" s="9" t="inlineStr">
        <is>
          <t>民國109年5月20日將於大享街215巷的健雄館後方柵欄門實施大型設備吊車運輸作業，預計作業時間為早上九點半至下午三點。
屆時將會有大型吊車於下圖所示之範圍活動(藍色為柵欄門)，請在5月19日前將愛車移動至作業範圍外，以保車輛安全與作業便利，感謝配合！
因運輸作業空間需求，L303室至側門陽台之間的走廊、電梯間需要淨空，部分物品將會暫時移動至茶水間外走廊附近，作業完成後會立即復原，敬請見諒。
相關問題請聯繫強場物理實驗室(分機65393)</t>
        </is>
      </c>
      <c r="G2300" s="7" t="inlineStr">
        <is>
          <t>http://www.phy.ncu.edu.tw/wp-content/uploads/2020/05/圖片1.jpg</t>
        </is>
      </c>
      <c r="H2300" s="7" t="inlineStr">
        <is>
          <t>http://www.phy.ncu.edu.tw/wp-content/uploads/2020/05/圖片1.jpg</t>
        </is>
      </c>
      <c r="I2300" s="7" t="n"/>
      <c r="J2300" s="7" t="n"/>
      <c r="K2300" s="7" t="n"/>
      <c r="L2300" s="7" t="n"/>
      <c r="M2300" s="7" t="inlineStr">
        <is>
          <t>https://www.phy.ncu.edu.tw/news/%e5%bc%b7%e5%a0%b4%e7%89%a9%e7%90%86%e5%af%a6%e9%a9%97%e5%ae%a4-5-20-%e4%b8%8a%e5%8d%88%e9%80%b2%e8%a1%8c%e5%85%89%e5%ad%b8%e6%a1%8c%e5%90%8a%e6%8e%9b%e4%bd%9c%e6%a5%ad%e5%85%ac%e5%91%8a/</t>
        </is>
      </c>
      <c r="N2300" s="7" t="inlineStr">
        <is>
          <t>許慧君</t>
        </is>
      </c>
    </row>
    <row r="2301" ht="273" customHeight="1">
      <c r="A2301" s="7">
        <f>TRUE()</f>
        <v/>
      </c>
      <c r="B2301" s="7" t="inlineStr">
        <is>
          <t>演講</t>
        </is>
      </c>
      <c r="C2301" s="7" t="n"/>
      <c r="D2301" s="14" t="n">
        <v>43963</v>
      </c>
      <c r="E2301" s="7" t="inlineStr">
        <is>
          <t>Colloquium20200519-The Macro- and Microphysics of Supermassive Black Hole Feedback</t>
        </is>
      </c>
      <c r="F2301" s="9" t="inlineStr">
        <is>
          <t>Colloquium
Department of Physics, NCU
The Macro- and Microphysics of Supermassive Black Hole Feedback
Prof. Hsiang-Yi Karen Yang (楊湘怡)
Dept. of Physics, NTHU
Date 2020.05.19 (Tue)
Place S4-625
Time 13:30-15:00
Abstract:
Energetic feedback by relativistic jets from supermassive black holes (SMBHs) is influential for the cosmic evolution of massive galaxies and galaxy clusters. In particular, there is strong observational evidence that SMBH jets can heat the gas within galaxy clusters and prevent them from cooling catastrophically. However, it remains elusive how exactly the jet energy is converted into heat and how the heat is distributed, and many of these processes are dependent on the "microphysics" -- physics that is not resolvable and not captured by purely hydrodynamic simulations. In this talk, I will share with you insights that we gained over the past few years from numerical simulations including the microphysical mechanisms. Specifically, I will first talk about standard picture of SMBH heating by momentum-driven jets on the macroscopic level. Then I will discuss how the microphysics of cosmic rays could affect the feedback processes and the macroscopic properties of clusters.</t>
        </is>
      </c>
      <c r="G2301" s="7" t="n"/>
      <c r="H2301" s="7" t="n"/>
      <c r="I2301" s="7" t="n"/>
      <c r="J2301" s="7" t="n"/>
      <c r="K2301" s="7" t="n"/>
      <c r="L2301" s="7" t="n"/>
      <c r="M2301" s="7" t="inlineStr">
        <is>
          <t>https://www.phy.ncu.edu.tw/news/colloquium20200519-the-macro-and-microphysics-of-supermassive-black-hole-feedback/</t>
        </is>
      </c>
      <c r="N2301" s="7" t="inlineStr">
        <is>
          <t>許慧君</t>
        </is>
      </c>
    </row>
    <row r="2302" ht="92" customHeight="1">
      <c r="A2302" s="7">
        <f>TRUE()</f>
        <v/>
      </c>
      <c r="B2302" s="7" t="inlineStr">
        <is>
          <t>演講</t>
        </is>
      </c>
      <c r="C2302" s="7" t="n"/>
      <c r="D2302" s="14" t="n">
        <v>43963</v>
      </c>
      <c r="E2302" s="7" t="inlineStr">
        <is>
          <t>Complex System and Biophysics Seminar 1090514 – Minimum Microscopic Engines Overcome Carnot Efficiency by Active Temperature Bathes</t>
        </is>
      </c>
      <c r="F2302" s="9" t="inlineStr">
        <is>
          <t>Welcome
Complex System and Biophysics Seminar
Minimum Microscopic Engines Overcome Carnot Efficiency by Active Temperature Bathes
Lin, Wenqi
National Central University
Time: 05/14 (Thu) 12:00 noon
Place: 中央大學科四館六樓 625室(S4-625)</t>
        </is>
      </c>
      <c r="G2302" s="7" t="n"/>
      <c r="H2302" s="7" t="n"/>
      <c r="I2302" s="7" t="n"/>
      <c r="J2302" s="7" t="n"/>
      <c r="K2302" s="7" t="n"/>
      <c r="L2302" s="7" t="n"/>
      <c r="M2302" s="7" t="inlineStr">
        <is>
          <t>https://www.phy.ncu.edu.tw/news/complex-system-and-biophysics-seminar-1090514-minimum-microscopic-engines-overcome-carnot-efficiency-by-active-temperature-bathes/</t>
        </is>
      </c>
      <c r="N2302" s="7" t="inlineStr">
        <is>
          <t>許慧君</t>
        </is>
      </c>
    </row>
    <row r="2303">
      <c r="A2303" s="7">
        <f>TRUE()</f>
        <v/>
      </c>
      <c r="B2303" s="7" t="inlineStr">
        <is>
          <t>其他</t>
        </is>
      </c>
      <c r="C2303" s="7" t="n"/>
      <c r="D2303" s="14" t="n">
        <v>43962</v>
      </c>
      <c r="E2303" s="7" t="inlineStr">
        <is>
          <t>108學年度全校畢業典禮暨畢業活動109年6月6日</t>
        </is>
      </c>
      <c r="F2303" s="7" t="inlineStr">
        <is>
          <t>http://club.adm.ncu.edu.tw/graduate/</t>
        </is>
      </c>
      <c r="G2303" s="7" t="inlineStr">
        <is>
          <t>http://club.adm.ncu.edu.tw/graduate/</t>
        </is>
      </c>
      <c r="H2303" s="7" t="inlineStr">
        <is>
          <t>http://club.adm.ncu.edu.tw/graduate/</t>
        </is>
      </c>
      <c r="I2303" s="7" t="inlineStr">
        <is>
          <t>http://www.phy.ncu.edu.tw/wp-content/uploads/2020/05/108畢業典禮</t>
        </is>
      </c>
      <c r="J2303" s="7" t="inlineStr">
        <is>
          <t>http://www.phy.ncu.edu.tw/wp-content/uploads/2020/05/108畢業典禮請柬.jpg</t>
        </is>
      </c>
      <c r="K2303" s="7" t="n"/>
      <c r="L2303" s="7" t="n"/>
      <c r="M2303" s="7" t="inlineStr">
        <is>
          <t>https://www.phy.ncu.edu.tw/news/108%e5%ad%b8%e5%b9%b4%e5%ba%a6%e5%85%a8%e6%a0%a1%e7%95%a2%e6%a5%ad%e5%85%b8%e7%a6%ae%e6%9a%a8%e7%95%a2%e6%a5%ad%e6%b4%bb%e5%8b%95109%e5%b9%b46%e6%9c%886%e6%97%a5/</t>
        </is>
      </c>
      <c r="N2303" s="7" t="inlineStr">
        <is>
          <t>許慧君</t>
        </is>
      </c>
    </row>
    <row r="2304" ht="209" customHeight="1">
      <c r="A2304" s="7">
        <f>TRUE()</f>
        <v/>
      </c>
      <c r="B2304" s="7" t="inlineStr">
        <is>
          <t>其他</t>
        </is>
      </c>
      <c r="C2304" s="7" t="n"/>
      <c r="D2304" s="14" t="n">
        <v>43962</v>
      </c>
      <c r="E2304" s="7" t="inlineStr">
        <is>
          <t>108學年度乙類學生畢業論文口試注意事項</t>
        </is>
      </c>
      <c r="F2304" s="9" t="inlineStr">
        <is>
          <t>108學年度乙類學生畢業論文口試注意事項
口試申請時間：即日起至109/06/30。口試完成時間：109/07/06（07/07為學期成績繳交期限）。表單下載：物理系網頁(http://www.phy.ncu.edu.tw/)-系所簡介-系所規章-大學部相關規章：乙類學生畢業論文口試申請表乙類學生論文指導教授推薦書乙類學生論文口試評分條乙類學生論文口試評定報告單**時間、工作項目 ((下列相關表單如有電子檔，相關資料（如姓名、論文題目.等）請用電腦繕打，盡量避免手寫字體（簽名除外）)。*口試前一週：一、備妥下列文件經指導教授簽名後送至系辦申請：1. 論文口試申請表：請預先填好姓名、學號、電話、口試日期、論文題目、口試委員資料（姓名、最高學歷（寫明學校名稱）-博士或碩士、服務單位- XX 大學 XX 系/中研 院 XX 所、職稱-教授/副教授/助理教授/研究員/副研究員/助理研究員）、備註欄註明『指導教授』及 『主持人』。2. 指導教授推薦書。二、向系辦許小姐登記借用口試場地。*口試當天：備妥下列文件給口試委員簽名：1. 論文口試評定報告單2. 論文口試評分條*口試完三天內繳回（或提醒指導老師繳回）下列文件給系辦 ：1. 論文口試評定報告單2. 論文口試評分條（黏貼在一張空白 A4 紙上）備註：1.如口試評定報告單上的論文名稱與先前論文口申請表上不同，請指導教授於口試評定報告單上的論文題目旁簽名。2.口試評定報告單上的論文口試成績為當學期「論文研習與撰寫」課程之學期成績。</t>
        </is>
      </c>
      <c r="G2304" s="7" t="n"/>
      <c r="H2304" s="7" t="n"/>
      <c r="I2304" s="7" t="n"/>
      <c r="J2304" s="7" t="n"/>
      <c r="K2304" s="7" t="n"/>
      <c r="L2304" s="7" t="n"/>
      <c r="M2304" s="7" t="inlineStr">
        <is>
          <t>https://www.phy.ncu.edu.tw/news/108%e5%ad%b8%e5%b9%b4%e5%ba%a6%e4%b9%99%e9%a1%9e%e5%ad%b8%e7%94%9f%e7%95%a2%e6%a5%ad%e8%ab%96%e6%96%87%e5%8f%a3%e8%a9%a6%e6%b3%a8%e6%84%8f%e4%ba%8b%e9%a0%85/</t>
        </is>
      </c>
      <c r="N2304" s="7" t="inlineStr">
        <is>
          <t>吳菁穗</t>
        </is>
      </c>
    </row>
    <row r="2305">
      <c r="A2305" s="7">
        <f>TRUE()</f>
        <v/>
      </c>
      <c r="B2305" s="7" t="inlineStr">
        <is>
          <t>其他</t>
        </is>
      </c>
      <c r="C2305" s="7" t="n"/>
      <c r="D2305" s="14" t="n">
        <v>43957</v>
      </c>
      <c r="E2305" s="7" t="inlineStr">
        <is>
          <t>國立中央大學-學校室內通風及冷氣開放建議措施</t>
        </is>
      </c>
      <c r="F2305" s="7" t="inlineStr">
        <is>
          <t>教室冷氣開啟時，請開窗戶10公分(約1個拳頭寬)及開門~</t>
        </is>
      </c>
      <c r="G2305" s="7" t="inlineStr">
        <is>
          <t>http://www.phy.ncu.edu.tw/wp-content/uploads/2020/05/開冷氣.jpg</t>
        </is>
      </c>
      <c r="H2305" s="7" t="inlineStr">
        <is>
          <t>http://www.phy.ncu.edu.tw/wp-content/uploads/2020/05/開冷氣.jpg</t>
        </is>
      </c>
      <c r="I2305" s="7" t="n"/>
      <c r="J2305" s="7" t="n"/>
      <c r="K2305" s="7" t="n"/>
      <c r="L2305" s="7" t="n"/>
      <c r="M2305" s="7" t="inlineStr">
        <is>
          <t>https://www.phy.ncu.edu.tw/news/%e5%9c%8b%e7%ab%8b%e4%b8%ad%e5%a4%ae%e5%a4%a7%e5%ad%b8-%e5%ad%b8%e6%a0%a1%e5%ae%a4%e5%85%a7%e9%80%9a%e9%a2%a8%e5%8f%8a%e5%86%b7%e6%b0%a3%e9%96%8b%e6%94%be%e5%bb%ba%e8%ad%b0%e6%8e%aa%e6%96%bd/</t>
        </is>
      </c>
      <c r="N2305" s="7" t="inlineStr">
        <is>
          <t>許慧君</t>
        </is>
      </c>
    </row>
    <row r="2306" ht="261" customHeight="1">
      <c r="A2306" s="7">
        <f>TRUE()</f>
        <v/>
      </c>
      <c r="B2306" s="7" t="inlineStr">
        <is>
          <t>演講</t>
        </is>
      </c>
      <c r="C2306" s="7" t="n"/>
      <c r="D2306" s="14" t="n">
        <v>43957</v>
      </c>
      <c r="E2306" s="7" t="inlineStr">
        <is>
          <t>Colloquium20200512-Introduction of the accelerator light source in NSRRC</t>
        </is>
      </c>
      <c r="F2306" s="9" t="inlineStr">
        <is>
          <t>Colloquium
Department of Physics, NCU
Introduction of the accelerator light source in NSRRC
Dr. Ching-Shiang Hwang (黃清鄉)
Research Fellow, National Synchrotron Radiation Research Center (NSRRC)
Date 2020.05.12 (Tue)
Place S4-625
Time 13:30-15:00
Abstract:
Currently, there are two accelerator light sources in National Synchrotron Radiation Research Center (NSRRC), 1.5 GeV Taiwan light source (TLS) and 3 GeV Taiwan Phone Source (TPS). NSRRC is an international institution that aims to provide high-quality shared laboratories, especially for our domestic researchers. The light sources in NSRRC can provide the basic and applied sciences such as physics, chemistry, materials, biology, medicine, chemical industry, energy, space and earth sciences, environmental sciences, semiconductors, micromachinery. Meanwhile, the accelerator technology can be applied for the medical, immigration security, food, agriculture, environment, and radiation therapy. In addition, the technology of the accelerator and beam line components in NSRRC will be introduced, especially the insertion devices which are the main components of the light source. Finally the Taiwan Photon Source and its current operating status will be also described.</t>
        </is>
      </c>
      <c r="G2306" s="7" t="n"/>
      <c r="H2306" s="7" t="n"/>
      <c r="I2306" s="7" t="n"/>
      <c r="J2306" s="7" t="n"/>
      <c r="K2306" s="7" t="n"/>
      <c r="L2306" s="7" t="n"/>
      <c r="M2306" s="7" t="inlineStr">
        <is>
          <t>https://www.phy.ncu.edu.tw/news/colloquium20200512-introduction-of-the-accelerator-light-source-in-nsrrc/</t>
        </is>
      </c>
      <c r="N2306" s="7" t="inlineStr">
        <is>
          <t>許慧君</t>
        </is>
      </c>
    </row>
    <row r="2307">
      <c r="A2307" s="7">
        <f>TRUE()</f>
        <v/>
      </c>
      <c r="B2307" s="7" t="inlineStr">
        <is>
          <t>其他</t>
        </is>
      </c>
      <c r="C2307" s="7" t="n"/>
      <c r="D2307" s="14" t="n">
        <v>43956</v>
      </c>
      <c r="E2307" s="7" t="inlineStr">
        <is>
          <t>【本校傑出教師專訪】 物理系副教授朱慶琪：最接地氣的物理老師 朱慶琪讓科學走入人間</t>
        </is>
      </c>
      <c r="F2307" s="7" t="inlineStr">
        <is>
          <t>http://pdc.adm.ncu.edu.tw/Course/article/6/report_6.html</t>
        </is>
      </c>
      <c r="G2307" s="7" t="inlineStr">
        <is>
          <t>http://pdc.adm.ncu.edu.tw/Course/article/6/report_6.html</t>
        </is>
      </c>
      <c r="H2307" s="7" t="inlineStr">
        <is>
          <t>http://pdc.adm.ncu.edu.tw/Course/article/6/report_6.html</t>
        </is>
      </c>
      <c r="I2307" s="7" t="n"/>
      <c r="J2307" s="7" t="n"/>
      <c r="K2307" s="7" t="n"/>
      <c r="L2307" s="7" t="n"/>
      <c r="M2307" s="7" t="inlineStr">
        <is>
          <t>https://www.phy.ncu.edu.tw/news/%e3%80%90%e6%9c%ac%e6%a0%a1%e5%82%91%e5%87%ba%e6%95%99%e5%b8%ab%e5%b0%88%e8%a8%aa%e3%80%91-%e7%89%a9%e7%90%86%e7%b3%bb%e5%89%af%e6%95%99%e6%8e%88%e6%9c%b1%e6%85%b6%e7%90%aa%ef%bc%9a%e6%9c%80%e6%8e%a5/</t>
        </is>
      </c>
      <c r="N2307" s="7" t="inlineStr">
        <is>
          <t>許慧君</t>
        </is>
      </c>
    </row>
    <row r="2308" ht="92" customHeight="1">
      <c r="A2308" s="7">
        <f>TRUE()</f>
        <v/>
      </c>
      <c r="B2308" s="7" t="inlineStr">
        <is>
          <t>演講</t>
        </is>
      </c>
      <c r="C2308" s="7" t="n"/>
      <c r="D2308" s="14" t="n">
        <v>43956</v>
      </c>
      <c r="E2308" s="7" t="inlineStr">
        <is>
          <t>Complex System and Biophysics Seminar 1090507 - Dynamic of High-Density two-dimensional bacterial swarming system</t>
        </is>
      </c>
      <c r="F2308" s="9" t="inlineStr">
        <is>
          <t>Welcome
Complex System and Biophysics Seminar
Dynamic of High-Density two-dimensional bacterial swarming system
Liao, Chih-Chao
National Central University
Time: 05/07 (Thu) 12:00 noon
Place: 中央大學科四館六樓 625室(S4-625)</t>
        </is>
      </c>
      <c r="G2308" s="7" t="n"/>
      <c r="H2308" s="7" t="n"/>
      <c r="I2308" s="7" t="n"/>
      <c r="J2308" s="7" t="n"/>
      <c r="K2308" s="7" t="n"/>
      <c r="L2308" s="7" t="n"/>
      <c r="M2308" s="7" t="inlineStr">
        <is>
          <t>https://www.phy.ncu.edu.tw/news/complex-system-and-biophysics-seminar-1090507/</t>
        </is>
      </c>
      <c r="N2308" s="7" t="inlineStr">
        <is>
          <t>許慧君</t>
        </is>
      </c>
    </row>
    <row r="2309">
      <c r="A2309" s="7">
        <f>TRUE()</f>
        <v/>
      </c>
      <c r="B2309" s="7" t="inlineStr">
        <is>
          <t>其他</t>
        </is>
      </c>
      <c r="C2309" s="7" t="n"/>
      <c r="D2309" s="14" t="n">
        <v>43956</v>
      </c>
      <c r="E2309" s="7" t="inlineStr">
        <is>
          <t>中央大學COVID-19校園防疫 Q &amp; A</t>
        </is>
      </c>
      <c r="F2309" s="7" t="inlineStr">
        <is>
          <t>常見問題Q＆A</t>
        </is>
      </c>
      <c r="G2309" s="7" t="inlineStr">
        <is>
          <t>常見問題Q＆A</t>
        </is>
      </c>
      <c r="H2309" s="7" t="inlineStr">
        <is>
          <t>http://www.phy.ncu.edu.tw/wp-content/uploads/2020/05/常見問題Q＆A.pdf</t>
        </is>
      </c>
      <c r="I2309" s="7" t="inlineStr">
        <is>
          <t>http://www.phy.ncu.edu.tw/wp-content/uploads/2020/05/covid.p</t>
        </is>
      </c>
      <c r="J2309" s="7" t="inlineStr">
        <is>
          <t>http://www.phy.ncu.edu.tw/wp-content/uploads/2020/05/covid.png</t>
        </is>
      </c>
      <c r="K2309" s="7" t="n"/>
      <c r="L2309" s="7" t="n"/>
      <c r="M2309" s="7" t="inlineStr">
        <is>
          <t>https://www.phy.ncu.edu.tw/news/%e4%b8%ad%e5%a4%ae%e5%a4%a7%e5%ad%b8covid-19%e6%a0%a1%e5%9c%92%e9%98%b2%e7%96%ab-q-a/</t>
        </is>
      </c>
      <c r="N2309" s="7" t="inlineStr">
        <is>
          <t>許慧君</t>
        </is>
      </c>
    </row>
    <row r="2310">
      <c r="A2310" s="7">
        <f>TRUE()</f>
        <v/>
      </c>
      <c r="B2310" s="7" t="inlineStr">
        <is>
          <t>其他</t>
        </is>
      </c>
      <c r="C2310" s="7" t="n"/>
      <c r="D2310" s="14" t="n">
        <v>43955</v>
      </c>
      <c r="E2310" s="7" t="inlineStr">
        <is>
          <t>失物招領(109.05.04)</t>
        </is>
      </c>
      <c r="F2310" s="7" t="inlineStr">
        <is>
          <t>有遺失下列物品者，請儘速至物理系辦(S4-629)認領! 未領取物品將於109.05.30清除。</t>
        </is>
      </c>
      <c r="G2310" s="7" t="inlineStr">
        <is>
          <t>http://www.phy.ncu.edu.tw/wp-content/uploads/2020/05/S__3643</t>
        </is>
      </c>
      <c r="H2310" s="7" t="inlineStr">
        <is>
          <t>http://www.phy.ncu.edu.tw/wp-content/uploads/2020/05/S__36438132.jpg</t>
        </is>
      </c>
      <c r="I2310" s="7" t="n"/>
      <c r="J2310" s="7" t="n"/>
      <c r="K2310" s="7" t="n"/>
      <c r="L2310" s="7" t="n"/>
      <c r="M2310" s="7" t="inlineStr">
        <is>
          <t>https://www.phy.ncu.edu.tw/news/%e5%a4%b1%e7%89%a9%e6%8b%9b%e9%a0%98109-05-04/</t>
        </is>
      </c>
      <c r="N2310" s="7" t="inlineStr">
        <is>
          <t>許慧君</t>
        </is>
      </c>
    </row>
    <row r="2311" ht="27" customHeight="1">
      <c r="A2311" s="7">
        <f>TRUE()</f>
        <v/>
      </c>
      <c r="B2311" s="7" t="inlineStr">
        <is>
          <t>演講</t>
        </is>
      </c>
      <c r="C2311" s="7" t="n"/>
      <c r="D2311" s="14" t="n">
        <v>43955</v>
      </c>
      <c r="E2311" s="7" t="inlineStr">
        <is>
          <t>Colloquium20200505取消</t>
        </is>
      </c>
      <c r="F2311" s="9" t="inlineStr">
        <is>
          <t>2020.05.05演講取消
修課同學不需繳交報告</t>
        </is>
      </c>
      <c r="G2311" s="7" t="n"/>
      <c r="H2311" s="7" t="n"/>
      <c r="I2311" s="7" t="n"/>
      <c r="J2311" s="7" t="n"/>
      <c r="K2311" s="7" t="n"/>
      <c r="L2311" s="7" t="n"/>
      <c r="M2311" s="7" t="inlineStr">
        <is>
          <t>https://www.phy.ncu.edu.tw/news/colloquium20200505%e5%8f%96%e6%b6%88/</t>
        </is>
      </c>
      <c r="N2311" s="7" t="inlineStr">
        <is>
          <t>許慧君</t>
        </is>
      </c>
    </row>
    <row r="2312" ht="27" customHeight="1">
      <c r="A2312" s="7">
        <f>TRUE()</f>
        <v/>
      </c>
      <c r="B2312" s="7" t="inlineStr">
        <is>
          <t>獎學金</t>
        </is>
      </c>
      <c r="C2312" s="7" t="n"/>
      <c r="D2312" s="14" t="n">
        <v>43952</v>
      </c>
      <c r="E2312" s="7" t="inlineStr">
        <is>
          <t>2020(108-2學年度)國立中央大學優秀學生獎學金得獎名單</t>
        </is>
      </c>
      <c r="F2312" s="9" t="inlineStr">
        <is>
          <t>大學部 : 廖育資、羅偉碩
研究所 : 李明晏</t>
        </is>
      </c>
      <c r="G2312" s="7" t="n"/>
      <c r="H2312" s="7" t="n"/>
      <c r="I2312" s="7" t="n"/>
      <c r="J2312" s="7" t="n"/>
      <c r="K2312" s="7" t="n"/>
      <c r="L2312" s="7" t="n"/>
      <c r="M2312" s="7" t="inlineStr">
        <is>
          <t>https://www.phy.ncu.edu.tw/news/2020108-2%e5%ad%b8%e5%b9%b4%e5%ba%a6%e5%9c%8b%e7%ab%8b%e4%b8%ad%e5%a4%ae%e5%a4%a7%e5%ad%b8%e5%84%aa%e7%a7%80%e5%ad%b8%e7%94%9f%e7%8d%8e%e5%ad%b8%e9%87%91%e5%be%97%e7%8d%8e%e5%90%8d%e5%96%ae/</t>
        </is>
      </c>
      <c r="N2312" s="7" t="inlineStr">
        <is>
          <t>許慧君</t>
        </is>
      </c>
    </row>
    <row r="2313" ht="157" customHeight="1">
      <c r="A2313" s="7">
        <f>TRUE()</f>
        <v/>
      </c>
      <c r="B2313" s="7" t="inlineStr">
        <is>
          <t>獎學金</t>
        </is>
      </c>
      <c r="C2313" s="7" t="n"/>
      <c r="D2313" s="14" t="n">
        <v>43952</v>
      </c>
      <c r="E2313" s="7" t="inlineStr">
        <is>
          <t>本校學生家庭經濟受嚴重特殊傳染性肺炎疫情影響之急難紓困助學金申請資訊</t>
        </is>
      </c>
      <c r="F2313" s="9" t="inlineStr">
        <is>
          <t>一、為協助本校學生因嚴重特殊傳染性肺炎疫情影響，致家庭收入減少、家庭生活陷於困境者，本校提供學生急難紓困助學金，予以必要之援助。
二、申請事由：學生家庭中主要負擔家計者因疫情造成企業停工、放無薪假、減少工時而中斷或減少收入致生活陷於困境。
三、申請方式：欲申請急難紓困助學金者，請填妥學生急難救助金申請表，並依檢附文件清單檢附相關證明文件，送學務處生活輔導組辦理。
四、相關資訊同步公告於學務處生活輔導組網頁：http://military.ncu.edu.tw/post_detail.php?no=1097。
五、檢附「國立中央大學學生急難救助金申請表」與「急難紓困助學金檢附文件清單」電子檔，請自行參考運用。
急難紓困助學金檢附文件清單
國立中央大學學生急難救助金申請表</t>
        </is>
      </c>
      <c r="G2313" s="7" t="inlineStr">
        <is>
          <t>急難紓困助學金檢附文件清單</t>
        </is>
      </c>
      <c r="H2313" s="7" t="inlineStr">
        <is>
          <t>http://www.phy.ncu.edu.tw/wp-content/uploads/2020/05/急難紓困助學金檢附文件清單.pdf</t>
        </is>
      </c>
      <c r="I2313" s="7" t="inlineStr">
        <is>
          <t>國立中央大學學生急難救助金申請表</t>
        </is>
      </c>
      <c r="J2313" s="7" t="inlineStr">
        <is>
          <t>http://www.phy.ncu.edu.tw/wp-content/uploads/2020/05/國立中央大學學生急難救助金申請表.pdf</t>
        </is>
      </c>
      <c r="K2313" s="7" t="n"/>
      <c r="L2313" s="7" t="n"/>
      <c r="M2313" s="7" t="inlineStr">
        <is>
          <t>https://www.phy.ncu.edu.tw/news/%e6%9c%ac%e6%a0%a1%e5%ad%b8%e7%94%9f%e5%ae%b6%e5%ba%ad%e7%b6%93%e6%bf%9f%e5%8f%97%e5%9a%b4%e9%87%8d%e7%89%b9%e6%ae%8a%e5%82%b3%e6%9f%93%e6%80%a7%e8%82%ba%e7%82%8e%e7%96%ab%e6%83%85%e5%bd%b1%e9%9f%bf/</t>
        </is>
      </c>
      <c r="N2313" s="7" t="inlineStr">
        <is>
          <t>許慧君</t>
        </is>
      </c>
    </row>
    <row r="2314">
      <c r="A2314" s="7">
        <f>TRUE()</f>
        <v/>
      </c>
      <c r="B2314" s="7" t="inlineStr">
        <is>
          <t>其他</t>
        </is>
      </c>
      <c r="C2314" s="7" t="n"/>
      <c r="D2314" s="14" t="n">
        <v>43952</v>
      </c>
      <c r="E2314" s="7" t="inlineStr">
        <is>
          <t>實驗室博覽會</t>
        </is>
      </c>
      <c r="F2314" s="7" t="inlineStr">
        <is>
          <t>實驗室博覽會</t>
        </is>
      </c>
      <c r="G2314" s="7" t="inlineStr">
        <is>
          <t>實驗室博覽會</t>
        </is>
      </c>
      <c r="H2314" s="7" t="inlineStr">
        <is>
          <t>http://www.phy.ncu.edu.tw/wp-content/uploads/2020/05/實驗室之夜-2.pdf</t>
        </is>
      </c>
      <c r="I2314" s="7" t="n"/>
      <c r="J2314" s="7" t="n"/>
      <c r="K2314" s="7" t="n"/>
      <c r="L2314" s="7" t="n"/>
      <c r="M2314" s="7" t="inlineStr">
        <is>
          <t>https://www.phy.ncu.edu.tw/news/%e5%af%a6%e9%a9%97%e5%ae%a4%e5%8d%9a%e8%a6%bd%e6%9c%83/</t>
        </is>
      </c>
      <c r="N2314" s="7" t="inlineStr">
        <is>
          <t>許慧君</t>
        </is>
      </c>
    </row>
    <row r="2315" ht="79" customHeight="1">
      <c r="A2315" s="7">
        <f>TRUE()</f>
        <v/>
      </c>
      <c r="B2315" s="7" t="inlineStr">
        <is>
          <t>招生</t>
        </is>
      </c>
      <c r="C2315" s="7" t="inlineStr">
        <is>
          <t>高中生</t>
        </is>
      </c>
      <c r="D2315" s="14" t="n">
        <v>43951</v>
      </c>
      <c r="E2315" s="7" t="inlineStr">
        <is>
          <t>109學年度大學「個人申請」入學錄取名單</t>
        </is>
      </c>
      <c r="F2315" s="9" t="inlineStr">
        <is>
          <t>「個人申請」榜單已公告，
網路榜單：物理學系
http://pdc.adm.ncu.edu.tw/postM/post/adm/ncuadm_universityapplylistfor2020_20200501/2020_PassList_only_ceecno/pass_016_016072.htm
紙本榜單：公告於本校行政大樓3樓公布欄
成績單：4/30 (今天)寄出</t>
        </is>
      </c>
      <c r="G2315" s="7" t="inlineStr">
        <is>
          <t>http://pdc.adm.ncu.edu.tw/postM/post/adm/ncuadm_universityap</t>
        </is>
      </c>
      <c r="H2315" s="7" t="inlineStr">
        <is>
          <t>http://pdc.adm.ncu.edu.tw/postM/post/adm/ncuadm_universityapplylistfor2020_20200501/2020_PassList_only_ceecno/pass_016_016072.htm</t>
        </is>
      </c>
      <c r="I2315" s="7" t="n"/>
      <c r="J2315" s="7" t="n"/>
      <c r="K2315" s="7" t="n"/>
      <c r="L2315" s="7" t="n"/>
      <c r="M2315" s="7" t="inlineStr">
        <is>
          <t>https://www.phy.ncu.edu.tw/news/109%e5%ad%b8%e5%b9%b4%e5%ba%a6%e5%a4%a7%e5%ad%b8%e3%80%8c%e5%80%8b%e4%ba%ba%e7%94%b3%e8%ab%8b%e3%80%8d%e5%85%a5%e5%ad%b8%e9%8c%84%e5%8f%96%e5%90%8d%e5%96%ae/</t>
        </is>
      </c>
      <c r="N2315" s="7" t="inlineStr">
        <is>
          <t>吳菁穗</t>
        </is>
      </c>
    </row>
    <row r="2316" ht="27" customHeight="1">
      <c r="A2316" s="7">
        <f>TRUE()</f>
        <v/>
      </c>
      <c r="B2316" s="7" t="inlineStr">
        <is>
          <t>其他</t>
        </is>
      </c>
      <c r="C2316" s="7" t="n"/>
      <c r="D2316" s="14" t="n">
        <v>43951</v>
      </c>
      <c r="E2316" s="7" t="inlineStr">
        <is>
          <t>物理系博碩士班學位口試注意事項Oral Test &amp;Thesis Defense Notification</t>
        </is>
      </c>
      <c r="F2316" s="9" t="inlineStr">
        <is>
          <t>物理系博碩士班學位口試注意事項Oral Test &amp;Thesis Defense Notification
學位考試申請系統簽核流程</t>
        </is>
      </c>
      <c r="G2316" s="7" t="inlineStr">
        <is>
          <t>物理系博碩士班學位口試注意事項Oral Test &amp;Thesis Defense Notification</t>
        </is>
      </c>
      <c r="H2316" s="7" t="inlineStr">
        <is>
          <t>http://www.phy.ncu.edu.tw/wp-content/uploads/2020/04/物理系博碩士班學位口試注意事項Oral-Test-Thesis-Defense-Notification.pdf</t>
        </is>
      </c>
      <c r="I2316" s="7" t="inlineStr">
        <is>
          <t>學位考試申請系統簽核流程</t>
        </is>
      </c>
      <c r="J2316" s="7" t="inlineStr">
        <is>
          <t>http://www.phy.ncu.edu.tw/wp-content/uploads/2020/04/學位考試申請系統簽核流程.pdf</t>
        </is>
      </c>
      <c r="K2316" s="7" t="n"/>
      <c r="L2316" s="7" t="n"/>
      <c r="M2316" s="7" t="inlineStr">
        <is>
          <t>https://www.phy.ncu.edu.tw/news/%e7%89%a9%ef%a7%a4%e7%b3%bb%e5%8d%9a%e7%a2%a9%e5%a3%ab%e7%8f%ad%e5%ad%b8%e4%bd%8d%e5%8f%a3%e8%a9%a6%e6%b3%a8%e6%84%8f%e4%ba%8b%e9%a0%85oral-test-thesis-defense-notification-6/</t>
        </is>
      </c>
      <c r="N2316" s="7" t="inlineStr">
        <is>
          <t>許慧君</t>
        </is>
      </c>
    </row>
    <row r="2317" ht="27" customHeight="1">
      <c r="A2317" s="7">
        <f>TRUE()</f>
        <v/>
      </c>
      <c r="B2317" s="7" t="inlineStr">
        <is>
          <t>其他</t>
        </is>
      </c>
      <c r="C2317" s="7" t="n"/>
      <c r="D2317" s="14" t="n">
        <v>43951</v>
      </c>
      <c r="E2317" s="7" t="inlineStr">
        <is>
          <t>施工公告04/30(四)-05/01(五)</t>
        </is>
      </c>
      <c r="F2317" s="9" t="inlineStr">
        <is>
          <t>地點:健雄館一樓出入口區外牆磁磚掉落修補
施工期間將有吊車施作，並產生粉塵，請勿靠近施工區域，不便之處敬請見諒!</t>
        </is>
      </c>
      <c r="G2317" s="7" t="n"/>
      <c r="H2317" s="7" t="n"/>
      <c r="I2317" s="7" t="n"/>
      <c r="J2317" s="7" t="n"/>
      <c r="K2317" s="7" t="n"/>
      <c r="L2317" s="7" t="n"/>
      <c r="M2317" s="7" t="inlineStr">
        <is>
          <t>https://www.phy.ncu.edu.tw/news/%e6%96%bd%e5%b7%a5%e5%85%ac%e5%91%8a04-30%e5%9b%9b-05-01%e4%ba%94/</t>
        </is>
      </c>
      <c r="N2317" s="7" t="inlineStr">
        <is>
          <t>許慧君</t>
        </is>
      </c>
    </row>
    <row r="2318" ht="285" customHeight="1">
      <c r="A2318" s="7">
        <f>TRUE()</f>
        <v/>
      </c>
      <c r="B2318" s="7" t="inlineStr">
        <is>
          <t>高中生</t>
        </is>
      </c>
      <c r="C2318" s="7" t="n"/>
      <c r="D2318" s="14" t="n">
        <v>43950</v>
      </c>
      <c r="E2318" s="7" t="inlineStr">
        <is>
          <t>2020物理系Open House流程表</t>
        </is>
      </c>
      <c r="F2318" s="9" t="inlineStr">
        <is>
          <t>109/04/29(三) Open House流程表：
時  間
內                   容
地         點
11:00
報到
S4-717
11:20-12:20
主任致詞
S4-717
12:20-13:00
用餐
S4-625、717
13:00-14:10
實驗室參觀
S4-302、304、310
14:10-15:00
學生交流
S4-625、717
15:00-16:00
綜合座談
S4-717</t>
        </is>
      </c>
      <c r="G2318" s="7" t="n"/>
      <c r="H2318" s="7" t="n"/>
      <c r="I2318" s="7" t="n"/>
      <c r="J2318" s="7" t="n"/>
      <c r="K2318" s="7" t="n"/>
      <c r="L2318" s="7" t="n"/>
      <c r="M2318" s="7" t="inlineStr">
        <is>
          <t>https://www.phy.ncu.edu.tw/news/2020%e7%89%a9%e7%90%86%e7%b3%bbopen-house%e6%b5%81%e7%a8%8b%e8%a1%a8/</t>
        </is>
      </c>
      <c r="N2318" s="7" t="inlineStr">
        <is>
          <t>吳菁穗</t>
        </is>
      </c>
    </row>
    <row r="2319" ht="27" customHeight="1">
      <c r="A2319" s="7">
        <f>TRUE()</f>
        <v/>
      </c>
      <c r="B2319" s="7" t="inlineStr">
        <is>
          <t>招生</t>
        </is>
      </c>
      <c r="C2319" s="7" t="n"/>
      <c r="D2319" s="14" t="n">
        <v>43949</v>
      </c>
      <c r="E2319" s="7" t="inlineStr">
        <is>
          <t>109學年度博士班考試入學可參加複試名單</t>
        </is>
      </c>
      <c r="F2319" s="9" t="inlineStr">
        <is>
          <t>109博班考試入學口試通知（物理）
口試通知紙本及初試成績單於4/29以掛號郵寄至通訊地址</t>
        </is>
      </c>
      <c r="G2319" s="7" t="inlineStr">
        <is>
          <t>109博班考試入學口試通知（物理）</t>
        </is>
      </c>
      <c r="H2319" s="7" t="inlineStr">
        <is>
          <t>http://www.phy.ncu.edu.tw/wp-content/uploads/2020/04/109博班考試入學口試通知（物理）.pdf</t>
        </is>
      </c>
      <c r="I2319" s="7" t="n"/>
      <c r="J2319" s="7" t="n"/>
      <c r="K2319" s="7" t="n"/>
      <c r="L2319" s="7" t="n"/>
      <c r="M2319" s="7" t="inlineStr">
        <is>
          <t>https://www.phy.ncu.edu.tw/news/109%e5%ad%b8%e5%b9%b4%e5%ba%a6%e5%8d%9a%e5%a3%ab%e7%8f%ad%e8%80%83%e8%a9%a6%e5%85%a5%e5%ad%b8%e5%8f%af%e5%8f%83%e5%8a%a0%e8%a4%87%e8%a9%a6%e5%90%8d%e5%96%ae/</t>
        </is>
      </c>
      <c r="N2319" s="7" t="inlineStr">
        <is>
          <t>許慧君</t>
        </is>
      </c>
    </row>
    <row r="2320">
      <c r="A2320" s="7">
        <f>TRUE()</f>
        <v/>
      </c>
      <c r="B2320" s="7" t="inlineStr">
        <is>
          <t>演講</t>
        </is>
      </c>
      <c r="C2320" s="7" t="n"/>
      <c r="D2320" s="14" t="n">
        <v>43949</v>
      </c>
      <c r="E2320" s="7" t="inlineStr">
        <is>
          <t>Complex System and Biophysics Seminar 1090430 – Fully Eulerian semi implicit Vlasov-Ampere's Solver</t>
        </is>
      </c>
      <c r="F2320" s="7" t="n"/>
      <c r="G2320" s="7" t="inlineStr">
        <is>
          <t>http://www.phy.ncu.edu.tw/wp-content/uploads/2020/04/109Comp</t>
        </is>
      </c>
      <c r="H2320" s="7" t="inlineStr">
        <is>
          <t>http://www.phy.ncu.edu.tw/wp-content/uploads/2020/04/109Complex-Meeting_頁面_1.jpg</t>
        </is>
      </c>
      <c r="I2320" s="7" t="n"/>
      <c r="J2320" s="7" t="n"/>
      <c r="K2320" s="7" t="n"/>
      <c r="L2320" s="7" t="n"/>
      <c r="M2320" s="7" t="inlineStr">
        <is>
          <t>https://www.phy.ncu.edu.tw/news/complex-system-and-biophysics-seminar-1090430-fully-eulerian-semi-implicit-vlasov-amperes-solver/</t>
        </is>
      </c>
      <c r="N2320" s="7" t="inlineStr">
        <is>
          <t>許慧君</t>
        </is>
      </c>
    </row>
    <row r="2321" ht="66" customHeight="1">
      <c r="A2321" s="7">
        <f>TRUE()</f>
        <v/>
      </c>
      <c r="B2321" s="7" t="inlineStr">
        <is>
          <t>演講</t>
        </is>
      </c>
      <c r="C2321" s="7" t="n"/>
      <c r="D2321" s="14" t="n">
        <v>43945</v>
      </c>
      <c r="E2321" s="7" t="inlineStr">
        <is>
          <t>Colloquium20200428</t>
        </is>
      </c>
      <c r="F2321" s="9" t="inlineStr">
        <is>
          <t>4.28的演講取消
講者建議一篇Chem. Rev. 2019, 119, 3036-3103的文章.
“Halide Perovskite Photovoltaics: Background, Status, and Future Prospects”
(https://drive.google.com/drive/u/0/folders/1RBBjDMg25H5yMivJZeUNv2IlAhSZmfAn)
修課同學請閱讀論文並在LMS繳交2頁以上的報告.</t>
        </is>
      </c>
      <c r="G2321" s="7" t="inlineStr">
        <is>
          <t>https://drive.google.com/drive/u/0/folders/1RBBjDMg25H5yMivJ</t>
        </is>
      </c>
      <c r="H2321" s="7" t="inlineStr">
        <is>
          <t>https://drive.google.com/drive/u/0/folders/1RBBjDMg25H5yMivJZeUNv2IlAhSZmfAn</t>
        </is>
      </c>
      <c r="I2321" s="7" t="n"/>
      <c r="J2321" s="7" t="n"/>
      <c r="K2321" s="7" t="n"/>
      <c r="L2321" s="7" t="n"/>
      <c r="M2321" s="7" t="inlineStr">
        <is>
          <t>https://www.phy.ncu.edu.tw/news/colloquium20200428/</t>
        </is>
      </c>
      <c r="N2321" s="7" t="inlineStr">
        <is>
          <t>許慧君</t>
        </is>
      </c>
    </row>
    <row r="2322" ht="196" customHeight="1">
      <c r="A2322" s="7">
        <f>TRUE()</f>
        <v/>
      </c>
      <c r="B2322" s="7" t="inlineStr">
        <is>
          <t>其他</t>
        </is>
      </c>
      <c r="C2322" s="7" t="n"/>
      <c r="D2322" s="14" t="n">
        <v>43941</v>
      </c>
      <c r="E2322" s="7" t="inlineStr">
        <is>
          <t>恭賀張智年學長當選中大第17屆傑出校友</t>
        </is>
      </c>
      <c r="F2322" s="9" t="inlineStr">
        <is>
          <t>中大第17屆傑出校友【當選公告】
中大第17屆傑出校友遴選會議，於民國109年4月17日(五)下午舉行，參選校友皆為中大俊彥之才，其才華出眾，奉獻社會，榮我校譽，誠為學子楷模，而深獲師長肯定與提名推薦。
本屆傑出校友當選人共計四位。依年齡序名如下：
物理學系   張智年學長 (光電系推薦)
土木學系   李德紘學長
電機學系   葉達勳學長
機械學系   王陳鴻學長
 恭喜四位學長當選～
本屆傑出校友頒獎典禮，為因應COVID-19肺炎疫情現況，辦理時間將於研議後公告，屆時敬邀當選學長返校與師長歡敘，溫馨中大情誼。
活動諮詢：秘書室校友服務中心 駱季青
電 話：(03) 4227151ext.57042
電 郵：eluo@ncu.edu.tw</t>
        </is>
      </c>
      <c r="G2322" s="7" t="inlineStr">
        <is>
          <t>eluo@ncu.edu.tw</t>
        </is>
      </c>
      <c r="H2322" s="7" t="inlineStr">
        <is>
          <t>mailto:eluo@ncu.edu.tw</t>
        </is>
      </c>
      <c r="I2322" s="7" t="n"/>
      <c r="J2322" s="7" t="n"/>
      <c r="K2322" s="7" t="n"/>
      <c r="L2322" s="7" t="n"/>
      <c r="M2322" s="7" t="inlineStr">
        <is>
          <t>https://www.phy.ncu.edu.tw/news/%e6%81%ad%e8%b3%80%e5%bc%b5%e6%99%ba%e5%b9%b4%e5%ad%b8%e9%95%b7%e7%95%b6%e9%81%b8%e4%b8%ad%e5%a4%a7%e7%ac%ac17%e5%b1%86%e5%82%91%e5%87%ba%e6%a0%a1%e5%8f%8b/</t>
        </is>
      </c>
      <c r="N2322" s="7" t="inlineStr">
        <is>
          <t>許慧君</t>
        </is>
      </c>
    </row>
    <row r="2323" ht="40" customHeight="1">
      <c r="A2323" s="7">
        <f>TRUE()</f>
        <v/>
      </c>
      <c r="B2323" s="7" t="inlineStr">
        <is>
          <t>其他</t>
        </is>
      </c>
      <c r="C2323" s="7" t="n"/>
      <c r="D2323" s="14" t="n">
        <v>43941</v>
      </c>
      <c r="E2323" s="7" t="inlineStr">
        <is>
          <t>4/23(四)物理系教室異動公告</t>
        </is>
      </c>
      <c r="F2323" s="9" t="inlineStr">
        <is>
          <t>PH6004*-量子力學II(瞿怡仁)
4/23(四)09:00
教室異動至S4-204</t>
        </is>
      </c>
      <c r="G2323" s="7" t="n"/>
      <c r="H2323" s="7" t="n"/>
      <c r="I2323" s="7" t="n"/>
      <c r="J2323" s="7" t="n"/>
      <c r="K2323" s="7" t="n"/>
      <c r="L2323" s="7" t="n"/>
      <c r="M2323" s="7" t="inlineStr">
        <is>
          <t>https://www.phy.ncu.edu.tw/news/4-23%e5%9b%9b%e7%89%a9%e7%90%86%e7%b3%bb%e6%95%99%e5%ae%a4%e7%95%b0%e5%8b%95%e5%85%ac%e5%91%8a/</t>
        </is>
      </c>
      <c r="N2323" s="7" t="inlineStr">
        <is>
          <t>許慧君</t>
        </is>
      </c>
    </row>
    <row r="2324" ht="409.6" customHeight="1">
      <c r="A2324" s="7">
        <f>TRUE()</f>
        <v/>
      </c>
      <c r="B2324" s="7" t="inlineStr">
        <is>
          <t>其他</t>
        </is>
      </c>
      <c r="C2324" s="7" t="n"/>
      <c r="D2324" s="14" t="n">
        <v>43938</v>
      </c>
      <c r="E2324" s="7" t="inlineStr">
        <is>
          <t>學務長給中大學生的關懷信</t>
        </is>
      </c>
      <c r="F2324" s="9" t="inlineStr">
        <is>
          <t>松濤堡壘師生互持，落實防疫戰勝新冠
親愛的中大同學們:
您好嗎!
台灣超前部署、全民團結防疫的成果，不僅打響國際，也成功守住清明連假及境外移入等各方面的疫情挑戰，證實了台灣前瞻防疫之能力。在中大，我們為守護同學健康並能安心學習，各單位亦竭盡心力地落實防疫的各項措施，包括全面量測體溫、線上教學、宿舍消毒、車輛入校管制等措施。在此特別特別感謝我們的師生攜手共同努力防疫，維護健康的校園平安渡過最關鍵的時期。
面對疫情衝擊的這段時間，我們必須調整生活習慣、學習方式，又為保持安全的社交距離，很多活動也取消或延期。學校各項因應的決定雖然帶給同學、社團很多的不便，但樂見學生會、各系代、社團長及同學們積極參與及表達對校園防疫的關注及建議，彼此關心、鼓勵打氣，這都是對學務處在抗疫過程中最強而有力的支持，衷心感恩同學們共體時艱的配合與努力。
當面對全球新冠病毒險峻的威脅，學務處關心同學們可能因此容易感到害怕、焦慮，甚至恐慌，這都是正常的感受。這樣的感受能幫助我們對疾病提高警覺與危機意識，並採取適當的自我保護措施。但每天過度暴露在新聞媒體與社群網路的訊息中，甚至被假新聞與資訊影響，容易帶給我們過多的情緒壓力，也可能造成過度恐慌。因此在這期間，提醒同學除了預防措施外，也要調適好自我身心，更要對我們的松濤堡壘之防疫能力有信心。下列為相關的防疫提醒，供大家參考：
篩選正確的資訊來源，減少過度暴露在相關訊息的時間：
(1)從具有公信力的管道(如衛生福利部、疾管家等)了解疫情。
(2)不過度接收太多的資訊。
(3)不隨意聽信與散播網路謠言而造成不必要的恐慌。
好好的照顧與安適自己的身心：
(1)維持正常生活作息與適度運動，才有健全的身心面對危機。
(2)在煩躁不安時可與親友或身邊同學談談，從事抒發壓力的活動，保持情緒穩定，互相扶持才能幫助彼此渡過難關。
保持正面思考，給予身邊親友支持與協助：
(1)如果你身邊有被隔離或住院中的親友，請給予他們支持(電話/訊息關心、協助採買他們需要的物品…等)，讓他們知道自己沒有被拋棄。
(2)相信醫療專業，配合相關防疫措施，若有覺得身體不適，應盡快就醫。若覺得心情受到過度影響，持續兩週以上，且親友也無法提供幫助，可尋求學務處諮商中心協助，「諮詢專線」為(03) 422-7151 #57263或57264，「諮詢電子信箱」為ncu7263@ncu.edu.tw。其他相關心理衛生資源：可撥打衛福部1925安心專線及民間心理衛生諮詢單位如1980張老師、1995生命線等的協助。
本次新冠病毒的傳播具相當的威脅，防疫期間需要大家的配合、體諒與支持，非常時期的非常措施必然會造成大家的不便和困擾，但在我們共同的守護及互相關懷體諒下，基於落實各項因應的措施，中大對於防疫有高度的信心，相信我們定能平順渡過、戰勝疫情，也邀請同學們搭上中大的信心列車，重回快樂且溫馨的校園生活，並平安、快樂、順利地完成學業!
學務長 林沛練敬上
109年4月17日</t>
        </is>
      </c>
      <c r="G2324" s="7" t="inlineStr">
        <is>
          <t>ncu7263@ncu.edu.tw</t>
        </is>
      </c>
      <c r="H2324" s="7" t="inlineStr">
        <is>
          <t>mailto:ncu7263@ncu.edu.tw</t>
        </is>
      </c>
      <c r="I2324" s="7" t="inlineStr">
        <is>
          <t>http://www.phy.ncu.edu.tw/wp-content/uploads/2020/04/安心諮詢專線海</t>
        </is>
      </c>
      <c r="J2324" s="7" t="inlineStr">
        <is>
          <t>http://www.phy.ncu.edu.tw/wp-content/uploads/2020/04/安心諮詢專線海報.png</t>
        </is>
      </c>
      <c r="K2324" s="7" t="n"/>
      <c r="L2324" s="7" t="n"/>
      <c r="M2324" s="7" t="inlineStr">
        <is>
          <t>https://www.phy.ncu.edu.tw/news/%e5%ad%b8%e5%8b%99%e9%95%b7%e7%b5%a6%e4%b8%ad%e5%a4%a7%e5%ad%b8%e7%94%9f%e7%9a%84%e9%97%9c%e6%87%b7%e4%bf%a1/</t>
        </is>
      </c>
      <c r="N2324" s="7" t="inlineStr">
        <is>
          <t>許慧君</t>
        </is>
      </c>
    </row>
    <row r="2325">
      <c r="A2325" s="7">
        <f>TRUE()</f>
        <v/>
      </c>
      <c r="B2325" s="7" t="inlineStr">
        <is>
          <t>研討會</t>
        </is>
      </c>
      <c r="C2325" s="7" t="n"/>
      <c r="D2325" s="14" t="n">
        <v>43938</v>
      </c>
      <c r="E2325" s="7" t="inlineStr">
        <is>
          <t>2020 Annual Meeting  ​​中央大學物理系小年會</t>
        </is>
      </c>
      <c r="F2325" s="7" t="inlineStr">
        <is>
          <t>https://ncuphycomputerop.wixsite.com/2020annualmeeting</t>
        </is>
      </c>
      <c r="G2325" s="7" t="inlineStr">
        <is>
          <t>https://ncuphycomputerop.wixsite.com/2020annualmeeting</t>
        </is>
      </c>
      <c r="H2325" s="7" t="inlineStr">
        <is>
          <t>https://ncuphycomputerop.wixsite.com/2020annualmeeting</t>
        </is>
      </c>
      <c r="I2325" s="7" t="inlineStr">
        <is>
          <t>http://www.phy.ncu.edu.tw/wp-content/uploads/2020/04/未命名.png</t>
        </is>
      </c>
      <c r="J2325" s="7" t="inlineStr">
        <is>
          <t>http://www.phy.ncu.edu.tw/wp-content/uploads/2020/04/未命名.png</t>
        </is>
      </c>
      <c r="K2325" s="7" t="n"/>
      <c r="L2325" s="7" t="n"/>
      <c r="M2325" s="7" t="inlineStr">
        <is>
          <t>https://www.phy.ncu.edu.tw/news/2020-annual-meeting-%e2%80%8b%e2%80%8b%e4%b8%ad%e5%a4%ae%e5%a4%a7%e5%ad%b8%e7%89%a9%e7%90%86%e7%b3%bb%e5%b0%8f%e5%b9%b4%e6%9c%83/</t>
        </is>
      </c>
      <c r="N2325" s="7" t="inlineStr">
        <is>
          <t>許慧君</t>
        </is>
      </c>
    </row>
    <row r="2326" ht="297" customHeight="1">
      <c r="A2326" s="7">
        <f>TRUE()</f>
        <v/>
      </c>
      <c r="B2326" s="7" t="inlineStr">
        <is>
          <t>其他</t>
        </is>
      </c>
      <c r="C2326" s="7" t="n"/>
      <c r="D2326" s="14" t="n">
        <v>43938</v>
      </c>
      <c r="E2326" s="7" t="inlineStr">
        <is>
          <t>【IMPORTANT】Please follow the school prevention instruction and regulation for COVID-19</t>
        </is>
      </c>
      <c r="F2326" s="9" t="inlineStr">
        <is>
          <t>Dear student,
In order to prevent the transmission of COVID-19, the school conducts some measures for COVID-19 response on campus.
Please follow the school prevention instruction and regulation:
1) Measure your body temperature or showing your sticker while you enter the buildings in campus.
2) Wear a mask during the class.
3) Wear a mask when entering the restaurants, stores or offices.
4) Maintain social distancing( 1.5 meters indoor; 1 meter outdoor) and wash your hands correctly.
5) If you have fever or upper respiratory symptoms, please report online: https://cis.ncu.edu.tw/iNCU/home.
According to the Communicable Disease Control Act, Article 36, “Article 36, “When communicable diseases occur or are expected to occur, the public shall cooperate and accept the inspections, treatment, immunization or other disease control and quarantine measures conducted by the competent authorities. “ Any person who violate this article shall be fined up to NT15,000 dollars.
Last, remember to wash your hands often with soap and water and avoid touching your eyes, nose, and mouth with unwashed hands.
Thank you.
Reference:
NCU Epidemic Prevention Website: https://2019-ncov.in.ncu.edu.tw/index_en.php
Taiwan Centers for Disease Control: https://www.cdc.gov.tw/En</t>
        </is>
      </c>
      <c r="G2326" s="7" t="n"/>
      <c r="H2326" s="7" t="n"/>
      <c r="I2326" s="7" t="n"/>
      <c r="J2326" s="7" t="n"/>
      <c r="K2326" s="7" t="n"/>
      <c r="L2326" s="7" t="n"/>
      <c r="M2326" s="7" t="inlineStr">
        <is>
          <t>https://www.phy.ncu.edu.tw/news/%e3%80%90important%e3%80%91please-follow-the-school-prevention-instruction-and-regulation-for-covid-19/</t>
        </is>
      </c>
      <c r="N2326" s="7" t="inlineStr">
        <is>
          <t>許慧君</t>
        </is>
      </c>
    </row>
    <row r="2327" ht="285" customHeight="1">
      <c r="A2327" s="7">
        <f>TRUE()</f>
        <v/>
      </c>
      <c r="B2327" s="7" t="inlineStr">
        <is>
          <t>其他</t>
        </is>
      </c>
      <c r="C2327" s="7" t="n"/>
      <c r="D2327" s="14" t="n">
        <v>43938</v>
      </c>
      <c r="E2327" s="7" t="inlineStr">
        <is>
          <t>勞動部增辦108學年度第2學期「失業勞工子女就學補助」申請資訊</t>
        </is>
      </c>
      <c r="F2327" s="9" t="inlineStr">
        <is>
          <t>勞動部增辦108學年度第2學期「失業勞工子女就學補助」申請資訊
一、依據勞動部109年4月1日勞動福1字第1090135322號書函辦理。
二、申請資格（申請人應同時具備下列條件）：
(一)自109年1月18日起至109年5月31日止非自願離職，並經核付失業給付者。
(二)以財政部財政資訊中心提供之資料，申請人及其配偶107年度綜合所得總額在新臺幣148萬元以下者。
(三)申請人至109年5月31日止未曾請領勞保老年給付。
(四)申請人子女就讀國內高中職或大專校院具有正式學籍(研究生、公費生、各類在職班、學分班、假日班、空中大學、空中行、商專、學士後各學系學生及大專校院延畢學生等，不在補助範圍)。
三、受理申請期間：自109年4月15日起至109年5月31日止(以郵戳為憑)，逾期不受理。
四、申請方式：申請資料請掛號郵寄至勞動部就學補助受理小組(104402臺北市中山區南京西路1-1號11樓)。
五、其他規定請參閱附件「勞動部書函」、「勞動部增辦108學年度第2學期失業勞工子女就學補助公告」及「勞動部辦理失業勞工子女就學補助實施要點」。
六、檢附「勞動部增辦108學年度第2學期失業勞工子女就學補助申請書」與「申請增辦108學年度第2學期就學補助封套」，請自行參考運用。
1-勞動部書函
2-勞動部增辦1082失業勞工子女就業補助公告
3-勞動部辦理失業勞工子女就學補助實施要點
4-增辦108學年度第2學期申請書
5-增辦108學年第2學期申請書封套</t>
        </is>
      </c>
      <c r="G2327" s="7" t="inlineStr">
        <is>
          <t>1-勞動部書函</t>
        </is>
      </c>
      <c r="H2327" s="7" t="inlineStr">
        <is>
          <t>http://www.phy.ncu.edu.tw/wp-content/uploads/2020/04/1-勞動部書函.pdf</t>
        </is>
      </c>
      <c r="I2327" s="7" t="inlineStr">
        <is>
          <t>2-勞動部增辦1082失業勞工子女就業補助公告</t>
        </is>
      </c>
      <c r="J2327" s="7" t="inlineStr">
        <is>
          <t>http://www.phy.ncu.edu.tw/wp-content/uploads/2020/04/2-勞動部增辦1082失業勞工子女就業補助公告.pdf</t>
        </is>
      </c>
      <c r="K2327" s="7" t="inlineStr">
        <is>
          <t>3-勞動部辦理失業勞工子女就學補助實施要點</t>
        </is>
      </c>
      <c r="L2327" s="7" t="inlineStr">
        <is>
          <t>http://www.phy.ncu.edu.tw/wp-content/uploads/2020/04/3-勞動部辦理失業勞工子女就學補助實施要點.pdf</t>
        </is>
      </c>
      <c r="M2327" s="7" t="inlineStr">
        <is>
          <t>https://www.phy.ncu.edu.tw/news/%e5%8b%9e%e5%8b%95%e9%83%a8%e5%a2%9e%e8%be%a6108%e5%ad%b8%e5%b9%b4%e5%ba%a6%e7%ac%ac2%e5%ad%b8%e6%9c%9f%e3%80%8c%e5%a4%b1%e6%a5%ad%e5%8b%9e%e5%b7%a5%e5%ad%90%e5%a5%b3%e5%b0%b1%e5%ad%b8%e8%a3%9c/</t>
        </is>
      </c>
      <c r="N2327" s="7" t="inlineStr">
        <is>
          <t>劉怡貞</t>
        </is>
      </c>
    </row>
    <row r="2328" ht="92" customHeight="1">
      <c r="A2328" s="7">
        <f>TRUE()</f>
        <v/>
      </c>
      <c r="B2328" s="7" t="inlineStr">
        <is>
          <t>招生</t>
        </is>
      </c>
      <c r="C2328" s="7" t="inlineStr">
        <is>
          <t>高中生</t>
        </is>
      </c>
      <c r="D2328" s="14" t="n">
        <v>43938</v>
      </c>
      <c r="E2328" s="7" t="inlineStr">
        <is>
          <t>109學年度大學「個人申請」入學【逕予錄取】名單</t>
        </is>
      </c>
      <c r="F2328" s="9" t="inlineStr">
        <is>
          <t>本系109學年度大學「個人申請」入學考生之學測及審查資料成績皆未達逕予錄取標準，
請考生全數參加4/23(四)面試。
報到地點：健雄館（科學四館）七樓S4-717室
請考生及家長務必線上填寫新型冠狀病毒TOCC評估表(https://forms.gle/39PVmMeN7v2eDguWA)，
此表單將於4/22（三）16：00關閉。
陪考者以一名為限。</t>
        </is>
      </c>
      <c r="G2328" s="7" t="inlineStr">
        <is>
          <t>https://forms.gle/39PVmMeN7v2eDguWA</t>
        </is>
      </c>
      <c r="H2328" s="7" t="inlineStr">
        <is>
          <t>https://forms.gle/39PVmMeN7v2eDguWA</t>
        </is>
      </c>
      <c r="I2328" s="7" t="n"/>
      <c r="J2328" s="7" t="n"/>
      <c r="K2328" s="7" t="n"/>
      <c r="L2328" s="7" t="n"/>
      <c r="M2328" s="7" t="inlineStr">
        <is>
          <t>https://www.phy.ncu.edu.tw/news/109%e5%ad%b8%e5%b9%b4%e5%ba%a6%e5%a4%a7%e5%ad%b8%e3%80%8c%e5%80%8b%e4%ba%ba%e7%94%b3%e8%ab%8b%e3%80%8d%e5%85%a5%e5%ad%b8%e3%80%90%e9%80%95%e4%ba%88%e9%8c%84%e5%8f%96%e3%80%91%e5%90%8d%e5%96%ae/</t>
        </is>
      </c>
      <c r="N2328" s="7" t="inlineStr">
        <is>
          <t>吳菁穗</t>
        </is>
      </c>
    </row>
    <row r="2329" ht="222" customHeight="1">
      <c r="A2329" s="7">
        <f>TRUE()</f>
        <v/>
      </c>
      <c r="B2329" s="7" t="inlineStr">
        <is>
          <t>演講</t>
        </is>
      </c>
      <c r="C2329" s="7" t="n"/>
      <c r="D2329" s="14" t="n">
        <v>43938</v>
      </c>
      <c r="E2329" s="7" t="inlineStr">
        <is>
          <t>Colloquium20200421-The effect of magnetic field on topological insulators</t>
        </is>
      </c>
      <c r="F2329" s="9" t="inlineStr">
        <is>
          <t>Colloquium
Department of Physics, NCU
The effect of magnetic field on topological insulators
Prof. Hsu, Hsiu-Chuan (許琇娟)
Graduate Institute of Applied Physics, National Chengchi University
https://drive.google.com/drive/u/0/folders/1RBBjDMg25H5yMivJZeUNv2IlAhSZmfAn
修課同學請在LMS繳交報告
Abstract:
When time-reversal symmetry breaking terms, such as magnetic doping and magnetic field, are present in topological insulator (TI), several interesting phenomena emerge. The theoretical studies on these systems will be given in this talk. The interplay between the magnetization and Landau levels on the quantum anomalous Hall (QAH) insulator will be discussed. The symmetry analysis that provides the necessary conditions for realizing QAH effect in magnetic doped TI will be given. Moreover, in time-reversal invariant TI, the Landau levels lead to reentrant quantum spin Hall (QSH) phases, which are shown to be robust to disorder. Lastly, the magneto-conductance in TI nanowire will be discussed. The magneto-conductance oscillation as a result of the Berry phase will be presented.</t>
        </is>
      </c>
      <c r="G2329" s="7" t="inlineStr">
        <is>
          <t>https://drive.google.com/drive/u/0/folders/1RBBjDMg25H5yMivJ</t>
        </is>
      </c>
      <c r="H2329" s="7" t="inlineStr">
        <is>
          <t>https://drive.google.com/drive/u/0/folders/1RBBjDMg25H5yMivJZeUNv2IlAhSZmfAn</t>
        </is>
      </c>
      <c r="I2329" s="7" t="n"/>
      <c r="J2329" s="7" t="n"/>
      <c r="K2329" s="7" t="n"/>
      <c r="L2329" s="7" t="n"/>
      <c r="M2329" s="7" t="inlineStr">
        <is>
          <t>https://www.phy.ncu.edu.tw/news/colloquium20200421-the-effect-of-magnetic-field-on-topological-insulators/</t>
        </is>
      </c>
      <c r="N2329" s="7" t="inlineStr">
        <is>
          <t>許慧君</t>
        </is>
      </c>
    </row>
    <row r="2330" ht="79" customHeight="1">
      <c r="A2330" s="7">
        <f>TRUE()</f>
        <v/>
      </c>
      <c r="B2330" s="7" t="inlineStr">
        <is>
          <t>演講</t>
        </is>
      </c>
      <c r="C2330" s="7" t="n"/>
      <c r="D2330" s="14" t="n">
        <v>43935</v>
      </c>
      <c r="E2330" s="7" t="inlineStr">
        <is>
          <t>Complex System and Biophysics Seminar 1090416 - Evolution of vortex filaments in superfluid</t>
        </is>
      </c>
      <c r="F2330" s="9" t="inlineStr">
        <is>
          <t>Complex System and Biophysics Seminar
Evolution of vortex filaments in superfluid
Tsai, Jun-Yi
National Central University
Time: 04/16 (Thu) 12:00 noon
Place: 中央大學科四館六樓 625室(S4-625)</t>
        </is>
      </c>
      <c r="G2330" s="7" t="n"/>
      <c r="H2330" s="7" t="n"/>
      <c r="I2330" s="7" t="n"/>
      <c r="J2330" s="7" t="n"/>
      <c r="K2330" s="7" t="n"/>
      <c r="L2330" s="7" t="n"/>
      <c r="M2330" s="7" t="inlineStr">
        <is>
          <t>https://www.phy.ncu.edu.tw/news/complex-system-and-biophysics-seminar-1090416/</t>
        </is>
      </c>
      <c r="N2330" s="7" t="inlineStr">
        <is>
          <t>許慧君</t>
        </is>
      </c>
    </row>
    <row r="2331" ht="183" customHeight="1">
      <c r="A2331" s="7">
        <f>TRUE()</f>
        <v/>
      </c>
      <c r="B2331" s="7" t="inlineStr">
        <is>
          <t>招生</t>
        </is>
      </c>
      <c r="C2331" s="7" t="inlineStr">
        <is>
          <t>高中生</t>
        </is>
      </c>
      <c r="D2331" s="14" t="n">
        <v>43934</v>
      </c>
      <c r="E2331" s="7" t="inlineStr">
        <is>
          <t>109學年度大學個人申請入學第二階段指定項目甄試【報到時間表】</t>
        </is>
      </c>
      <c r="F2331" s="9" t="inlineStr">
        <is>
          <t>109學年度大學個人申請入學第二階段指定項目甄試【報到時間表】如附件：
(請點入)109個人申請面試報到時間及應試順序表
甄試時間以4/23（四）當天實際的時間為主，請於規定報到時間內報到。
注意事項：
敬請詳讀並配合本系於3月31日寄發之指定項目甄試通知函及相關文件。
甄試當日請配合於本館一樓量測體溫、自備口罩全程配戴，未配戴口罩不得進入館舍。
為避免群聚風險，陪考者以一名為限。
考生及陪考者請於一樓量測體溫處確認是否已線上填寫新型冠狀病毒TOCC評估表(https://forms.gle/39PVmMeN7v2eDguWA)，請務必於4/22之前線上填寫，未事先填當天需填紙本，確定完成填寫才能上七樓報到，若因此延誤報到面試請自行負責。未填報或拒填者不得進入館舍。
為顧及全體考生之權益及公平性，面試時間公告後不得要求更改。
當日家長汽車入校出示「指定項目甄試通知函」可免費停車，提醒入校時切勿刷卡(悠遊卡、一卡通…)，離校時出示通知函始得減免費用。</t>
        </is>
      </c>
      <c r="G2331" s="7" t="inlineStr">
        <is>
          <t>109個人申請面試報到時間及應試順序表</t>
        </is>
      </c>
      <c r="H2331" s="7" t="inlineStr">
        <is>
          <t>http://www.phy.ncu.edu.tw/wp-content/uploads/2020/04/109個人申請面試報到時間及應試順序表.pdf</t>
        </is>
      </c>
      <c r="I2331" s="7" t="inlineStr">
        <is>
          <t>https://forms.gle/39PVmMeN7v2eDguWA</t>
        </is>
      </c>
      <c r="J2331" s="7" t="inlineStr">
        <is>
          <t>https://forms.gle/39PVmMeN7v2eDguWA</t>
        </is>
      </c>
      <c r="K2331" s="7" t="n"/>
      <c r="L2331" s="7" t="n"/>
      <c r="M2331" s="7" t="inlineStr">
        <is>
          <t>https://www.phy.ncu.edu.tw/news/109%e5%ad%b8%e5%b9%b4%e5%ba%a6%e5%a4%a7%e5%ad%b8%e5%80%8b%e4%ba%ba%e7%94%b3%e8%ab%8b%e5%85%a5%e5%ad%b8%e7%ac%ac%e4%ba%8c%e9%9a%8e%e6%ae%b5%e6%8c%87%e5%ae%9a%e9%a0%85%e7%9b%ae%e7%94%84%e8%a9%a6-2/</t>
        </is>
      </c>
      <c r="N2331" s="7" t="inlineStr">
        <is>
          <t>吳菁穗</t>
        </is>
      </c>
    </row>
    <row r="2332" ht="53" customHeight="1">
      <c r="A2332" s="7">
        <f>TRUE()</f>
        <v/>
      </c>
      <c r="B2332" s="7" t="inlineStr">
        <is>
          <t>其他</t>
        </is>
      </c>
      <c r="C2332" s="7" t="n"/>
      <c r="D2332" s="14" t="n">
        <v>43934</v>
      </c>
      <c r="E2332" s="7" t="inlineStr">
        <is>
          <t>太空科學與工程研究所施工公告</t>
        </is>
      </c>
      <c r="F2332" s="9" t="inlineStr">
        <is>
          <t>109年4月20(一)、21(二)日，將於S4-1007上方頂樓施工，因本次施工需要鑽孔，施工期間略有噪音，造成不便敬請見諒，謝謝。
【註】若本次施作時逢下雨或強風等其他不適合鑽孔因素時，將再擇期施作。
太空科學與工程研究所所辦</t>
        </is>
      </c>
      <c r="G2332" s="7" t="n"/>
      <c r="H2332" s="7" t="n"/>
      <c r="I2332" s="7" t="n"/>
      <c r="J2332" s="7" t="n"/>
      <c r="K2332" s="7" t="n"/>
      <c r="L2332" s="7" t="n"/>
      <c r="M2332" s="7" t="inlineStr">
        <is>
          <t>https://www.phy.ncu.edu.tw/news/%e5%a4%aa%e7%a9%ba%e7%a7%91%e5%ad%b8%e8%88%87%e5%b7%a5%e7%a8%8b%e7%a0%94%e7%a9%b6%e6%89%80%e6%96%bd%e5%b7%a5%e5%85%ac%e5%91%8a/</t>
        </is>
      </c>
      <c r="N2332" s="7" t="inlineStr">
        <is>
          <t>許慧君</t>
        </is>
      </c>
    </row>
    <row r="2333" ht="118" customHeight="1">
      <c r="A2333" s="7">
        <f>TRUE()</f>
        <v/>
      </c>
      <c r="B2333" s="7" t="inlineStr">
        <is>
          <t>其他</t>
        </is>
      </c>
      <c r="C2333" s="7" t="n"/>
      <c r="D2333" s="14" t="n">
        <v>43931</v>
      </c>
      <c r="E2333" s="7" t="inlineStr">
        <is>
          <t>理學院「培育英語溝通能力及增進際移動計畫」－ 英語會話佳句跟讀 (Shadowing)訓練實施計畫</t>
        </is>
      </c>
      <c r="F2333" s="9" t="inlineStr">
        <is>
          <t>本學期理學院英語會話課程因老師、疫情等關係影響停止辦理，院辦擬改成英語會話佳句跟讀背誦方式進行，詳細進行方式請參考附檔。
預計開放15名額 (大學部一年級優先，以數學系4名、物理系4名、化學系2名、光電系2名、院學士班2名為原則，院辦得視報名情況調整)，
若有興趣參加的學生請於4/24前至院辦找理學院徐瀚湘先生報名。
(5/17多益口說測驗報名截止日期為1090422，必須報名該次測驗才能參加理學院的訓練計畫)
國立中央大學理學院「培育英語溝通能力及增進國際移動力計畫」－英語會話佳句跟讀背誦計畫_1090410公布</t>
        </is>
      </c>
      <c r="G2333" s="7" t="inlineStr">
        <is>
          <t>國立中央大學理學院「培育英語溝通能力及增進國際移動力計畫」－英語會話佳句跟讀背誦計畫_1090410公布</t>
        </is>
      </c>
      <c r="H2333" s="7" t="inlineStr">
        <is>
          <t>http://www.phy.ncu.edu.tw/wp-content/uploads/2020/04/國立中央大學理學院「培育英語溝通能力及增進國際移動力計畫」－英語會話佳句跟讀背誦計畫_1090410公布.pdf</t>
        </is>
      </c>
      <c r="I2333" s="7" t="n"/>
      <c r="J2333" s="7" t="n"/>
      <c r="K2333" s="7" t="n"/>
      <c r="L2333" s="7" t="n"/>
      <c r="M2333" s="7" t="inlineStr">
        <is>
          <t>https://www.phy.ncu.edu.tw/news/12633/</t>
        </is>
      </c>
      <c r="N2333" s="7" t="inlineStr">
        <is>
          <t>劉怡貞</t>
        </is>
      </c>
    </row>
    <row r="2334" ht="409.6" customHeight="1">
      <c r="A2334" s="7">
        <f>TRUE()</f>
        <v/>
      </c>
      <c r="B2334" s="7" t="inlineStr">
        <is>
          <t>其他</t>
        </is>
      </c>
      <c r="C2334" s="7" t="n"/>
      <c r="D2334" s="14" t="n">
        <v>43930</v>
      </c>
      <c r="E2334" s="7" t="inlineStr">
        <is>
          <t>教職員工及學生之同住家人或朋友『居家檢疫』、『居家隔離』調查</t>
        </is>
      </c>
      <c r="F2334" s="9" t="inlineStr">
        <is>
          <t>各位教職員工及學生
因新冠肺炎已進入全球流行，近期國內新增多起本土家庭群聚個案， 校方希冀更能掌握師生之健康狀況，故若您同住之家人或朋友為『居家檢疫』或『居家隔離』之個案，請務必填報本問卷https://forms.gle/hExNUfVbJ9ZPcvWK6，並主動告知單位主管，原則不可入校上班、上課。請您居家自主健康管理至同住家人或朋友，居家檢疫或居家隔離期滿為止。
(1)教師應居家自主健康管理，建議採遠距教學或其他補課措施
(2)學生在家自修或線上學習，應居家自主健康管理，不可到校上課
(3)職員應居家自主健康管理，請檢附證明經單位主管核准居家辦公，若因業務性質無法居家辦公者，則應依規定辦理休假、事假或加班補休等相關假別申請。
請假檢附證明文件：
嚴重特殊傳染性肺炎個案接觸者居家(個別)隔離通知書
防範嚴重特殊傳染性肺炎入境健康聲明暨居家檢疫通知書
國立中央大學防疫工作小組 關心您
Teachers, staff, and students
Due to coronavirus has entered the global epidemic, recently Taiwan has many new cases arise from family gathering, the university hopes to better control the health of teachers and students; therefore, if you live with family members or friends who are cases of “home isolation” or “quarantine,” please fill out this questionnaire, as well as take the initiative to inform the unit supervisor, and  do no come to the university to work or to attend class in principle. Please do self-health management at home with the family members or friends that you live together till the period of self-isolation and quarantine is over.
(1) Teachers that should do self-health management at home is suggested to adopt to distance teaching or make up classes mechanisms.
(2) Students who are supposed to do self-health management should do self-studying at home or do online learning, and cannot come to NCU to attend classes.
(3) Staff that should do self-health management at home, should work from home when it is approved by the unit supervisor, if you are unable to work from home, then you should apply for leaves according to regulations.
Attached files for proof of leaves
Notice of quarantine at home (individual) for severe particular transmissible coronavirus
Entry health declaration for prevention of severe particular transmissible coronavirus and home quarantine notice
https://forms.gle/hExNUfVbJ9ZPcvWK6
Epidemic prevention group of National Central University cares about you</t>
        </is>
      </c>
      <c r="G2334" s="7" t="inlineStr">
        <is>
          <t>https://forms.gle/hExNUfVbJ9ZPcvWK6</t>
        </is>
      </c>
      <c r="H2334" s="7" t="inlineStr">
        <is>
          <t>https://forms.gle/hExNUfVbJ9ZPcvWK6</t>
        </is>
      </c>
      <c r="I2334" s="7" t="inlineStr">
        <is>
          <t>https://forms.gle/hExNUfVbJ9ZPcvWK6</t>
        </is>
      </c>
      <c r="J2334" s="7" t="inlineStr">
        <is>
          <t>https://forms.gle/hExNUfVbJ9ZPcvWK6</t>
        </is>
      </c>
      <c r="K2334" s="7" t="n"/>
      <c r="L2334" s="7" t="n"/>
      <c r="M2334" s="7" t="inlineStr">
        <is>
          <t>https://www.phy.ncu.edu.tw/news/%e6%95%99%e8%81%b7%e5%93%a1%e5%b7%a5%e5%8f%8a%e5%ad%b8%e7%94%9f%e4%b9%8b%e5%90%8c%e4%bd%8f%e5%ae%b6%e4%ba%ba%e6%88%96%e6%9c%8b%e5%8f%8b%e3%80%8e%e5%b1%85%e5%ae%b6%e6%aa%a2%e7%96%ab%e3%80%8f%e3%80%81/</t>
        </is>
      </c>
      <c r="N2334" s="7" t="inlineStr">
        <is>
          <t>許慧君</t>
        </is>
      </c>
    </row>
    <row r="2335" ht="92" customHeight="1">
      <c r="A2335" s="7">
        <f>TRUE()</f>
        <v/>
      </c>
      <c r="B2335" s="7" t="inlineStr">
        <is>
          <t>演講</t>
        </is>
      </c>
      <c r="C2335" s="7" t="n"/>
      <c r="D2335" s="14" t="n">
        <v>43929</v>
      </c>
      <c r="E2335" s="7" t="inlineStr">
        <is>
          <t>Complex System and Biophysics Seminar 1090409 - Fractal like cluster formation in cancer-endothelial cell mixture</t>
        </is>
      </c>
      <c r="F2335" s="9" t="inlineStr">
        <is>
          <t>Welcome
Complex System and Biophysics Seminar
Fractal like cluster formation in cancer-endothelial cell mixture
Liu, Chun-Yu
 National Central University
Time: 04/09 (Thu) 12:00 noon
Place: 中央大學科四館六樓 625室(S4-625)</t>
        </is>
      </c>
      <c r="G2335" s="7" t="n"/>
      <c r="H2335" s="7" t="n"/>
      <c r="I2335" s="7" t="n"/>
      <c r="J2335" s="7" t="n"/>
      <c r="K2335" s="7" t="n"/>
      <c r="L2335" s="7" t="n"/>
      <c r="M2335" s="7" t="inlineStr">
        <is>
          <t>https://www.phy.ncu.edu.tw/news/complex-system-and-biophysics-seminar-1090409-fractal-like-cluster-formation-in-cancer-endothelial-cell-mixture/</t>
        </is>
      </c>
      <c r="N2335" s="7" t="inlineStr">
        <is>
          <t>許慧君</t>
        </is>
      </c>
    </row>
    <row r="2336" ht="409.6" customHeight="1">
      <c r="A2336" s="7">
        <f>TRUE()</f>
        <v/>
      </c>
      <c r="B2336" s="7" t="inlineStr">
        <is>
          <t>其他</t>
        </is>
      </c>
      <c r="C2336" s="7" t="n"/>
      <c r="D2336" s="14" t="n">
        <v>43928</v>
      </c>
      <c r="E2336" s="7" t="inlineStr">
        <is>
          <t>中大防疫重要公告(此公告已於4/8更新)</t>
        </is>
      </c>
      <c r="F2336" s="9" t="inlineStr">
        <is>
          <t>各位教職員工及同學大家好：
依據本校4月7日防疫工作會議決議，4/2~4/6日期間曾前往政府公告之11個熱門風景區/景點者(阿里山森林遊樂區、花蓮東大門夜市、嘉義文化路、台南關子嶺、虎頭埤、烏山頭水庫及湖境度假會館等埤塘風景區、高雄興達港、旗山老街、雲林北港朝天宮、屏東縣南州鄉以南（含墾丁觀光景點）)，請務必填報線上問卷https://forms.gle/gnKrqPASpV3c5ogz8，並自主健康管理14天，自主健康管理期間，請依下列規定辦理：
【1】職員工上班應全程配戴口罩，如欲請假者，請依人事室4/6日公告事項辦理。
【2】學生上課應全程配戴口罩，如欲請假者，課業部分請依教務處規定辦理，請假事宜請洽生輔組。(請假事由：4/2-4/6旅遊史)
【3】教師建議採遠端遠端視訊上課，如採實體課程，教師應全程配戴口罩。
【4】發燒或上呼吸道症狀通報網址：https://cis.ncu.edu.tw/iNCU/home
通報專線：1、上班時間（衛保組）03-2804814；2、非上班時間（校安中心）03-2805666
【5】自主管理期間每天量測體溫2次，外出時務必配戴口罩，如有身體不適請撥打免付費防疫專線1922，依指示立即就醫，請勿到校上班上課。
如經醫師確認為一般上呼吸道感染，且無服用退燒藥物亦沒有發燒症狀24小時後，仍可回校上班上課！
【6】校方發言窗口：03-4227151轉57013（秘書室）
國立中央大學防疫工作小組 關心您
Dear everyone,
If you have visited these 11 locations warned by The Central Epidemic Command Center (CECC) during the spring break (Kenting, Alishan Forest Recreation Area, Hualien Dongdamen Night Market, Chiayi Cultural Road, Tainan Guanziling, Hutoupi, Wushantou Reservoir Scenic Area, Kaohsiung Xing Da Harbor, Qishan Old Street, Yunlin Beigang Chaotian Temple), please  fill out this questionnaire (https://forms.gle/gnKrqPASpV3c5ogz8) and conduct 14 days of self- health management. Wear a mask during self-health management. If you feel unwell, to call the toll-free Communicable Disease Reporting and Consultation Hotline, 1922 (or 0800-001922), and inform the physician of any history of travel.
Notice:
Please wear a mask during the class.
Maintain social distancing( 1.5 meters indoor; 1 meter outdoor) and washing your hands correctly.
Students requesting leave to contact the Student Services Division.
Notify the school health systems by calling Division of Health Service 03-2804814 (during office hours) or Campus Security Report Center 03-2805666 (off-work time).
Online reporting system for persons with fever or upper respiratory symptoms.   https://cis.ncu.edu.tw/iNCU/home</t>
        </is>
      </c>
      <c r="G2336" s="7" t="inlineStr">
        <is>
          <t>https://forms.gle/gnKrqPASpV3c5ogz8</t>
        </is>
      </c>
      <c r="H2336" s="7" t="inlineStr">
        <is>
          <t>https://forms.gle/gnKrqPASpV3c5ogz8</t>
        </is>
      </c>
      <c r="I2336" s="7" t="inlineStr">
        <is>
          <t>https://cis.ncu.edu.tw/iNCU/home</t>
        </is>
      </c>
      <c r="J2336" s="7" t="inlineStr">
        <is>
          <t>https://cis.ncu.edu.tw/iNCU/home</t>
        </is>
      </c>
      <c r="K2336" s="7" t="inlineStr">
        <is>
          <t>https://forms.gle/gnKrqPASpV3c5ogz8</t>
        </is>
      </c>
      <c r="L2336" s="7" t="inlineStr">
        <is>
          <t>https://forms.gle/gnKrqPASpV3c5ogz8</t>
        </is>
      </c>
      <c r="M2336" s="7" t="inlineStr">
        <is>
          <t>https://www.phy.ncu.edu.tw/news/%e4%b8%ad%e5%a4%a7%e9%98%b2%e7%96%ab%e9%87%8d%e8%a6%81%e5%85%ac%e5%91%8a/</t>
        </is>
      </c>
      <c r="N2336" s="7" t="inlineStr">
        <is>
          <t>許慧君</t>
        </is>
      </c>
    </row>
    <row r="2337" ht="53" customHeight="1">
      <c r="A2337" s="7">
        <f>TRUE()</f>
        <v/>
      </c>
      <c r="B2337" s="7" t="inlineStr">
        <is>
          <t>其他</t>
        </is>
      </c>
      <c r="C2337" s="7" t="n"/>
      <c r="D2337" s="14" t="n">
        <v>43928</v>
      </c>
      <c r="E2337" s="7" t="inlineStr">
        <is>
          <t>物理系冷氣清洗保養公告</t>
        </is>
      </c>
      <c r="F2337" s="9" t="inlineStr">
        <is>
          <t>時間：4/11(六) 
二樓：202、204
七樓：721
 進行冷氣清洗保養作業，其間略有噪音，不便之處請多諒解。</t>
        </is>
      </c>
      <c r="G2337" s="7" t="n"/>
      <c r="H2337" s="7" t="n"/>
      <c r="I2337" s="7" t="n"/>
      <c r="J2337" s="7" t="n"/>
      <c r="K2337" s="7" t="n"/>
      <c r="L2337" s="7" t="n"/>
      <c r="M2337" s="7" t="inlineStr">
        <is>
          <t>https://www.phy.ncu.edu.tw/news/%e7%89%a9%e7%90%86%e7%b3%bb%e5%86%b7%e6%b0%a3%e6%b8%85%e6%b4%97%e4%bf%9d%e9%a4%8a%e5%85%ac%e5%91%8a/</t>
        </is>
      </c>
      <c r="N2337" s="7" t="inlineStr">
        <is>
          <t>許慧君</t>
        </is>
      </c>
    </row>
    <row r="2338" ht="53" customHeight="1">
      <c r="A2338" s="7">
        <f>TRUE()</f>
        <v/>
      </c>
      <c r="B2338" s="7" t="inlineStr">
        <is>
          <t>演講</t>
        </is>
      </c>
      <c r="C2338" s="7" t="n"/>
      <c r="D2338" s="14" t="n">
        <v>43927</v>
      </c>
      <c r="E2338" s="7" t="inlineStr">
        <is>
          <t>Colloquium20200414-延後六月舉辦</t>
        </is>
      </c>
      <c r="F2338" s="9" t="inlineStr">
        <is>
          <t>4.14 的邀請演講延期到6.16舉行
講者建議觀看線上影片(https://www.youtube.com/watch?v=9KlYZ528-sQ )以及附件中的兩篇參考文章.
修課同學請務必依照LMS公告的時間準時在線上繳交報告, 遲交者不予以補交.</t>
        </is>
      </c>
      <c r="G2338" s="7" t="inlineStr">
        <is>
          <t>https://www.youtube.com/watch?v=9KlYZ528-sQ</t>
        </is>
      </c>
      <c r="H2338" s="7" t="inlineStr">
        <is>
          <t>https://www.youtube.com/watch?v=9KlYZ528-sQ</t>
        </is>
      </c>
      <c r="I2338" s="7" t="n"/>
      <c r="J2338" s="7" t="n"/>
      <c r="K2338" s="7" t="n"/>
      <c r="L2338" s="7" t="n"/>
      <c r="M2338" s="7" t="inlineStr">
        <is>
          <t>https://www.phy.ncu.edu.tw/news/colloquium20200414/</t>
        </is>
      </c>
      <c r="N2338" s="7" t="inlineStr">
        <is>
          <t>許慧君</t>
        </is>
      </c>
    </row>
    <row r="2339" ht="131" customHeight="1">
      <c r="A2339" s="7">
        <f>TRUE()</f>
        <v/>
      </c>
      <c r="B2339" s="7" t="inlineStr">
        <is>
          <t>其他</t>
        </is>
      </c>
      <c r="C2339" s="7" t="n"/>
      <c r="D2339" s="14" t="n">
        <v>43927</v>
      </c>
      <c r="E2339" s="7" t="inlineStr">
        <is>
          <t>物理系辦調查各類得獎</t>
        </is>
      </c>
      <c r="F2339" s="9" t="inlineStr">
        <is>
          <t>為於物理小年會辦理各類得獎表揚
系辦調查108.06-109.05得獎資料
只要您得獎是屬於[國際研討會]、[科技部各類獎項]、[非中央大學頒發的學術獎項]..等
不包含[2020物理年會得獎]及[各類獎學金得獎]
請回覆下列資訊至 corona@ncu.edu.tw
1.姓名
2.學號
3.頒獎單位
4.得獎名稱
5.得獎日期(年月日)</t>
        </is>
      </c>
      <c r="G2339" s="7" t="n"/>
      <c r="H2339" s="7" t="n"/>
      <c r="I2339" s="7" t="n"/>
      <c r="J2339" s="7" t="n"/>
      <c r="K2339" s="7" t="n"/>
      <c r="L2339" s="7" t="n"/>
      <c r="M2339" s="7" t="inlineStr">
        <is>
          <t>https://www.phy.ncu.edu.tw/news/%e7%89%a9%e7%90%86%e7%b3%bb%e8%be%a6%e8%aa%bf%e6%9f%a5%e5%90%84%e9%a1%9e%e5%be%97%e7%8d%8e/</t>
        </is>
      </c>
      <c r="N2339" s="7" t="inlineStr">
        <is>
          <t>許慧君</t>
        </is>
      </c>
    </row>
    <row r="2340" ht="157" customHeight="1">
      <c r="A2340" s="7">
        <f>TRUE()</f>
        <v/>
      </c>
      <c r="B2340" s="7" t="inlineStr">
        <is>
          <t>其他</t>
        </is>
      </c>
      <c r="C2340" s="7" t="n"/>
      <c r="D2340" s="14" t="n">
        <v>43927</v>
      </c>
      <c r="E2340" s="7" t="inlineStr">
        <is>
          <t>因應疫情措施，電算中心與思科提供本校雲端會議服務WebEx for NCU已開放申請</t>
        </is>
      </c>
      <c r="F2340" s="9" t="inlineStr">
        <is>
          <t>因應疫情措施，電算中心與思科提供本校雲端會議服務，透過雲端會議服務可以遠距溝通、工作或學習等各式需求。
防疫期間提供本校教師、本校公務單位-行政、系所、中心(目前先暫訂提供一級、二級單位各一個帳號將再視情況調整)申請。
申請信件主旨:
「雲端會議服務帳號申請」及以上申請資料寄email到電算中心-網路系統組邱先生(center38@cc.ncu.edu.tw)申請。
註:申請時所填寫的信箱為該會議室主持人帳號，我們在收到申請email一個工作天內審核通過後將建立帳號，系統將會發送啟用信件至申請之信箱。
詳細申請方式、使用方式及服務網址請至電算中心防疫措施/Cisco Webex Meetings for NCU頁面了解。
https://www.cc.ncu.edu.tw/page/webex_ncu</t>
        </is>
      </c>
      <c r="G2340" s="7" t="inlineStr">
        <is>
          <t>center38@cc.ncu.edu.tw)申請</t>
        </is>
      </c>
      <c r="H2340" s="7" t="inlineStr">
        <is>
          <t>mailto:center38@cc.ncu.edu.tw)申請</t>
        </is>
      </c>
      <c r="I2340" s="7" t="inlineStr">
        <is>
          <t>https://www.cc.ncu.edu.tw/page/webex_ncu</t>
        </is>
      </c>
      <c r="J2340" s="7" t="inlineStr">
        <is>
          <t>https://www.cc.ncu.edu.tw/page/webex_ncu</t>
        </is>
      </c>
      <c r="K2340" s="7" t="n"/>
      <c r="L2340" s="7" t="n"/>
      <c r="M2340" s="7" t="inlineStr">
        <is>
          <t>https://www.phy.ncu.edu.tw/news/%e5%9b%a0%e6%87%89%e7%96%ab%e6%83%85%e6%8e%aa%e6%96%bd%ef%bc%8c%e9%9b%bb%e7%ae%97%e4%b8%ad%e5%bf%83%e8%88%87%e6%80%9d%e7%a7%91%e6%8f%90%e4%be%9b%e6%9c%ac%e6%a0%a1%e9%9b%b2%e7%ab%af%e6%9c%83%e8%ad%b0/</t>
        </is>
      </c>
      <c r="N2340" s="7" t="inlineStr">
        <is>
          <t>許慧君</t>
        </is>
      </c>
    </row>
    <row r="2341" ht="131" customHeight="1">
      <c r="A2341" s="7">
        <f>TRUE()</f>
        <v/>
      </c>
      <c r="B2341" s="7" t="inlineStr">
        <is>
          <t>其他</t>
        </is>
      </c>
      <c r="C2341" s="7" t="n"/>
      <c r="D2341" s="14" t="n">
        <v>43927</v>
      </c>
      <c r="E2341" s="7" t="inlineStr">
        <is>
          <t>致理學院全體同仁(教職員工)及學生信件</t>
        </is>
      </c>
      <c r="F2341" s="9" t="inlineStr">
        <is>
          <t>各位理學院師生及同仁，
針對清明連假後，教育部通報要求大專院校全體學生、職員及教師，針對防疫相關重點如下，懇請同仁、師生注意並加強宣導。
返校或返回宿舍後第一時間，嚴格執行健康監測，除量測體溫外，如遇發燒、腹瀉、失去嗅覺味覺等，當事人應立即帶口罩安排就醫，並通知衛保組。
連假結束後，應自主健康監測14天。
嚴格執行社交距離規範，上課、集會若無法維持室內5公尺、室外1公尺，應要求配戴口罩。即便對特定人之聚會集合，也應從嚴認定。
避免旅遊聚會，並落實監督所有在校人員的自我健康管理。
院長 林宗泰109.04.06</t>
        </is>
      </c>
      <c r="G2341" s="7" t="n"/>
      <c r="H2341" s="7" t="n"/>
      <c r="I2341" s="7" t="n"/>
      <c r="J2341" s="7" t="n"/>
      <c r="K2341" s="7" t="n"/>
      <c r="L2341" s="7" t="n"/>
      <c r="M2341" s="7" t="inlineStr">
        <is>
          <t>https://www.phy.ncu.edu.tw/news/%e8%87%b4%e7%90%86%e5%ad%b8%e9%99%a2%e5%85%a8%e9%ab%94%e5%90%8c%e4%bb%81%e6%95%99%e8%81%b7%e5%93%a1%e5%b7%a5%e5%8f%8a%e5%ad%b8%e7%94%9f%e4%bf%a1%e4%bb%b6/</t>
        </is>
      </c>
      <c r="N2341" s="7" t="inlineStr">
        <is>
          <t>許慧君</t>
        </is>
      </c>
    </row>
    <row r="2342">
      <c r="A2342" s="7">
        <f>TRUE()</f>
        <v/>
      </c>
      <c r="B2342" s="7" t="inlineStr">
        <is>
          <t>其他</t>
        </is>
      </c>
      <c r="C2342" s="7" t="n"/>
      <c r="D2342" s="14" t="n">
        <v>43922</v>
      </c>
      <c r="E2342" s="7" t="inlineStr">
        <is>
          <t>失物招領(109.04.01)</t>
        </is>
      </c>
      <c r="F2342" s="7" t="inlineStr">
        <is>
          <t>有遺失下列物品者，請儘速至物理系辦(S4-629)認領! 未領取物品將於109.04.30清除。</t>
        </is>
      </c>
      <c r="G2342" s="7" t="inlineStr">
        <is>
          <t>http://www.phy.ncu.edu.tw/wp-content/uploads/2020/04/S__3471</t>
        </is>
      </c>
      <c r="H2342" s="7" t="inlineStr">
        <is>
          <t>http://www.phy.ncu.edu.tw/wp-content/uploads/2020/04/S__34717705.jpg</t>
        </is>
      </c>
      <c r="I2342" s="7" t="n"/>
      <c r="J2342" s="7" t="n"/>
      <c r="K2342" s="7" t="n"/>
      <c r="L2342" s="7" t="n"/>
      <c r="M2342" s="7" t="inlineStr">
        <is>
          <t>https://www.phy.ncu.edu.tw/news/%e5%a4%b1%e7%89%a9%e6%8b%9b%e9%a0%98109-04-01/</t>
        </is>
      </c>
      <c r="N2342" s="7" t="inlineStr">
        <is>
          <t>許慧君</t>
        </is>
      </c>
    </row>
    <row r="2343" ht="53" customHeight="1">
      <c r="A2343" s="7">
        <f>TRUE()</f>
        <v/>
      </c>
      <c r="B2343" s="7" t="inlineStr">
        <is>
          <t>演講</t>
        </is>
      </c>
      <c r="C2343" s="7" t="n"/>
      <c r="D2343" s="14" t="n">
        <v>43921</v>
      </c>
      <c r="E2343" s="7" t="inlineStr">
        <is>
          <t>Colloquium20200407-延後六月舉辦</t>
        </is>
      </c>
      <c r="F2343" s="9" t="inlineStr">
        <is>
          <t>4/7演講延後至六月舉辦
修課同學請自行觀看老師在LMS發佈之COVID-19 (武漢肺炎) 之病毒學解析(https://www.youtube.com/watch?v=5j7DgvUoSYI )
並需撰寫報告</t>
        </is>
      </c>
      <c r="G2343" s="7" t="inlineStr">
        <is>
          <t>https://www.youtube.com/watch?v=5j7DgvUoSYI</t>
        </is>
      </c>
      <c r="H2343" s="7" t="inlineStr">
        <is>
          <t>https://www.youtube.com/watch?v=5j7DgvUoSYI</t>
        </is>
      </c>
      <c r="I2343" s="7" t="n"/>
      <c r="J2343" s="7" t="n"/>
      <c r="K2343" s="7" t="n"/>
      <c r="L2343" s="7" t="n"/>
      <c r="M2343" s="7" t="inlineStr">
        <is>
          <t>https://www.phy.ncu.edu.tw/news/colloquium20200407-%e5%bb%b6%e5%be%8c%e5%85%ad%e6%9c%88%e8%88%89%e8%be%a6/</t>
        </is>
      </c>
      <c r="N2343" s="7" t="inlineStr">
        <is>
          <t>許慧君</t>
        </is>
      </c>
    </row>
    <row r="2344" ht="92" customHeight="1">
      <c r="A2344" s="7">
        <f>TRUE()</f>
        <v/>
      </c>
      <c r="B2344" s="7" t="inlineStr">
        <is>
          <t>其他</t>
        </is>
      </c>
      <c r="C2344" s="7" t="n"/>
      <c r="D2344" s="14" t="n">
        <v>43921</v>
      </c>
      <c r="E2344" s="7" t="inlineStr">
        <is>
          <t>物理系冷氣/風扇清洗保養公告</t>
        </is>
      </c>
      <c r="F2344" s="9" t="inlineStr">
        <is>
          <t>時間：4/2(四)、4/6(一)校際活動周(停課不停班)
健雄館
二樓：202、204、209
六樓：621、623、625、626、627
七樓：719、721、724
教學館：202、206教室
進行冷氣清洗保養作業，其間略有噪音，不便之處請多諒解。</t>
        </is>
      </c>
      <c r="G2344" s="7" t="n"/>
      <c r="H2344" s="7" t="n"/>
      <c r="I2344" s="7" t="n"/>
      <c r="J2344" s="7" t="n"/>
      <c r="K2344" s="7" t="n"/>
      <c r="L2344" s="7" t="n"/>
      <c r="M2344" s="7" t="inlineStr">
        <is>
          <t>https://www.phy.ncu.edu.tw/news/%e7%89%a9%e7%90%86%e7%b3%bb%e5%86%b7%e6%b0%a3-%e9%a2%a8%e6%89%87%e6%b8%85%e6%b4%97%e4%bf%9d%e9%a4%8a%e5%85%ac%e5%91%8a/</t>
        </is>
      </c>
      <c r="N2344" s="7" t="inlineStr">
        <is>
          <t>許慧君</t>
        </is>
      </c>
    </row>
    <row r="2345" ht="381" customHeight="1">
      <c r="A2345" s="7">
        <f>TRUE()</f>
        <v/>
      </c>
      <c r="B2345" s="7" t="inlineStr">
        <is>
          <t>招生</t>
        </is>
      </c>
      <c r="C2345" s="7" t="inlineStr">
        <is>
          <t>高中生</t>
        </is>
      </c>
      <c r="D2345" s="14" t="n">
        <v>43921</v>
      </c>
      <c r="E2345" s="7" t="inlineStr">
        <is>
          <t>109學年度大學個人申請入學第二階段指定項目甄試通知</t>
        </is>
      </c>
      <c r="F2345" s="9" t="inlineStr">
        <is>
          <t>109學年度大學個人申請入學第二階段指定項目甄試通知函內容如下，敬請查閱。
通知函正本於109年3月31日以限時郵件寄出，敬請注意收件，謝謝！
一、隨函檢附本校致考生及家長公開信(請點入查看)、指定項目甄試繳費及上傳審查資料通知單(請點入查看)。
二、報到日期、時間及地點：
日期：109年04月23日（星期四）
時間：本系將於4月13日16：00前公佈面試順序表於本系網頁，公告後即不得要求更改；4月17日逕予錄取放榜後，公佈最終版（排除逕予錄取者），不再另行寄發紙本通知單，請各位考生務必上網確認報到及面試順序。
地點：健雄館（科學四館）六樓S4-627室
三、考生應攜帶物品（報到繳驗文件）：
本通知函、身分證明文件（附有照片之學生證、身分證正本或健保卡）
四、注意事項：
請依所屬之指定報到時間親自辦理報到。如預期會因故遲到者請事先告知，若於當天面試全部結束前完成報到，將安排於最後一位考生之後遞補面試，不得異議。
面試方式及流程：請參閱本系考生須知（請至本校招生組網站查詢）。各試場面試完畢後，請等待工作人員引領至下一個試場。為控管時間流程，每個試場面試結束前1分鐘，工作人員將敲門3聲以作提醒，面試時間到時敲門1聲後隨即開門。
自報到時間起至完成面試流程約需一小時。
請考生及陪考人員於04月09日起至04月22日止，線上填寫「新型冠狀病毒TOCC評估表」（防疫聲明書），網址：https://forms.gle/39PVmMeN7v2eDguWA
五、招生宣傳說明會：
面試當日本系將於上午9:00、11:00及下午13:50、15:50為考生及家長們進行學系簡介及意見交流，同時備有點心餐盒，誠摯邀請考生及家長參加。
六、聯絡方式：
聯絡人：物理系辦公室 吳小姐
聯絡電話：(03) 422-7151轉分機65300
傳真：(03) 4251175
E-mail: cswu@ncu.edu.tw
物理系網頁：http://www.phy.ncu.edu.tw/</t>
        </is>
      </c>
      <c r="G2345" s="7" t="inlineStr">
        <is>
          <t>致考生及家長公開信</t>
        </is>
      </c>
      <c r="H2345" s="7" t="inlineStr">
        <is>
          <t>http://pdc.adm.ncu.edu.tw/postM/post/adm/1090330_1.pdf</t>
        </is>
      </c>
      <c r="I2345" s="7" t="inlineStr">
        <is>
          <t>指定項目甄試繳費及上傳審查資料通知單</t>
        </is>
      </c>
      <c r="J2345" s="7" t="inlineStr">
        <is>
          <t>http://pdc.adm.ncu.edu.tw/postM/post/adm/1090331_1.pdf</t>
        </is>
      </c>
      <c r="K2345" s="7" t="inlineStr">
        <is>
          <t>https://forms.gle/39PVmMeN7v2eDguWA</t>
        </is>
      </c>
      <c r="L2345" s="7" t="inlineStr">
        <is>
          <t>https://forms.gle/39PVmMeN7v2eDguWA</t>
        </is>
      </c>
      <c r="M2345" s="7" t="inlineStr">
        <is>
          <t>https://www.phy.ncu.edu.tw/news/109%e5%ad%b8%e5%b9%b4%e5%ba%a6%e5%a4%a7%e5%ad%b8%e5%80%8b%e4%ba%ba%e7%94%b3%e8%ab%8b%e5%85%a5%e5%ad%b8%e7%ac%ac%e4%ba%8c%e9%9a%8e%e6%ae%b5%e6%8c%87%e5%ae%9a%e9%a0%85%e7%9b%ae%e7%94%84%e8%a9%a6/</t>
        </is>
      </c>
      <c r="N2345" s="7" t="inlineStr">
        <is>
          <t>吳菁穗</t>
        </is>
      </c>
    </row>
    <row r="2346" ht="105" customHeight="1">
      <c r="A2346" s="7">
        <f>TRUE()</f>
        <v/>
      </c>
      <c r="B2346" s="7" t="inlineStr">
        <is>
          <t>計畫</t>
        </is>
      </c>
      <c r="C2346" s="7" t="n"/>
      <c r="D2346" s="14" t="n">
        <v>43921</v>
      </c>
      <c r="E2346" s="7" t="inlineStr">
        <is>
          <t>科技部110年度博士生赴國外研究申請</t>
        </is>
      </c>
      <c r="F2346" s="9" t="inlineStr">
        <is>
          <t>一、依科技部109年3月19日科部科字第1090017339B號來文辦理。
二、科技部110年度博士生赴國外研究申請案自109年6月1日起受理線上申請，本校校內線上申請截止日為109年7月30日中午12時止(逾期恕不受理)。
三、計畫相關規定及申請方式請參考科技部網站公告:https://bit.ly/2WJDKPU。
公告人:高小姐 分機57084
Attachments:
校內公告_校內截止日109年7月30日中午12時止
科技部公文</t>
        </is>
      </c>
      <c r="G2346" s="7" t="inlineStr">
        <is>
          <t>https://bit.ly/2WJDKPU。</t>
        </is>
      </c>
      <c r="H2346" s="7" t="inlineStr">
        <is>
          <t>https://bit.ly/2WJDKPU</t>
        </is>
      </c>
      <c r="I2346" s="7" t="inlineStr">
        <is>
          <t>http://oia.ncu.edu.tw/attachments/article/2644/official%20do</t>
        </is>
      </c>
      <c r="J2346" s="7" t="inlineStr">
        <is>
          <t>http://oia.ncu.edu.tw/attachments/article/2644/official%20document%20for%20all%20departments.pdf</t>
        </is>
      </c>
      <c r="K2346" s="7" t="inlineStr">
        <is>
          <t>校內公告_校內截止日109年7月30日中午12時止</t>
        </is>
      </c>
      <c r="L2346" s="7" t="inlineStr">
        <is>
          <t>http://oia.ncu.edu.tw/attachments/article/2644/official%20document%20for%20all%20departments.pdf</t>
        </is>
      </c>
      <c r="M2346" s="7" t="inlineStr">
        <is>
          <t>https://www.phy.ncu.edu.tw/news/%e7%a7%91%e6%8a%80%e9%83%a8110%e5%b9%b4%e5%ba%a6%e5%8d%9a%e5%a3%ab%e7%94%9f%e8%b5%b4%e5%9c%8b%e5%a4%96%e7%a0%94%e7%a9%b6%e7%94%b3%e8%ab%8b/</t>
        </is>
      </c>
      <c r="N2346" s="7" t="inlineStr">
        <is>
          <t>許慧君</t>
        </is>
      </c>
    </row>
    <row r="2347" ht="222" customHeight="1">
      <c r="A2347" s="7">
        <f>TRUE()</f>
        <v/>
      </c>
      <c r="B2347" s="7" t="inlineStr">
        <is>
          <t>其他</t>
        </is>
      </c>
      <c r="C2347" s="7" t="n"/>
      <c r="D2347" s="14" t="n">
        <v>43921</v>
      </c>
      <c r="E2347" s="7" t="inlineStr">
        <is>
          <t>連續假期防疫注意事項</t>
        </is>
      </c>
      <c r="F2347" s="9" t="inlineStr">
        <is>
          <t>清明連假將屆，為避免假期間造成防疫破口，請依下列教育部防疫通報規定事項辦理。
連假期間若有身體不適甚或確診情形，請及時回報本校校安中心(專線電話03-2805666或手機0911949630)。
教職員工生除經專案許可外，假期期間不得出國，並盡量減少出入人潮聚集場所；另為利後續可能之疫調所需，建議大家開啟手機定位功能，並盡可能紀錄放假期間活動足跡日誌。
在國內參加集會活動須審慎評估，並對與會者資訊、活動場所條件等可能風險程度有充分了解，盡量避免出入人群聚集場所，或俟疫情結束再參加。
應儘量避免接觸近日自國外返台之親友，尤其在居家檢疫、居家隔離、自主健康管理期間之親友。
本校教職員工生若有正在進行居家檢疫、居家隔離及自主健康管理者，本校學務處皆已建立聯繫管道，假期期間仍持續關懷；居家檢疫、居家隔離者不得外出，亦不得邀請朋友到居家檢疫、居家隔離處所。
假期結束前，各單位應對所屬館舍進行全面性消毒清潔，尤其教室、宿舍、餐廳、圖書館、廁所、實驗室等人潮較多之場所；並應於假期期間，減少校外人員進出機會，以避免感染源進入學校。
校園安全管理委員會</t>
        </is>
      </c>
      <c r="G2347" s="7" t="n"/>
      <c r="H2347" s="7" t="n"/>
      <c r="I2347" s="7" t="n"/>
      <c r="J2347" s="7" t="n"/>
      <c r="K2347" s="7" t="n"/>
      <c r="L2347" s="7" t="n"/>
      <c r="M2347" s="7" t="inlineStr">
        <is>
          <t>https://www.phy.ncu.edu.tw/news/%e9%80%a3%e7%ba%8c%e5%81%87%e6%9c%9f%e9%98%b2%e7%96%ab%e6%b3%a8%e6%84%8f%e4%ba%8b%e9%a0%85/</t>
        </is>
      </c>
      <c r="N2347" s="7" t="inlineStr">
        <is>
          <t>許慧君</t>
        </is>
      </c>
    </row>
    <row r="2348" ht="105" customHeight="1">
      <c r="A2348" s="7">
        <f>TRUE()</f>
        <v/>
      </c>
      <c r="B2348" s="7" t="inlineStr">
        <is>
          <t>獎學金</t>
        </is>
      </c>
      <c r="C2348" s="7" t="n"/>
      <c r="D2348" s="14" t="n">
        <v>43920</v>
      </c>
      <c r="E2348" s="7" t="inlineStr">
        <is>
          <t>108-2物理學系上詮光纖獎學金得獎名單</t>
        </is>
      </c>
      <c r="F2348" s="9" t="inlineStr">
        <is>
          <t>請得獎同學留意得獎信件通知!
補助學生出國交流獎助:申請案皆未通過
補助學生出席國際會議
碩士班 2年級 107222036 張昕
碩士班 1年級 108222035 陳諾
碩士班 1年級 108222037 曾昭凱
研究傑出獎助:無人申請
清寒優秀學生獎助:得獎名單不公開</t>
        </is>
      </c>
      <c r="G2348" s="7" t="n"/>
      <c r="H2348" s="7" t="n"/>
      <c r="I2348" s="7" t="n"/>
      <c r="J2348" s="7" t="n"/>
      <c r="K2348" s="7" t="n"/>
      <c r="L2348" s="7" t="n"/>
      <c r="M2348" s="7" t="inlineStr">
        <is>
          <t>https://www.phy.ncu.edu.tw/news/108-2%e7%89%a9%e7%90%86%e5%ad%b8%e7%b3%bb%e4%b8%8a%e8%a9%ae%e5%85%89%e7%ba%96%e7%8d%8e%e5%ad%b8%e9%87%91%e5%be%97%e7%8d%8e%e5%90%8d%e5%96%ae/</t>
        </is>
      </c>
      <c r="N2348" s="7" t="inlineStr">
        <is>
          <t>許慧君</t>
        </is>
      </c>
    </row>
    <row r="2349" ht="79" customHeight="1">
      <c r="A2349" s="7">
        <f>TRUE()</f>
        <v/>
      </c>
      <c r="B2349" s="7" t="inlineStr">
        <is>
          <t>獎學金</t>
        </is>
      </c>
      <c r="C2349" s="7" t="n"/>
      <c r="D2349" s="14" t="n">
        <v>43920</v>
      </c>
      <c r="E2349" s="7" t="inlineStr">
        <is>
          <t>108-2物理學系德成基金會獎學金得獎名單</t>
        </is>
      </c>
      <c r="F2349" s="9" t="inlineStr">
        <is>
          <t>大學部 3年級 106202502 張芷婷
大學部 3年級 106202505 莊宇正
大學部 3年級 106202515 廖政霖
本獎學金獲獎人於次一學年度每學期領取4 萬元獎學金。
得獎人須於次一學年度間擔任至少72 小時助教工作。
請得獎者留意系辦信件通知，謝謝!</t>
        </is>
      </c>
      <c r="G2349" s="7" t="n"/>
      <c r="H2349" s="7" t="n"/>
      <c r="I2349" s="7" t="n"/>
      <c r="J2349" s="7" t="n"/>
      <c r="K2349" s="7" t="n"/>
      <c r="L2349" s="7" t="n"/>
      <c r="M2349" s="7" t="inlineStr">
        <is>
          <t>https://www.phy.ncu.edu.tw/news/108-2%e7%89%a9%e7%90%86%e5%ad%b8%e7%b3%bb%e5%be%b7%e6%88%90%e5%9f%ba%e9%87%91%e6%9c%83%e7%8d%8e%e5%ad%b8%e9%87%91%e5%be%97%e7%8d%8e%e5%90%8d%e5%96%ae/</t>
        </is>
      </c>
      <c r="N2349" s="7" t="inlineStr">
        <is>
          <t>許慧君</t>
        </is>
      </c>
    </row>
    <row r="2350" ht="297" customHeight="1">
      <c r="A2350" s="7">
        <f>TRUE()</f>
        <v/>
      </c>
      <c r="B2350" s="7" t="inlineStr">
        <is>
          <t>演講</t>
        </is>
      </c>
      <c r="C2350" s="7" t="n"/>
      <c r="D2350" s="14" t="n">
        <v>43918</v>
      </c>
      <c r="E2350" s="7" t="inlineStr">
        <is>
          <t>(取消cancel)Department of Physics, NCU - Colloquium20200331</t>
        </is>
      </c>
      <c r="F2350" s="9" t="inlineStr">
        <is>
          <t>3/31演講取消(延後至5月19日舉辦)
修課同學請自行觀看老師在LMS發佈之替代影片以及報告之繳交
Colloquium
Department of Physics, NCU
The Macro- and Microphysics of Supermassive Black Hole Feedback
Prof. Hsiang-Yi Karen Yang (楊湘怡)
Dept. of Physics, NTHU
Date 2020.03.31 (Tue)
Place S4-625
Time 13:30-15:00
Abstract:
Energetic feedback by relativistic jets from supermassive black holes (SMBHs) is influential for the cosmic evolution of massive galaxies and galaxy clusters. In particular, there is strong observational evidence that SMBH jets can heat the gas within galaxy clusters and prevent them from cooling catastrophically. However, it remains elusive how exactly the jet energy is converted into heat and how the heat is distributed, and many of these processes are dependent on the "microphysics" -- physics that is not resolvable and not captured by purely hydrodynamic simulations. In this talk, I will share with you insights that we gained over the past few years from numerical simulations including the microphysical mechanisms. Specifically, I will first talk about standard picture of SMBH heating by momentum-driven jets on the macroscopic level. Then I will discuss how the microphysics of cosmic rays could affect the feedback processes and the macroscopic properties of clusters.</t>
        </is>
      </c>
      <c r="G2350" s="7" t="n"/>
      <c r="H2350" s="7" t="n"/>
      <c r="I2350" s="7" t="n"/>
      <c r="J2350" s="7" t="n"/>
      <c r="K2350" s="7" t="n"/>
      <c r="L2350" s="7" t="n"/>
      <c r="M2350" s="7" t="inlineStr">
        <is>
          <t>https://www.phy.ncu.edu.tw/news/%e5%8f%96%e6%b6%88canceldepartment-of-physics-ncu-colloquium20200331/</t>
        </is>
      </c>
      <c r="N2350" s="7" t="inlineStr">
        <is>
          <t>許慧君</t>
        </is>
      </c>
    </row>
    <row r="2351">
      <c r="A2351" s="7">
        <f>TRUE()</f>
        <v/>
      </c>
      <c r="B2351" s="7" t="inlineStr">
        <is>
          <t>其他</t>
        </is>
      </c>
      <c r="C2351" s="7" t="n"/>
      <c r="D2351" s="14" t="n">
        <v>43915</v>
      </c>
      <c r="E2351" s="7" t="inlineStr">
        <is>
          <t>線上教學課程數位化</t>
        </is>
      </c>
      <c r="F2351" s="7" t="inlineStr">
        <is>
          <t>線上教學課程數位化請點我</t>
        </is>
      </c>
      <c r="G2351" s="7" t="inlineStr">
        <is>
          <t>線上教學課程數位化請點我</t>
        </is>
      </c>
      <c r="H2351" s="7" t="inlineStr">
        <is>
          <t>http://pdc.adm.ncu.edu.tw/CDVID/2020/</t>
        </is>
      </c>
      <c r="I2351" s="7" t="n"/>
      <c r="J2351" s="7" t="n"/>
      <c r="K2351" s="7" t="n"/>
      <c r="L2351" s="7" t="n"/>
      <c r="M2351" s="7" t="inlineStr">
        <is>
          <t>https://www.phy.ncu.edu.tw/news/%e7%b7%9a%e4%b8%8a%e6%95%99%e5%ad%b8%e8%aa%b2%e7%a8%8b%e6%95%b8%e4%bd%8d%e5%8c%96/</t>
        </is>
      </c>
      <c r="N2351" s="7" t="inlineStr">
        <is>
          <t>許慧君</t>
        </is>
      </c>
    </row>
    <row r="2352">
      <c r="A2352" s="7">
        <f>TRUE()</f>
        <v/>
      </c>
      <c r="B2352" s="7" t="inlineStr">
        <is>
          <t>其他</t>
        </is>
      </c>
      <c r="C2352" s="7" t="n"/>
      <c r="D2352" s="14" t="n">
        <v>43912</v>
      </c>
      <c r="E2352" s="7" t="inlineStr">
        <is>
          <t>周校長給中大教職員工生的公開信</t>
        </is>
      </c>
      <c r="F2352" s="7" t="inlineStr">
        <is>
          <t>校長公開信1090322</t>
        </is>
      </c>
      <c r="G2352" s="7" t="inlineStr">
        <is>
          <t>校長公開信1090322</t>
        </is>
      </c>
      <c r="H2352" s="7" t="inlineStr">
        <is>
          <t>http://www.phy.ncu.edu.tw/wp-content/uploads/2020/03/校長公開信1090322.pdf</t>
        </is>
      </c>
      <c r="I2352" s="7" t="inlineStr">
        <is>
          <t>http://www.phy.ncu.edu.tw/wp-content/uploads/2020/03/校長公開信10</t>
        </is>
      </c>
      <c r="J2352" s="7" t="inlineStr">
        <is>
          <t>http://www.phy.ncu.edu.tw/wp-content/uploads/2020/03/校長公開信1090322.jpg</t>
        </is>
      </c>
      <c r="K2352" s="7" t="n"/>
      <c r="L2352" s="7" t="n"/>
      <c r="M2352" s="7" t="inlineStr">
        <is>
          <t>https://www.phy.ncu.edu.tw/news/%e5%91%a8%e6%a0%a1%e9%95%b7%e7%b5%a6%e4%b8%ad%e5%a4%a7%e6%95%99%e8%81%b7%e5%93%a1%e5%b7%a5%e7%94%9f%e7%9a%84%e5%85%ac%e9%96%8b%e4%bf%a1/</t>
        </is>
      </c>
      <c r="N2352" s="7" t="inlineStr">
        <is>
          <t>許慧君</t>
        </is>
      </c>
    </row>
    <row r="2353">
      <c r="A2353" s="7">
        <f>TRUE()</f>
        <v/>
      </c>
      <c r="B2353" s="7" t="inlineStr">
        <is>
          <t>其他</t>
        </is>
      </c>
      <c r="C2353" s="7" t="n"/>
      <c r="D2353" s="14" t="n">
        <v>43910</v>
      </c>
      <c r="E2353" s="7" t="inlineStr">
        <is>
          <t>健雄館於3/21(六)8點~12點進行教室及公共區域防疫消毒工作</t>
        </is>
      </c>
      <c r="F2353" s="7" t="inlineStr">
        <is>
          <t>為落實特殊傳染性肺炎防疫措施,，健雄館於3/21(六)8點~12點進行教室及公共區域防疫消毒工作，該時段請勿進入健雄館，謝謝合作!</t>
        </is>
      </c>
      <c r="G2353" s="7" t="n"/>
      <c r="H2353" s="7" t="n"/>
      <c r="I2353" s="7" t="n"/>
      <c r="J2353" s="7" t="n"/>
      <c r="K2353" s="7" t="n"/>
      <c r="L2353" s="7" t="n"/>
      <c r="M2353" s="7" t="inlineStr">
        <is>
          <t>https://www.phy.ncu.edu.tw/news/%e5%81%a5%e9%9b%84%e9%a4%a8%e6%96%bc3-21%e5%85%ad8%e9%bb%9e12%e9%bb%9e%e9%80%b2%e8%a1%8c%e6%95%99%e5%ae%a4%e5%8f%8a%e5%85%ac%e5%85%b1%e5%8d%80%e5%9f%9f%e9%98%b2%e7%96%ab%e6%b6%88%e6%af%92%e5%b7%a5/</t>
        </is>
      </c>
      <c r="N2353" s="7" t="inlineStr">
        <is>
          <t>許慧君</t>
        </is>
      </c>
    </row>
    <row r="2354" ht="297" customHeight="1">
      <c r="A2354" s="7">
        <f>TRUE()</f>
        <v/>
      </c>
      <c r="B2354" s="7" t="inlineStr">
        <is>
          <t>其他</t>
        </is>
      </c>
      <c r="C2354" s="7" t="n"/>
      <c r="D2354" s="14" t="n">
        <v>43910</v>
      </c>
      <c r="E2354" s="7" t="inlineStr">
        <is>
          <t>遠距課程工作坊(同步/非同步課程)報名表單，請師生踴躍報名參加</t>
        </is>
      </c>
      <c r="F2354" s="9" t="inlineStr">
        <is>
          <t>因應武漢肺炎疫情延燒，本校依據3/17(二)由校長召開之防疫會議決議，規劃最晚於學期第六週（4/6）起，學生達100人以上之課程，全面採遠距教學方式進行，以降低群聚感染之風險。
故教務長指示教學發展中心及課務組共同組成應變小組，提供同步及非同步課程教學相關資訊，敬請各系所轉知系所教師，並邀請下列人員出席工作坊：
(1)大班授課教師或教學助理務必報名參加。
(2)鼓勵課程教師或該班助教至少一人。
(3)建議各系所辦至少推派一名工讀生、教學助理或資訊人員參加工作坊，以利協助系上教師準備線上課程之相關事宜。
注意事項:
1.教育訓練與會者事前準備事項:
a) 請自備慣用錄影設備，如手機、筆電，並請於會前充飽電力。
b) 請於教育訓練開始前，自行下載工具包並預先安裝相關軟體與帳號申請。
（線上工具包將於3/20下午15：00前mail至各報名人信箱並同步公告）
2.諮詢窗口:
a) 同步課程：蔡先生、林小姐，校內分機57137、57131
b) 非同步課程：鄭先生、施小姐，校內分機57192、57132
c) 課程問題:課務組各系所負責承辦人，校內分機57170~57169
3.若教師已具備有遠距課程及教材，可以持續使用您的工具及方式，例如直播/自有網站等，不一定要採用學校工具，為了追蹤方便，請於上述報名表單回報課程進行方式。
4.專題討論類型課程可以自由參加，本課程不限制只有100人以上的課程，只能您覺得課程需要皆可以報名參加
連結：https://reurl.cc/kdVMDn</t>
        </is>
      </c>
      <c r="G2354" s="7" t="inlineStr">
        <is>
          <t>https://reurl.cc/kdVMDn</t>
        </is>
      </c>
      <c r="H2354" s="7" t="inlineStr">
        <is>
          <t>https://reurl.cc/kdVMDn</t>
        </is>
      </c>
      <c r="I2354" s="7" t="inlineStr">
        <is>
          <t>http://www.phy.ncu.edu.tw/wp-content/uploads/2020/03/2020032</t>
        </is>
      </c>
      <c r="J2354" s="7" t="inlineStr">
        <is>
          <t>http://www.phy.ncu.edu.tw/wp-content/uploads/2020/03/20200320_1.jpg</t>
        </is>
      </c>
      <c r="K2354" s="7" t="n"/>
      <c r="L2354" s="7" t="n"/>
      <c r="M2354" s="7" t="inlineStr">
        <is>
          <t>https://www.phy.ncu.edu.tw/news/%e9%81%a0%e8%b7%9d%e8%aa%b2%e7%a8%8b%e5%b7%a5%e4%bd%9c%e5%9d%8a%e5%90%8c%e6%ad%a5-%e9%9d%9e%e5%90%8c%e6%ad%a5%e8%aa%b2%e7%a8%8b%e5%a0%b1%e5%90%8d%e8%a1%a8%e5%96%ae%ef%bc%8c%e8%ab%8b%e5%b8%ab/</t>
        </is>
      </c>
      <c r="N2354" s="7" t="inlineStr">
        <is>
          <t>許慧君</t>
        </is>
      </c>
    </row>
    <row r="2355" ht="92" customHeight="1">
      <c r="A2355" s="7">
        <f>TRUE()</f>
        <v/>
      </c>
      <c r="B2355" s="7" t="inlineStr">
        <is>
          <t>演講</t>
        </is>
      </c>
      <c r="C2355" s="7" t="n"/>
      <c r="D2355" s="14" t="n">
        <v>43910</v>
      </c>
      <c r="E2355" s="7" t="inlineStr">
        <is>
          <t>Complex System and Biophysics Seminar 1090319 - Phonons in amorphous system under stress</t>
        </is>
      </c>
      <c r="F2355" s="9" t="inlineStr">
        <is>
          <t>Welcome
Complex System and Biophysics Seminar
Phonons in amorphous system under stress
Hu, Hao-Wei
 National Central University
Time: 03/19 (Thu) 12:00 noon
Place: 中央大學科四館六樓 625室(S4-625)</t>
        </is>
      </c>
      <c r="G2355" s="7" t="n"/>
      <c r="H2355" s="7" t="n"/>
      <c r="I2355" s="7" t="n"/>
      <c r="J2355" s="7" t="n"/>
      <c r="K2355" s="7" t="n"/>
      <c r="L2355" s="7" t="n"/>
      <c r="M2355" s="7" t="inlineStr">
        <is>
          <t>https://www.phy.ncu.edu.tw/news/complex-system-and-biophysics-seminar-1090319-phonons-in-amorphous-system-under-stress/</t>
        </is>
      </c>
      <c r="N2355" s="7" t="inlineStr">
        <is>
          <t>許慧君</t>
        </is>
      </c>
    </row>
    <row r="2356" ht="222" customHeight="1">
      <c r="A2356" s="7">
        <f>TRUE()</f>
        <v/>
      </c>
      <c r="B2356" s="7" t="inlineStr">
        <is>
          <t>其他</t>
        </is>
      </c>
      <c r="C2356" s="7" t="n"/>
      <c r="D2356" s="14" t="n">
        <v>43909</v>
      </c>
      <c r="E2356" s="7" t="inlineStr">
        <is>
          <t>為配合「嚴重特殊傳染性肺炎」之政府防疫政策，有關本校雙向國際交流活動相關事務規定。</t>
        </is>
      </c>
      <c r="F2356" s="9" t="inlineStr">
        <is>
          <t>說明：
一、依教育部109年3月13日臺教文（三）字第1090038993號函(附件一)及本校3月17日之防疫會議決議，本校學生自即日起至本(109)年6月15日前皆應暫緩非必要之各類出國活動。
二、若學生由於個人計畫之必要仍需出國者，由學生所屬系所以「專簽」方式辦理，並檢附「國立中央大學學生赴海外進行交流活動切結書(附件二)」，會簽國際處並經校長核准後方能出國。
三、國外人士來校短期交流部分，依中央流行疫情指揮中心公布，自本(109)年3月19日零時起禁止非本國籍人士入境，考量本校防疫能量及配合政府防疫政策，請各單位即日起至6月15日暫緩國外人士來校短期交流之相關活動。6月15日之後視疫情發展狀況再行研議是否開放國外人士來校進行交流。
相關公文如附件
Attachments:
File
附件二-國立中央大學學生赴海外進行交流活動切結書-20200318
附件一-1090313教育部公文--暫緩各類學生出國研習交流活動
1090318國際處發文有關受新冠病毒疫情影響-本校雙向國際交流活動相關規定</t>
        </is>
      </c>
      <c r="G2356" s="7" t="inlineStr">
        <is>
          <t>http://oia.ncu.edu.tw/attachments/article/2634/attachment%20</t>
        </is>
      </c>
      <c r="H2356" s="7" t="inlineStr">
        <is>
          <t>http://oia.ncu.edu.tw/attachments/article/2634/attachment%202.pdf</t>
        </is>
      </c>
      <c r="I2356" s="7" t="inlineStr">
        <is>
          <t>附件二-國立中央大學學生赴海外進行交流活動切結書-20200318</t>
        </is>
      </c>
      <c r="J2356" s="7" t="inlineStr">
        <is>
          <t>http://oia.ncu.edu.tw/attachments/article/2634/attachment%202.pdf</t>
        </is>
      </c>
      <c r="K2356" s="7" t="inlineStr">
        <is>
          <t>http://oia.ncu.edu.tw/attachments/article/2634/attachment%20</t>
        </is>
      </c>
      <c r="L2356" s="7" t="inlineStr">
        <is>
          <t>http://oia.ncu.edu.tw/attachments/article/2634/attachment%201.pdf</t>
        </is>
      </c>
      <c r="M2356" s="7" t="inlineStr">
        <is>
          <t>https://www.phy.ncu.edu.tw/news/%e7%82%ba%e9%85%8d%e5%90%88%e3%80%8c%e5%9a%b4%e9%87%8d%e7%89%b9%e6%ae%8a%e5%82%b3%e6%9f%93%e6%80%a7%e8%82%ba%e7%82%8e%e3%80%8d%e4%b9%8b%e6%94%bf%e5%ba%9c%e9%98%b2%e7%96%ab%e6%94%bf%e7%ad%96%ef%bc%8c/</t>
        </is>
      </c>
      <c r="N2356" s="7" t="inlineStr">
        <is>
          <t>許慧君</t>
        </is>
      </c>
    </row>
    <row r="2357" ht="40" customHeight="1">
      <c r="A2357" s="7">
        <f>TRUE()</f>
        <v/>
      </c>
      <c r="B2357" s="7" t="inlineStr">
        <is>
          <t>其他</t>
        </is>
      </c>
      <c r="C2357" s="7" t="n"/>
      <c r="D2357" s="14" t="n">
        <v>43908</v>
      </c>
      <c r="E2357" s="7" t="inlineStr">
        <is>
          <t>物理系教室異動公告</t>
        </is>
      </c>
      <c r="F2357" s="9" t="inlineStr">
        <is>
          <t>PH7030*-複雜系統(吳明佳)
四234
改S4-625上課</t>
        </is>
      </c>
      <c r="G2357" s="7" t="n"/>
      <c r="H2357" s="7" t="n"/>
      <c r="I2357" s="7" t="n"/>
      <c r="J2357" s="7" t="n"/>
      <c r="K2357" s="7" t="n"/>
      <c r="L2357" s="7" t="n"/>
      <c r="M2357" s="7" t="inlineStr">
        <is>
          <t>https://www.phy.ncu.edu.tw/news/%e7%89%a9%e7%90%86%e7%b3%bb%e6%95%99%e5%ae%a4%e7%95%b0%e5%8b%95%e5%85%ac%e5%91%8a/</t>
        </is>
      </c>
      <c r="N2357" s="7" t="inlineStr">
        <is>
          <t>許慧君</t>
        </is>
      </c>
    </row>
    <row r="2358" ht="261" customHeight="1">
      <c r="A2358" s="7">
        <f>TRUE()</f>
        <v/>
      </c>
      <c r="B2358" s="7" t="inlineStr">
        <is>
          <t>演講</t>
        </is>
      </c>
      <c r="C2358" s="7" t="n"/>
      <c r="D2358" s="14" t="n">
        <v>43907</v>
      </c>
      <c r="E2358" s="7" t="inlineStr">
        <is>
          <t>Colloquium20200324-Simplified Organic LED for beautiful color lighting with low cost</t>
        </is>
      </c>
      <c r="F2358" s="9" t="inlineStr">
        <is>
          <t>Colloquium
Department of Physics, NCU
Simplified Organic LED for beautiful color lighting with low cost
Prof. Hsin-Fei Meng (孟心飛)
Institute of Physic, National Chiao Tung University
Date 2020.03.24 (Tue)
Place S4-625
Time 13:30-15:00
Abstract:
Organic light-emitting diode (OLED) is a new planar light source with beautiful color. The light is emitted by organic molecules and has a broad spectrum, in contrast to the sharp spectrum of inorganic LED. Conventionally OLED is made by vacuum evaporation to form a multiple structure, including at least hole injection, hole transport, emission, and electron transport layers. In order to achieve a balance between electrons and holes, there are often more than five layers with total thickness around 100 nm. Such complicated structure is expensive and cannot be applied for large area lighting. The structure is also difficult to make by the low-cost solution coating methods. We proposed and demonstrated a simplified OLED structures with only hole transport and a mixed-host emission layer. The electron and hole balance and the color tuning are achieved by the mixing ratio. Stable and beautiful OLED panels with various nice colors are made by solution process using blade coating.</t>
        </is>
      </c>
      <c r="G2358" s="7" t="n"/>
      <c r="H2358" s="7" t="n"/>
      <c r="I2358" s="7" t="n"/>
      <c r="J2358" s="7" t="n"/>
      <c r="K2358" s="7" t="n"/>
      <c r="L2358" s="7" t="n"/>
      <c r="M2358" s="7" t="inlineStr">
        <is>
          <t>https://www.phy.ncu.edu.tw/news/colloquium20200324-simplified-organic-led-for-beautiful-color-lighting-with-low-cost/</t>
        </is>
      </c>
      <c r="N2358" s="7" t="inlineStr">
        <is>
          <t>許慧君</t>
        </is>
      </c>
    </row>
    <row r="2359">
      <c r="A2359" s="7">
        <f>TRUE()</f>
        <v/>
      </c>
      <c r="B2359" s="7" t="inlineStr">
        <is>
          <t>其他</t>
        </is>
      </c>
      <c r="C2359" s="7" t="n"/>
      <c r="D2359" s="14" t="n">
        <v>43907</v>
      </c>
      <c r="E2359" s="7" t="inlineStr">
        <is>
          <t>『重要公告』國立中央大學境外返臺之教職員工生健康管理配合事項</t>
        </is>
      </c>
      <c r="F2359" s="7" t="inlineStr">
        <is>
          <t>109.03.16境外返臺之教職員工生健康管理配合事項</t>
        </is>
      </c>
      <c r="G2359" s="7" t="inlineStr">
        <is>
          <t>109.03.16境外返臺之教職員工生健康管理配合事項</t>
        </is>
      </c>
      <c r="H2359" s="7" t="inlineStr">
        <is>
          <t>http://www.phy.ncu.edu.tw/wp-content/uploads/2020/03/109.03.16境外返臺之教職員工生健康管理配合事項.pdf</t>
        </is>
      </c>
      <c r="I2359" s="7" t="inlineStr">
        <is>
          <t>http://www.phy.ncu.edu.tw/wp-content/uploads/2020/03/109.03.</t>
        </is>
      </c>
      <c r="J2359" s="7" t="inlineStr">
        <is>
          <t>http://www.phy.ncu.edu.tw/wp-content/uploads/2020/03/109.03.16境外返臺之教職員工生健康管理配合事項.jpg</t>
        </is>
      </c>
      <c r="K2359" s="7" t="n"/>
      <c r="L2359" s="7" t="n"/>
      <c r="M2359" s="7" t="inlineStr">
        <is>
          <t>https://www.phy.ncu.edu.tw/news/%e3%80%8e%e9%87%8d%e8%a6%81%e5%85%ac%e5%91%8a%e3%80%8f%e5%9c%8b%e7%ab%8b%e4%b8%ad%e5%a4%ae%e5%a4%a7%e5%ad%b8%e5%a2%83%e5%a4%96%e8%bf%94%e8%87%ba%e4%b9%8b%e6%95%99%e8%81%b7%e5%93%a1%e5%b7%a5%e7%94%9f/</t>
        </is>
      </c>
      <c r="N2359" s="7" t="inlineStr">
        <is>
          <t>許慧君</t>
        </is>
      </c>
    </row>
    <row r="2360" ht="144" customHeight="1">
      <c r="A2360" s="7">
        <f>TRUE()</f>
        <v/>
      </c>
      <c r="B2360" s="7" t="inlineStr">
        <is>
          <t>招生</t>
        </is>
      </c>
      <c r="C2360" s="7" t="n"/>
      <c r="D2360" s="14" t="n">
        <v>43906</v>
      </c>
      <c r="E2360" s="7" t="inlineStr">
        <is>
          <t>學生逕行修讀物理系博士學位申請公告Direct Admission to a Doctoral Degree in Physics-10903</t>
        </is>
      </c>
      <c r="F2360" s="9" t="inlineStr">
        <is>
          <t>學生逕行修讀物理系博士學位申請公告Direct Admission to a Doctoral Degree in Physics-10903
【學生逕行修讀物理系博士學位申請公告】
Direct Admission to a Doctoral Degree in Physics
本次申請通過者為109學年度第1學期入學
For applicants enrolled in the 1st Semester of the 2020/2021 Academic Year
（下次申請時間為民國109年11月，申請通過者為109學年度第2學期入學）
(Next round of applications will begin in Nov. 2020, successful applicants will enroll in the 2nd Semester of the 2020/2021 Academic Year)
申請時間：109年03月15日至109年04月15日止
Application period: 03.15-2020.04.15</t>
        </is>
      </c>
      <c r="G2360" s="7" t="inlineStr">
        <is>
          <t>學生逕行修讀物理系博士學位申請公告Direct Admission to a Doctoral Degree in Ph</t>
        </is>
      </c>
      <c r="H2360" s="7" t="inlineStr">
        <is>
          <t>http://www.phy.ncu.edu.tw/wp-content/uploads/2020/03/學生逕行修讀物理系博士學位申請公告Direct-Admission-to-a-Doctoral-Degree-in-Physics-10903.pdf</t>
        </is>
      </c>
      <c r="I2360" s="7" t="n"/>
      <c r="J2360" s="7" t="n"/>
      <c r="K2360" s="7" t="n"/>
      <c r="L2360" s="7" t="n"/>
      <c r="M2360" s="7" t="inlineStr">
        <is>
          <t>https://www.phy.ncu.edu.tw/news/%e5%ad%b8%e7%94%9f%e9%80%95%e8%a1%8c%e4%bf%ae%e8%ae%80%e7%89%a9%e7%90%86%e7%b3%bb%e5%8d%9a%e5%a3%ab%e5%ad%b8%e4%bd%8d%e7%94%b3%e8%ab%8b%e5%85%ac%e5%91%8adirect-admission-to-a-doctoral-degree-in-phys-6/</t>
        </is>
      </c>
      <c r="N2360" s="7" t="inlineStr">
        <is>
          <t>許慧君</t>
        </is>
      </c>
    </row>
    <row r="2361" ht="92" customHeight="1">
      <c r="A2361" s="7">
        <f>TRUE()</f>
        <v/>
      </c>
      <c r="B2361" s="7" t="inlineStr">
        <is>
          <t>其他</t>
        </is>
      </c>
      <c r="C2361" s="7" t="n"/>
      <c r="D2361" s="14" t="n">
        <v>43904</v>
      </c>
      <c r="E2361" s="7" t="inlineStr">
        <is>
          <t>課堂座位表點名機制</t>
        </is>
      </c>
      <c r="F2361" s="9" t="inlineStr">
        <is>
          <t>請協助配合學校防疫政策
3/16起實施「課堂座位表點名機制」
本系健雄館202.204.209.621.623.625.724.728、教學館202.206講桌會放置座位表紙本文件
惠請各課程協助於每堂課請學生依座位簽到，並送物理系辦(S4-629)彙整備查。
上課時請維持教室內通風：打開教室窗戶、風扇、前後門，使空氣流通，盡可能不使用冷氣空調。
 本館舍一樓大廳、二樓佈告欄、六樓佈告欄設置酒精消毒器，請多加利用!</t>
        </is>
      </c>
      <c r="G2361" s="7" t="n"/>
      <c r="H2361" s="7" t="n"/>
      <c r="I2361" s="7" t="n"/>
      <c r="J2361" s="7" t="n"/>
      <c r="K2361" s="7" t="n"/>
      <c r="L2361" s="7" t="n"/>
      <c r="M2361" s="7" t="inlineStr">
        <is>
          <t>https://www.phy.ncu.edu.tw/news/%e8%aa%b2%e5%a0%82%e5%ba%a7%e4%bd%8d%e8%a1%a8%e9%bb%9e%e5%90%8d%e6%a9%9f%e5%88%b6/</t>
        </is>
      </c>
      <c r="N2361" s="7" t="inlineStr">
        <is>
          <t>許慧君</t>
        </is>
      </c>
    </row>
    <row r="2362" ht="222" customHeight="1">
      <c r="A2362" s="7">
        <f>TRUE()</f>
        <v/>
      </c>
      <c r="B2362" s="7" t="inlineStr">
        <is>
          <t>其他</t>
        </is>
      </c>
      <c r="C2362" s="7" t="n"/>
      <c r="D2362" s="14" t="n">
        <v>43902</v>
      </c>
      <c r="E2362" s="7" t="inlineStr">
        <is>
          <t>108學年度第2學期大一週會(109/3/3更新)</t>
        </is>
      </c>
      <c r="F2362" s="9" t="inlineStr">
        <is>
          <t>因應新冠肺炎疫情影響，3-4月大一週會場次取消，5-6月場次則視疫情影響另行公告。院週會則由各院自行決定是否辦理。 5月5日 職涯講座：何則文先生主講求職鍍金術，地點：大講堂 6月9日 藝文講座：朱元雷先生主講現代A Cappella賞析，地點：大講堂 今年應屆畢業生若有缺少大一週會或院週會生活知能時數者，可透過線上觀看往年大一週會演講影片並繳交300字以上之紙本心得報告至學務處服務學習發展中心黃裕隆先生(03-4227151分機57236)，經審核通過後，即可獲得大一週會/院週會時數。
大一週會網址為 http://140.115.185.138/weeklylearning/Learning/speech.php
非應屆畢業生"不可"採用線上觀看，請參加未來的大一週會。
心得報告格式請學生自行下載 https://service-learning.ncu.edu.tw/download/pass_files_test/personal.docx
服務學習時數Q&amp;A https://service-learning.ncu.edu.tw/download/pass_files/Q&amp;A.pdf
相關網址
http://140.115.185.138/weeklylearning/Learning/speech.php
相關網址
https://service-learning.ncu.edu.tw/download/pass_files_test/personal.docx
相關網址
https://service-learning.ncu.edu.tw/download/pass_files/Q&amp;A.pdf</t>
        </is>
      </c>
      <c r="G2362" s="7" t="inlineStr">
        <is>
          <t>http://140.115.185.138/weeklylearning/Learning/speech.php</t>
        </is>
      </c>
      <c r="H2362" s="7" t="inlineStr">
        <is>
          <t>http://140.115.185.138/weeklylearning/Learning/speech.php</t>
        </is>
      </c>
      <c r="I2362" s="7" t="inlineStr">
        <is>
          <t>https://service-learning.ncu.edu.tw/download/pass_files_test</t>
        </is>
      </c>
      <c r="J2362" s="7" t="inlineStr">
        <is>
          <t>https://service-learning.ncu.edu.tw/download/pass_files_test/personal.docx</t>
        </is>
      </c>
      <c r="K2362" s="7" t="inlineStr">
        <is>
          <t>https://service-learning.ncu.edu.tw/download/pass_files/Q&amp;A.</t>
        </is>
      </c>
      <c r="L2362" s="7" t="inlineStr">
        <is>
          <t>https://service-learning.ncu.edu.tw/download/pass_files/Q&amp;A.pdf</t>
        </is>
      </c>
      <c r="M2362" s="7" t="inlineStr">
        <is>
          <t>https://www.phy.ncu.edu.tw/news/108%e5%ad%b8%e5%b9%b4%e5%ba%a6%e7%ac%ac2%e5%ad%b8%e6%9c%9f%e5%a4%a7%e4%b8%80%e9%80%b1%e6%9c%83109-3-3%e6%9b%b4%e6%96%b0/</t>
        </is>
      </c>
      <c r="N2362" s="7" t="inlineStr">
        <is>
          <t>許慧君</t>
        </is>
      </c>
    </row>
    <row r="2363" ht="333" customHeight="1">
      <c r="A2363" s="7">
        <f>TRUE()</f>
        <v/>
      </c>
      <c r="B2363" s="7" t="inlineStr">
        <is>
          <t>其他</t>
        </is>
      </c>
      <c r="C2363" s="7" t="n"/>
      <c r="D2363" s="14" t="n">
        <v>43902</v>
      </c>
      <c r="E2363" s="7" t="inlineStr">
        <is>
          <t>108學年度第2學期【學分費】及【貸款差額】繳費單下載時間公告</t>
        </is>
      </c>
      <c r="F2363" s="9" t="inlineStr">
        <is>
          <t>一、繳費期間為：109年3月23日（一）至109年4月10日（五）
繳費截止日：109年4月10日（五）
＊使用信用卡刷卡需3~4個工作天才能入帳（不含假日），超商繳交需5~7個工作天才能入帳（不含假日）請提早授權或繳納，以免逾期。
學分費之逾期後續問題請洽課務組。
二、109.3.23開放網路下載繳費單：
(1)學校首頁的Portal入口下載列印繳費單 (學生服務→生活助學服務→學費繳費單)
(2)第一銀行第e學雜費入口網：https://eschool.firstbank.com.tw (依畫面選項選擇學校名稱，依序輸入學號及身分證後6碼)
(3)學雜費管理系統：http://tuition.is.ncu.edu.tw/stdvoucher
三、繳費方式：
(1)臨櫃繳款：第一銀行全省分行
第一銀行於每週二、四、五上午10:00~12:00會配合到校服務 / 行政大樓一樓
(2)ATM轉帳繳費：轉入行庫代碼007（第一銀行）
(3)語音信用卡繳費：02-27608818
(4)網路信用卡繳費：https://www.27608818.com
(5)超商繳款：須自付手續費
(6)台灣pay繳費(晶片金融卡)：須自付手續費10元
＊請同學多利用自動化設備繳款，使用信用卡刷卡需3~4個工作天才能入帳（不含假日），超商繳交需5~7個工作天才能入帳（不含假日）請提早授權或繳納，以免逾期。
四、若對繳費單內容有任何疑問請洽出納組（分機57346）。
五、未繳交學分費者，依選課辦法第三條規定，依規定需繳交學分費者，請於期限內繳交完畢，否則視同未完成選課手續，所修習需繳交學分費之課程，均予自動退選。請注意，以免權益受損。
六、學分費收費對象：碩博士生（97學年度以後入學之博士生除外）、大學延畢生、修教育學分者、就學貸款不足額者</t>
        </is>
      </c>
      <c r="G2363" s="7" t="n"/>
      <c r="H2363" s="7" t="n"/>
      <c r="I2363" s="7" t="n"/>
      <c r="J2363" s="7" t="n"/>
      <c r="K2363" s="7" t="n"/>
      <c r="L2363" s="7" t="n"/>
      <c r="M2363" s="7" t="inlineStr">
        <is>
          <t>https://www.phy.ncu.edu.tw/news/108%e5%ad%b8%e5%b9%b4%e5%ba%a6%e7%ac%ac2%e5%ad%b8%e6%9c%9f%e3%80%90%e5%ad%b8%e5%88%86%e8%b2%bb%e3%80%91%e5%8f%8a%e3%80%90%e8%b2%b8%e6%ac%be%e5%b7%ae%e9%a1%8d%e3%80%91%e7%b9%b3%e8%b2%bb%e5%96%ae/</t>
        </is>
      </c>
      <c r="N2363" s="7" t="inlineStr">
        <is>
          <t>許慧君</t>
        </is>
      </c>
    </row>
    <row r="2364">
      <c r="A2364" s="7">
        <f>TRUE()</f>
        <v/>
      </c>
      <c r="B2364" s="7" t="inlineStr">
        <is>
          <t>其他</t>
        </is>
      </c>
      <c r="C2364" s="7" t="n"/>
      <c r="D2364" s="14" t="n">
        <v>43902</v>
      </c>
      <c r="E2364" s="7" t="inlineStr">
        <is>
          <t>3/12(四)~3/16(一)課程人工加退選期間</t>
        </is>
      </c>
      <c r="F2364" s="7" t="inlineStr">
        <is>
          <t>課程人工加退選申請流程：登入選課系統-&gt;課程加退選-&gt;人工加退選申請表印製-&gt;任課教師簽核-&gt;至出納組繳現金100元或至課務組悠遊卡扣款100元 -&gt;繳至課務組</t>
        </is>
      </c>
      <c r="G2364" s="7" t="n"/>
      <c r="H2364" s="7" t="n"/>
      <c r="I2364" s="7" t="n"/>
      <c r="J2364" s="7" t="n"/>
      <c r="K2364" s="7" t="n"/>
      <c r="L2364" s="7" t="n"/>
      <c r="M2364" s="7" t="inlineStr">
        <is>
          <t>https://www.phy.ncu.edu.tw/news/3-12%e5%9b%9b3-16%e4%b8%80%e8%aa%b2%e7%a8%8b%e4%ba%ba%e5%b7%a5%e5%8a%a0%e9%80%80%e9%81%b8%e6%9c%9f%e9%96%93/</t>
        </is>
      </c>
      <c r="N2364" s="7" t="inlineStr">
        <is>
          <t>許慧君</t>
        </is>
      </c>
    </row>
    <row r="2365" ht="235" customHeight="1">
      <c r="A2365" s="7">
        <f>TRUE()</f>
        <v/>
      </c>
      <c r="B2365" s="7" t="inlineStr">
        <is>
          <t>演講</t>
        </is>
      </c>
      <c r="C2365" s="7" t="n"/>
      <c r="D2365" s="14" t="n">
        <v>43900</v>
      </c>
      <c r="E2365" s="7" t="inlineStr">
        <is>
          <t>Colloquium20200317-Small Atom and Big Data: Applications and Challenges of Machine Learning in Atomistic Scale Simulations</t>
        </is>
      </c>
      <c r="F2365" s="9" t="inlineStr">
        <is>
          <t>Colloquium
Department of Physics, NCU
Small Atom and Big Data: Applications and Challenges of Machine Learning in Atomistic Scale Simulations
Prof. Chun-Wei Pao (包淳偉)
Research Center for Applied Sciences, Academia Sinica
Date 2020.03.17 (Tue)
Place S4-625
Time 13:30-15:00
Abstract:
Machine learning has drawn significant amount of attentions around the world because of their capability of building predictive models that are difficult to be extracted solely by human brains. In this talk, I will talk about application of machine learning models on atomistic simulation of complex material systems. I will briefly introduce the machine-learning-enabled energy predictors, and show their applications in complex perovskite materials and novel complex earth-abundant solar cell materials. I will demonstrate that the machine-learning-enabled models offer tens of thousand times computational speedup relative to first-principle calculations, and will also discuss the drawback of these models.</t>
        </is>
      </c>
      <c r="G2365" s="7" t="n"/>
      <c r="H2365" s="7" t="n"/>
      <c r="I2365" s="7" t="n"/>
      <c r="J2365" s="7" t="n"/>
      <c r="K2365" s="7" t="n"/>
      <c r="L2365" s="7" t="n"/>
      <c r="M2365" s="7" t="inlineStr">
        <is>
          <t>https://www.phy.ncu.edu.tw/news/colloquium20200317-small-atom-and-big-data-applications-and-challenges-of-machine-learning-in-atomistic-scale-simulations/</t>
        </is>
      </c>
      <c r="N2365" s="7" t="inlineStr">
        <is>
          <t>許慧君</t>
        </is>
      </c>
    </row>
    <row r="2366">
      <c r="A2366" s="7">
        <f>TRUE()</f>
        <v/>
      </c>
      <c r="B2366" s="7" t="inlineStr">
        <is>
          <t>其他</t>
        </is>
      </c>
      <c r="C2366" s="7" t="n"/>
      <c r="D2366" s="14" t="n">
        <v>43899</v>
      </c>
      <c r="E2366" s="7" t="inlineStr">
        <is>
          <t>109學年度校曆</t>
        </is>
      </c>
      <c r="F2366" s="7" t="inlineStr">
        <is>
          <t>109學年度校曆</t>
        </is>
      </c>
      <c r="G2366" s="7" t="inlineStr">
        <is>
          <t>109學年度校曆</t>
        </is>
      </c>
      <c r="H2366" s="7" t="inlineStr">
        <is>
          <t>http://pdc.adm.ncu.edu.tw/calendar/calendar109.pdf</t>
        </is>
      </c>
      <c r="I2366" s="7" t="n"/>
      <c r="J2366" s="7" t="n"/>
      <c r="K2366" s="7" t="n"/>
      <c r="L2366" s="7" t="n"/>
      <c r="M2366" s="7" t="inlineStr">
        <is>
          <t>https://www.phy.ncu.edu.tw/news/109%e5%ad%b8%e5%b9%b4%e5%ba%a6%e6%a0%a1%e6%9b%86/</t>
        </is>
      </c>
      <c r="N2366" s="7" t="inlineStr">
        <is>
          <t>許慧君</t>
        </is>
      </c>
    </row>
    <row r="2367" ht="92" customHeight="1">
      <c r="A2367" s="7">
        <f>TRUE()</f>
        <v/>
      </c>
      <c r="B2367" s="7" t="inlineStr">
        <is>
          <t>獎學金</t>
        </is>
      </c>
      <c r="C2367" s="7" t="n"/>
      <c r="D2367" s="14" t="n">
        <v>43899</v>
      </c>
      <c r="E2367" s="7" t="inlineStr">
        <is>
          <t>108-2學期物理系聚碩科技獎學金申請公告(申請截止日延長至:3/20)</t>
        </is>
      </c>
      <c r="F2367" s="9" t="inlineStr">
        <is>
          <t>國立中央大學物理學系聚碩科技獎學金辦法(1051004系務會議)
國立中央大學物理學系聚碩科技獎學金申請表
補助2020.04-2020.09出國申請案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t>
        </is>
      </c>
      <c r="G2367" s="7" t="inlineStr">
        <is>
          <t>國立中央大學物理學系聚碩科技獎學金辦法(1051004系務會議)</t>
        </is>
      </c>
      <c r="H2367" s="7" t="inlineStr">
        <is>
          <t>http://www.phy.ncu.edu.tw/wp-content/uploads/2019/07/%E5%9C%8B%E7%AB%8B%E4%B8%AD%E5%A4%AE%E5%A4%A7%E5%AD%B8%E7%89%A9%E7%90%86%E5%AD%B8%E7%B3%BB%E8%81%9A%E7%A2%A9%E7%A7%91%E6%8A%80%E7%8D%8E%E5%AD%B8%E9%87%91%E8%BE%A6%E6%B3%951051004%E7%B3%BB%E5%8B%99%E6%9C%83%E8%AD%B0.pdf</t>
        </is>
      </c>
      <c r="I2367" s="7" t="inlineStr">
        <is>
          <t>國立中央大學物理學系聚碩科技獎學金申請表</t>
        </is>
      </c>
      <c r="J2367" s="7" t="inlineStr">
        <is>
          <t>http://www.phy.ncu.edu.tw/wp-content/uploads/2019/07/%E5%9C%8B%E7%AB%8B%E4%B8%AD%E5%A4%AE%E5%A4%A7%E5%AD%B8%E7%89%A9%E7%90%86%E5%AD%B8%E7%B3%BB%E8%81%9A%E7%A2%A9%E7%A7%91%E6%8A%80%E7%8D%8E%E5%AD%B8%E9%87%91%E7%94%B3%E8%AB%8B%E8%A1%A8.doc</t>
        </is>
      </c>
      <c r="K2367" s="7" t="n"/>
      <c r="L2367" s="7" t="n"/>
      <c r="M2367" s="7" t="inlineStr">
        <is>
          <t>https://www.phy.ncu.edu.tw/news/108-2%e5%ad%b8%e6%9c%9f%e7%89%a9%e7%90%86%e7%b3%bb%e8%81%9a%e7%a2%a9%e7%a7%91%e6%8a%80%e7%8d%8e%e5%ad%b8%ef%a4%8a%e7%94%b3%e8%ab%8b%e5%85%ac%e5%91%8a%e7%94%b3%e8%ab%8b%e6%88%aa%e6%ad%a2%e6%97%a5/</t>
        </is>
      </c>
      <c r="N2367" s="7" t="inlineStr">
        <is>
          <t>許慧君</t>
        </is>
      </c>
    </row>
    <row r="2368" ht="131" customHeight="1">
      <c r="A2368" s="7">
        <f>TRUE()</f>
        <v/>
      </c>
      <c r="B2368" s="7" t="inlineStr">
        <is>
          <t>獎學金</t>
        </is>
      </c>
      <c r="C2368" s="7" t="n"/>
      <c r="D2368" s="14" t="n">
        <v>43899</v>
      </c>
      <c r="E2368" s="7" t="inlineStr">
        <is>
          <t>108-2學期物理系上詮光纖獎學金FOCI Scholarship申請公告(申請截止日延長至:3/20)</t>
        </is>
      </c>
      <c r="F2368" s="9" t="inlineStr">
        <is>
          <t>國立中央大學物理學系上詮光纖獎學金辦法(FOCI Scholarship Application Procedure)
國立中央大學物理學系上詮光纖獎學金申請表(FOCI scholarship application form for financial assistance for students studying abroad)
補助學生出國交流獎助（研修或實驗）：每年15 萬元整。獎助大學部、碩士生、 博士生各一名，每人5 萬元整。2020.04–2020.09出國申請案
補助學生出席國際會議：每年5 萬元整。2020.04-2020.09出國申請案
研究傑出獎助：每年5 萬元整。獲獎學生共五名，每人1 萬元整。研究論文發表期間:2019.08-2020.07
清寒優秀學生獎助：每年5 萬元整。成績優異(前一學年學業總平均70 分以上，各科成績均及格)者，獲獎學生一名。</t>
        </is>
      </c>
      <c r="G2368" s="7" t="inlineStr">
        <is>
          <t>國立中央大學物理學系上詮光纖獎學金辦法(FOCI Scholarship Application Procedure)</t>
        </is>
      </c>
      <c r="H2368" s="7" t="inlineStr">
        <is>
          <t>http://www.phy.ncu.edu.tw/wp-content/uploads/2019/07/%E5%9C%8B%E7%AB%8B%E4%B8%AD%E5%A4%AE%E5%A4%A7%E5%AD%B8%E7%89%A9%E7%90%86%E5%AD%B8%E7%B3%BB%E4%B8%8A%E8%A9%AE%E5%85%89%E7%BA%96%E7%8D%8E%E5%AD%B8%E9%87%91%E8%BE%A6%E6%B3%95FOCI-Scholarship-Application-Procedure.pdf</t>
        </is>
      </c>
      <c r="I2368" s="7" t="inlineStr">
        <is>
          <t>國立中央大學物理學系上詮光纖獎學金申請表(FOCI scholarship application form for f</t>
        </is>
      </c>
      <c r="J2368" s="7" t="inlineStr">
        <is>
          <t>http://www.phy.ncu.edu.tw/wp-content/uploads/2020/01/%E5%9C%8B%E7%AB%8B%E4%B8%AD%E5%A4%AE%E5%A4%A7%E5%AD%B8%E7%89%A9%E7%90%86%E5%AD%B8%E7%B3%BB%E4%B8%8A%E8%A9%AE%E5%85%89%E7%BA%96%E7%8D%8E%E5%AD%B8%E9%87%91%E7%94%B3%E8%AB%8B%E8%A1%A8FOCI-scholarship-application-form-for-financial-assistance-for-students-studying-abroad.doc</t>
        </is>
      </c>
      <c r="K2368" s="7" t="n"/>
      <c r="L2368" s="7" t="n"/>
      <c r="M2368" s="7" t="inlineStr">
        <is>
          <t>https://www.phy.ncu.edu.tw/news/108-2%e5%ad%b8%e6%9c%9f%e7%89%a9%e7%90%86%e7%b3%bb%e4%b8%8a%e8%a9%ae%e5%85%89%e7%ba%96%e7%8d%8e%e5%ad%b8%e9%87%91foci-scholarship%e7%94%b3%e8%ab%8b%e5%85%ac%e5%91%8a%e7%94%b3%e8%ab%8b%e6%88%aa-2/</t>
        </is>
      </c>
      <c r="N2368" s="7" t="inlineStr">
        <is>
          <t>許慧君</t>
        </is>
      </c>
    </row>
    <row r="2369" ht="222" customHeight="1">
      <c r="A2369" s="7">
        <f>TRUE()</f>
        <v/>
      </c>
      <c r="B2369" s="7" t="inlineStr">
        <is>
          <t>獎學金</t>
        </is>
      </c>
      <c r="C2369" s="7" t="n"/>
      <c r="D2369" s="14" t="n">
        <v>43899</v>
      </c>
      <c r="E2369" s="7" t="inlineStr">
        <is>
          <t>108-2學期物理系德成基金會獎學金申請公告(申請截止日延長至:3/20)</t>
        </is>
      </c>
      <c r="F2369" s="9" t="inlineStr">
        <is>
          <t>為鼓勵及協助本系在校同學，由方頌仁系友捐贈，設立本獎學金。
In order to encourage and support students of the Department of Physics, Mr. Simon Fang, an alumni of the physics department has graciously donated and established this scholarship.
本獎學金每年共24 萬元整。獲獎學生共三名，每人8 萬元整。
This scholarship provides financial assistance for a total of 240,000 NTD per year, awarding to 3 recipients a year, 80,000NTD each.
本獎學金申請資格: 本系大學部二年級與三年級在學生。學業與研究表現優異者優先。
The applicants of the scholarship should be a second or third year undergraduate student of this department. The recipients will be determined based on the academic and research  performance of the applicants.
本獎學金獲獎人於次一學年度每學期領取4萬元獎學金。得獎人須於次一學年度間擔任至少72小時助教工作。
Article 6 Each recipient will receipt NTD 40,000 in each semester of the following academic year. During this period of time, a recipient should work as a teaching assistant for no less than 72 hours.
國立中央大學物理學系德成基金會獎學金辦法
國立中央大學物理學系德成基金會獎學金申請表</t>
        </is>
      </c>
      <c r="G2369" s="7" t="inlineStr">
        <is>
          <t>國立中央大學物理學系德成基金會獎學金辦法</t>
        </is>
      </c>
      <c r="H2369" s="7" t="inlineStr">
        <is>
          <t>http://www.phy.ncu.edu.tw/wp-content/uploads/2020/01/%E5%9C%8B%E7%AB%8B%E4%B8%AD%E5%A4%AE%E5%A4%A7%E5%AD%B8%E7%89%A9%E7%90%86%E5%AD%B8%E7%B3%BB%E5%BE%B7%E6%88%90%E5%9F%BA%E9%87%91%E6%9C%83%E7%8D%8E%E5%AD%B8%E9%87%91%E8%BE%A6%E6%B3%95.pdf</t>
        </is>
      </c>
      <c r="I2369" s="7" t="inlineStr">
        <is>
          <t>國立中央大學物理學系德成基金會獎學金申請表</t>
        </is>
      </c>
      <c r="J2369" s="7" t="inlineStr">
        <is>
          <t>http://www.phy.ncu.edu.tw/wp-content/uploads/2020/01/%E5%9C%8B%E7%AB%8B%E4%B8%AD%E5%A4%AE%E5%A4%A7%E5%AD%B8%E7%89%A9%E7%90%86%E5%AD%B8%E7%B3%BB%E5%BE%B7%E6%88%90%E5%9F%BA%E9%87%91%E6%9C%83%E7%8D%8E%E5%AD%B8%E9%87%91%E7%94%B3%E8%AB%8B%E8%A1%A8.doc</t>
        </is>
      </c>
      <c r="K2369" s="7" t="n"/>
      <c r="L2369" s="7" t="n"/>
      <c r="M2369" s="7" t="inlineStr">
        <is>
          <t>https://www.phy.ncu.edu.tw/news/108-2%e5%ad%b8%e6%9c%9f%e7%89%a9%e7%90%86%e7%b3%bb%e5%be%b7%e6%88%90%e5%9f%ba%e9%87%91%e6%9c%83%e7%8d%8e%e5%ad%b8%e9%87%91%e7%94%b3%e8%ab%8b%e5%85%ac%e5%91%8a%e7%94%b3%e8%ab%8b%e6%88%aa%e6%ad%a2-2/</t>
        </is>
      </c>
      <c r="N2369" s="7" t="inlineStr">
        <is>
          <t>許慧君</t>
        </is>
      </c>
    </row>
    <row r="2370" ht="144" customHeight="1">
      <c r="A2370" s="7">
        <f>TRUE()</f>
        <v/>
      </c>
      <c r="B2370" s="7" t="inlineStr">
        <is>
          <t>招生</t>
        </is>
      </c>
      <c r="C2370" s="7" t="n"/>
      <c r="D2370" s="14" t="n">
        <v>43895</v>
      </c>
      <c r="E2370" s="7" t="inlineStr">
        <is>
          <t>109學年度碩士班考試入學複試錄取名單</t>
        </is>
      </c>
      <c r="F2370" s="9" t="inlineStr">
        <is>
          <t>109學年度碩士班考試入學複試錄取名單
正取生成績單及錄取報到資料於3/6以掛號寄至通訊地址。請於 109年3月20日（五）前，備妥新生報到表、切結書（或學位證書正本/影本及大學歷年成績單），親送中央大學物理系辦公室或以掛號郵寄『32001桃園市中壢區中大路300號中央大學物理系辦公室許小姐收』，以完成報到手續。
備取生成績單於3/6以掛號寄至通訊地址
正取生報到後，如有缺額將依序通知備取生，先以電話通知(連絡電話若有錯誤（如空號）致無法聯繫考生，考生應自行負責)，並同時以掛號郵寄錄取通知書及新生報到資料至考生報名時提供之通訊地址。另網路報名系統可查詢目前備取情形，備取生請隨時留意，若逾遞補期限不得以未接獲通知為由要求補救措施。
正備取生報到情形查詢</t>
        </is>
      </c>
      <c r="G2370" s="7" t="inlineStr">
        <is>
          <t>109學年度碩士班考試入學複試錄取名單</t>
        </is>
      </c>
      <c r="H2370" s="7" t="inlineStr">
        <is>
          <t>http://pdc.adm.ncu.edu.tw/postM/post/adm/109_0305_1.pdf</t>
        </is>
      </c>
      <c r="I2370" s="7" t="inlineStr">
        <is>
          <t>正備取生報到情形查詢</t>
        </is>
      </c>
      <c r="J2370" s="7" t="inlineStr">
        <is>
          <t>https://cis.ncu.edu.tw/ExamRegister/checkin?activityNo=95</t>
        </is>
      </c>
      <c r="K2370" s="7" t="n"/>
      <c r="L2370" s="7" t="n"/>
      <c r="M2370" s="7" t="inlineStr">
        <is>
          <t>https://www.phy.ncu.edu.tw/news/109%e5%ad%b8%e5%b9%b4%e5%ba%a6%e7%a2%a9%e5%a3%ab%e7%8f%ad%e8%80%83%e8%a9%a6%e5%85%a5%e5%ad%b8%e8%a4%87%e8%a9%a6%e9%8c%84%e5%8f%96%e5%90%8d%e5%96%ae/</t>
        </is>
      </c>
      <c r="N2370" s="7" t="inlineStr">
        <is>
          <t>許慧君</t>
        </is>
      </c>
    </row>
    <row r="2371" ht="92" customHeight="1">
      <c r="A2371" s="7">
        <f>TRUE()</f>
        <v/>
      </c>
      <c r="B2371" s="7" t="inlineStr">
        <is>
          <t>其他</t>
        </is>
      </c>
      <c r="C2371" s="7" t="n"/>
      <c r="D2371" s="14" t="n">
        <v>43895</v>
      </c>
      <c r="E2371" s="7" t="inlineStr">
        <is>
          <t>加退選將於3/10(二)23:59結束，課程如有衝堂情形3/11(三)將退選衝堂的課程</t>
        </is>
      </c>
      <c r="F2371" s="9" t="inlineStr">
        <is>
          <t>課程加退選將於3/10(二)23:59結束，課程如有衝堂情形，請儘早退選課程才不致有衝堂狀況發生，
3/10(二)當日請勿加選可能會衝堂的課程，以免3/11(三)最後一次分發造成課程衝堂。
課務組將於3/11(三)上午9:00課程分發後執行衝堂退課，只要有衝堂的課程全數皆會被退選，
並於3/12(四)更新至選課系統，
如需加選回某一門課程，請於3/12(四)~3/16(一)人工加退選期間辦理人工"加選"，謝謝!</t>
        </is>
      </c>
      <c r="G2371" s="7" t="n"/>
      <c r="H2371" s="7" t="n"/>
      <c r="I2371" s="7" t="n"/>
      <c r="J2371" s="7" t="n"/>
      <c r="K2371" s="7" t="n"/>
      <c r="L2371" s="7" t="n"/>
      <c r="M2371" s="7" t="inlineStr">
        <is>
          <t>https://www.phy.ncu.edu.tw/news/%e5%8a%a0%e9%80%80%e9%81%b8%e5%b0%87%e6%96%bc3-10%e4%ba%8c2359%e7%b5%90%e6%9d%9f%ef%bc%8c%e8%aa%b2%e7%a8%8b%e5%a6%82%e6%9c%89%e8%a1%9d%e5%a0%82%e6%83%85%e5%bd%a23-11%e4%b8%89%e5%b0%87%e9%80%80/</t>
        </is>
      </c>
      <c r="N2371" s="7" t="inlineStr">
        <is>
          <t>許慧君</t>
        </is>
      </c>
    </row>
    <row r="2372" ht="157" customHeight="1">
      <c r="A2372" s="7">
        <f>TRUE()</f>
        <v/>
      </c>
      <c r="B2372" s="7" t="inlineStr">
        <is>
          <t>其他</t>
        </is>
      </c>
      <c r="C2372" s="7" t="n"/>
      <c r="D2372" s="14" t="n">
        <v>43894</v>
      </c>
      <c r="E2372" s="7" t="inlineStr">
        <is>
          <t>108學年度[研究所]畢業生借還學位服相關作業3/10(二)前登記</t>
        </is>
      </c>
      <c r="F2372" s="9" t="inlineStr">
        <is>
          <t>應屆研究所畢業生學位服借用注意事項
畢業典禮 : 6月6日(六)
登記、繳費:
請於3/10(二)前登記尺寸並繳交洗燙費用(請自備零錢、碩士150元、博士250元)
碩士班、博士班請向系辦許小姐登記繳費
領取學位服:
領取時間為4/23(四)下午
請至系辦許小姐領取
歸還學位服:
地點:大講堂地下室
時間:6月6日~6月19日之上班日(每日上午9:00~11:50及下午13:30~16:30)，。
逾期歸還者，每逾一日（例假日不計）罰繳新台幣50元</t>
        </is>
      </c>
      <c r="G2372" s="7" t="n"/>
      <c r="H2372" s="7" t="n"/>
      <c r="I2372" s="7" t="n"/>
      <c r="J2372" s="7" t="n"/>
      <c r="K2372" s="7" t="n"/>
      <c r="L2372" s="7" t="n"/>
      <c r="M2372" s="7" t="inlineStr">
        <is>
          <t>https://www.phy.ncu.edu.tw/news/108%e5%ad%b8%e5%b9%b4%e5%ba%a6%e7%a0%94%e7%a9%b6%e6%89%80%e7%95%a2%e6%a5%ad%e7%94%9f%e5%80%9f%e9%82%84%e5%ad%b8%e4%bd%8d%e6%9c%8d%e7%9b%b8%e9%97%9c%e4%bd%9c%e6%a5%ad3-10%e4%ba%8c%e5%89%8d%e7%99%bb/</t>
        </is>
      </c>
      <c r="N2372" s="7" t="inlineStr">
        <is>
          <t>許慧君</t>
        </is>
      </c>
    </row>
    <row r="2373" ht="248" customHeight="1">
      <c r="A2373" s="7">
        <f>TRUE()</f>
        <v/>
      </c>
      <c r="B2373" s="7" t="inlineStr">
        <is>
          <t>演講</t>
        </is>
      </c>
      <c r="C2373" s="7" t="n"/>
      <c r="D2373" s="14" t="n">
        <v>43893</v>
      </c>
      <c r="E2373" s="7" t="inlineStr">
        <is>
          <t>Colloquium20200310-Laser-driven particle / photon sources and compact intense ultrafast lasers</t>
        </is>
      </c>
      <c r="F2373" s="9" t="inlineStr">
        <is>
          <t>Colloquium
Department of Physics, NCU
Laser-driven particle / photon sources and compact intense ultrafast lasers
Prof. Chih-Hao Pai (白植豪)
Department of Engineering Physics
Tsinghua University, China
Date 2020.03.10 (Tue)
Place S4-625
Time 13:30-15:00
Abstract:
In this talk, recent progress on the development of compact ultrafast intense lasers and high quality laser plasma accelerators at Tsinghua University will be presented.  For the laser development, the effort has been focused on building robust turn-key compact Ti:Sapphire laser system for real life application of laser-driven radiation sources. For the development of laser wakefield accelerators (LWFA) and radiation sources, several key progress will be reported, including the first demonstration of wakefield structure and dynamic imaging using a femtosecond high energy electron beam generated by a LWFA, laser-driven x-ray generation based on LWFA, and the first demonstration of tunable relativistic, single-cycle infrared pulse generation from LWFA a tailored plasma structure.</t>
        </is>
      </c>
      <c r="G2373" s="7" t="inlineStr">
        <is>
          <t>http://www.phy.ncu.edu.tw/wp-content/uploads/2020/03/Colloqu</t>
        </is>
      </c>
      <c r="H2373" s="7" t="inlineStr">
        <is>
          <t>http://www.phy.ncu.edu.tw/wp-content/uploads/2020/03/Colloquium.jpg</t>
        </is>
      </c>
      <c r="I2373" s="7" t="n"/>
      <c r="J2373" s="7" t="n"/>
      <c r="K2373" s="7" t="n"/>
      <c r="L2373" s="7" t="n"/>
      <c r="M2373" s="7" t="inlineStr">
        <is>
          <t>https://www.phy.ncu.edu.tw/news/colloquium20200310-laser-driven-particle-photon-sources-and-compact-intense-ultrafast-lasers/</t>
        </is>
      </c>
      <c r="N2373" s="7" t="inlineStr">
        <is>
          <t>許慧君</t>
        </is>
      </c>
    </row>
    <row r="2374" ht="261" customHeight="1">
      <c r="A2374" s="7">
        <f>TRUE()</f>
        <v/>
      </c>
      <c r="B2374" s="7" t="inlineStr">
        <is>
          <t>演講</t>
        </is>
      </c>
      <c r="C2374" s="7" t="n"/>
      <c r="D2374" s="14" t="n">
        <v>43892</v>
      </c>
      <c r="E2374" s="7" t="inlineStr">
        <is>
          <t>Special Colloquium20200311- Doped Hubbard model: stripes versus superconductivity</t>
        </is>
      </c>
      <c r="F2374" s="9" t="inlineStr">
        <is>
          <t>Special Colloquium
Department of Physics, NCU
Symmetry and Topology in Quantum Matter
Speaker
Dr. Chia-Min Chung (鍾佳民博士)
University of Copenhagen, Denmark
Date 2020.03.11 (Wed)
Time 13:30
Place S4-625
Abstract
The Hubbard model is a fundamental to understand cuprates. Although the model has been extensively studied in the past decades, the precise understanding of the ground state is still challenging. Thanks to the recent development on the numerical techniques, we are now able to perform unbiased simulation and understand the low-energy states in a new level of energy resolution. In this talk I will briefly introduce some most powerful numerical techniques for the strong correlated systems, and discuss our recent work on the doped Hubbard model. In particular I will discuss the competition between the stripes and superconductivity orders. I will also give an example about another applications, including the understanding of topological superconductor and possibility to realize the topological quantum computing.</t>
        </is>
      </c>
      <c r="G2374" s="7" t="n"/>
      <c r="H2374" s="7" t="n"/>
      <c r="I2374" s="7" t="n"/>
      <c r="J2374" s="7" t="n"/>
      <c r="K2374" s="7" t="n"/>
      <c r="L2374" s="7" t="n"/>
      <c r="M2374" s="7" t="inlineStr">
        <is>
          <t>https://www.phy.ncu.edu.tw/news/special-colloquium20200311-doped-hubbard-model-stripes-versus-superconductivity/</t>
        </is>
      </c>
      <c r="N2374" s="7" t="inlineStr">
        <is>
          <t>劉怡貞</t>
        </is>
      </c>
    </row>
    <row r="2375" ht="222" customHeight="1">
      <c r="A2375" s="7">
        <f>TRUE()</f>
        <v/>
      </c>
      <c r="B2375" s="7" t="inlineStr">
        <is>
          <t>演講</t>
        </is>
      </c>
      <c r="C2375" s="7" t="n"/>
      <c r="D2375" s="14" t="n">
        <v>43892</v>
      </c>
      <c r="E2375" s="7" t="inlineStr">
        <is>
          <t>Special Colloquium20200311- Understanding the dynamics of energy materials using scattering techniques</t>
        </is>
      </c>
      <c r="F2375" s="9" t="inlineStr">
        <is>
          <t>Special Colloquium
Department of Physics, NCU
Understanding the dynamics of energy materials using scattering techniques
Speaker
Dr. Chi-Hung Lee (李其紘博士)
Department of Physics,
National Central University, Taiwan.
Date 2020.03.11 (Wed)
Time 10:00am
Place S4-625
Abstract
Understanding the physical mechanisms of the energy materials, such as thermoelectric materials, solar cells, batteries, and superconducting materials, is important for the academic and industry to improve the performance. In this talk, I will focus on the (1) extremely space and time restricted thermal transport in the thermoelectric SnSe, (2) photoinduced ferromagnetism in Prussian Blue and as a host material for rechargeable battery, (3) Ni as a carrier supplier for enhanced superconductivity in Ni-doped Bi nanoparticles.</t>
        </is>
      </c>
      <c r="G2375" s="7" t="n"/>
      <c r="H2375" s="7" t="n"/>
      <c r="I2375" s="7" t="n"/>
      <c r="J2375" s="7" t="n"/>
      <c r="K2375" s="7" t="n"/>
      <c r="L2375" s="7" t="n"/>
      <c r="M2375" s="7" t="inlineStr">
        <is>
          <t>https://www.phy.ncu.edu.tw/news/special-colloquium20200311-understanding-the-dynamics-of-energy-materials-using-scattering-techniques/</t>
        </is>
      </c>
      <c r="N2375" s="7" t="inlineStr">
        <is>
          <t>劉怡貞</t>
        </is>
      </c>
    </row>
    <row r="2376" ht="40" customHeight="1">
      <c r="A2376" s="7">
        <f>TRUE()</f>
        <v/>
      </c>
      <c r="B2376" s="7" t="inlineStr">
        <is>
          <t>其他</t>
        </is>
      </c>
      <c r="C2376" s="7" t="n"/>
      <c r="D2376" s="14" t="n">
        <v>43892</v>
      </c>
      <c r="E2376" s="7" t="inlineStr">
        <is>
          <t>施工公告7樓717</t>
        </is>
      </c>
      <c r="F2376" s="9" t="inlineStr">
        <is>
          <t>日期:3/2-4/10
地點:本館7樓717
施工期間略有噪音粉塵，不便之處敬請見諒!</t>
        </is>
      </c>
      <c r="G2376" s="7" t="n"/>
      <c r="H2376" s="7" t="n"/>
      <c r="I2376" s="7" t="n"/>
      <c r="J2376" s="7" t="n"/>
      <c r="K2376" s="7" t="n"/>
      <c r="L2376" s="7" t="n"/>
      <c r="M2376" s="7" t="inlineStr">
        <is>
          <t>https://www.phy.ncu.edu.tw/news/%e6%96%bd%e5%b7%a5%e5%85%ac%e5%91%8a7%e6%a8%93717/</t>
        </is>
      </c>
      <c r="N2376" s="7" t="inlineStr">
        <is>
          <t>許慧君</t>
        </is>
      </c>
    </row>
    <row r="2377" ht="131" customHeight="1">
      <c r="A2377" s="7">
        <f>TRUE()</f>
        <v/>
      </c>
      <c r="B2377" s="7" t="inlineStr">
        <is>
          <t>其他</t>
        </is>
      </c>
      <c r="C2377" s="7" t="n"/>
      <c r="D2377" s="14" t="n">
        <v>43892</v>
      </c>
      <c r="E2377" s="7" t="inlineStr">
        <is>
          <t>109年〔五年取得學、碩士學位〕即日起受理申請</t>
        </is>
      </c>
      <c r="F2377" s="9" t="inlineStr">
        <is>
          <t>109年〔五年取得學、碩士學位〕即日起受理申請
申請截止日：109/04/30；
欲申請的同學，請備妥：
申請表、推薦函2封及歷年成績單乙份(含累計成績排名及總平均成績)、其他有利審查文件等，
於截止日前送至系辦吳小姐處。
申請表請點選右邊下載：物理系五年取得學碩士學位申請表
相關辦法請參考：物理系網頁–&gt;系所簡介–&gt;系所規章–&gt;大學部–國立中央大學物理學系五年取得學、碩士學位推薦辦法 。
國立中央大學物理學系五年取得學、碩士學位推薦辦法</t>
        </is>
      </c>
      <c r="G2377" s="7" t="inlineStr">
        <is>
          <t>物理系五年取得學碩士學位申請表</t>
        </is>
      </c>
      <c r="H2377" s="7" t="inlineStr">
        <is>
          <t>http://www.phy.ncu.edu.tw/wp-content/uploads/2019/03/%E7%89%A9%E7%90%86%E7%B3%BB%E4%BA%94%E5%B9%B4%E5%8F%96%E5%BE%97%E5%AD%B8%E7%A2%A9%E5%A3%AB%E5%AD%B8%E4%BD%8D%E7%94%B3%E8%AB%8B%E8%A1%A8.doc</t>
        </is>
      </c>
      <c r="I2377" s="7" t="inlineStr">
        <is>
          <t>國立中央大學物理學系五年取得學、碩士學位推薦辦法</t>
        </is>
      </c>
      <c r="J2377" s="7" t="inlineStr">
        <is>
          <t>https://www.phy.ncu.edu.tw/wp-content/uploads/2017/11/%E7%90%86%E5%AD%B8%E9%99%A2%E7%89%A9%E7%90%86%E7%B3%BB%E4%BA%94%E5%B9%B4%E5%8F%96%E5%BE%97%E5%AD%B8%E7%A2%A9%E5%A3%AB%E5%AD%B8%E4%BD%8D%E6%8E%A8%E8%96%A6%E8%BE%A6%E6%B3%951060523.pdf</t>
        </is>
      </c>
      <c r="K2377" s="7" t="n"/>
      <c r="L2377" s="7" t="n"/>
      <c r="M2377" s="7" t="inlineStr">
        <is>
          <t>https://www.phy.ncu.edu.tw/news/109%e5%b9%b4%e3%80%94%e4%ba%94%e5%b9%b4%e5%8f%96%e5%be%97%e5%ad%b8%e3%80%81%e7%a2%a9%e5%a3%ab%e5%ad%b8%e4%bd%8d%e3%80%95%e5%8d%b3%e6%97%a5%e8%b5%b7%e5%8f%97%e7%90%86%e7%94%b3%e8%ab%8b/</t>
        </is>
      </c>
      <c r="N2377" s="7" t="inlineStr">
        <is>
          <t>吳菁穗</t>
        </is>
      </c>
    </row>
    <row r="2378" ht="40" customHeight="1">
      <c r="A2378" s="7">
        <f>TRUE()</f>
        <v/>
      </c>
      <c r="B2378" s="7" t="inlineStr">
        <is>
          <t>其他</t>
        </is>
      </c>
      <c r="C2378" s="7" t="n"/>
      <c r="D2378" s="14" t="n">
        <v>43889</v>
      </c>
      <c r="E2378" s="7" t="inlineStr">
        <is>
          <t>健雄館體溫量測站</t>
        </is>
      </c>
      <c r="F2378" s="9" t="inlineStr">
        <is>
          <t>健雄館3/2起大門設置體溫量測站，開放時間07:50-16:00，其餘時間門禁管制。
大門開放時，入口進行額溫量測，額溫 &gt; 37.5度者，請勿進入本館，請至衛保組發燒篩檢站複檢，謝謝合作。</t>
        </is>
      </c>
      <c r="G2378" s="7" t="inlineStr">
        <is>
          <t>http://www.phy.ncu.edu.tw/wp-content/uploads/2020/02/體溫量測站.p</t>
        </is>
      </c>
      <c r="H2378" s="7" t="inlineStr">
        <is>
          <t>http://www.phy.ncu.edu.tw/wp-content/uploads/2020/02/體溫量測站.png</t>
        </is>
      </c>
      <c r="I2378" s="7" t="n"/>
      <c r="J2378" s="7" t="n"/>
      <c r="K2378" s="7" t="n"/>
      <c r="L2378" s="7" t="n"/>
      <c r="M2378" s="7" t="inlineStr">
        <is>
          <t>https://www.phy.ncu.edu.tw/news/%e5%81%a5%e9%9b%84%e9%a4%a8%e9%ab%94%e6%ba%ab%e9%87%8f%e6%b8%ac%e7%ab%99/</t>
        </is>
      </c>
      <c r="N2378" s="7" t="inlineStr">
        <is>
          <t>許慧君</t>
        </is>
      </c>
    </row>
    <row r="2379" ht="261" customHeight="1">
      <c r="A2379" s="7">
        <f>TRUE()</f>
        <v/>
      </c>
      <c r="B2379" s="7" t="inlineStr">
        <is>
          <t>演講</t>
        </is>
      </c>
      <c r="C2379" s="7" t="n"/>
      <c r="D2379" s="14" t="n">
        <v>43888</v>
      </c>
      <c r="E2379" s="7" t="inlineStr">
        <is>
          <t>Special Colloquium20200310- Laser-driven particle/photon sources and compact intense ultrafast lasers</t>
        </is>
      </c>
      <c r="F2379" s="9" t="inlineStr">
        <is>
          <t>Special Colloquium
Department of Physics, NCU
Laser-driven particle/photon sources and compact intense ultrafast lasers
Department of Engineering Physics                                                                                                                                         Tsinghua University, China
Speaker
Prof. Chih-Hao Pai (白植豪教授)
Date 2020.03.10(Tue)
Time 13:30
Place S4-625
Abstract
In this talk, recent progress on the development of compact ultrafast intense lasers and high quality laser plasma accelerators at Tsinghua University will be presented.  For the laser development, the effort has been focused on building robust turn-key compact Ti:Sapphire laser system for real life application of laser-driven radiation sources. For the development of laser wakefield accelerators (LWFA) and radiation sources, several key progress will be reported, including the first demonstration of wakefield structure and dynamic imaging using a femtosecond high energy electron beam generated by a LWFA, laser-driven x-ray generation based on LWFA, and the first demonstration of tunable relativistic, single-cycle infrared pulse generation from LWFA a tailored plasma structure.</t>
        </is>
      </c>
      <c r="G2379" s="7" t="n"/>
      <c r="H2379" s="7" t="n"/>
      <c r="I2379" s="7" t="n"/>
      <c r="J2379" s="7" t="n"/>
      <c r="K2379" s="7" t="n"/>
      <c r="L2379" s="7" t="n"/>
      <c r="M2379" s="7" t="inlineStr">
        <is>
          <t>https://www.phy.ncu.edu.tw/news/special-colloquium20200310-laser-driven-particle-photon-sources-and-compact-intense-ultrafast-lasers/</t>
        </is>
      </c>
      <c r="N2379" s="7" t="inlineStr">
        <is>
          <t>劉怡貞</t>
        </is>
      </c>
    </row>
    <row r="2380" ht="345" customHeight="1">
      <c r="A2380" s="7">
        <f>TRUE()</f>
        <v/>
      </c>
      <c r="B2380" s="7" t="inlineStr">
        <is>
          <t>演講</t>
        </is>
      </c>
      <c r="C2380" s="7" t="n"/>
      <c r="D2380" s="14" t="n">
        <v>43888</v>
      </c>
      <c r="E2380" s="7" t="inlineStr">
        <is>
          <t>Special Colloquium20200309- Atomtronics with a spin: Ramsey response and nonequilibrium dynamics in cold quantum gases</t>
        </is>
      </c>
      <c r="F2380" s="9" t="inlineStr">
        <is>
          <t>Special Colloquium
Department of Physics, NCU
Atomtronics with a spin: Ramsey response and nonequilibrium dynamics in cold quantum gases
Speaker
Dr. Jhih-Shih You (游至仕博士)
Institute for Theoretical Solid State Physics, IFW Dresden, Germany
Date 2020.03.09(Mon)
Time 12:00PM
Place S4-625
Abstract
Non-equilibrium dynamics is at the heart of many problems in science and technology, from the physics of heavy ion collisions to the operation of electronic devices. In solid state systems, the direct observation of the evolution of electrons and spins on the Fermi timescale is still notoriously challenging. In atomic quantum gases, however, the fermions are much heavier and the densities are far lower, bringing shortest response time into the experimentally accessible scale.
In this talk, I will introduce an ultracold atom setup, analogous to a spintronics device, which generates spin transport induced by an impurity atom immersed in a spin-imbalanced two-component Fermi gas. By manipulating the internal spin degrees of freedom of the Fermi system, one can directly count the number of spins in each reservoir to investigate the full counting statistics of spin flips. Moreover, using Ramsey interferometry, the dynamical impurity response can be measured. Since the impurity interacts with a many-body environment that is out of equilibrium, this setup provides a way to realize the non-equilibrium orthogonality catastrophe. For the impurity response at late time, we are able to derive analytical expressions, which reveal an intimate connection of the decay rate of the Ramsey contrast and the full counting statistics of spin flips.</t>
        </is>
      </c>
      <c r="G2380" s="7" t="n"/>
      <c r="H2380" s="7" t="n"/>
      <c r="I2380" s="7" t="n"/>
      <c r="J2380" s="7" t="n"/>
      <c r="K2380" s="7" t="n"/>
      <c r="L2380" s="7" t="n"/>
      <c r="M2380" s="7" t="inlineStr">
        <is>
          <t>https://www.phy.ncu.edu.tw/news/special-colloquium20200309-atomtronics-with-a-spin-ramsey-response-and-nonequilibrium-dynamics-in-cold-quantum-gases/</t>
        </is>
      </c>
      <c r="N2380" s="7" t="inlineStr">
        <is>
          <t>劉怡貞</t>
        </is>
      </c>
    </row>
    <row r="2381" ht="333" customHeight="1">
      <c r="A2381" s="7">
        <f>TRUE()</f>
        <v/>
      </c>
      <c r="B2381" s="7" t="inlineStr">
        <is>
          <t>演講</t>
        </is>
      </c>
      <c r="C2381" s="7" t="n"/>
      <c r="D2381" s="14" t="n">
        <v>43888</v>
      </c>
      <c r="E2381" s="7" t="inlineStr">
        <is>
          <t>Special Colloquium20200306- Chiral Plasmonic Nano Laser</t>
        </is>
      </c>
      <c r="F2381" s="9" t="inlineStr">
        <is>
          <t>Special Colloquium
Department of Physics, NCU
Chiral Plasmonic Nano Laser
Speaker
Dr. Jhih-Sheng Wu (吳致盛博士)
T4 &amp; Center for Integrated Nanotechnology,
RCAS Academia Sinica
Date 2020.03.06(Fri)
Time 12:00PM
Place S4-625
Abstract:
Research of the light-matter interactions below the wavelength scale, nano-optics, is gaining more momentums recently. Manipulating chirality of light is a grand challenge of nano-optics. Plasmons in condensed matter systems such as metal nanoparticles and two-dimensional materials are promising to overcome the grand challenge. Among the developments of nano-plasmonics, a breakthrough, surface plasmon amplification by stimulated emission of radiation (spaser), was theoretically introduced in 2003 by Mark I. Stockman. Spaser is a non-Hermitian system with gain and loss exhibiting nonlinearity and nanoscale coherent strong light. Such confined field can be coupled with the topological properties of a periodical structure. We proposed two kinds of chiral spasers due to their topological natures: (1) Spontaneous symmetry breaking creates topological charges of a metal array in the reciprocal space, which lead to a chiral spaser. We showed that because of competitions for common gain, a honeycomb array of metal nanoparticles with an achiral gain stably generates chiral lasing. (2) 2D materials serve as topological gain materials to make a chiral spaser. We showed that a spaser of a metal nano-disk has a chirality locked to the valleys of 2D materials.</t>
        </is>
      </c>
      <c r="G2381" s="7" t="n"/>
      <c r="H2381" s="7" t="n"/>
      <c r="I2381" s="7" t="n"/>
      <c r="J2381" s="7" t="n"/>
      <c r="K2381" s="7" t="n"/>
      <c r="L2381" s="7" t="n"/>
      <c r="M2381" s="7" t="inlineStr">
        <is>
          <t>https://www.phy.ncu.edu.tw/news/special-colloquium20200304-chiral-plasmonic-nano-laser/</t>
        </is>
      </c>
      <c r="N2381" s="7" t="inlineStr">
        <is>
          <t>劉怡貞</t>
        </is>
      </c>
    </row>
    <row r="2382" ht="369" customHeight="1">
      <c r="A2382" s="7">
        <f>TRUE()</f>
        <v/>
      </c>
      <c r="B2382" s="7" t="inlineStr">
        <is>
          <t>演講</t>
        </is>
      </c>
      <c r="C2382" s="7" t="n"/>
      <c r="D2382" s="14" t="n">
        <v>43888</v>
      </c>
      <c r="E2382" s="7" t="inlineStr">
        <is>
          <t>Special Colloquium20200305- Symmetry and Topology in Quantum Matter</t>
        </is>
      </c>
      <c r="F2382" s="9" t="inlineStr">
        <is>
          <t>Special Colloquium
Department of Physics, NCU
Symmetry and Topology in Quantum Matter
Speaker
Dr. Chang-Tse Hsieh (謝長澤博士)
Kavli Institute for the Physics and Mathematics of the Universe, Japan
Date 2020.03.05 (Thu)
Time 10:00am
Place S4-625
Abstract:
Every physicist knows the importance of symmetry in physics. Symmetry in nature can be broken in (at least) three different ways: explicitly, spontaneously, and anomalously; understanding the latter two ways of symmetry breaking has been leading to significant developments in modern physics. For example, the Landau-Ginzburg-Wilson paradigm developed around mid-20th century guides the classification of conventional phases of condensed matter, such as magnets, crystals, and superfluids, based on types of spontaneous symmetry breaking (SSB). However, the discovery of quantum Hall effects in the '80s and of topological insulators even more recently shows the existence of phases outside the framework of SSB, and it has been realized that the interplay between symmetry and topology is in general more subtle and a much richer phenomenology than previously thought can result. On the other hand, quantum anomalies—occurring when symmetries are broken by quantum effects—were initially studied in high energy physics, such as the chiral anomaly in the understanding of pion decays and the parity anomaly from a fundamental field-theory viewpoint, but they have recently been known to play an important role in condensed matter physics, as, for example, the above two kinds of anomalies can also emerge in Weyl semimetals and on the surface of topological insulators, respectively. In this seminar, I will talk about how symmetries can be understood and classified from a topological perspective, as well as applications of such a study to quantum condensed matter.</t>
        </is>
      </c>
      <c r="G2382" s="7" t="n"/>
      <c r="H2382" s="7" t="n"/>
      <c r="I2382" s="7" t="n"/>
      <c r="J2382" s="7" t="n"/>
      <c r="K2382" s="7" t="n"/>
      <c r="L2382" s="7" t="n"/>
      <c r="M2382" s="7" t="inlineStr">
        <is>
          <t>https://www.phy.ncu.edu.tw/news/special-colloquium20200305-symmetry-and-topology-in-quantum-matter/</t>
        </is>
      </c>
      <c r="N2382" s="7" t="inlineStr">
        <is>
          <t>劉怡貞</t>
        </is>
      </c>
    </row>
    <row r="2383" ht="321" customHeight="1">
      <c r="A2383" s="7">
        <f>TRUE()</f>
        <v/>
      </c>
      <c r="B2383" s="7" t="inlineStr">
        <is>
          <t>演講</t>
        </is>
      </c>
      <c r="C2383" s="7" t="n"/>
      <c r="D2383" s="14" t="n">
        <v>43888</v>
      </c>
      <c r="E2383" s="7" t="inlineStr">
        <is>
          <t>Special Colloquium20200304- Emerging Phenomena and Competing Orders from Nonequilibrium Dynamics in Strongly Correlated Systems</t>
        </is>
      </c>
      <c r="F2383" s="9" t="inlineStr">
        <is>
          <t>Special Colloquium
Department of Physics, NCU
Emerging Phenomena and Competing Orders from Nonequilibrium Dynamics in Strongly Correlated Systems
Dr. Chen-Yen Lai (賴承彥博士)
T4 &amp; Center for Integrated Nanotechnology,  Los Alamos National Laboratory, USA
Date 2020.03.04 (Wed)
Time 10:00am
Place S4-625
Abstract:
The short time evolution of a driven initial state in both bosonic and fermionic systems can be exploited to answer fundamental questions in condensed matter physics and strongly correlated systems. The ultrafast pump-probe spectroscopy provides an opportunity to investigate the electronic structure and corresponding dynamics of excited states in materials. More interestingly, the competing orders of the correlated systems can play an important role in the nonequilibrium conditions. Here, two emerging quantum phenomena in the driven strongly correlated systems are discussed. In the x- ray absorption spectroscopy, the core hole effect provides an additional knob to determine the strongly correlated state in equilibrium. In the driven condition, our results discover that the metallic droplet can appear in the insulating state due to the dynamical emerged core hole. On the other hand, in the heavy fermion compound, we investigate the competing orders between Kondo coherence and the localized state under nonequilibrium conditions. The dynamical responses from different phases behave differently and are related to the intrinsic energy scales. Our studies show that the pump-probe technique can be a versatiletool to explore novel quantum phases and competing orders in complex materials.</t>
        </is>
      </c>
      <c r="G2383" s="7" t="n"/>
      <c r="H2383" s="7" t="n"/>
      <c r="I2383" s="7" t="n"/>
      <c r="J2383" s="7" t="n"/>
      <c r="K2383" s="7" t="n"/>
      <c r="L2383" s="7" t="n"/>
      <c r="M2383" s="7" t="inlineStr">
        <is>
          <t>https://www.phy.ncu.edu.tw/news/special-colloquium20200304-emerging-phenomena-and-competing-orders-from-nonequilibrium-dynamics-in-strongly-correlated-systems/</t>
        </is>
      </c>
      <c r="N2383" s="7" t="inlineStr">
        <is>
          <t>劉怡貞</t>
        </is>
      </c>
    </row>
    <row r="2384" ht="170" customHeight="1">
      <c r="A2384" s="7">
        <f>TRUE()</f>
        <v/>
      </c>
      <c r="B2384" s="7" t="inlineStr">
        <is>
          <t>其他</t>
        </is>
      </c>
      <c r="C2384" s="7" t="n"/>
      <c r="D2384" s="14" t="n">
        <v>43888</v>
      </c>
      <c r="E2384" s="7" t="inlineStr">
        <is>
          <t>108-2一對一課輔開放報名囉!</t>
        </is>
      </c>
      <c r="F2384" s="9" t="inlineStr">
        <is>
          <t>一、為厚實專業基礎課程課業輔導，並配合學生學習需求，教務處推動一對一課業輔導制度，請多加利用。
二、請申請人、教學助理詳閱108-2版制度說明，可遵守者再行申請。相關說明請參酌附件檔案。
三、申請課輔繳交資料如下：
(一)一對一課輔申請表
(二)本校「獎助生暨學生兼任助理學習與勞僱型態同意書」（「指定代理人」處由該科教師或系主任核章）
(三)本校「員工個人資料保密同意書」
四、本業務自即日起至109年3月15日受理報名，請各教學單位彙整申請學生之相關資料，核章完畢後繳交至教學發展中心，俾利辦理後續事宜。
相關檔案請至下列連結下載
附加檔案：1090226_1.pdf</t>
        </is>
      </c>
      <c r="G2384" s="7" t="inlineStr">
        <is>
          <t>1090226_1.pdf</t>
        </is>
      </c>
      <c r="H2384" s="7" t="inlineStr">
        <is>
          <t>http://pdc.adm.ncu.edu.tw/postM/post/tldc/1090226_1.pdf</t>
        </is>
      </c>
      <c r="I2384" s="7" t="n"/>
      <c r="J2384" s="7" t="n"/>
      <c r="K2384" s="7" t="n"/>
      <c r="L2384" s="7" t="n"/>
      <c r="M2384" s="7" t="inlineStr">
        <is>
          <t>https://www.phy.ncu.edu.tw/news/108-2%e4%b8%80%e5%b0%8d%e4%b8%80%e8%aa%b2%e8%bc%94%e9%96%8b%e6%94%be%e5%a0%b1%e5%90%8d%e5%9b%89/</t>
        </is>
      </c>
      <c r="N2384" s="7" t="inlineStr">
        <is>
          <t>許慧君</t>
        </is>
      </c>
    </row>
    <row r="2385" ht="235" customHeight="1">
      <c r="A2385" s="7">
        <f>TRUE()</f>
        <v/>
      </c>
      <c r="B2385" s="7" t="inlineStr">
        <is>
          <t>其他</t>
        </is>
      </c>
      <c r="C2385" s="7" t="n"/>
      <c r="D2385" s="14" t="n">
        <v>43887</v>
      </c>
      <c r="E2385" s="7" t="inlineStr">
        <is>
          <t>國立中央大學因應新型冠狀病毒（嚴重特殊傳染性肺炎）防治調查問卷 NCU 2019-nCoV Questionnaire</t>
        </is>
      </c>
      <c r="F2385" s="9" t="inlineStr">
        <is>
          <t>為因應新型冠狀病毒（嚴重特殊傳染性肺炎）防治
請全校教職員工生務必配合於109年3月1日（週日）前
進入PORTAL問卷管理系統https://portal.ncu.edu.tw/system/62
完成問卷調查！！！
校園通報及諮詢專線：
上班時間（衛生保健組）：03-2804814（分機：57270、57271）
非上班時間（校安中心）：03-2805666（分機：57212）
中央大學防疫宣導網站：https://2019-ncov.in.ncu.edu.tw/
In order to prevent the COVID-19, the faculty, staffs, and students in NCU are requested to complete the questionnaire before March 1,2020 (Sun).
Please sign in PORTAL, and fall out the Questionnaire.
Website：https://portal.ncu.edu.tw/system/62
Please call the following numbers if you have fever or flu-like symptoms. (such as fever&gt;38℃, cough, etc.)
1. at home: Please call 1922 to obtain instruction on seeking medical attention.
2. at school: Notify the school health systems by calling Division of Health Service 03-2804814 (during office hours) or Campus Security Report Center 03-2805666 (off-work time).</t>
        </is>
      </c>
      <c r="G2385" s="7" t="inlineStr">
        <is>
          <t>https://portal.ncu.edu.tw/system/62</t>
        </is>
      </c>
      <c r="H2385" s="7" t="inlineStr">
        <is>
          <t>https://portal.ncu.edu.tw/system/62</t>
        </is>
      </c>
      <c r="I2385" s="7" t="inlineStr">
        <is>
          <t>https://2019-ncov.in.ncu.edu.tw/</t>
        </is>
      </c>
      <c r="J2385" s="7" t="inlineStr">
        <is>
          <t>https://2019-ncov.in.ncu.edu.tw/</t>
        </is>
      </c>
      <c r="K2385" s="7" t="inlineStr">
        <is>
          <t>https://portal.ncu.edu.tw/system/62</t>
        </is>
      </c>
      <c r="L2385" s="7" t="inlineStr">
        <is>
          <t>https://portal.ncu.edu.tw/system/62</t>
        </is>
      </c>
      <c r="M2385" s="7" t="inlineStr">
        <is>
          <t>https://www.phy.ncu.edu.tw/news/%e5%9c%8b%e7%ab%8b%e4%b8%ad%e5%a4%ae%e5%a4%a7%e5%ad%b8%e5%9b%a0%e6%87%89%e6%96%b0%e5%9e%8b%e5%86%a0%e7%8b%80%e7%97%85%e6%af%92%ef%bc%88%e5%9a%b4%e9%87%8d%e7%89%b9%e6%ae%8a%e5%82%b3%e6%9f%93%e6%80%a7/</t>
        </is>
      </c>
      <c r="N2385" s="7" t="inlineStr">
        <is>
          <t>許慧君</t>
        </is>
      </c>
    </row>
    <row r="2386" ht="79" customHeight="1">
      <c r="A2386" s="7">
        <f>TRUE()</f>
        <v/>
      </c>
      <c r="B2386" s="7" t="inlineStr">
        <is>
          <t>其他</t>
        </is>
      </c>
      <c r="C2386" s="7" t="n"/>
      <c r="D2386" s="14" t="n">
        <v>43887</v>
      </c>
      <c r="E2386" s="7" t="inlineStr">
        <is>
          <t>徵求館舍防疫工讀生</t>
        </is>
      </c>
      <c r="F2386" s="9" t="inlineStr">
        <is>
          <t>日期:3/2(一)~至疫期緩和
時間:排班制
時薪:160元/小時(勞雇型工讀生)
內容:在健雄館一樓入口協助監測體溫等相關防疫工作
意者請填寫下列資料回傳 corona@ncu.edu.tw
徵求館舍防疫工讀生</t>
        </is>
      </c>
      <c r="G2386" s="7" t="inlineStr">
        <is>
          <t>徵求館舍防疫工讀生</t>
        </is>
      </c>
      <c r="H2386" s="7" t="inlineStr">
        <is>
          <t>http://www.phy.ncu.edu.tw/wp-content/uploads/2020/02/徵求館舍防疫工讀生.docx</t>
        </is>
      </c>
      <c r="I2386" s="7" t="n"/>
      <c r="J2386" s="7" t="n"/>
      <c r="K2386" s="7" t="n"/>
      <c r="L2386" s="7" t="n"/>
      <c r="M2386" s="7" t="inlineStr">
        <is>
          <t>https://www.phy.ncu.edu.tw/news/%e5%be%b5%e6%b1%82%e9%a4%a8%e8%88%8d%e9%98%b2%e7%96%ab%e5%b7%a5%e8%ae%80%e7%94%9f/</t>
        </is>
      </c>
      <c r="N2386" s="7" t="inlineStr">
        <is>
          <t>許慧君</t>
        </is>
      </c>
    </row>
    <row r="2387" ht="118" customHeight="1">
      <c r="A2387" s="7">
        <f>TRUE()</f>
        <v/>
      </c>
      <c r="B2387" s="7" t="inlineStr">
        <is>
          <t>演講</t>
        </is>
      </c>
      <c r="C2387" s="7" t="n"/>
      <c r="D2387" s="14" t="n">
        <v>43886</v>
      </c>
      <c r="E2387" s="7" t="inlineStr">
        <is>
          <t>Colloquium20200303-"JunPy" for Noncollinear Spin Torque Effect in Magnetic Heterojunctions: Combined First- Principles Calculation and TB-NEGF Method</t>
        </is>
      </c>
      <c r="F2387" s="9" t="inlineStr">
        <is>
          <t>Colloquium
Department of Physics, NCU
"JunPy" for Noncollinear Spin Torque Effect in Magnetic Heterojunctions: Combined First- Principles Calculation and TB-NEGF Method
Prof. Yu-Hui Tang (唐毓慧)
Department of physics, National Central University
Date 2020.03.03 (Tue)
Place S4-625
Time 13:00-15:00</t>
        </is>
      </c>
      <c r="G2387" s="7" t="inlineStr">
        <is>
          <t>http://www.phy.ncu.edu.tw/wp-content/uploads/2020/02/Colloqu</t>
        </is>
      </c>
      <c r="H2387" s="7" t="inlineStr">
        <is>
          <t>http://www.phy.ncu.edu.tw/wp-content/uploads/2020/02/Colloquium.jpg</t>
        </is>
      </c>
      <c r="I2387" s="7" t="n"/>
      <c r="J2387" s="7" t="n"/>
      <c r="K2387" s="7" t="n"/>
      <c r="L2387" s="7" t="n"/>
      <c r="M2387" s="7" t="inlineStr">
        <is>
          <t>https://www.phy.ncu.edu.tw/news/colloquium20200303-junpy-for-noncollinear-spin-torque-effect-in-magnetic-heterojunctions-combined-first-principles-calculation-and-tb-negf-method/</t>
        </is>
      </c>
      <c r="N2387" s="7" t="inlineStr">
        <is>
          <t>許慧君</t>
        </is>
      </c>
    </row>
    <row r="2388" ht="409.6" customHeight="1">
      <c r="A2388" s="7">
        <f>TRUE()</f>
        <v/>
      </c>
      <c r="B2388" s="7" t="inlineStr">
        <is>
          <t>其他</t>
        </is>
      </c>
      <c r="C2388" s="7" t="n"/>
      <c r="D2388" s="14" t="n">
        <v>43886</v>
      </c>
      <c r="E2388" s="7" t="inlineStr">
        <is>
          <t>全校戶外公共區域及校園公廁，109年2月27日防疫消毒公告</t>
        </is>
      </c>
      <c r="F2388" s="9" t="inlineStr">
        <is>
          <t>時    間：中華民國109年02月27日 上午8：00～17：00
消毒原由及範圍：因應開學在即，為落實嚴重特殊傳染性肺炎防疫措施，將進行校園戶外公共區域及公共廁所之防疫消毒工作。
施作廠商：信實公寓大廈管理維護(股)公司              電話：(03)393-7960
(病媒防許可執照字號：竹縣環藥病媒字第 04-019 號)
廠商聯絡人：祝楚雄      電話：0932-283-045
病媒防治專業技術人員：王書文
本案承辦人：事務組鍾小姐                  電話：(03)422-7151分機57314
防治方式：將液劑依規定稀釋倍數動力噴霧機於區域內部及外圍殘效噴灑。
使用藥劑：
施用藥劑名稱
稀釋前藥劑使用量
(稀釋前藥劑濃度)
劑型
使用區域
漂白水
原液8,000毫升
(毎c.c稀釋100倍)
液劑
中大校園戶外全區
二氧化氯
5,000毫升
(毎c.c稀釋5倍)
液劑
中大校園所有公廁
注意事項：
請全校師生、寵物在消毒時間內儘量少在消毒場區活動，以避免吸入消毒藥劑，並請準備口罩於必要時配戴。
解毒及急救方式：眼睛或皮膚不慎接觸藥液時，應以大量清水連續沖洗15分鐘後再送醫診治。若不慎吸入藥霧，應立即將病患移至通風處再送醫診治。不慎誤服時，若病患仍有意識，可提供2-3杯開水給病患後再予催吐：若病患沒有意識，則不可嘗試催吐，應立即持本藥劑標示送榮總毒物科診治。
各館舍屋基周圍，請勿堆放雜物（若有易燃物品請事先告知）並儘可能保持通道淨空，以供施工人員進入施工。
施作當日請暫時關閉門窗。</t>
        </is>
      </c>
      <c r="G2388" s="7" t="n"/>
      <c r="H2388" s="7" t="n"/>
      <c r="I2388" s="7" t="n"/>
      <c r="J2388" s="7" t="n"/>
      <c r="K2388" s="7" t="n"/>
      <c r="L2388" s="7" t="n"/>
      <c r="M2388" s="7" t="inlineStr">
        <is>
          <t>https://www.phy.ncu.edu.tw/news/%e5%85%a8%e6%a0%a1%e6%88%b6%e5%a4%96%e5%85%ac%e5%85%b1%e5%8d%80%e5%9f%9f%e5%8f%8a%e6%a0%a1%e5%9c%92%e5%85%ac%e5%bb%81%ef%bc%8c109%e5%b9%b42%e6%9c%8827%e6%97%a5%e9%98%b2%e7%96%ab%e6%b6%88%e6%af%92/</t>
        </is>
      </c>
      <c r="N2388" s="7" t="inlineStr">
        <is>
          <t>許慧君</t>
        </is>
      </c>
    </row>
    <row r="2389" ht="79" customHeight="1">
      <c r="A2389" s="7">
        <f>TRUE()</f>
        <v/>
      </c>
      <c r="B2389" s="7" t="inlineStr">
        <is>
          <t>其他</t>
        </is>
      </c>
      <c r="C2389" s="7" t="n"/>
      <c r="D2389" s="14" t="n">
        <v>43886</v>
      </c>
      <c r="E2389" s="7" t="inlineStr">
        <is>
          <t>108-2學期「線上教學錄製方法與技巧」課程</t>
        </is>
      </c>
      <c r="F2389" s="9" t="inlineStr">
        <is>
          <t>一、教學發展中心謹訂109年2月26日上午10：00舉辦遠距「線上教學錄製方法與技巧」同步課程，限額100名。報名網址：https://ppt.cc/ftLovx。
二、自今日（2月21日）起，可於ee-class平台加入「線上教學錄製方法與技巧」課程，每節影片皆觀看完畢即列入教發中心研習認證名單，並於期末考前統一發放研習證書至各系所辦公室。
三、敬請教師、教學助理踴躍參加，於武漢疫情期間提供遠距學生適當的學習銜接方式。</t>
        </is>
      </c>
      <c r="G2389" s="7" t="inlineStr">
        <is>
          <t>https://ppt.cc/ftLovx</t>
        </is>
      </c>
      <c r="H2389" s="7" t="inlineStr">
        <is>
          <t>https://ppt.cc/ftLovx?fbclid=IwAR15ykY5OcT-Cq4RdaIsifXlsfnvC-aFKJvFN08E54ndb1PmtBVs6PLwEnc</t>
        </is>
      </c>
      <c r="I2389" s="7" t="n"/>
      <c r="J2389" s="7" t="n"/>
      <c r="K2389" s="7" t="n"/>
      <c r="L2389" s="7" t="n"/>
      <c r="M2389" s="7" t="inlineStr">
        <is>
          <t>https://www.phy.ncu.edu.tw/news/108-2%e5%ad%b8%e6%9c%9f%e3%80%8c%e7%b7%9a%e4%b8%8a%e6%95%99%e5%ad%b8%e9%8c%84%e8%a3%bd%e6%96%b9%e6%b3%95%e8%88%87%e6%8a%80%e5%b7%a7%e3%80%8d%e8%aa%b2%e7%a8%8b/</t>
        </is>
      </c>
      <c r="N2389" s="7" t="inlineStr">
        <is>
          <t>許慧君</t>
        </is>
      </c>
    </row>
    <row r="2390" ht="209" customHeight="1">
      <c r="A2390" s="7">
        <f>TRUE()</f>
        <v/>
      </c>
      <c r="B2390" s="7" t="inlineStr">
        <is>
          <t>其他</t>
        </is>
      </c>
      <c r="C2390" s="7" t="n"/>
      <c r="D2390" s="14" t="n">
        <v>43882</v>
      </c>
      <c r="E2390" s="7" t="inlineStr">
        <is>
          <t>108-2課程助教TA(1090221)</t>
        </is>
      </c>
      <c r="F2390" s="9" t="inlineStr">
        <is>
          <t>108-2課程助教安排如附件
The arrangement of TA for the second semester of the academic year 108 is as the annex.
1082課程助教
目前尚有數門課程待聘，有意申請者請於2/27前填寫附件申請表，email  至corona@ncu.edu.tw
Positions are still available for several courses. Students who are willing to apply for the positions please fill in the application form and email it to corona@ncu.edu.tw  by Feb 27.
108-2助教志願表TA Application Form
已擔任助教者請於2/26前完成聘雇程序，以利3/2起聘，以免影響個人勞保權益。並請於開學日前主動與授課老師聯繫工作事宜
助教報到程序詳附件說明
Please see attached for ‘Teaching assistant application procedures’
助教報到程序Teaching assistant application procedures
附件一 助教同意切結書TA agreement affidavit
附件二 國立中央大學獎助生暨學生兼任助理學習與勞僱型態同意書10903-10906
國立中央大學教學助理管理要點</t>
        </is>
      </c>
      <c r="G2390" s="7" t="inlineStr">
        <is>
          <t>1082課程助教</t>
        </is>
      </c>
      <c r="H2390" s="7" t="inlineStr">
        <is>
          <t>http://www.phy.ncu.edu.tw/wp-content/uploads/2020/02/1082課程助教-2.pdf</t>
        </is>
      </c>
      <c r="I2390" s="7" t="inlineStr">
        <is>
          <t>corona@ncu.edu.tw</t>
        </is>
      </c>
      <c r="J2390" s="7" t="inlineStr">
        <is>
          <t>mailto:corona@ncu.edu.tw</t>
        </is>
      </c>
      <c r="K2390" s="7" t="inlineStr">
        <is>
          <t>corona@ncu.edu.tw</t>
        </is>
      </c>
      <c r="L2390" s="7" t="inlineStr">
        <is>
          <t>mailto:corona@ncu.edu.tw</t>
        </is>
      </c>
      <c r="M2390" s="7" t="inlineStr">
        <is>
          <t>https://www.phy.ncu.edu.tw/news/108-2%e8%aa%b2%e7%a8%8b%e5%8a%a9%e6%95%99ta1090221/</t>
        </is>
      </c>
      <c r="N2390" s="7" t="inlineStr">
        <is>
          <t>許慧君</t>
        </is>
      </c>
    </row>
    <row r="2391" ht="53" customHeight="1">
      <c r="A2391" s="7">
        <f>TRUE()</f>
        <v/>
      </c>
      <c r="B2391" s="7" t="inlineStr">
        <is>
          <t>招生</t>
        </is>
      </c>
      <c r="C2391" s="7" t="n"/>
      <c r="D2391" s="14" t="n">
        <v>43881</v>
      </c>
      <c r="E2391" s="7" t="inlineStr">
        <is>
          <t>109學年度大學個人申請入學考生須知</t>
        </is>
      </c>
      <c r="F2391" s="9" t="inlineStr">
        <is>
          <t>國立中央大學109學年度大學個人申請入學考生須知（請考生務必詳讀）
請點選下面連結
109學年度大學「個人申請」入學考生須知（各系考生須知及報名繳費等資訊）
01-109考生須知 物理</t>
        </is>
      </c>
      <c r="G2391" s="7" t="inlineStr">
        <is>
          <t>109學年度大學「個人申請」入學考生須知（各系考生須知及報名繳費等資訊）</t>
        </is>
      </c>
      <c r="H2391" s="7" t="inlineStr">
        <is>
          <t>http://pdc.adm.ncu.edu.tw/Admission/%E5%90%84%E9%A0%85%E6%8B%9B%E7%94%9F/%E5%A4%A7%E5%AD%B8%E7%94%84%E9%81%B8/109/</t>
        </is>
      </c>
      <c r="I2391" s="7" t="inlineStr">
        <is>
          <t>01-109考生須知 物理</t>
        </is>
      </c>
      <c r="J2391" s="7" t="inlineStr">
        <is>
          <t>http://www.phy.ncu.edu.tw/wp-content/uploads/2020/02/01-109考生須知-物理.pdf</t>
        </is>
      </c>
      <c r="K2391" s="7" t="inlineStr">
        <is>
          <t>http://www.phy.ncu.edu.tw/wp-content/uploads/2020/02/01-109考</t>
        </is>
      </c>
      <c r="L2391" s="7" t="inlineStr">
        <is>
          <t>http://www.phy.ncu.edu.tw/wp-content/uploads/2020/02/01-109考生須知-物理.jpg</t>
        </is>
      </c>
      <c r="M2391" s="7" t="inlineStr">
        <is>
          <t>https://www.phy.ncu.edu.tw/news/109%e5%ad%b8%e5%b9%b4%e5%ba%a6%e5%a4%a7%e5%ad%b8%e5%80%8b%e4%ba%ba%e7%94%b3%e8%ab%8b%e5%85%a5%e5%ad%b8%e8%80%83%e7%94%9f%e9%a0%88%e7%9f%a5/</t>
        </is>
      </c>
      <c r="N2391" s="7" t="inlineStr">
        <is>
          <t>吳菁穗</t>
        </is>
      </c>
    </row>
    <row r="2392">
      <c r="A2392" s="7">
        <f>TRUE()</f>
        <v/>
      </c>
      <c r="B2392" s="7" t="inlineStr">
        <is>
          <t>招生</t>
        </is>
      </c>
      <c r="C2392" s="7" t="n"/>
      <c r="D2392" s="14" t="n">
        <v>43881</v>
      </c>
      <c r="E2392" s="7" t="inlineStr">
        <is>
          <t>109學年度博士班考試入學招生簡章</t>
        </is>
      </c>
      <c r="F2392" s="7" t="inlineStr">
        <is>
          <t>109學年度博士班招生考試簡章</t>
        </is>
      </c>
      <c r="G2392" s="7" t="inlineStr">
        <is>
          <t>109學年度博士班招生考試簡章</t>
        </is>
      </c>
      <c r="H2392" s="7" t="inlineStr">
        <is>
          <t>http://pdc.adm.ncu.edu.tw/Admission/%E5%90%84%E9%A0%85%E6%8B%9B%E7%94%9F/%E5%8D%9A%E5%A3%AB%E7%8F%AD%E8%80%83%E8%A9%A6/109_phd/index.htm</t>
        </is>
      </c>
      <c r="I2392" s="7" t="n"/>
      <c r="J2392" s="7" t="n"/>
      <c r="K2392" s="7" t="n"/>
      <c r="L2392" s="7" t="n"/>
      <c r="M2392" s="7" t="inlineStr">
        <is>
          <t>https://www.phy.ncu.edu.tw/news/109%e5%ad%b8%e5%b9%b4%e5%ba%a6%e5%8d%9a%e5%a3%ab%e7%8f%ad%e8%80%83%e8%a9%a6%e5%85%a5%e5%ad%b8%e6%8b%9b%e7%94%9f%e7%b0%a1%e7%ab%a0/</t>
        </is>
      </c>
      <c r="N2392" s="7" t="inlineStr">
        <is>
          <t>許慧君</t>
        </is>
      </c>
    </row>
    <row r="2393" ht="66" customHeight="1">
      <c r="A2393" s="7">
        <f>TRUE()</f>
        <v/>
      </c>
      <c r="B2393" s="7" t="inlineStr">
        <is>
          <t>其他</t>
        </is>
      </c>
      <c r="C2393" s="7" t="n"/>
      <c r="D2393" s="14" t="n">
        <v>43881</v>
      </c>
      <c r="E2393" s="7" t="inlineStr">
        <is>
          <t>108-2物理系研究生畢業離校手續Graduate Students’ Graduation Procedure of the Physics Department</t>
        </is>
      </c>
      <c r="F2393" s="9" t="inlineStr">
        <is>
          <t>物理系研究生畢業離校手續Graduate Students’ Graduation Procedure of the Physics Department
物理系離校系所同意書Graduation Form of the Physics Department of National Central University
1090220公告1082頒發學位證書注意事項</t>
        </is>
      </c>
      <c r="G2393" s="7" t="inlineStr">
        <is>
          <t>物理系研究生畢業離校手續Graduate Students’ Graduation Procedure of the P</t>
        </is>
      </c>
      <c r="H2393" s="7" t="inlineStr">
        <is>
          <t>http://www.phy.ncu.edu.tw/wp-content/uploads/2020/02/物理系研究生畢業離校手續Graduate-Students’-Graduation-Procedure-of-the-Physics-Department.pdf</t>
        </is>
      </c>
      <c r="I2393" s="7" t="inlineStr">
        <is>
          <t>物理系離校系所同意書Graduation Form of the Physics Department of Natio</t>
        </is>
      </c>
      <c r="J2393" s="7" t="inlineStr">
        <is>
          <t>http://www.phy.ncu.edu.tw/wp-content/uploads/2020/02/物理系離校系所同意書Graduation-Form-of-the-Physics-Department-of-National-Central-University-.pdf</t>
        </is>
      </c>
      <c r="K2393" s="7" t="inlineStr">
        <is>
          <t>1090220公告1082頒發學位證書注意事項</t>
        </is>
      </c>
      <c r="L2393" s="7" t="inlineStr">
        <is>
          <t>http://www.phy.ncu.edu.tw/wp-content/uploads/2020/02/1090220公告1082頒發學位證書注意事項.pdf</t>
        </is>
      </c>
      <c r="M2393" s="7" t="inlineStr">
        <is>
          <t>https://www.phy.ncu.edu.tw/news/108-2%e7%89%a9%e7%90%86%e7%b3%bb%e7%a0%94%e7%a9%b6%e7%94%9f%e7%95%a2%e6%a5%ad%e9%9b%a2%e6%a0%a1%e6%89%8b%e7%ba%8cgraduate-students-graduation-procedure-of-the-physics-department/</t>
        </is>
      </c>
      <c r="N2393" s="7" t="inlineStr">
        <is>
          <t>許慧君</t>
        </is>
      </c>
    </row>
    <row r="2394">
      <c r="A2394" s="7">
        <f>TRUE()</f>
        <v/>
      </c>
      <c r="B2394" s="7" t="inlineStr">
        <is>
          <t>其他</t>
        </is>
      </c>
      <c r="C2394" s="7" t="n"/>
      <c r="D2394" s="14" t="n">
        <v>43880</v>
      </c>
      <c r="E2394" s="7" t="inlineStr">
        <is>
          <t>109年高壓檢驗維護停電公告(暑假停電日期配合指考期程延後調整)</t>
        </is>
      </c>
      <c r="F2394" s="7" t="n"/>
      <c r="G2394" s="7" t="inlineStr">
        <is>
          <t>http://www.phy.ncu.edu.tw/wp-content/uploads/2020/02/109年高壓檢</t>
        </is>
      </c>
      <c r="H2394" s="7" t="inlineStr">
        <is>
          <t>http://www.phy.ncu.edu.tw/wp-content/uploads/2020/02/109年高壓檢驗維護停電公告暑假停電日期配合指考期程延後調整_頁面_2.jpg</t>
        </is>
      </c>
      <c r="I2394" s="7" t="inlineStr">
        <is>
          <t>http://www.phy.ncu.edu.tw/wp-content/uploads/2020/02/109年高壓檢</t>
        </is>
      </c>
      <c r="J2394" s="7" t="inlineStr">
        <is>
          <t>http://www.phy.ncu.edu.tw/wp-content/uploads/2020/02/109年高壓檢驗維護停電公告暑假停電日期配合指考期程延後調整_頁面_1.jpg</t>
        </is>
      </c>
      <c r="K2394" s="7" t="n"/>
      <c r="L2394" s="7" t="n"/>
      <c r="M2394" s="7" t="inlineStr">
        <is>
          <t>https://www.phy.ncu.edu.tw/news/109%e5%b9%b4%e9%ab%98%e5%a3%93%e6%aa%a2%e9%a9%97%e7%b6%ad%e8%ad%b7%e5%81%9c%e9%9b%bb%e5%85%ac%e5%91%8a%e6%9a%91%e5%81%87%e5%81%9c%e9%9b%bb%e6%97%a5%e6%9c%9f%e9%85%8d%e5%90%88%e6%8c%87%e8%80%83/</t>
        </is>
      </c>
      <c r="N2394" s="7" t="inlineStr">
        <is>
          <t>許慧君</t>
        </is>
      </c>
    </row>
    <row r="2395" ht="409.6" customHeight="1">
      <c r="A2395" s="7">
        <f>TRUE()</f>
        <v/>
      </c>
      <c r="B2395" s="7" t="inlineStr">
        <is>
          <t>其他</t>
        </is>
      </c>
      <c r="C2395" s="7" t="n"/>
      <c r="D2395" s="14" t="n">
        <v>43879</v>
      </c>
      <c r="E2395" s="7" t="inlineStr">
        <is>
          <t>全校戶外公共區域環境消毒公告</t>
        </is>
      </c>
      <c r="F2395" s="9" t="inlineStr">
        <is>
          <t>時    間： 中華民國109年02月20日 至109年02月21日上午8：00～18：00
消毒原由及範圍：為杜絕病媒蚊孳生，擬針對校園公共區域、各館舍周邊水溝及緊鄰本校西北側外圍之排水溝渠，進行防治消毒工作。
施作計畫：
(一)02月20日預計消毒範圍：校區東北側、北側、西側及西北側，公共區域及建築物(館舍外)周邊水溝。
08：00-12：00 文學一館、文學二館、人文社會科學大樓、太極銅雕草坪、中大會館、男九舍、男九舍地下室公廁、資源回收暫存場、男十二舍(含後方機車停車棚)、國鼎館、男研舍、男研舍地下室公廁、志希館、管二館、壘球場大草坪、綜教館、鴻經館、科二~科五館、健雄館、理學院教學館(普化實驗大樓)、中大湖周邊、光電大樓、客家學院大樓、游泳池。
13：00-17：00溜冰場、籃球場、網球場、網球場旁公廁、健身房、依仁堂、排球場、田徑場、機械館、工五館停車場、工五館、大型力學實驗室、實習三廠、風洞實驗室及品保中心、工程四館、環工化工館、氣象站、雷達站、太遙中心、研究中心大樓二期。
(二)02月21日預計消毒範圍：校區東側、東南側、南側、西南側，公共區域及建築物(館舍外)周邊水溝。
08：00-12：00 前門警衛室旁公廁、行政大樓、總圖書館、中正圖書館、科一館(地科院)、國泰樹草坪、大講堂、據德樓、男十三舍、游藝館、男五舍、國際學生宿舍、男六舍、男七舍、松果餐廳、男十一舍、洗衣部旁公廁、女十四舍、志道樓、志道樓公廁、女五舍、男三舍。
13：00-17：00 女一~四舍、荷花池、工一館、實習一館、工程二館(電機館)、松果館(產學營運中心)、松苑餐廳、後門機車停車場、後門圍牆外至健雄館後側門路段陰暗處。
施作廠商：誼新環保科技有限公司                      電話：(02)3151-8670
(病媒防許可執照字號：環藥病媒字第01-053號)
廠商負責人：何士豪      電話：0961-066140
本案承辦人：事務組鍾小姐                  電話：(03)422-7151分機57314
防治對象：蚊子、蒼蠅、蟑螂
防治方式：使用動力噴霧機針對全校建築物1樓周邊水溝及週遭樹木樹葉背面蚊蟲易棲習處實施殘效噴灑。
使用器具：日本高壓噴霧機。
使用藥劑：
藥劑名稱
主要成份
許可證字號
劑型
濃度
稀釋倍數
施工區域
新滅寧
賽滅寧(Cypermethrin)
環署衛製字第2295號
液劑
5 %
250倍
校園戶外公共區域陰暗處、排水溝及公共廁所
速將
樸滅松(Fenitothion)
環署衛製字第0915號
乳劑
24.5%
100倍
注意事項：
請全校師生、寵物在消毒時間內儘量少在校園戶外活動，以避免吸入消毒藥劑，並請準備口罩於必要時配戴。
本次採用合成菊精類藥劑，本類藥劑對哺乳動物之毒性甚低，正常使用時很少引起中毒，但可能對皮膚略有刺激反應，若大量過度接觸或誤食時，可能引起過度敏感、活動減少、俯臥、疲軟、流涎、咳嗽、流鼻水等症狀。
解毒及急救方式：眼睛或皮膚不慎接觸藥液時，應以大量清水連續沖洗15分鐘後再送醫診治。若不慎吸入藥霧，應立即將病患移至通風處再送醫診治。不慎誤服時，若病患仍有意識，可提供2-3杯開水給病患後再予催吐：若病患沒有意識，則不可嘗試催吐，應立即持本藥劑標示送榮總毒物科診治。
各館舍屋基周圍，請勿堆放雜物（若有易燃物品請事先告知）並儘可能保持通道淨空，以供施工人員進入施工。
施作當日請暫時關閉門窗。
「清除孳生源是預防病媒蚊最有效的方法」，本次施藥後，仍請持續落實清除孳生源四大訣竅「巡、倒、清、刷」：
★「巡」─經常巡檢，檢查居家室內外可能積水的容器。
★「倒」─倒掉積水，不要的器物予以丟棄。
★「清」─減少容器，使用的器具也都應該澈底清潔。
★「刷」─去除蟲卵，收拾或倒置勿再積水養蚊。
【註】若本次施作時逢下雨或強風等其他不適合噴灑因素時，將再擇期施作。</t>
        </is>
      </c>
      <c r="G2395" s="7" t="inlineStr">
        <is>
          <t>http://www.phy.ncu.edu.tw/wp-content/uploads/2020/02/附件1_109</t>
        </is>
      </c>
      <c r="H2395" s="7" t="inlineStr">
        <is>
          <t>http://www.phy.ncu.edu.tw/wp-content/uploads/2020/02/附件1_10902全校消毒公告.jpg</t>
        </is>
      </c>
      <c r="I2395" s="7" t="n"/>
      <c r="J2395" s="7" t="n"/>
      <c r="K2395" s="7" t="n"/>
      <c r="L2395" s="7" t="n"/>
      <c r="M2395" s="7" t="inlineStr">
        <is>
          <t>https://www.phy.ncu.edu.tw/news/%e5%85%a8%e6%a0%a1%e6%88%b6%e5%a4%96%e5%85%ac%e5%85%b1%e5%8d%80%e5%9f%9f%e7%92%b0%e5%a2%83%e6%b6%88%e6%af%92%e5%85%ac%e5%91%8a/</t>
        </is>
      </c>
      <c r="N2395" s="7" t="inlineStr">
        <is>
          <t>許慧君</t>
        </is>
      </c>
    </row>
    <row r="2396" ht="157" customHeight="1">
      <c r="A2396" s="7">
        <f>TRUE()</f>
        <v/>
      </c>
      <c r="B2396" s="7" t="inlineStr">
        <is>
          <t>其他</t>
        </is>
      </c>
      <c r="C2396" s="7" t="n"/>
      <c r="D2396" s="14" t="n">
        <v>43879</v>
      </c>
      <c r="E2396" s="7" t="inlineStr">
        <is>
          <t>108第2學期圖書館資源利用課程開始報名</t>
        </is>
      </c>
      <c r="F2396" s="9" t="inlineStr">
        <is>
          <t>圖書館來教你找文獻、寫paper!!
報名網址：https://rapid.lib.ncu.edu.tw/course/info.php?y=2020&amp;m=3
若無法參加以上課程，歡迎同學以班級為單位(或五人以上)向圖書館另外預約時段。
團體報名請邀集五人以上。
團體報名請於三週前預約。
教育訓練課程以週一~週五8:30-5:00為主。
教育訓練為客製化課程，視個別需求而定，可為單一資料庫介紹或綜合資源教學。
教育訓練課程地點皆為總圖書館地下一樓推廣教室，需更改上課地點者，請另行提出。
報名網址：https://rapid.lib.ncu.edu.tw/course/groupSignUp.php，本館收到報名後2個工作天內，將以email確認，若未收到通知，請再連絡我們。
聯絡電話：校內分機57407
推廣組公務信箱：ncu57407@ncu.edu.tw</t>
        </is>
      </c>
      <c r="G2396" s="7" t="inlineStr">
        <is>
          <t>https://rapid.lib.ncu.edu.tw/course/info.php?y=2020&amp;m=3</t>
        </is>
      </c>
      <c r="H2396" s="7" t="inlineStr">
        <is>
          <t>https://rapid.lib.ncu.edu.tw/course/info.php?y=2020&amp;m=3</t>
        </is>
      </c>
      <c r="I2396" s="7" t="inlineStr">
        <is>
          <t>https://rapid.lib.ncu.edu.tw/course/groupSignUp.php</t>
        </is>
      </c>
      <c r="J2396" s="7" t="inlineStr">
        <is>
          <t>https://rapid.lib.ncu.edu.tw/course/groupSignUp.php</t>
        </is>
      </c>
      <c r="K2396" s="7" t="n"/>
      <c r="L2396" s="7" t="n"/>
      <c r="M2396" s="7" t="inlineStr">
        <is>
          <t>https://www.phy.ncu.edu.tw/news/108%e7%ac%ac2%e5%ad%b8%e6%9c%9f%e5%9c%96%e6%9b%b8%e9%a4%a8%e8%b3%87%e6%ba%90%e5%88%a9%e7%94%a8%e8%aa%b2%e7%a8%8b%e9%96%8b%e5%a7%8b%e5%a0%b1%e5%90%8d/</t>
        </is>
      </c>
      <c r="N2396" s="7" t="inlineStr">
        <is>
          <t>許慧君</t>
        </is>
      </c>
    </row>
    <row r="2397" ht="27" customHeight="1">
      <c r="A2397" s="7">
        <f>TRUE()</f>
        <v/>
      </c>
      <c r="B2397" s="7" t="inlineStr">
        <is>
          <t>招生</t>
        </is>
      </c>
      <c r="C2397" s="7" t="n"/>
      <c r="D2397" s="14" t="n">
        <v>43879</v>
      </c>
      <c r="E2397" s="7" t="inlineStr">
        <is>
          <t>109學年度碩士班考試入學因應「新型冠狀肺炎病毒」複試公告</t>
        </is>
      </c>
      <c r="F2397" s="9" t="inlineStr">
        <is>
          <t>109學年度碩士班考試入學因應「新型冠狀肺炎病毒」複試公告
http://pdc.adm.ncu.edu.tw/postM/post/adm/1080218_1.pdf</t>
        </is>
      </c>
      <c r="G2397" s="7" t="inlineStr">
        <is>
          <t>109學年度碩士班考試入學因應「新型冠狀肺炎病毒」複試公告</t>
        </is>
      </c>
      <c r="H2397" s="7" t="inlineStr">
        <is>
          <t>http://pdc.adm.ncu.edu.tw/postM/post/adm/1080218_1.pdf</t>
        </is>
      </c>
      <c r="I2397" s="7" t="inlineStr">
        <is>
          <t>http://pdc.adm.ncu.edu.tw/postM/post/adm/1080218_1.pdf</t>
        </is>
      </c>
      <c r="J2397" s="7" t="inlineStr">
        <is>
          <t>http://pdc.adm.ncu.edu.tw/postM/post/adm/1080218_1.pdf</t>
        </is>
      </c>
      <c r="K2397" s="7" t="inlineStr">
        <is>
          <t>http://www.phy.ncu.edu.tw/wp-content/uploads/2020/02/1080218</t>
        </is>
      </c>
      <c r="L2397" s="7" t="inlineStr">
        <is>
          <t>http://www.phy.ncu.edu.tw/wp-content/uploads/2020/02/1080218_1.jpg</t>
        </is>
      </c>
      <c r="M2397" s="7" t="inlineStr">
        <is>
          <t>https://www.phy.ncu.edu.tw/news/109%e5%ad%b8%e5%b9%b4%e5%ba%a6%e7%a2%a9%e5%a3%ab%e7%8f%ad%e8%80%83%e8%a9%a6%e5%85%a5%e5%ad%b8%e5%9b%a0%e6%87%89%e3%80%8c%e6%96%b0%e5%9e%8b%e5%86%a0%e7%8b%80%e8%82%ba%e7%82%8e%e7%97%85%e6%af%92/</t>
        </is>
      </c>
      <c r="N2397" s="7" t="inlineStr">
        <is>
          <t>許慧君</t>
        </is>
      </c>
    </row>
    <row r="2398" ht="144" customHeight="1">
      <c r="A2398" s="7">
        <f>TRUE()</f>
        <v/>
      </c>
      <c r="B2398" s="7" t="inlineStr">
        <is>
          <t>其他</t>
        </is>
      </c>
      <c r="C2398" s="7" t="n"/>
      <c r="D2398" s="14" t="n">
        <v>43879</v>
      </c>
      <c r="E2398" s="7" t="inlineStr">
        <is>
          <t>物理系博碩士班學位口試注意事項Oral Test &amp;Thesis Defense Notification</t>
        </is>
      </c>
      <c r="F2398" s="9" t="inlineStr">
        <is>
          <t>物理系博碩士班學位口試注意事項Oral Test &amp;Thesis Defense Notification
口試申請時間Application period：2020.02.17-2020.06.30
口試最遲完成時間Oral Thesis Defense must finish before：2020.07.24(如校曆規定as per University Academic Calendar)
表單下載：http://pdc.adm.ncu.edu.tw/Register/ –表格下載 – 博/碩士論文表格
Application form can be downloaded from – http://pdc.adm.ncu.edu.tw/eng/en_index.asp– forms – doctoral/master thesis form
中央大學博士班、碩士班研究生學位考試細則(http://pdc.adm.ncu.edu.tw/rule/rule108/16.pdf )
NCU Graduate Program Exam Regulations (http://pdc.adm.ncu.edu.tw/eng/rule/NCU_Doc15_ed.pdf)</t>
        </is>
      </c>
      <c r="G2398" s="7" t="inlineStr">
        <is>
          <t>物理系博碩士班學位口試注意事項Oral Test &amp;Thesis Defense Notification</t>
        </is>
      </c>
      <c r="H2398" s="7" t="inlineStr">
        <is>
          <t>http://www.phy.ncu.edu.tw/wp-content/uploads/2020/02/物理系博碩士班學位口試注意事項Oral-Test-Thesis-Defense-Notification.pdf</t>
        </is>
      </c>
      <c r="I2398" s="7" t="inlineStr">
        <is>
          <t>http://pdc.adm.ncu.edu.tw/Register/</t>
        </is>
      </c>
      <c r="J2398" s="7" t="inlineStr">
        <is>
          <t>http://pdc.adm.ncu.edu.tw/Register/</t>
        </is>
      </c>
      <c r="K2398" s="7" t="inlineStr">
        <is>
          <t>http://pdc.adm.ncu.edu.tw/eng/en_index.asp</t>
        </is>
      </c>
      <c r="L2398" s="7" t="inlineStr">
        <is>
          <t>http://pdc.adm.ncu.edu.tw/eng/en_index.asp</t>
        </is>
      </c>
      <c r="M2398" s="7" t="inlineStr">
        <is>
          <t>https://www.phy.ncu.edu.tw/news/%e7%89%a9%ef%a7%a4%e7%b3%bb%e5%8d%9a%e7%a2%a9%e5%a3%ab%e7%8f%ad%e5%ad%b8%e4%bd%8d%e5%8f%a3%e8%a9%a6%e6%b3%a8%e6%84%8f%e4%ba%8b%e9%a0%85oral-test-thesis-defense-notification-5/</t>
        </is>
      </c>
      <c r="N2398" s="7" t="inlineStr">
        <is>
          <t>許慧君</t>
        </is>
      </c>
    </row>
    <row r="2399" ht="27" customHeight="1">
      <c r="A2399" s="7">
        <f>TRUE()</f>
        <v/>
      </c>
      <c r="B2399" s="7" t="inlineStr">
        <is>
          <t>其他</t>
        </is>
      </c>
      <c r="C2399" s="7" t="n"/>
      <c r="D2399" s="14" t="n">
        <v>43879</v>
      </c>
      <c r="E2399" s="7" t="inlineStr">
        <is>
          <t>108學年度校曆</t>
        </is>
      </c>
      <c r="F2399" s="9" t="inlineStr">
        <is>
          <t>108學年度校曆-中文版
108學年度校曆-英文版(En)</t>
        </is>
      </c>
      <c r="G2399" s="7" t="inlineStr">
        <is>
          <t>108學年度校曆-中文版</t>
        </is>
      </c>
      <c r="H2399" s="7" t="inlineStr">
        <is>
          <t>http://pdc.adm.ncu.edu.tw/calendar/calendar108_3.pdf</t>
        </is>
      </c>
      <c r="I2399" s="7" t="inlineStr">
        <is>
          <t>108學年度校曆-英文版</t>
        </is>
      </c>
      <c r="J2399" s="7" t="inlineStr">
        <is>
          <t>http://pdc.adm.ncu.edu.tw/calendar/calendar_en108.pdf</t>
        </is>
      </c>
      <c r="K2399" s="7" t="inlineStr">
        <is>
          <t>http://www.phy.ncu.edu.tw/wp-content/uploads/2020/02/calenda</t>
        </is>
      </c>
      <c r="L2399" s="7" t="inlineStr">
        <is>
          <t>http://www.phy.ncu.edu.tw/wp-content/uploads/2020/02/calendar108_3_頁面_2.jpg</t>
        </is>
      </c>
      <c r="M2399" s="7" t="inlineStr">
        <is>
          <t>https://www.phy.ncu.edu.tw/news/108%e5%ad%b8%e5%b9%b4%e5%ba%a6%e6%a0%a1%e6%9b%86/</t>
        </is>
      </c>
      <c r="N2399" s="7" t="inlineStr">
        <is>
          <t>許慧君</t>
        </is>
      </c>
    </row>
    <row r="2400" ht="183" customHeight="1">
      <c r="A2400" s="7">
        <f>TRUE()</f>
        <v/>
      </c>
      <c r="B2400" s="7" t="inlineStr">
        <is>
          <t>其他</t>
        </is>
      </c>
      <c r="C2400" s="7" t="n"/>
      <c r="D2400" s="14" t="n">
        <v>43876</v>
      </c>
      <c r="E2400" s="7" t="inlineStr">
        <is>
          <t>108-2課程助教TA(1090215)</t>
        </is>
      </c>
      <c r="F2400" s="9" t="inlineStr">
        <is>
          <t>108-2課程助教安排如附件
The arrangement of TA for the second semester of the academic year 108 is as the annex.
1082課程助教
目前尚有數門課程待聘，有意申請者請於2/21前填寫附件申請表，email  至corona@ncu.edu.tw
Positions are still available for several courses. Students who are willing to apply for the positions please fill in the application form and email it to corona@ncu.edu.tw  by Feb 21.
108-2助教志願表TA Application Form
助教報到程序詳附件說明
Please see attached for ‘Teaching assistant application procedures’
助教報到程序Teaching assistant application procedures
附件一 助教同意切結書TA agreement affidavit
附件二 國立中央大學獎助生暨學生兼任助理學習與勞僱型態同意書10903-10906
國立中央大學教學助理管理要點</t>
        </is>
      </c>
      <c r="G2400" s="7" t="inlineStr">
        <is>
          <t>1082課程助教</t>
        </is>
      </c>
      <c r="H2400" s="7" t="inlineStr">
        <is>
          <t>http://www.phy.ncu.edu.tw/wp-content/uploads/2020/02/1082課程助教-1.pdf</t>
        </is>
      </c>
      <c r="I2400" s="7" t="inlineStr">
        <is>
          <t>corona@ncu.edu.tw</t>
        </is>
      </c>
      <c r="J2400" s="7" t="inlineStr">
        <is>
          <t>mailto:corona@ncu.edu.tw</t>
        </is>
      </c>
      <c r="K2400" s="7" t="inlineStr">
        <is>
          <t>corona@ncu.edu.tw</t>
        </is>
      </c>
      <c r="L2400" s="7" t="inlineStr">
        <is>
          <t>mailto:corona@ncu.edu.tw</t>
        </is>
      </c>
      <c r="M2400" s="7" t="inlineStr">
        <is>
          <t>https://www.phy.ncu.edu.tw/news/108-2%e8%aa%b2%e7%a8%8b%e5%8a%a9%e6%95%99ta1090215/</t>
        </is>
      </c>
      <c r="N2400" s="7" t="inlineStr">
        <is>
          <t>許慧君</t>
        </is>
      </c>
    </row>
    <row r="2401" ht="261" customHeight="1">
      <c r="A2401" s="7">
        <f>TRUE()</f>
        <v/>
      </c>
      <c r="B2401" s="7" t="inlineStr">
        <is>
          <t>招生</t>
        </is>
      </c>
      <c r="C2401" s="7" t="n"/>
      <c r="D2401" s="14" t="n">
        <v>43875</v>
      </c>
      <c r="E2401" s="7" t="inlineStr">
        <is>
          <t>109學年度碩士班考試入學初試錄取暨得參加複試名單</t>
        </is>
      </c>
      <c r="F2401" s="9" t="inlineStr">
        <is>
          <t>http://pdc.adm.ncu.edu.tw/postM/post/adm/109_1090214_M.pdf
複試通知函及初試成績單將於2/15以掛號信件郵寄至通訊地址
複試方式及時間表:物理-109物理系碩士班入學考試複試通知函
審查資料：
請務必依據招生簡章上所規定『複試審查資料電子檔請於109年2月18日前依序合併成一個PDF檔案EMAIL至corona@ncu.edu.tw（檔案名稱:准考證號碼-姓名）』。
推薦函電子檔亦可由推薦者自行EMAIL至corona@ncu.edu.tw（檔案名稱:准考證號碼-姓名）
（1）學歷證件影本一份。（在學生繳交學生證、畢業生繳交畢業證書）
（2）最高學歷歷年成績單正本一份，須附名次證明並註明全班(組)人數。
（3）二年制技術學院及轉學生另須繳交專科學校或轉(入)學前原校之歷年成績單正本。
（4）自傳(內含研究計畫、學術著作、學習心得..等)。
（5）教師(主管)推薦函二封。（格式不拘）
（6）其他有助於審查之資料。
下列事項特別說明
如欲放棄參加複試，請來信(corona@ncu.edu.tw)告知姓名、准考證號碼，並註明放棄參加2/21複試。
審查資料所需檢附的推薦信及自傳，皆無特定格式。
已寄達的審查資料電子檔如有缺件，本系會以電話聯繫通知。
如有其他相關問題，歡迎來信(corona@ncu.edu.tw)或來電(03-4227151分機65384)詢問</t>
        </is>
      </c>
      <c r="G2401" s="7" t="inlineStr">
        <is>
          <t>http://pdc.adm.ncu.edu.tw/postM/post/adm/109_1090214_M.pdf</t>
        </is>
      </c>
      <c r="H2401" s="7" t="inlineStr">
        <is>
          <t>http://pdc.adm.ncu.edu.tw/postM/post/adm/109_1090214_M.pdf</t>
        </is>
      </c>
      <c r="I2401" s="7" t="inlineStr">
        <is>
          <t>物理-109物理系碩士班入學考試複試通知函</t>
        </is>
      </c>
      <c r="J2401" s="7" t="inlineStr">
        <is>
          <t>http://www.phy.ncu.edu.tw/wp-content/uploads/2020/02/物理-109物理系碩士班入學考試複試通知函.pdf</t>
        </is>
      </c>
      <c r="K2401" s="7" t="n"/>
      <c r="L2401" s="7" t="n"/>
      <c r="M2401" s="7" t="inlineStr">
        <is>
          <t>https://www.phy.ncu.edu.tw/news/109%e5%ad%b8%e5%b9%b4%e5%ba%a6%e7%a2%a9%e5%a3%ab%e7%8f%ad%e8%80%83%e8%a9%a6%e5%85%a5%e5%ad%b8%e5%88%9d%e8%a9%a6%e9%8c%84%e5%8f%96%e6%9a%a8%e5%be%97%e5%8f%83%e5%8a%a0%e8%a4%87%e8%a9%a6%e5%90%8d/</t>
        </is>
      </c>
      <c r="N2401" s="7" t="inlineStr">
        <is>
          <t>許慧君</t>
        </is>
      </c>
    </row>
    <row r="2402">
      <c r="A2402" s="7">
        <f>TRUE()</f>
        <v/>
      </c>
      <c r="B2402" s="7" t="inlineStr">
        <is>
          <t>其他</t>
        </is>
      </c>
      <c r="C2402" s="7" t="n"/>
      <c r="D2402" s="14" t="n">
        <v>43875</v>
      </c>
      <c r="E2402" s="7" t="inlineStr">
        <is>
          <t>施工公告</t>
        </is>
      </c>
      <c r="F2402" s="7" t="inlineStr">
        <is>
          <t>6樓走廊、625教室02/14-02/27進行油漆工程，施工期間略有噪音粉塵，不便之處敬請見諒!</t>
        </is>
      </c>
      <c r="G2402" s="7" t="n"/>
      <c r="H2402" s="7" t="n"/>
      <c r="I2402" s="7" t="n"/>
      <c r="J2402" s="7" t="n"/>
      <c r="K2402" s="7" t="n"/>
      <c r="L2402" s="7" t="n"/>
      <c r="M2402" s="7" t="inlineStr">
        <is>
          <t>https://www.phy.ncu.edu.tw/news/%e6%96%bd%e5%b7%a5%e5%85%ac%e5%91%8a-2/</t>
        </is>
      </c>
      <c r="N2402" s="7" t="inlineStr">
        <is>
          <t>許慧君</t>
        </is>
      </c>
    </row>
    <row r="2403">
      <c r="A2403" s="7">
        <f>TRUE()</f>
        <v/>
      </c>
      <c r="B2403" s="7" t="inlineStr">
        <is>
          <t>其他</t>
        </is>
      </c>
      <c r="C2403" s="7" t="n"/>
      <c r="D2403" s="14" t="n">
        <v>43873</v>
      </c>
      <c r="E2403" s="7" t="inlineStr">
        <is>
          <t>108-2教務行事曆1090212更新</t>
        </is>
      </c>
      <c r="F2403" s="7" t="n"/>
      <c r="G2403" s="7" t="inlineStr">
        <is>
          <t>http://www.phy.ncu.edu.tw/wp-content/uploads/2020/02/教務.jpg</t>
        </is>
      </c>
      <c r="H2403" s="7" t="inlineStr">
        <is>
          <t>http://www.phy.ncu.edu.tw/wp-content/uploads/2020/02/教務.jpg</t>
        </is>
      </c>
      <c r="I2403" s="7" t="n"/>
      <c r="J2403" s="7" t="n"/>
      <c r="K2403" s="7" t="n"/>
      <c r="L2403" s="7" t="n"/>
      <c r="M2403" s="7" t="inlineStr">
        <is>
          <t>https://www.phy.ncu.edu.tw/news/108-2%e6%95%99%e5%8b%99%e8%a1%8c%e4%ba%8b%e6%9b%861090212%e6%9b%b4%e6%96%b0/</t>
        </is>
      </c>
      <c r="N2403" s="7" t="inlineStr">
        <is>
          <t>許慧君</t>
        </is>
      </c>
    </row>
    <row r="2404">
      <c r="A2404" s="7">
        <f>TRUE()</f>
        <v/>
      </c>
      <c r="B2404" s="7" t="inlineStr">
        <is>
          <t>其他</t>
        </is>
      </c>
      <c r="C2404" s="7" t="n"/>
      <c r="D2404" s="14" t="n">
        <v>43872</v>
      </c>
      <c r="E2404" s="7" t="inlineStr">
        <is>
          <t>重要學務工作及活動時程調整公告</t>
        </is>
      </c>
      <c r="F2404" s="7" t="inlineStr">
        <is>
          <t>重要學務工作及活動時程調整公告1090207</t>
        </is>
      </c>
      <c r="G2404" s="7" t="inlineStr">
        <is>
          <t>重要學務工作及活動時程調整公告1090207</t>
        </is>
      </c>
      <c r="H2404" s="7" t="inlineStr">
        <is>
          <t>http://www.phy.ncu.edu.tw/wp-content/uploads/2020/02/重要學務工作及活動時程調整公告1090207.pdf</t>
        </is>
      </c>
      <c r="I2404" s="7" t="inlineStr">
        <is>
          <t>http://www.phy.ncu.edu.tw/wp-content/uploads/2020/02/重要學務工作及</t>
        </is>
      </c>
      <c r="J2404" s="7" t="inlineStr">
        <is>
          <t>http://www.phy.ncu.edu.tw/wp-content/uploads/2020/02/重要學務工作及活動時程調整公告1090207_頁面_1.jpg</t>
        </is>
      </c>
      <c r="K2404" s="7" t="inlineStr">
        <is>
          <t>http://www.phy.ncu.edu.tw/wp-content/uploads/2020/02/重要學務工作及</t>
        </is>
      </c>
      <c r="L2404" s="7" t="inlineStr">
        <is>
          <t>http://www.phy.ncu.edu.tw/wp-content/uploads/2020/02/重要學務工作及活動時程調整公告1090207_頁面_2.jpg</t>
        </is>
      </c>
      <c r="M2404" s="7" t="inlineStr">
        <is>
          <t>https://www.phy.ncu.edu.tw/news/%e9%87%8d%e8%a6%81%e5%ad%b8%e5%8b%99%e5%b7%a5%e4%bd%9c%e5%8f%8a%e6%b4%bb%e5%8b%95%e6%99%82%e7%a8%8b%e8%aa%bf%e6%95%b4%e5%85%ac%e5%91%8a/</t>
        </is>
      </c>
      <c r="N2404" s="7" t="inlineStr">
        <is>
          <t>許慧君</t>
        </is>
      </c>
    </row>
    <row r="2405" ht="40" customHeight="1">
      <c r="A2405" s="7">
        <f>TRUE()</f>
        <v/>
      </c>
      <c r="B2405" s="7" t="inlineStr">
        <is>
          <t>其他</t>
        </is>
      </c>
      <c r="C2405" s="7" t="n"/>
      <c r="D2405" s="14" t="n">
        <v>43868</v>
      </c>
      <c r="E2405" s="7" t="inlineStr">
        <is>
          <t>國立中央大學物理系門禁申請單1090205更新</t>
        </is>
      </c>
      <c r="F2405" s="9" t="inlineStr">
        <is>
          <t>國立中央大學物理系門禁申請單Application Form for the Entrance Card for Science Building 4_1090205
國立中央大學物理系機械工廠非上班時間使用切結書</t>
        </is>
      </c>
      <c r="G2405" s="7" t="inlineStr">
        <is>
          <t>國立中央大學物理系門禁申請單Application Form for the Entrance Card for Sci</t>
        </is>
      </c>
      <c r="H2405" s="7" t="inlineStr">
        <is>
          <t>http://www.phy.ncu.edu.tw/wp-content/uploads/2020/02/國立中央大學物理系門禁申請單Application-Form-for-the-Entrance-Card-for-Science-Building-4_1090205-1.pdf</t>
        </is>
      </c>
      <c r="I2405" s="7" t="inlineStr">
        <is>
          <t>國立中央大學物理系機械工廠非上班時間使用切結書</t>
        </is>
      </c>
      <c r="J2405" s="7" t="inlineStr">
        <is>
          <t>http://www.phy.ncu.edu.tw/wp-content/uploads/2020/02/國立中央大學物理系機械工廠非上班時間使用切結書-1.pdf</t>
        </is>
      </c>
      <c r="K2405" s="7" t="n"/>
      <c r="L2405" s="7" t="n"/>
      <c r="M2405" s="7" t="inlineStr">
        <is>
          <t>https://www.phy.ncu.edu.tw/news/%e5%9c%8b%e7%ab%8b%e4%b8%ad%e5%a4%ae%e5%a4%a7%e5%ad%b8%e7%89%a9%e7%90%86%e7%b3%bb%e9%96%80%e7%a6%81%e7%94%b3%e8%ab%8b%e5%96%ae1090205%e6%9b%b4%e6%96%b0/</t>
        </is>
      </c>
      <c r="N2405" s="7" t="inlineStr">
        <is>
          <t>許慧君</t>
        </is>
      </c>
    </row>
    <row r="2406">
      <c r="A2406" s="7">
        <f>TRUE()</f>
        <v/>
      </c>
      <c r="B2406" s="7" t="inlineStr">
        <is>
          <t>其他</t>
        </is>
      </c>
      <c r="C2406" s="7" t="n"/>
      <c r="D2406" s="14" t="n">
        <v>43867</v>
      </c>
      <c r="E2406" s="7" t="inlineStr">
        <is>
          <t>2019新型冠狀病毒~校園防疫專區</t>
        </is>
      </c>
      <c r="F2406" s="7" t="inlineStr">
        <is>
          <t>https://2019-ncov.in.ncu.edu.tw/</t>
        </is>
      </c>
      <c r="G2406" s="7" t="inlineStr">
        <is>
          <t>https://2019-ncov.in.ncu.edu.tw/</t>
        </is>
      </c>
      <c r="H2406" s="7" t="inlineStr">
        <is>
          <t>https://2019-ncov.in.ncu.edu.tw/</t>
        </is>
      </c>
      <c r="I2406" s="7" t="n"/>
      <c r="J2406" s="7" t="n"/>
      <c r="K2406" s="7" t="n"/>
      <c r="L2406" s="7" t="n"/>
      <c r="M2406" s="7" t="inlineStr">
        <is>
          <t>https://www.phy.ncu.edu.tw/news/2019%e6%96%b0%e5%9e%8b%e5%86%a0%e7%8b%80%e7%97%85%e6%af%92%e6%a0%a1%e5%9c%92%e9%98%b2%e7%96%ab%e5%b0%88%e5%8d%80/</t>
        </is>
      </c>
      <c r="N2406" s="7" t="inlineStr">
        <is>
          <t>許慧君</t>
        </is>
      </c>
    </row>
    <row r="2407" ht="409.6" customHeight="1">
      <c r="A2407" s="7">
        <f>TRUE()</f>
        <v/>
      </c>
      <c r="B2407" s="7" t="inlineStr">
        <is>
          <t>其他</t>
        </is>
      </c>
      <c r="C2407" s="7" t="n"/>
      <c r="D2407" s="14" t="n">
        <v>43867</v>
      </c>
      <c r="E2407" s="7" t="inlineStr">
        <is>
          <t>108學年度第2學期學雜費繳費單下載時間公告</t>
        </is>
      </c>
      <c r="F2407" s="9" t="inlineStr">
        <is>
          <t>附加檔案：點我下載
內文：
(修訂)108學年度第2學期學雜費繳費單下載時間公告
**因應武漢肺炎疫情，學校延緩開學，繳費截止時間延至109.2.29止，詳見以下說明。**
一、開放網路下載繳費單時間：
(1)舊生---自行列印繳費單：109.1.21（三）
(2)二月入學新生(含休學復學生)---自行列印繳費單：109.2.12（二）
二、下載繳費單：
(1)學校首頁的Portal入口
(2)第一銀行第e學雜費入口網網址：https://eschool.firstbank.com.tw (依畫面選項選擇學校名稱，依序輸入學號及身分證後6碼)
(3)學雜費管理系統：http://140.115.182.62/stdvoucher
三、繳費期限：
第一銀行各分行臨櫃繳款：109.2.27（五）
ATM繳費、信用卡或超商繳費：109.2.29（日）
＊使用信用卡刷卡需3~4個工作天才能入帳（不含假日），超商繳交需5~7個工作天才能入帳（不含假日）請提早授權或繳納，以免逾期註冊。
四、繳費方式：
(1)臨櫃繳款：第一銀行各分行
第一銀行於每週二、四、五上午10:00~12:00會配合到校服務 / 行政大樓一樓
(2)ATM轉帳繳費：轉入行庫代碼007（第一銀行）
(3)語音信用卡繳費：02-27608818
(4)網路信用卡繳費：https://www.27608818.com，使用銀聯卡繳費自109年1月1日起銀行加收持卡人1.5%手續費。
(5)超商繳款：須自付手續費10元
(6)台灣pay繳費(晶片金融卡)：須自付手續費10元
＊請同學多利用自動化設備繳款，使用信用卡刷卡需3~4個工作天才能入帳（不含假日），超商繳交需5~7個工作天才能入帳（不含假日）請提早授權或繳納，以免逾期註冊。
五、若對繳費單內容有任何疑問，住宿問題請洽住宿服務組（分機57282、57290），減免及學貸問題請洽生輔組（分機57221），其他問題請洽出納組（分機57346）。
六、繳費單若有更改，請於更改後的隔日再行繳費。
七、學分費繳費期間：109.3.23（四）~109.4.8（三）
收費對象：碩博士生（97學年度以後入學之博士生除外）、大學延畢生、修教育學分者。</t>
        </is>
      </c>
      <c r="G2407" s="7" t="inlineStr">
        <is>
          <t>點我下載</t>
        </is>
      </c>
      <c r="H2407" s="7" t="inlineStr">
        <is>
          <t>http://oga.ncu.edu.tw/ncuoga/download.php?filePath=upload/news/ac019b7079500efb1db2c75b0a05a924..docx&amp;fileName=(%AD%D7%ADq)108%BE%C7%A6~%AB%D7%B2%C42%BE%C7%B4%C1%BE%C7%C2%F8%B6O%C3%BA%B6O%B3%E6%A4U%B8%FC%AE%C9%B6%A1%A4%BD%A7i.docx</t>
        </is>
      </c>
      <c r="I2407" s="7" t="n"/>
      <c r="J2407" s="7" t="n"/>
      <c r="K2407" s="7" t="n"/>
      <c r="L2407" s="7" t="n"/>
      <c r="M2407" s="7" t="inlineStr">
        <is>
          <t>https://www.phy.ncu.edu.tw/news/108%e5%ad%b8%e5%b9%b4%e5%ba%a6%e7%ac%ac2%e5%ad%b8%e6%9c%9f%e5%ad%b8%e9%9b%9c%e8%b2%bb%e7%b9%b3%e8%b2%bb%e5%96%ae%e4%b8%8b%e8%bc%89%e6%99%82%e9%96%93%e5%85%ac%e5%91%8a-2/</t>
        </is>
      </c>
      <c r="N2407" s="7" t="inlineStr">
        <is>
          <t>許慧君</t>
        </is>
      </c>
    </row>
    <row r="2408">
      <c r="A2408" s="7">
        <f>TRUE()</f>
        <v/>
      </c>
      <c r="B2408" s="7" t="inlineStr">
        <is>
          <t>其他</t>
        </is>
      </c>
      <c r="C2408" s="7" t="n"/>
      <c r="D2408" s="14" t="n">
        <v>43867</v>
      </c>
      <c r="E2408" s="7" t="inlineStr">
        <is>
          <t>108學年度第2學期課務相關日程表</t>
        </is>
      </c>
      <c r="F2408" s="7" t="n"/>
      <c r="G2408" s="7" t="inlineStr">
        <is>
          <t>http://www.phy.ncu.edu.tw/wp-content/uploads/2020/02/COUR_S_</t>
        </is>
      </c>
      <c r="H2408" s="7" t="inlineStr">
        <is>
          <t>http://www.phy.ncu.edu.tw/wp-content/uploads/2020/02/COUR_S_頁面_1.jpg</t>
        </is>
      </c>
      <c r="I2408" s="7" t="inlineStr">
        <is>
          <t>http://www.phy.ncu.edu.tw/wp-content/uploads/2020/02/COUR_S_</t>
        </is>
      </c>
      <c r="J2408" s="7" t="inlineStr">
        <is>
          <t>http://www.phy.ncu.edu.tw/wp-content/uploads/2020/02/COUR_S_頁面_2.jpg</t>
        </is>
      </c>
      <c r="K2408" s="7" t="n"/>
      <c r="L2408" s="7" t="n"/>
      <c r="M2408" s="7" t="inlineStr">
        <is>
          <t>https://www.phy.ncu.edu.tw/news/108%e5%ad%b8%e5%b9%b4%e5%ba%a6%e7%ac%ac2%e5%ad%b8%e6%9c%9f%e8%aa%b2%e5%8b%99%e7%9b%b8%e9%97%9c%e6%97%a5%e7%a8%8b%e8%a1%a8/</t>
        </is>
      </c>
      <c r="N2408" s="7" t="inlineStr">
        <is>
          <t>許慧君</t>
        </is>
      </c>
    </row>
    <row r="2409" ht="183" customHeight="1">
      <c r="A2409" s="7">
        <f>TRUE()</f>
        <v/>
      </c>
      <c r="B2409" s="7" t="inlineStr">
        <is>
          <t>其他</t>
        </is>
      </c>
      <c r="C2409" s="7" t="n"/>
      <c r="D2409" s="14" t="n">
        <v>43866</v>
      </c>
      <c r="E2409" s="7" t="inlineStr">
        <is>
          <t>108-2課程助教TA(1090205)</t>
        </is>
      </c>
      <c r="F2409" s="9" t="inlineStr">
        <is>
          <t>108-2課程助教安排如附件
The arrangement of TA for the second semester of the academic year 108 is as the annex.
1082課程助教
目前尚有數門課程待聘，有意申請者請於2/15前填寫附件申請表，email  至corona@ncu.edu.tw
Positions are still available for several courses. Students who are willing to apply for the positions please fill in the application form and email it to corona@ncu.edu.tw  by Feb 15.
108-2助教志願表TA Application Form
助教報到程序詳附件說明
Please see attached for ‘Teaching assistant application procedures’
助教報到程序Teaching assistant application procedures
附件一 助教同意切結書TA agreement affidavit
附件二 國立中央大學獎助生暨學生兼任助理學習與勞僱型態同意書10903-10906
國立中央大學教學助理管理要點</t>
        </is>
      </c>
      <c r="G2409" s="7" t="inlineStr">
        <is>
          <t>1082課程助教</t>
        </is>
      </c>
      <c r="H2409" s="7" t="inlineStr">
        <is>
          <t>http://www.phy.ncu.edu.tw/wp-content/uploads/2020/02/1082課程助教.pdf</t>
        </is>
      </c>
      <c r="I2409" s="7" t="inlineStr">
        <is>
          <t>corona@ncu.edu.tw</t>
        </is>
      </c>
      <c r="J2409" s="7" t="inlineStr">
        <is>
          <t>mailto:corona@ncu.edu.tw</t>
        </is>
      </c>
      <c r="K2409" s="7" t="inlineStr">
        <is>
          <t>corona@ncu.edu.tw</t>
        </is>
      </c>
      <c r="L2409" s="7" t="inlineStr">
        <is>
          <t>mailto:corona@ncu.edu.tw</t>
        </is>
      </c>
      <c r="M2409" s="7" t="inlineStr">
        <is>
          <t>https://www.phy.ncu.edu.tw/news/108-2%e8%aa%b2%e7%a8%8b%e5%8a%a9%e6%95%99ta1090205/</t>
        </is>
      </c>
      <c r="N2409" s="7" t="inlineStr">
        <is>
          <t>許慧君</t>
        </is>
      </c>
    </row>
    <row r="2410">
      <c r="A2410" s="7">
        <f>TRUE()</f>
        <v/>
      </c>
      <c r="B2410" s="7" t="inlineStr">
        <is>
          <t>獎學金</t>
        </is>
      </c>
      <c r="C2410" s="7" t="n"/>
      <c r="D2410" s="14" t="n">
        <v>43866</v>
      </c>
      <c r="E2410" s="7" t="inlineStr">
        <is>
          <t>108學年度第2學期各項獎學金一覽表</t>
        </is>
      </c>
      <c r="F2410" s="7" t="inlineStr">
        <is>
          <t>108學年度第2學期各項獎學金一覽表</t>
        </is>
      </c>
      <c r="G2410" s="7" t="inlineStr">
        <is>
          <t>108學年度第2學期各項獎學金一覽表</t>
        </is>
      </c>
      <c r="H2410" s="7" t="inlineStr">
        <is>
          <t>http://www.phy.ncu.edu.tw/wp-content/uploads/2020/02/108學年度第2學期各項獎學金一覽表.pdf</t>
        </is>
      </c>
      <c r="I2410" s="7" t="inlineStr">
        <is>
          <t>http://www.phy.ncu.edu.tw/wp-content/uploads/2020/02/108學年度第</t>
        </is>
      </c>
      <c r="J2410" s="7" t="inlineStr">
        <is>
          <t>http://www.phy.ncu.edu.tw/wp-content/uploads/2020/02/108學年度第2學期各項獎學金一覽表_頁面_1.jpg</t>
        </is>
      </c>
      <c r="K2410" s="7" t="inlineStr">
        <is>
          <t>http://www.phy.ncu.edu.tw/wp-content/uploads/2020/02/108學年度第</t>
        </is>
      </c>
      <c r="L2410" s="7" t="inlineStr">
        <is>
          <t>http://www.phy.ncu.edu.tw/wp-content/uploads/2020/02/108學年度第2學期各項獎學金一覽表_頁面_2.jpg</t>
        </is>
      </c>
      <c r="M2410" s="7" t="inlineStr">
        <is>
          <t>https://www.phy.ncu.edu.tw/news/108%e5%ad%b8%e5%b9%b4%e5%ba%a6%e7%ac%ac2%e5%ad%b8%e6%9c%9f%e5%90%84%e9%a0%85%e7%8d%8e%e5%ad%b8%e9%87%91%e4%b8%80%e8%a6%bd%e8%a1%a8/</t>
        </is>
      </c>
      <c r="N2410" s="7" t="inlineStr">
        <is>
          <t>許慧君</t>
        </is>
      </c>
    </row>
    <row r="2411" ht="53" customHeight="1">
      <c r="A2411" s="7">
        <f>TRUE()</f>
        <v/>
      </c>
      <c r="B2411" s="7" t="inlineStr">
        <is>
          <t>獎學金</t>
        </is>
      </c>
      <c r="C2411" s="7" t="n"/>
      <c r="D2411" s="14" t="n">
        <v>43866</v>
      </c>
      <c r="E2411" s="7" t="inlineStr">
        <is>
          <t>108-2學期中央大學優秀學生獎學金申請公告(申請截止日:3/20)</t>
        </is>
      </c>
      <c r="F2411" s="9" t="inlineStr">
        <is>
          <t>中文版-優秀學生獎學金辦法與檢附文件清單
Regulations of Governing Scholarship for Excellent Students
本校Portal-獎助學金暨工讀管理系統(網址：https://cis.ncu.edu.tw/Scholarship)完成登錄並列印系統產生之申請表併同相關資料送件。</t>
        </is>
      </c>
      <c r="G2411" s="7" t="inlineStr">
        <is>
          <t>中文版-優秀學生獎學金辦法與檢附文件清單</t>
        </is>
      </c>
      <c r="H2411" s="7" t="inlineStr">
        <is>
          <t>http://www.phy.ncu.edu.tw/wp-content/uploads/2019/08/%E4%B8%AD%E6%96%87%E7%89%88-%E5%84%AA%E7%A7%80%E5%AD%B8%E7%94%9F%E7%8D%8E%E5%AD%B8%E9%87%91%E8%BE%A6%E6%B3%95%E8%88%87%E6%AA%A2%E9%99%84%E6%96%87%E4%BB%B6%E6%B8%85%E5%96%AE.pdf</t>
        </is>
      </c>
      <c r="I2411" s="7" t="inlineStr">
        <is>
          <t>Regulations of Governing Scholarship for Excellent Students</t>
        </is>
      </c>
      <c r="J2411" s="7" t="inlineStr">
        <is>
          <t>http://www.phy.ncu.edu.tw/wp-content/uploads/2019/08/%E8%8B%B1%E6%96%87%E7%89%88-%E5%84%AA%E7%A7%80%E5%AD%B8%E7%94%9F%E7%8D%8E%E5%AD%B8%E9%87%91%E8%BE%A6%E6%B3%95%E8%88%87%E6%AA%A2%E9%99%84%E6%96%87%E4%BB%B6%E6%B8%85%E5%96%AE.pdf</t>
        </is>
      </c>
      <c r="K2411" s="7" t="n"/>
      <c r="L2411" s="7" t="n"/>
      <c r="M2411" s="7" t="inlineStr">
        <is>
          <t>https://www.phy.ncu.edu.tw/news/108-2%e5%ad%b8%e6%9c%9f%e4%b8%ad%e5%a4%ae%e5%a4%a7%e5%ad%b8%e5%84%aa%e7%a7%80%e5%ad%b8%e7%94%9f%e7%8d%8e%e5%ad%b8%e9%87%91%e7%94%b3%e8%ab%8b%e5%85%ac%e5%91%8a%e7%94%b3%e8%ab%8b%e6%88%aa%e6%ad%a2/</t>
        </is>
      </c>
      <c r="N2411" s="7" t="inlineStr">
        <is>
          <t>許慧君</t>
        </is>
      </c>
    </row>
    <row r="2412" ht="118" customHeight="1">
      <c r="A2412" s="7">
        <f>TRUE()</f>
        <v/>
      </c>
      <c r="B2412" s="7" t="inlineStr">
        <is>
          <t>獎學金</t>
        </is>
      </c>
      <c r="C2412" s="7" t="n"/>
      <c r="D2412" s="14" t="n">
        <v>43866</v>
      </c>
      <c r="E2412" s="7" t="inlineStr">
        <is>
          <t>109學年度中央大學朱順一合勤獎學金(申請截止日:3/20)</t>
        </is>
      </c>
      <c r="F2412" s="9" t="inlineStr">
        <is>
          <t>朱順一合勤獎學金辦法
申請資格：
一、學業優良獎學金須為正式學籍之大學部三年級學生(不含延長修業學生及在職生)
二、操行成績在八十分以上且無懲處紀錄。
申請方式:
至本校獎助學金管理系統https://scholarship.is.ncu.edu.tw/Scholarship/登錄基本資料。
朱順一合勤獎學金申請表
備妥申請表及連同「學生成績名次證明書」(紙本及電子檔EMAIL:corona@ncu.edu.tw)
於3/20(五)前送物理系辦許小姐</t>
        </is>
      </c>
      <c r="G2412" s="7" t="inlineStr">
        <is>
          <t>朱順一合勤獎學金辦法</t>
        </is>
      </c>
      <c r="H2412" s="7" t="inlineStr">
        <is>
          <t>http://www.phy.ncu.edu.tw/wp-content/uploads/2019/01/%E6%9C%B1%E9%A0%86%E4%B8%80%E5%90%88%E5%8B%A4%E7%8D%8E%E5%AD%B8%E9%87%91%E8%BE%A6%E6%B3%95.pdf</t>
        </is>
      </c>
      <c r="I2412" s="7" t="inlineStr">
        <is>
          <t>https://scholarship.is.ncu.edu.tw/Scholarship/</t>
        </is>
      </c>
      <c r="J2412" s="7" t="inlineStr">
        <is>
          <t>https://scholarship.is.ncu.edu.tw/Scholarship/</t>
        </is>
      </c>
      <c r="K2412" s="7" t="inlineStr">
        <is>
          <t>朱順一合勤獎學金申請表</t>
        </is>
      </c>
      <c r="L2412" s="7" t="inlineStr">
        <is>
          <t>http://www.phy.ncu.edu.tw/wp-content/uploads/2019/01/%E6%9C%B1%E9%A0%86%E4%B8%80%E5%90%88%E5%8B%A4%E7%8D%8E%E5%AD%B8%E9%87%91%E7%94%B3%E8%AB%8B%E8%A1%A8.doc</t>
        </is>
      </c>
      <c r="M2412" s="7" t="inlineStr">
        <is>
          <t>https://www.phy.ncu.edu.tw/news/109%e5%ad%b8%e5%b9%b4%e5%ba%a6%e4%b8%ad%e5%a4%ae%e5%a4%a7%e5%ad%b8%e6%9c%b1%e9%a0%86%e4%b8%80%e5%90%88%e5%8b%a4%e7%8d%8e%e5%ad%b8%e9%87%91%e7%94%b3%e8%ab%8b%e6%88%aa%e6%ad%a2%e6%97%a53-20/</t>
        </is>
      </c>
      <c r="N2412" s="7" t="inlineStr">
        <is>
          <t>許慧君</t>
        </is>
      </c>
    </row>
    <row r="2413">
      <c r="A2413" s="7">
        <f>TRUE()</f>
        <v/>
      </c>
      <c r="B2413" s="7" t="inlineStr">
        <is>
          <t>其他</t>
        </is>
      </c>
      <c r="C2413" s="7" t="n"/>
      <c r="D2413" s="14" t="n">
        <v>43866</v>
      </c>
      <c r="E2413" s="7" t="inlineStr">
        <is>
          <t>重要教務時程調整公告(因應武漢肺炎)</t>
        </is>
      </c>
      <c r="F2413" s="7" t="n"/>
      <c r="G2413" s="7" t="inlineStr">
        <is>
          <t>http://www.phy.ncu.edu.tw/wp-content/uploads/2020/02/1082_10</t>
        </is>
      </c>
      <c r="H2413" s="7" t="inlineStr">
        <is>
          <t>http://www.phy.ncu.edu.tw/wp-content/uploads/2020/02/1082_1090204.jpg</t>
        </is>
      </c>
      <c r="I2413" s="7" t="n"/>
      <c r="J2413" s="7" t="n"/>
      <c r="K2413" s="7" t="n"/>
      <c r="L2413" s="7" t="n"/>
      <c r="M2413" s="7" t="inlineStr">
        <is>
          <t>https://www.phy.ncu.edu.tw/news/%e9%87%8d%e8%a6%81%e6%95%99%e5%8b%99%e6%99%82%e7%a8%8b%e8%aa%bf%e6%95%b4%e5%85%ac%e5%91%8a%e5%9b%a0%e6%87%89%e6%ad%a6%e6%bc%a2%e8%82%ba%e7%82%8e/</t>
        </is>
      </c>
      <c r="N2413" s="7" t="inlineStr">
        <is>
          <t>許慧君</t>
        </is>
      </c>
    </row>
    <row r="2414" ht="144" customHeight="1">
      <c r="A2414" s="7">
        <f>TRUE()</f>
        <v/>
      </c>
      <c r="B2414" s="7" t="inlineStr">
        <is>
          <t>獎學金</t>
        </is>
      </c>
      <c r="C2414" s="7" t="n"/>
      <c r="D2414" s="14" t="n">
        <v>43866</v>
      </c>
      <c r="E2414" s="7" t="inlineStr">
        <is>
          <t>108學年度中央大學蔡力行先生獎學金-優秀學生出國研修獎學金(申請截止日:3/20)</t>
        </is>
      </c>
      <c r="F2414" s="9" t="inlineStr">
        <is>
          <t>「蔡力行先生獎學金」即日起受理申請!
蔡力行先生獎學金辦法由系所收件進行初審
有意申請者請於3/20前備妥下列文件送物理系辦
獎助學金管理系統https://scholarship.is.ncu.edu.tw/Scholarship/登錄申請表
歷年成績單
自傳(請詳述家庭背景、經濟狀況、優秀事蹟及生涯規劃，以五百字內為原則)。
出國研修計畫書
其他有利審查之文件
本獎學金發放獎學金的時間為109學年度，故申請者必須為已被國外學校所錄取，將於109學年度前往進修研習之交換生或修讀跨國雙學位之雙聯學位生；或申請者目前已在國外學校進修研習且研習時時橫跨109學年度者。</t>
        </is>
      </c>
      <c r="G2414" s="7" t="inlineStr">
        <is>
          <t>蔡力行先生獎學金辦法</t>
        </is>
      </c>
      <c r="H2414" s="7" t="inlineStr">
        <is>
          <t>http://www.phy.ncu.edu.tw/wp-content/uploads/2020/02/蔡力行先生獎學金辦法.pdf</t>
        </is>
      </c>
      <c r="I2414" s="7" t="inlineStr">
        <is>
          <t>https://scholarship.is.ncu.edu.tw/Scholarship/</t>
        </is>
      </c>
      <c r="J2414" s="7" t="inlineStr">
        <is>
          <t>https://scholarship.is.ncu.edu.tw/Scholarship/</t>
        </is>
      </c>
      <c r="K2414" s="7" t="n"/>
      <c r="L2414" s="7" t="n"/>
      <c r="M2414" s="7" t="inlineStr">
        <is>
          <t>https://www.phy.ncu.edu.tw/news/109%e5%ad%b8%e5%b9%b4%e5%ba%a6%e4%b8%ad%e5%a4%ae%e5%a4%a7%e5%ad%b8%e8%94%a1%ef%a6%8a%ef%a8%88%e5%85%88%e7%94%9f%e7%8d%8e%e5%ad%b8%ef%a4%8a-%e5%84%aa%e7%a7%80%e5%ad%b8%e7%94%9f%e5%87%ba%e5%9c%8b/</t>
        </is>
      </c>
      <c r="N2414" s="7" t="inlineStr">
        <is>
          <t>許慧君</t>
        </is>
      </c>
    </row>
    <row r="2415" ht="222" customHeight="1">
      <c r="A2415" s="7">
        <f>TRUE()</f>
        <v/>
      </c>
      <c r="B2415" s="7" t="inlineStr">
        <is>
          <t>其他</t>
        </is>
      </c>
      <c r="C2415" s="7" t="n"/>
      <c r="D2415" s="14" t="n">
        <v>43865</v>
      </c>
      <c r="E2415" s="7" t="inlineStr">
        <is>
          <t>嚴防武漢肺炎~中央大學延至3月2日開學</t>
        </is>
      </c>
      <c r="F2415" s="9" t="inlineStr">
        <is>
          <t>https://www.ncu.edu.tw/campus/article/2369?fbclid=IwAR2XUepJ5h8N-7O7Y0FI6g-wo7Ckc3F3xDM_meSXvHFS-DW2wj6uAc77vL8
因應武漢新型冠狀病毒（即嚴重特殊傳染性肺炎）疫情發展，中央大學校安防疫會議2月4日決議，下學期的開學日延後2周，由原訂的2月17日延至3月2日。學校將設置「安心就學」措施，防疫期間儘量採取彈性、放寬認定原則，以確保學生受教權益。
目前自中、港、澳返台之教職員工生，不論有無症狀，均會要求戴口罩自主健康管理，進行早晚體溫監控14天，避免出入公共場所，若有發燒( ≥ 38˚C)或上呼吸道症狀，依指示儘速就醫。
關於陸生的學業問題，國際處將向學生調查其所修之課程，與教務處研擬「遠距教學」之可能性，以確保陸生受教權益。同時將持續關心學生的修課狀況，如遇學生反映問題或困難，將協助聯繫課務單位及溝通。
此外，因應開學日異動，學雜費繳交截止日亦延後至2月29日。教務處已研議「因應武漢肺炎疫情學生安心就學措施」，針對安排學生註冊繳費、修課方式、休復學等事宜，提供彈性修業機制。學生關心的宿舍開放入住時間將延至2月24日辦理。
中央大學提醒師生勤洗手、遵守呼吸道衛生與咳嗽禮節，儘量避免出入人潮擁擠、空氣不流通的公共場所。最新消息可上防疫專區查詢：http://140.115.183.208/topics/1 校園通報及諮詢專線：03-2804814，分機：57270或57271。</t>
        </is>
      </c>
      <c r="G2415" s="7" t="inlineStr">
        <is>
          <t>https://www.ncu.edu.tw/campus/article/2369?fbclid=IwAR2XUepJ</t>
        </is>
      </c>
      <c r="H2415" s="7" t="inlineStr">
        <is>
          <t>https://www.ncu.edu.tw/campus/article/2369?fbclid=IwAR2XUepJ5h8N-7O7Y0FI6g-wo7Ckc3F3xDM_meSXvHFS-DW2wj6uAc77vL8</t>
        </is>
      </c>
      <c r="I2415" s="7" t="n"/>
      <c r="J2415" s="7" t="n"/>
      <c r="K2415" s="7" t="n"/>
      <c r="L2415" s="7" t="n"/>
      <c r="M2415" s="7" t="inlineStr">
        <is>
          <t>https://www.phy.ncu.edu.tw/news/%e5%9a%b4%e9%98%b2%e6%ad%a6%e6%bc%a2%e8%82%ba%e7%82%8e%e4%b8%ad%e5%a4%ae%e5%a4%a7%e5%ad%b8%e5%bb%b6%e8%87%b33%e6%9c%882%e6%97%a5%e9%96%8b%e5%ad%b8/</t>
        </is>
      </c>
      <c r="N2415" s="7" t="inlineStr">
        <is>
          <t>劉怡貞</t>
        </is>
      </c>
    </row>
    <row r="2416">
      <c r="A2416" s="7">
        <f>TRUE()</f>
        <v/>
      </c>
      <c r="B2416" s="7" t="inlineStr">
        <is>
          <t>招生</t>
        </is>
      </c>
      <c r="C2416" s="7" t="n"/>
      <c r="D2416" s="14" t="n">
        <v>43864</v>
      </c>
      <c r="E2416" s="7" t="inlineStr">
        <is>
          <t>109學年度大學個人申請-[書面資料審查]重點項目及準備指引</t>
        </is>
      </c>
      <c r="F2416" s="7" t="n"/>
      <c r="G2416" s="7" t="inlineStr">
        <is>
          <t>http://www.phy.ncu.edu.tw/wp-content/uploads/2020/02/109準備指引</t>
        </is>
      </c>
      <c r="H2416" s="7" t="inlineStr">
        <is>
          <t>http://www.phy.ncu.edu.tw/wp-content/uploads/2020/02/109準備指引_072-物理.jpg</t>
        </is>
      </c>
      <c r="I2416" s="7" t="inlineStr">
        <is>
          <t>http://www.phy.ncu.edu.tw/wp-content/uploads/2020/02/04-大學個人</t>
        </is>
      </c>
      <c r="J2416" s="7" t="inlineStr">
        <is>
          <t>http://www.phy.ncu.edu.tw/wp-content/uploads/2020/02/04-大學個人申請入學招生簡章校系分則_物理系.jpg</t>
        </is>
      </c>
      <c r="K2416" s="7" t="n"/>
      <c r="L2416" s="7" t="n"/>
      <c r="M2416" s="7" t="inlineStr">
        <is>
          <t>https://www.phy.ncu.edu.tw/news/109%e5%ad%b8%e5%b9%b4%e5%ba%a6%e5%a4%a7%e5%ad%b8%e5%80%8b%e4%ba%ba%e7%94%b3%e8%ab%8b-%e6%9b%b8%e9%9d%a2%e8%b3%87%e6%96%99%e5%af%a9%e6%9f%a5%e9%87%8d%e9%bb%9e%e9%a0%85%e7%9b%ae%e5%8f%8a%e6%ba%96/</t>
        </is>
      </c>
      <c r="N2416" s="7" t="inlineStr">
        <is>
          <t>吳菁穗</t>
        </is>
      </c>
    </row>
    <row r="2417" ht="409.6" customHeight="1">
      <c r="A2417" s="7">
        <f>TRUE()</f>
        <v/>
      </c>
      <c r="B2417" s="7" t="inlineStr">
        <is>
          <t>其他</t>
        </is>
      </c>
      <c r="C2417" s="7" t="n"/>
      <c r="D2417" s="14" t="n">
        <v>43864</v>
      </c>
      <c r="E2417" s="7" t="inlineStr">
        <is>
          <t>國立中央大學嚴防武漢肺炎～校園防疫總動員</t>
        </is>
      </c>
      <c r="F2417" s="9" t="inlineStr">
        <is>
          <t>全校教職員工和同學們 大家好！
    中國大陸武漢地區新型冠狀病毒（即嚴重特殊傳染性肺炎）引發之肺炎疫情，已有明顯社區傳播及擴大情形，國際間亦持續出現新增病例。世界衛生組織（WHO）亦指此新型冠狀病毒可能具持續人傳人能力。在此提醒全校教職員生，如寒假、春節期間至湖北、武漢市或大陸地區，對該疾病要提高警覺，落實個人衛生，共同守護校園防疫安全。面對嚴重特殊傳染性肺炎（武漢肺炎）疫情，本校因應措施如下：
一、自中、港、澳返台之教職員工生，不論有無症狀，請戴口罩自主健康管理，進行早晚體溫監控14天，避免出入公共場所，倘您有發燒( ≥ 38˚C)或上呼吸道症狀，請立即佩戴外科口罩，撥打1922 防疫專線協助，依指示儘速就醫。就診時務必主動告知旅遊史，職業暴露，有關的暴露，以及身邊是否有其他人有類似的症狀。
二、衛生單位匡列為確診病例接觸者之學生及教職員工，則需進行居家隔離 14 天，留在家中（或住宿地點）不可外出上班、上學（課）及出國。
三、自中、港、澳返台之教職員工生，如有湖北省（含武漢）、廣東、浙江省溫州市旅遊史，需進行居家檢疫 14 天，留在家中（或住宿地點）不可外出上班、上學（課）及出國。
四、109年1月20日之後，自中、港、澳返臺之『教職員工』，請務必填寫「中港澳入境教職員工管理記錄表」問卷。問卷網址：https://forms.gle/NKeSbddtK67LoNuS9，相關請假問題，請至衛生保健組「2019新型冠狀病毒（嚴重特殊傳染性肺炎）」專區查詢。
五、109年1月20日之後，自中、港、澳返臺之『學生』及『貴賓、客座教授與學者』，請務必填寫「國立中央大學因應新型冠狀病毒（嚴重特殊傳染性肺炎）防治調查」問卷。問卷網址：https://forms.gle/tCz2GmSURNwuQhb58
六、為讓已在臺就學之本國學生或陸生安心就學，避免因防疫措施屆時無法返校而影響就讀權益，本校已研議「因應武漢肺炎疫情學生安心就學措施」，相關說明詳見附件。
七、教職員工生請務必配合法令進行14日之防疫管理，如未確實遵守各項健康監測規定，係違反「傳染病防治法」第 48條，依同法第 67條可處新臺幣 6萬至 30萬元不等罰鍰。
八、校園防疫宣導注意事項：
1.勤洗手、遵守呼吸道衛生與咳嗽禮節儘量避免出入人潮擁擠、空氣不流通的公共場所。
2.工作場所可用 1：100 （500ppm）漂白水稀釋液，每日針對經常接觸之物品表面(如門把、桌面、
  電燈開關、或其他公共區域)進行清潔消毒。
3.維持教室內通風：打開教室窗戶、氣窗，使空氣流通，維持通風
  設備的良好性能，並經常清洗隔塵網，若環境為密閉空間，應打開窗戶和使用抽氣扇，沒有必要，
  盡可能不使用冷氣空調。
4.一般教職員工生無須戴口罩，使用口罩之三大時機，看病、陪病、探病的時候要戴，有呼吸道症
  狀者應戴口罩，有慢性病者外出建議戴口罩。
九、校園通報及諮詢專線：
上班時間（衛生保健組）：03-2804814（分機：57270、57271）
非上班時間（校安中心）：03-2805666（分機：57212）
防疫通報流程及相關資訊請至衛生保健組網站
『2019新型冠狀病毒~校園防疫專區』查詢：http://140.115.183.208/topics/1
十、相關網站：
    疾病管制署https://www.cdc.gov.tw/
    教育部學校衛生資訊網https://cpd.moe.gov.tw/index.php
                                                                                                                中央大學防疫工作小組 敬上
                                                                                                                日期：2020年2月2日
因應武漢肺炎疫情學生安心就學措施 國立中央大學因應武漢肺炎疫情學生安心就學措施</t>
        </is>
      </c>
      <c r="G2417" s="7" t="inlineStr">
        <is>
          <t>https://forms.gle/NKeSbddtK67LoNuS9</t>
        </is>
      </c>
      <c r="H2417" s="7" t="inlineStr">
        <is>
          <t>https://forms.gle/NKeSbddtK67LoNuS9</t>
        </is>
      </c>
      <c r="I2417" s="7" t="inlineStr">
        <is>
          <t>http://140.115.183.208/topics/1</t>
        </is>
      </c>
      <c r="J2417" s="7" t="inlineStr">
        <is>
          <t>http://140.115.183.208/topics/1</t>
        </is>
      </c>
      <c r="K2417" s="7" t="inlineStr">
        <is>
          <t>https://www.cdc.gov.tw/</t>
        </is>
      </c>
      <c r="L2417" s="7" t="inlineStr">
        <is>
          <t>https://www.cdc.gov.tw/</t>
        </is>
      </c>
      <c r="M2417" s="7" t="inlineStr">
        <is>
          <t>https://www.phy.ncu.edu.tw/news/%e5%9c%8b%e7%ab%8b%e4%b8%ad%e5%a4%ae%e5%a4%a7%e5%ad%b8%e5%9a%b4%e9%98%b2%e6%ad%a6%e6%bc%a2%e8%82%ba%e7%82%8e%ef%bd%9e%e6%a0%a1%e5%9c%92%e9%98%b2%e7%96%ab%e7%b8%bd%e5%8b%95%e5%93%a1/</t>
        </is>
      </c>
      <c r="N2417" s="7" t="inlineStr">
        <is>
          <t>劉怡貞</t>
        </is>
      </c>
    </row>
    <row r="2418" ht="261" customHeight="1">
      <c r="A2418" s="7">
        <f>TRUE()</f>
        <v/>
      </c>
      <c r="B2418" s="7" t="inlineStr">
        <is>
          <t>其他</t>
        </is>
      </c>
      <c r="C2418" s="7" t="n"/>
      <c r="D2418" s="14" t="n">
        <v>43861</v>
      </c>
      <c r="E2418" s="7" t="inlineStr">
        <is>
          <t>2020/1/20日起本校自中港澳入境教職員工出勤管理規定及問卷</t>
        </is>
      </c>
      <c r="F2418" s="9" t="inlineStr">
        <is>
          <t>以下人事室通知~~(附件一)大家一起來防疫
依教育部109年1月30日通報以，據中央「嚴重特殊傳染性肺炎中央流行疫情指揮中心」所發「中港澳入境的學生及教職員工，建議在家休息14天」之新聞稿，請配合下列事項：
一、由"中港澳"入境 教職員工，請其於入境後起14日內在家休息，避免到校上課上班。
二、同仁出勤管理規定（依疫情指揮中心病例定義及追蹤機制區分)：
(一)確診病例，應實施強制隔離，隔離期間核給公假。
(二)醫療機構針對符合通報定義(14天內有湖北旅遊史+發燒或呼吸道感染；14天內有中國旅遊史+肺炎)之疑似病例進行通報後，在檢驗結果確認前於醫院隔離期間，由地方政府衛生局開立隔離通知書，該期間核給公假。
(三)與確定病例接觸，應實施14日居家隔離，核給公假。
(四)無症狀但有「湖北省」旅遊史，應實施14日健康關懷(居家檢疫)，核給公假。 但疫情指揮中心1月25日宣布避免前往湖北仍前往者，屬可歸責當事人情形，不核給公假。
(五)中港澳入境有發燒或呼吸道症狀者，應實施14日健康追蹤，或屬通報個案但已檢驗陰性且符合解除隔離條件，應實施14日自主健康管理，期間避免出門，出門戴一般外科口罩，早晚量體溫，以病假辦理，且不列入年度病假日數計算。 
(六)學校停課後，如須照顧子女者，以家庭照顧假辦理。
另台端109年1月20日起若有自中港澳地區入境本國，請點選以下連結https://forms.gle/NKeSbddtK67LoNuS9，協助至Google表單填寫「中港澳入境教職員工管理記錄表」問卷，俾彙整陳報教育部，感謝您的配合～
 人事室敬啟</t>
        </is>
      </c>
      <c r="G2418" s="7" t="inlineStr">
        <is>
          <t>(附件一)大家一起來防疫</t>
        </is>
      </c>
      <c r="H2418" s="7" t="inlineStr">
        <is>
          <t>http://www.phy.ncu.edu.tw/wp-content/uploads/2020/01/附件一大家一起來防疫.pdf</t>
        </is>
      </c>
      <c r="I2418" s="7" t="inlineStr">
        <is>
          <t>https://forms.gle/NKeSbddtK67LoNuS9</t>
        </is>
      </c>
      <c r="J2418" s="7" t="inlineStr">
        <is>
          <t>https://forms.gle/NKeSbddtK67LoNuS9</t>
        </is>
      </c>
      <c r="K2418" s="7" t="n"/>
      <c r="L2418" s="7" t="n"/>
      <c r="M2418" s="7" t="inlineStr">
        <is>
          <t>https://www.phy.ncu.edu.tw/news/2020-1-20%e6%97%a5%e8%b5%b7%e6%9c%ac%e6%a0%a1%e8%87%aa%e4%b8%ad%e6%b8%af%e6%be%b3%e5%85%a5%e5%a2%83%e6%95%99%e8%81%b7%e5%93%a1%e5%b7%a5%e5%87%ba%e5%8b%a4%e7%ae%a1%e7%90%86%e8%a6%8f%e5%ae%9a%e5%8f%8a/</t>
        </is>
      </c>
      <c r="N2418" s="7" t="inlineStr">
        <is>
          <t>劉怡貞</t>
        </is>
      </c>
    </row>
    <row r="2419">
      <c r="A2419" s="7">
        <f>TRUE()</f>
        <v/>
      </c>
      <c r="B2419" s="7" t="inlineStr">
        <is>
          <t>其他</t>
        </is>
      </c>
      <c r="C2419" s="7" t="n"/>
      <c r="D2419" s="14" t="n">
        <v>43850</v>
      </c>
      <c r="E2419" s="7" t="inlineStr">
        <is>
          <t>本年【1月23日-2月2日】春節寒假假期-【校園安全】敬請遵行下列事項</t>
        </is>
      </c>
      <c r="F2419" s="7" t="n"/>
      <c r="G2419" s="7" t="inlineStr">
        <is>
          <t>http://www.phy.ncu.edu.tw/wp-content/uploads/2020/01/01.23-0</t>
        </is>
      </c>
      <c r="H2419" s="7" t="inlineStr">
        <is>
          <t>http://www.phy.ncu.edu.tw/wp-content/uploads/2020/01/01.23-02.02春節寒假校園安全遵行事項.jpg</t>
        </is>
      </c>
      <c r="I2419" s="7" t="n"/>
      <c r="J2419" s="7" t="n"/>
      <c r="K2419" s="7" t="n"/>
      <c r="L2419" s="7" t="n"/>
      <c r="M2419" s="7" t="inlineStr">
        <is>
          <t>https://www.phy.ncu.edu.tw/news/%e6%9c%ac%e5%b9%b4%e3%80%901%e6%9c%8823%e6%97%a5-2%e6%9c%882%e6%97%a5%e3%80%91%e6%98%a5%e7%af%80%e5%af%92%e5%81%87%e5%81%87%e6%9c%9f-%e3%80%90%e6%a0%a1%e5%9c%92%e5%ae%89%e5%85%a8%e3%80%91%e6%95%ac/</t>
        </is>
      </c>
      <c r="N2419" s="7" t="inlineStr">
        <is>
          <t>劉怡貞</t>
        </is>
      </c>
    </row>
    <row r="2420" ht="131" customHeight="1">
      <c r="A2420" s="7">
        <f>TRUE()</f>
        <v/>
      </c>
      <c r="B2420" s="7" t="inlineStr">
        <is>
          <t>其他</t>
        </is>
      </c>
      <c r="C2420" s="7" t="n"/>
      <c r="D2420" s="14" t="n">
        <v>43846</v>
      </c>
      <c r="E2420" s="7" t="inlineStr">
        <is>
          <t>108-2課程助教TA(1090116)</t>
        </is>
      </c>
      <c r="F2420" s="9" t="inlineStr">
        <is>
          <t>108-2課程助教安排如附件
The arrangement of TA for the second semester of the academic year 108 is as the annex.
1082課程助教
目前尚有數門課程待聘，有意申請者請於2/2前填寫附件申請表，email  至corona@ncu.edu.tw
Positions are still available for several courses. Students who are willing to apply for the positions please fill in the application form and email it to corona@ncu.edu.tw  by Feb 2.
108-2助教志願表TA Application Form
國立中央大學研究生獎助學金辦法(108年7月15日修訂)
國立中央大學物理系研究生獎、助學金辦法20170904</t>
        </is>
      </c>
      <c r="G2420" s="7" t="inlineStr">
        <is>
          <t>1082課程助教</t>
        </is>
      </c>
      <c r="H2420" s="7" t="inlineStr">
        <is>
          <t>http://www.phy.ncu.edu.tw/wp-content/uploads/2020/01/1082課程助教-2.pdf</t>
        </is>
      </c>
      <c r="I2420" s="7" t="inlineStr">
        <is>
          <t>corona@ncu.edu.tw</t>
        </is>
      </c>
      <c r="J2420" s="7" t="inlineStr">
        <is>
          <t>mailto:corona@ncu.edu.tw</t>
        </is>
      </c>
      <c r="K2420" s="7" t="inlineStr">
        <is>
          <t>corona@ncu.edu.tw</t>
        </is>
      </c>
      <c r="L2420" s="7" t="inlineStr">
        <is>
          <t>mailto:corona@ncu.edu.tw</t>
        </is>
      </c>
      <c r="M2420" s="7" t="inlineStr">
        <is>
          <t>https://www.phy.ncu.edu.tw/news/108-2%e8%aa%b2%e7%a8%8b%e5%8a%a9%e6%95%99ta1090116/</t>
        </is>
      </c>
      <c r="N2420" s="7" t="inlineStr">
        <is>
          <t>許慧君</t>
        </is>
      </c>
    </row>
    <row r="2421" ht="92" customHeight="1">
      <c r="A2421" s="7">
        <f>TRUE()</f>
        <v/>
      </c>
      <c r="B2421" s="7" t="inlineStr">
        <is>
          <t>獎學金</t>
        </is>
      </c>
      <c r="C2421" s="7" t="n"/>
      <c r="D2421" s="14" t="n">
        <v>43844</v>
      </c>
      <c r="E2421" s="7" t="inlineStr">
        <is>
          <t>108-2學期物理系聚碩科技獎學金申請公告(申請截止日:3/6)</t>
        </is>
      </c>
      <c r="F2421" s="9" t="inlineStr">
        <is>
          <t>國立中央大學物理學系聚碩科技獎學金辦法(1051004系務會議)
國立中央大學物理學系聚碩科技獎學金申請表
補助2020.04-2020.09出國申請案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t>
        </is>
      </c>
      <c r="G2421" s="7" t="inlineStr">
        <is>
          <t>國立中央大學物理學系聚碩科技獎學金辦法(1051004系務會議)</t>
        </is>
      </c>
      <c r="H2421" s="7" t="inlineStr">
        <is>
          <t>http://www.phy.ncu.edu.tw/wp-content/uploads/2019/07/%E5%9C%8B%E7%AB%8B%E4%B8%AD%E5%A4%AE%E5%A4%A7%E5%AD%B8%E7%89%A9%E7%90%86%E5%AD%B8%E7%B3%BB%E8%81%9A%E7%A2%A9%E7%A7%91%E6%8A%80%E7%8D%8E%E5%AD%B8%E9%87%91%E8%BE%A6%E6%B3%951051004%E7%B3%BB%E5%8B%99%E6%9C%83%E8%AD%B0.pdf</t>
        </is>
      </c>
      <c r="I2421" s="7" t="inlineStr">
        <is>
          <t>國立中央大學物理學系聚碩科技獎學金申請表</t>
        </is>
      </c>
      <c r="J2421" s="7" t="inlineStr">
        <is>
          <t>http://www.phy.ncu.edu.tw/wp-content/uploads/2019/07/%E5%9C%8B%E7%AB%8B%E4%B8%AD%E5%A4%AE%E5%A4%A7%E5%AD%B8%E7%89%A9%E7%90%86%E5%AD%B8%E7%B3%BB%E8%81%9A%E7%A2%A9%E7%A7%91%E6%8A%80%E7%8D%8E%E5%AD%B8%E9%87%91%E7%94%B3%E8%AB%8B%E8%A1%A8.doc</t>
        </is>
      </c>
      <c r="K2421" s="7" t="n"/>
      <c r="L2421" s="7" t="n"/>
      <c r="M2421" s="7" t="inlineStr">
        <is>
          <t>https://www.phy.ncu.edu.tw/news/108-2%e5%ad%b8%e6%9c%9f%e7%89%a9%e7%90%86%e7%b3%bb%e8%81%9a%e7%a2%a9%e7%a7%91%e6%8a%80%e7%8d%8e%e5%ad%b8%ef%a4%8a%e7%94%b3%e8%ab%8b%e5%85%ac%e5%91%8a%e7%94%b3%e8%ab%8b%e6%88%aa%e6%ad%a2%e6%97%a53-6/</t>
        </is>
      </c>
      <c r="N2421" s="7" t="inlineStr">
        <is>
          <t>許慧君</t>
        </is>
      </c>
    </row>
    <row r="2422" ht="118" customHeight="1">
      <c r="A2422" s="7">
        <f>TRUE()</f>
        <v/>
      </c>
      <c r="B2422" s="7" t="inlineStr">
        <is>
          <t>獎學金</t>
        </is>
      </c>
      <c r="C2422" s="7" t="n"/>
      <c r="D2422" s="14" t="n">
        <v>43844</v>
      </c>
      <c r="E2422" s="7" t="inlineStr">
        <is>
          <t>108-2學期物理系上詮光纖獎學金FOCI Scholarship申請公告(申請截止日:3/6)</t>
        </is>
      </c>
      <c r="F2422" s="9" t="inlineStr">
        <is>
          <t>國立中央大學物理學系上詮光纖獎學金辦法(FOCI Scholarship Application Procedure)
國立中央大學物理學系上詮光纖獎學金申請表(FOCI scholarship application form for financial assistance for students studying abroad)
補助學生出國交流獎助（研修或實驗）：每年15 萬元整。獎助大學部、碩士生、 博士生各一名，每人5 萬元整。2020.04-2020.09出國申請案
補助學生出席國際會議：每年5 萬元整。2020.04-2020.09出國申請案
研究傑出獎助：每年5 萬元整。獲獎學生共五名，每人1 萬元整。
清寒優秀學生獎助：每年5 萬元整。成績優異(前一學年學業總平均70 分以上，各科成績均及格)者，獲獎學生一名。</t>
        </is>
      </c>
      <c r="G2422" s="7" t="inlineStr">
        <is>
          <t>國立中央大學物理學系上詮光纖獎學金辦法(FOCI Scholarship Application Procedure)</t>
        </is>
      </c>
      <c r="H2422" s="7" t="inlineStr">
        <is>
          <t>http://www.phy.ncu.edu.tw/wp-content/uploads/2019/07/%E5%9C%8B%E7%AB%8B%E4%B8%AD%E5%A4%AE%E5%A4%A7%E5%AD%B8%E7%89%A9%E7%90%86%E5%AD%B8%E7%B3%BB%E4%B8%8A%E8%A9%AE%E5%85%89%E7%BA%96%E7%8D%8E%E5%AD%B8%E9%87%91%E8%BE%A6%E6%B3%95FOCI-Scholarship-Application-Procedure.pdf</t>
        </is>
      </c>
      <c r="I2422" s="7" t="inlineStr">
        <is>
          <t>國立中央大學物理學系上詮光纖獎學金申請表(FOCI scholarship application form for f</t>
        </is>
      </c>
      <c r="J2422" s="7" t="inlineStr">
        <is>
          <t>http://www.phy.ncu.edu.tw/wp-content/uploads/2020/01/國立中央大學物理學系上詮光纖獎學金申請表FOCI-scholarship-application-form-for-financial-assistance-for-students-studying-abroad.doc</t>
        </is>
      </c>
      <c r="K2422" s="7" t="n"/>
      <c r="L2422" s="7" t="n"/>
      <c r="M2422" s="7" t="inlineStr">
        <is>
          <t>https://www.phy.ncu.edu.tw/news/108-2%e5%ad%b8%e6%9c%9f%e7%89%a9%e7%90%86%e7%b3%bb%e4%b8%8a%e8%a9%ae%e5%85%89%e7%ba%96%e7%8d%8e%e5%ad%b8%e9%87%91foci-scholarship%e7%94%b3%e8%ab%8b%e5%85%ac%e5%91%8a%e7%94%b3%e8%ab%8b%e6%88%aa/</t>
        </is>
      </c>
      <c r="N2422" s="7" t="inlineStr">
        <is>
          <t>許慧君</t>
        </is>
      </c>
    </row>
    <row r="2423" ht="222" customHeight="1">
      <c r="A2423" s="7">
        <f>TRUE()</f>
        <v/>
      </c>
      <c r="B2423" s="7" t="inlineStr">
        <is>
          <t>獎學金</t>
        </is>
      </c>
      <c r="C2423" s="7" t="n"/>
      <c r="D2423" s="14" t="n">
        <v>43844</v>
      </c>
      <c r="E2423" s="7" t="inlineStr">
        <is>
          <t>108-2學期物理系德成基金會獎學金申請公告(申請截止日:3/6)</t>
        </is>
      </c>
      <c r="F2423" s="9" t="inlineStr">
        <is>
          <t>為鼓勵及協助本系在校同學，由方頌仁系友捐贈，設立本獎學金。
In order to encourage and support students of the Department of Physics, Mr. Simon Fang, an alumni of the physics department has graciously donated and established this scholarship.
本獎學金每年共24 萬元整。獲獎學生共三名，每人8 萬元整。
This scholarship provides financial assistance for a total of 240,000 NTD per year, awarding to 3 recipients a year, 80,000NTD each.
本獎學金申請資格: 本系大學部二年級與三年級在學生。學業與研究表現優異者優先。
The applicants of the scholarship should be a second or third year undergraduate student of this department. The recipients will be determined based on the academic and research  performance of the applicants.
本獎學金獲獎人於次一學年度每學期領取4萬元獎學金。得獎人須於次一學年度間擔任至少72小時助教工作。
Article 6 Each recipient will receipt NTD 40,000 in each semester of the following academic year. During this period of time, a recipient should work as a teaching assistant for no less than 72 hours.
國立中央大學物理學系德成基金會獎學金辦法
國立中央大學物理學系德成基金會獎學金申請表</t>
        </is>
      </c>
      <c r="G2423" s="7" t="inlineStr">
        <is>
          <t>國立中央大學物理學系德成基金會獎學金辦法</t>
        </is>
      </c>
      <c r="H2423" s="7" t="inlineStr">
        <is>
          <t>http://www.phy.ncu.edu.tw/wp-content/uploads/2020/01/國立中央大學物理學系德成基金會獎學金辦法.pdf</t>
        </is>
      </c>
      <c r="I2423" s="7" t="inlineStr">
        <is>
          <t>國立中央大學物理學系德成基金會獎學金申請表</t>
        </is>
      </c>
      <c r="J2423" s="7" t="inlineStr">
        <is>
          <t>http://www.phy.ncu.edu.tw/wp-content/uploads/2020/01/國立中央大學物理學系德成基金會獎學金申請表.doc</t>
        </is>
      </c>
      <c r="K2423" s="7" t="n"/>
      <c r="L2423" s="7" t="n"/>
      <c r="M2423" s="7" t="inlineStr">
        <is>
          <t>https://www.phy.ncu.edu.tw/news/108-2%e5%ad%b8%e6%9c%9f%e7%89%a9%e7%90%86%e7%b3%bb%e5%be%b7%e6%88%90%e5%9f%ba%e9%87%91%e6%9c%83%e7%8d%8e%e5%ad%b8%e9%87%91%e7%94%b3%e8%ab%8b%e5%85%ac%e5%91%8a%e7%94%b3%e8%ab%8b%e6%88%aa%e6%ad%a2/</t>
        </is>
      </c>
      <c r="N2423" s="7" t="inlineStr">
        <is>
          <t>許慧君</t>
        </is>
      </c>
    </row>
    <row r="2424" ht="297" customHeight="1">
      <c r="A2424" s="7">
        <f>TRUE()</f>
        <v/>
      </c>
      <c r="B2424" s="7" t="inlineStr">
        <is>
          <t>其他</t>
        </is>
      </c>
      <c r="C2424" s="7" t="n"/>
      <c r="D2424" s="14" t="n">
        <v>43844</v>
      </c>
      <c r="E2424" s="7" t="inlineStr">
        <is>
          <t>108-2博士生資格考口試注意事項Notice on the PhD. Qualifying Exam Oral Defense</t>
        </is>
      </c>
      <c r="F2424" s="9" t="inlineStr">
        <is>
          <t>申請口試時間：至遲口試日前二週。
Period of application: At least two weeks before the date of defense
申請口試繳交文件：
Application submissions: 
申請表
Application form
博士班學生修課組別選擇表
PhD program course group selection form
至前一學期的完整版成績單
Complete transcript with results up to the immediate previous semester
完成口試日期：02.01至109.07.31
Oral defense period: 2020.02.01-2020.07.31
108-2博士生資格考口試注意事項(Notice on the PhD. Qualifying Exam Oral Defense)
108資格考物理系考試委員會建議口試委員名單(Department recommended committee member)
物理系_博士班學生修課組別選擇表（Course Requirements Selection Form for PhD Students of the Department of Physics at National Central University）
物理系_博士學位候選人資格與資格考試辦法（Bylaw of the requirements and the qualifying examination for PhD）
物理系_博碩士論文指導教授暨學位考試委員提聘資格認定標準實施要點（Guidelines for Qualification of PhDMaster Thesis Advisor and Degree Examination Committee Member）
物理學系博士班學生資格考試申請書（Application for Ph.D. Qualifying Examination of Department of Physics）</t>
        </is>
      </c>
      <c r="G2424" s="7" t="inlineStr">
        <is>
          <t>108-2博士生資格考口試注意事項(Notice on the PhD. Qualifying Exam Oral De</t>
        </is>
      </c>
      <c r="H2424" s="7" t="inlineStr">
        <is>
          <t>http://www.phy.ncu.edu.tw/wp-content/uploads/2020/01/108-2博士生資格考口試注意事項Notice-on-the-PhD.pdf</t>
        </is>
      </c>
      <c r="I2424" s="7" t="inlineStr">
        <is>
          <t>108資格考物理系考試委員會建議口試委員名單(Department recommended committee memb</t>
        </is>
      </c>
      <c r="J2424" s="7" t="inlineStr">
        <is>
          <t>http://www.phy.ncu.edu.tw/wp-content/uploads/2020/01/108資格考物理系考試委員會建議口試委員名單Department-recommended-committee-member.pdf</t>
        </is>
      </c>
      <c r="K2424" s="7" t="inlineStr">
        <is>
          <t xml:space="preserve">物理系_博士班學生修課組別選擇表（Course Requirements Selection Form for PhD </t>
        </is>
      </c>
      <c r="L2424" s="7" t="inlineStr">
        <is>
          <t>http://www.phy.ncu.edu.tw/wp-content/uploads/2020/01/物理系_博士班學生修課組別選擇表（Course-Requirements-Selection-Form-for-PhD-Students-of-the-Department-of-Physics-at-National-Central-University）.pdf</t>
        </is>
      </c>
      <c r="M2424" s="7" t="inlineStr">
        <is>
          <t>https://www.phy.ncu.edu.tw/news/108-2%e5%8d%9a%e5%a3%ab%e7%94%9f%e8%b3%87%e6%a0%bc%e8%80%83%e5%8f%a3%e8%a9%a6%e6%b3%a8%e6%84%8f%e4%ba%8b%e9%a0%85notice-on-the-phd-qualifying-exam-oral-defense/</t>
        </is>
      </c>
      <c r="N2424" s="7" t="inlineStr">
        <is>
          <t>許慧君</t>
        </is>
      </c>
    </row>
    <row r="2425" ht="369" customHeight="1">
      <c r="A2425" s="7">
        <f>TRUE()</f>
        <v/>
      </c>
      <c r="B2425" s="7" t="inlineStr">
        <is>
          <t>其他</t>
        </is>
      </c>
      <c r="C2425" s="7" t="n"/>
      <c r="D2425" s="14" t="n">
        <v>43844</v>
      </c>
      <c r="E2425" s="7" t="inlineStr">
        <is>
          <t>108-2物理系研究生申請學分抵免、免修Course Credit Exemption and Waiver(2/3-3/10)</t>
        </is>
      </c>
      <c r="F2425" s="9"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國立中央大學物理學系碩、博士班研究生修業辦法(1050615教務會議通過)
時間：2/3-3/10
申請法規Regulations：
*國立中央大學學分抵免辦法(http://pdc.adm.ncu.edu.tw/rule/rule105/13-0-1.pdf )
National Central University Course Credit Waiver Guidelines(http://pdc.adm.ncu.edu.tw/eng/rule/NCU_Doc13_0_ed.pdf)
*物理學系博士班研究生學分抵免辦法Regulation of Credit Transfer – the Ph.D. Programs
*物理學系碩士班研究生學分抵免辦法Regulation of Credit Transfer – the Master Program
申請表Application Form：
抵免：國立中央大學學生學分抵免申請表Guidelines for Credits Exemption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(如博士班修業辦法註2: 如因研究所需，學生經指導教授同意後，由課程委員會審核通過，可修習本校及台聯大博士班(含碩博同修)課程，以減少上述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G2425" s="7" t="inlineStr">
        <is>
          <t>國立中央大學物理學系碩、博士班研究生修業辦法(1050615教務會議通過)</t>
        </is>
      </c>
      <c r="H2425" s="7" t="inlineStr">
        <is>
          <t>http://www.phy.ncu.edu.tw/wp-content/uploads/2020/01/國立中央大學物理學系碩、博士班研究生修業辦法1050615教務會議通過.pdf</t>
        </is>
      </c>
      <c r="I2425" s="7" t="inlineStr">
        <is>
          <t>http://pdc.adm.ncu.edu.tw/rule/rule105/13-0-1.pdf</t>
        </is>
      </c>
      <c r="J2425" s="7" t="inlineStr">
        <is>
          <t>http://pdc.adm.ncu.edu.tw/rule/rule105/13-0-1.pdf</t>
        </is>
      </c>
      <c r="K2425" s="7" t="inlineStr">
        <is>
          <t>http://pdc.adm.ncu.edu.tw/eng/rule/NCU_Doc13_0_ed.pdf</t>
        </is>
      </c>
      <c r="L2425" s="7" t="inlineStr">
        <is>
          <t>http://pdc.adm.ncu.edu.tw/eng/rule/NCU_Doc13_0_ed.pdf</t>
        </is>
      </c>
      <c r="M2425" s="7" t="inlineStr">
        <is>
          <t>https://www.phy.ncu.edu.tw/news/108-2%e7%89%a9%e7%90%86%e7%b3%bb%e7%a0%94%e7%a9%b6%e7%94%9f%e7%94%b3%e8%ab%8b%e5%ad%b8%e5%88%86%e6%8a%b5%e5%85%8d%e3%80%81%e5%85%8d%e4%bf%aecourse-credit-exemption-and-waiver/</t>
        </is>
      </c>
      <c r="N2425" s="7" t="inlineStr">
        <is>
          <t>許慧君</t>
        </is>
      </c>
    </row>
    <row r="2426">
      <c r="A2426" s="7">
        <f>TRUE()</f>
        <v/>
      </c>
      <c r="B2426" s="7" t="inlineStr">
        <is>
          <t>其他</t>
        </is>
      </c>
      <c r="C2426" s="7" t="n"/>
      <c r="D2426" s="14" t="n">
        <v>43844</v>
      </c>
      <c r="E2426" s="7" t="inlineStr">
        <is>
          <t>108-2物理系博碩士班學位口試注意事項Oral Test &amp;Thesis Defense Notification</t>
        </is>
      </c>
      <c r="F2426" s="7" t="inlineStr">
        <is>
          <t>物理系博碩士班學位口試注意事項Oral Test &amp;Thesis Defense Notification</t>
        </is>
      </c>
      <c r="G2426" s="7" t="inlineStr">
        <is>
          <t>物理系博碩士班學位口試注意事項Oral Test &amp;Thesis Defense Notification</t>
        </is>
      </c>
      <c r="H2426" s="7" t="inlineStr">
        <is>
          <t>http://www.phy.ncu.edu.tw/wp-content/uploads/2020/01/物理系博碩士班學位口試注意事項Oral-Test-Thesis-Defense-Notification.pdf</t>
        </is>
      </c>
      <c r="I2426" s="7" t="n"/>
      <c r="J2426" s="7" t="n"/>
      <c r="K2426" s="7" t="n"/>
      <c r="L2426" s="7" t="n"/>
      <c r="M2426" s="7" t="inlineStr">
        <is>
          <t>https://www.phy.ncu.edu.tw/news/108-2%e7%89%a9%ef%a7%a4%e7%b3%bb%e5%8d%9a%e7%a2%a9%e5%a3%ab%e7%8f%ad%e5%ad%b8%e4%bd%8d%e5%8f%a3%e8%a9%a6%e6%b3%a8%e6%84%8f%e4%ba%8b%e9%a0%85oral-test-thesis-defense-notification/</t>
        </is>
      </c>
      <c r="N2426" s="7" t="inlineStr">
        <is>
          <t>許慧君</t>
        </is>
      </c>
    </row>
    <row r="2427" ht="131" customHeight="1">
      <c r="A2427" s="7">
        <f>TRUE()</f>
        <v/>
      </c>
      <c r="B2427" s="7" t="inlineStr">
        <is>
          <t>其他</t>
        </is>
      </c>
      <c r="C2427" s="7" t="n"/>
      <c r="D2427" s="14" t="n">
        <v>43844</v>
      </c>
      <c r="E2427" s="7" t="inlineStr">
        <is>
          <t>108-2課程助教TA(1090114)</t>
        </is>
      </c>
      <c r="F2427" s="9" t="inlineStr">
        <is>
          <t>108-2課程助教安排如附件
The arrangement of TA for the second semester of the academic year 108 is as the annex.
1082課程助教
目前尚有數門課程待聘，有意申請者請於1/15前填寫附件申請表，email  至corona@ncu.edu.tw
Positions are still available for several courses. Students who are willing to apply for the positions please fill in the application form and email it to corona@ncu.edu.tw  by Jan 15.
108-2助教志願表TA Application Form
國立中央大學研究生獎助學金辦法(108年7月15日修訂)
國立中央大學物理系研究生獎、助學金辦法20170904</t>
        </is>
      </c>
      <c r="G2427" s="7" t="inlineStr">
        <is>
          <t>1082課程助教</t>
        </is>
      </c>
      <c r="H2427" s="7" t="inlineStr">
        <is>
          <t>http://www.phy.ncu.edu.tw/wp-content/uploads/2020/01/1082課程助教-1.pdf</t>
        </is>
      </c>
      <c r="I2427" s="7" t="inlineStr">
        <is>
          <t>corona@ncu.edu.tw</t>
        </is>
      </c>
      <c r="J2427" s="7" t="inlineStr">
        <is>
          <t>mailto:corona@ncu.edu.tw</t>
        </is>
      </c>
      <c r="K2427" s="7" t="inlineStr">
        <is>
          <t>corona@ncu.edu.tw</t>
        </is>
      </c>
      <c r="L2427" s="7" t="inlineStr">
        <is>
          <t>mailto:corona@ncu.edu.tw</t>
        </is>
      </c>
      <c r="M2427" s="7" t="inlineStr">
        <is>
          <t>https://www.phy.ncu.edu.tw/news/108-2%e8%aa%b2%e7%a8%8b%e5%8a%a9%e6%95%99ta1090114/</t>
        </is>
      </c>
      <c r="N2427" s="7" t="inlineStr">
        <is>
          <t>許慧君</t>
        </is>
      </c>
    </row>
    <row r="2428">
      <c r="A2428" s="7">
        <f>TRUE()</f>
        <v/>
      </c>
      <c r="B2428" s="7" t="inlineStr">
        <is>
          <t>其他</t>
        </is>
      </c>
      <c r="C2428" s="7" t="n"/>
      <c r="D2428" s="14" t="n">
        <v>43843</v>
      </c>
      <c r="E2428" s="7" t="inlineStr">
        <is>
          <t>109年國立中央大學校內暨春節緊急事故搶修聯絡電話一覽表</t>
        </is>
      </c>
      <c r="F2428" s="7" t="n"/>
      <c r="G2428" s="7" t="inlineStr">
        <is>
          <t>http://www.phy.ncu.edu.tw/wp-content/uploads/2020/01/9294c54</t>
        </is>
      </c>
      <c r="H2428" s="7" t="inlineStr">
        <is>
          <t>http://www.phy.ncu.edu.tw/wp-content/uploads/2020/01/9294c54c96e36986f268b5e59573ec88.jpg</t>
        </is>
      </c>
      <c r="I2428" s="7" t="n"/>
      <c r="J2428" s="7" t="n"/>
      <c r="K2428" s="7" t="n"/>
      <c r="L2428" s="7" t="n"/>
      <c r="M2428" s="7" t="inlineStr">
        <is>
          <t>https://www.phy.ncu.edu.tw/news/109%e5%b9%b4%e5%9c%8b%e7%ab%8b%e4%b8%ad%e5%a4%ae%e5%a4%a7%e5%ad%b8%e6%a0%a1%e5%85%a7%e6%9a%a8%e6%98%a5%e7%af%80%e7%b7%8a%e6%80%a5%e4%ba%8b%e6%95%85%e6%90%b6%e4%bf%ae%e8%81%af%e7%b5%a1%e9%9b%bb/</t>
        </is>
      </c>
      <c r="N2428" s="7" t="inlineStr">
        <is>
          <t>許慧君</t>
        </is>
      </c>
    </row>
    <row r="2429">
      <c r="A2429" s="7">
        <f>TRUE()</f>
        <v/>
      </c>
      <c r="B2429" s="7" t="inlineStr">
        <is>
          <t>其他</t>
        </is>
      </c>
      <c r="C2429" s="7" t="n"/>
      <c r="D2429" s="14" t="n">
        <v>43843</v>
      </c>
      <c r="E2429" s="7" t="inlineStr">
        <is>
          <t>本校 109 年校區高壓電力系統檢驗維護 停電公告</t>
        </is>
      </c>
      <c r="F2429" s="7" t="n"/>
      <c r="G2429" s="7" t="inlineStr">
        <is>
          <t>http://www.phy.ncu.edu.tw/wp-content/uploads/2020/01/109年高壓檢</t>
        </is>
      </c>
      <c r="H2429" s="7" t="inlineStr">
        <is>
          <t>http://www.phy.ncu.edu.tw/wp-content/uploads/2020/01/109年高壓檢驗維護停電公告_頁面_2.jpg</t>
        </is>
      </c>
      <c r="I2429" s="7" t="n"/>
      <c r="J2429" s="7" t="n"/>
      <c r="K2429" s="7" t="n"/>
      <c r="L2429" s="7" t="n"/>
      <c r="M2429" s="7" t="inlineStr">
        <is>
          <t>https://www.phy.ncu.edu.tw/news/%e6%9c%ac%e6%a0%a1-109-%e5%b9%b4%e6%a0%a1%e5%8d%80%e9%ab%98%e5%a3%93%e9%9b%bb%e5%8a%9b%e7%b3%bb%e7%b5%b1%e6%aa%a2%e9%a9%97%e7%b6%ad%e8%ad%b7-%e5%81%9c%e9%9b%bb%e5%85%ac%e5%91%8a/</t>
        </is>
      </c>
      <c r="N2429" s="7" t="inlineStr">
        <is>
          <t>許慧君</t>
        </is>
      </c>
    </row>
    <row r="2430" ht="105" customHeight="1">
      <c r="A2430" s="7">
        <f>TRUE()</f>
        <v/>
      </c>
      <c r="B2430" s="7" t="inlineStr">
        <is>
          <t>其他</t>
        </is>
      </c>
      <c r="C2430" s="7" t="n"/>
      <c r="D2430" s="14" t="n">
        <v>43840</v>
      </c>
      <c r="E2430" s="7" t="inlineStr">
        <is>
          <t>教育部辦理109年斯拉夫語夏令營獎學金甄選簡章</t>
        </is>
      </c>
      <c r="F2430" s="9" t="inlineStr">
        <is>
          <t>轉知: 教育部辦理109年斯拉夫語夏令營獎學金甄選簡章
說明：
一、依據教育部108年12月30日臺教文(三)字第1080191814號來文辦理。
二、相關簡章及報名所需文件請參考  https://reurl.cc/gvX4j4
三、本校可推薦之名額為6名，若超過可推薦人數，將以申請者之歷年在校班排名百分比排序薦送。請有意申請 者於校內截止日109年1月17日(五)前將申請文件紙本一式四份及歷年班排名次證明書一份送至國際處，由國際處彙整後函送教育部審查。逾期恕不受理 。
公告人:本校國際處高小姐 分機57084</t>
        </is>
      </c>
      <c r="G2430" s="7" t="inlineStr">
        <is>
          <t>https://reurl.cc/gvX4j4</t>
        </is>
      </c>
      <c r="H2430" s="7" t="inlineStr">
        <is>
          <t>https://reurl.cc/gvX4j4</t>
        </is>
      </c>
      <c r="I2430" s="7" t="n"/>
      <c r="J2430" s="7" t="n"/>
      <c r="K2430" s="7" t="n"/>
      <c r="L2430" s="7" t="n"/>
      <c r="M2430" s="7" t="inlineStr">
        <is>
          <t>https://www.phy.ncu.edu.tw/news/%e6%95%99%e8%82%b2%e9%83%a8%e8%be%a6%e7%90%86109%e5%b9%b4%e6%96%af%e6%8b%89%e5%a4%ab%e8%aa%9e%e5%a4%8f%e4%bb%a4%e7%87%9f%e7%8d%8e%e5%ad%b8%e9%87%91%e7%94%84%e9%81%b8%e7%b0%a1%e7%ab%a0/</t>
        </is>
      </c>
      <c r="N2430" s="7" t="inlineStr">
        <is>
          <t>劉怡貞</t>
        </is>
      </c>
    </row>
    <row r="2431">
      <c r="A2431" s="7">
        <f>TRUE()</f>
        <v/>
      </c>
      <c r="B2431" s="7" t="inlineStr">
        <is>
          <t>其他</t>
        </is>
      </c>
      <c r="C2431" s="7" t="n"/>
      <c r="D2431" s="14" t="n">
        <v>43840</v>
      </c>
      <c r="E2431" s="7" t="inlineStr">
        <is>
          <t>物理系分機通訊錄202001</t>
        </is>
      </c>
      <c r="F2431" s="7" t="inlineStr">
        <is>
          <t>物理系通訊錄</t>
        </is>
      </c>
      <c r="G2431" s="7" t="inlineStr">
        <is>
          <t>物理系通訊錄</t>
        </is>
      </c>
      <c r="H2431" s="7" t="inlineStr">
        <is>
          <t>http://www.phy.ncu.edu.tw/wp-content/uploads/2020/01/物理系通訊錄.pdf</t>
        </is>
      </c>
      <c r="I2431" s="7" t="n"/>
      <c r="J2431" s="7" t="n"/>
      <c r="K2431" s="7" t="n"/>
      <c r="L2431" s="7" t="n"/>
      <c r="M2431" s="7" t="inlineStr">
        <is>
          <t>https://www.phy.ncu.edu.tw/news/%e7%89%a9%e7%90%86%e7%b3%bb%e5%88%86%e6%a9%9f%e9%80%9a%e8%a8%8a%e9%8c%84202001/</t>
        </is>
      </c>
      <c r="N2431" s="7" t="inlineStr">
        <is>
          <t>許慧君</t>
        </is>
      </c>
    </row>
    <row r="2432" ht="131" customHeight="1">
      <c r="A2432" s="7">
        <f>TRUE()</f>
        <v/>
      </c>
      <c r="B2432" s="7" t="inlineStr">
        <is>
          <t>其他</t>
        </is>
      </c>
      <c r="C2432" s="7" t="n"/>
      <c r="D2432" s="14" t="n">
        <v>43839</v>
      </c>
      <c r="E2432" s="7" t="inlineStr">
        <is>
          <t>108-2課程助教TA(1090109)</t>
        </is>
      </c>
      <c r="F2432" s="9" t="inlineStr">
        <is>
          <t>108-2課程助教安排如附件
The arrangement of TA for the second semester of the academic year 108 is as the annex.
1082課程助教
目前尚有數門課程待聘，有意申請者請於1/12(日)前填寫附件申請表，email  至corona@ncu.edu.tw
Positions are still available for several courses. Students who are willing to apply for the positions please fill in the application form and email it to corona@ncu.edu.tw  by Jan 12.
108-2助教志願表TA Application Form
國立中央大學研究生獎助學金辦法(108年7月15日修訂)
國立中央大學物理系研究生獎、助學金辦法20170904</t>
        </is>
      </c>
      <c r="G2432" s="7" t="inlineStr">
        <is>
          <t>1082課程助教</t>
        </is>
      </c>
      <c r="H2432" s="7" t="inlineStr">
        <is>
          <t>http://www.phy.ncu.edu.tw/wp-content/uploads/2020/01/1082課程助教.pdf</t>
        </is>
      </c>
      <c r="I2432" s="7" t="inlineStr">
        <is>
          <t>corona@ncu.edu.tw</t>
        </is>
      </c>
      <c r="J2432" s="7" t="inlineStr">
        <is>
          <t>mailto:corona@ncu.edu.tw</t>
        </is>
      </c>
      <c r="K2432" s="7" t="inlineStr">
        <is>
          <t>corona@ncu.edu.tw</t>
        </is>
      </c>
      <c r="L2432" s="7" t="inlineStr">
        <is>
          <t>mailto:corona@ncu.edu.tw</t>
        </is>
      </c>
      <c r="M2432" s="7" t="inlineStr">
        <is>
          <t>https://www.phy.ncu.edu.tw/news/108-2%e8%aa%b2%e7%a8%8b%e5%8a%a9%e6%95%99ta1090109/</t>
        </is>
      </c>
      <c r="N2432" s="7" t="inlineStr">
        <is>
          <t>許慧君</t>
        </is>
      </c>
    </row>
    <row r="2433" ht="53" customHeight="1">
      <c r="A2433" s="7">
        <f>TRUE()</f>
        <v/>
      </c>
      <c r="B2433" s="7" t="inlineStr">
        <is>
          <t>演講</t>
        </is>
      </c>
      <c r="C2433" s="7" t="n"/>
      <c r="D2433" s="14" t="n">
        <v>43838</v>
      </c>
      <c r="E2433" s="7" t="inlineStr">
        <is>
          <t>博士生學位考試公告(Felix Goetze)</t>
        </is>
      </c>
      <c r="F2433" s="9" t="inlineStr">
        <is>
          <t>博士生: Felix Goetze時間: 1/9(四)上午10:00
地點:  s4-625
題目: Sorted local transfer entropy and its application to reconstructing neural networks and the inverse Ising problem</t>
        </is>
      </c>
      <c r="G2433" s="7" t="n"/>
      <c r="H2433" s="7" t="n"/>
      <c r="I2433" s="7" t="n"/>
      <c r="J2433" s="7" t="n"/>
      <c r="K2433" s="7" t="n"/>
      <c r="L2433" s="7" t="n"/>
      <c r="M2433" s="7" t="inlineStr">
        <is>
          <t>https://www.phy.ncu.edu.tw/news/%e5%8d%9a%e5%a3%ab%e7%94%9f%e5%ad%b8%e4%bd%8d%e8%80%83%e8%a9%a6%e5%85%ac%e5%91%8afelix-goetze/</t>
        </is>
      </c>
      <c r="N2433" s="7" t="inlineStr">
        <is>
          <t>許慧君</t>
        </is>
      </c>
    </row>
    <row r="2434">
      <c r="A2434" s="7">
        <f>TRUE()</f>
        <v/>
      </c>
      <c r="B2434" s="7" t="inlineStr">
        <is>
          <t>其他</t>
        </is>
      </c>
      <c r="C2434" s="7" t="n"/>
      <c r="D2434" s="14" t="n">
        <v>43837</v>
      </c>
      <c r="E2434" s="7" t="inlineStr">
        <is>
          <t>失物招領(109.01.07)</t>
        </is>
      </c>
      <c r="F2434" s="7" t="inlineStr">
        <is>
          <t>有遺失下列物品者，請儘速至物理系辦(S4-629)認領! 未領取物品將於109.02.01清除。</t>
        </is>
      </c>
      <c r="G2434" s="7" t="inlineStr">
        <is>
          <t>http://www.phy.ncu.edu.tw/wp-content/uploads/2020/01/1.jpg</t>
        </is>
      </c>
      <c r="H2434" s="7" t="inlineStr">
        <is>
          <t>http://www.phy.ncu.edu.tw/wp-content/uploads/2020/01/1.jpg</t>
        </is>
      </c>
      <c r="I2434" s="7" t="n"/>
      <c r="J2434" s="7" t="n"/>
      <c r="K2434" s="7" t="n"/>
      <c r="L2434" s="7" t="n"/>
      <c r="M2434" s="7" t="inlineStr">
        <is>
          <t>https://www.phy.ncu.edu.tw/news/%e5%a4%b1%e7%89%a9%e6%8b%9b%e9%a0%98109-01-07/</t>
        </is>
      </c>
      <c r="N2434" s="7" t="inlineStr">
        <is>
          <t>許慧君</t>
        </is>
      </c>
    </row>
    <row r="2435" ht="118" customHeight="1">
      <c r="A2435" s="7">
        <f>TRUE()</f>
        <v/>
      </c>
      <c r="B2435" s="7" t="inlineStr">
        <is>
          <t>其他</t>
        </is>
      </c>
      <c r="C2435" s="7" t="n"/>
      <c r="D2435" s="14" t="n">
        <v>43836</v>
      </c>
      <c r="E2435" s="7" t="inlineStr">
        <is>
          <t>1090109大型雷射運輸作業公告---L310強場物理實驗室(1090106修正版)</t>
        </is>
      </c>
      <c r="F2435" s="9" t="inlineStr">
        <is>
          <t>因貨物班機延遲問題，時間從 民國109年1月3日  更改為民國109年1月9日於大享街215巷的科四館後方柵欄門實施大型設備吊車運輸作業，預計作業時間為早上九點半至下午三點。
屆時將會有大型吊車於下圖所示之範圍活動(藍色為柵欄門)，請在1月8日前將愛車移動至作業範圍外，以保車輛安全與作業便利，感謝配合！
P.S.1 大型設備在1月9日作業前，將會暫放在科四館大門側邊。
請各位老師同學注意勿觸。
P.S.2 因運輸作業空間需求，309室至L310室之間的走廊、電梯間需要淨空，部分物品將會暫時移動至茶水間外走廊附近，作業完成後會立即復原，敬請見諒。</t>
        </is>
      </c>
      <c r="G2435" s="7" t="inlineStr">
        <is>
          <t>http://www.phy.ncu.edu.tw/wp-content/uploads/2020/01/2.jpg</t>
        </is>
      </c>
      <c r="H2435" s="7" t="inlineStr">
        <is>
          <t>http://www.phy.ncu.edu.tw/wp-content/uploads/2020/01/2.jpg</t>
        </is>
      </c>
      <c r="I2435" s="7" t="n"/>
      <c r="J2435" s="7" t="n"/>
      <c r="K2435" s="7" t="n"/>
      <c r="L2435" s="7" t="n"/>
      <c r="M2435" s="7" t="inlineStr">
        <is>
          <t>https://www.phy.ncu.edu.tw/news/1090109%e5%a4%a7%e5%9e%8b%e9%9b%b7%e5%b0%84%e9%81%8b%e8%bc%b8%e4%bd%9c%e6%a5%ad%e5%85%ac%e5%91%8a-l310%e5%bc%b7%e5%a0%b4%e7%89%a9%e7%90%86%e5%af%a6%e9%a9%97%e5%ae%a41090106%e4%bf%ae%e6%ad%a3/</t>
        </is>
      </c>
      <c r="N2435" s="7" t="inlineStr">
        <is>
          <t>許慧君</t>
        </is>
      </c>
    </row>
    <row r="2436">
      <c r="A2436" s="7">
        <f>TRUE()</f>
        <v/>
      </c>
      <c r="B2436" s="7" t="inlineStr">
        <is>
          <t>招生</t>
        </is>
      </c>
      <c r="C2436" s="7" t="n"/>
      <c r="D2436" s="14" t="n">
        <v>43833</v>
      </c>
      <c r="E2436" s="7" t="inlineStr">
        <is>
          <t>Fall 2020 Admission is OPEN Now! (Application Deadline: 5 pm (GMT+8) March 15, 2020)</t>
        </is>
      </c>
      <c r="F2436" s="7" t="inlineStr">
        <is>
          <t>https://admissions.oia.ncu.edu.tw/content/view/sn/39</t>
        </is>
      </c>
      <c r="G2436" s="7" t="inlineStr">
        <is>
          <t>https://admissions.oia.ncu.edu.tw/content/view/sn/39</t>
        </is>
      </c>
      <c r="H2436" s="7" t="inlineStr">
        <is>
          <t>https://admissions.oia.ncu.edu.tw/content/view/sn/39</t>
        </is>
      </c>
      <c r="I2436" s="7" t="n"/>
      <c r="J2436" s="7" t="n"/>
      <c r="K2436" s="7" t="n"/>
      <c r="L2436" s="7" t="n"/>
      <c r="M2436" s="7" t="inlineStr">
        <is>
          <t>https://www.phy.ncu.edu.tw/news/fall-2020-admission-is-open-now-application-deadline-5-pm-gmt8-march-15-2020/</t>
        </is>
      </c>
      <c r="N2436" s="7" t="inlineStr">
        <is>
          <t>許慧君</t>
        </is>
      </c>
    </row>
    <row r="2437" ht="381" customHeight="1">
      <c r="A2437" s="7">
        <f>TRUE()</f>
        <v/>
      </c>
      <c r="B2437" s="7" t="inlineStr">
        <is>
          <t>其他</t>
        </is>
      </c>
      <c r="C2437" s="7" t="n"/>
      <c r="D2437" s="14" t="n">
        <v>43833</v>
      </c>
      <c r="E2437" s="7" t="inlineStr">
        <is>
          <t>108學年度第2學期學雜費繳費單下載時間公告</t>
        </is>
      </c>
      <c r="F2437" s="9" t="inlineStr">
        <is>
          <t>108學年度第2學期學雜費繳費單下載時間公告
一、開放網路下載繳費單時間：
(1)舊生---自行列印繳費單：108.1.21（三）
(2)二月入學新生(含休學復學生)---自行列印繳費單：108.2.12（二）
二、下載繳費單：
(1)學校首頁的Portal入口
(2)第一銀行第e學雜費入口網網址：https://eschool.firstbank.com.tw (依畫面選項選擇學校名稱，依序輸入學號及身分證後6碼)
(3)學雜費管理系統：http://140.115.182.62/stdvoucher
三、繳費期限：
第一銀行各分行臨櫃繳款：108.2.15（五）
ATM繳費、信用卡或超商繳費：108.2.16（日）
＊使用信用卡刷卡需3~4個工作天才能入帳（不含假日），超商繳交需5~7個工作天才能入帳（不含假日）請提早授權或繳納，以免逾期註冊。
四、繳費方式：
(1)臨櫃繳款：第一銀行各分行
第一銀行於每週二、四、五上午10:00~12:00會配合到校服務 / 行政大樓一樓
(2)ATM轉帳繳費：轉入行庫代碼007（第一銀行）
(3)語音信用卡繳費：02-27608818
(4)網路信用卡繳費：https://www.27608818.com，使用銀聯卡繳費自109年1月1日起銀行加收持卡人1.5%手續費。
(5)超商繳款：須自付手續費10元
(6)台灣pay繳費(晶片金融卡)：須自付手續費10元
＊請同學多利用自動化設備繳款，使用信用卡刷卡需3~4個工作天才能入帳（不含假日），超商繳交需5~7個工作天才能入帳（不含假日）請提早授權或繳納，以免逾期註冊。
五、若對繳費單內容有任何疑問，住宿問題請洽宿舍服務中心（分機57282、57290），減免及學貸問題請洽生輔組（分機57221），其他問題請洽出納組（分機57346）。
六、繳費單若有更改，請於更改後的隔日再行繳費。
七、學分費繳費期間：108.3.12（四）~108.3.23（一）
收費對象：碩博士生（97學年度以後入學之博士生除外）、大學延畢生、修教育學分者。</t>
        </is>
      </c>
      <c r="G2437" s="7" t="n"/>
      <c r="H2437" s="7" t="n"/>
      <c r="I2437" s="7" t="n"/>
      <c r="J2437" s="7" t="n"/>
      <c r="K2437" s="7" t="n"/>
      <c r="L2437" s="7" t="n"/>
      <c r="M2437" s="7" t="inlineStr">
        <is>
          <t>https://www.phy.ncu.edu.tw/news/108%e5%ad%b8%e5%b9%b4%e5%ba%a6%e7%ac%ac2%e5%ad%b8%e6%9c%9f%e5%ad%b8%e9%9b%9c%e8%b2%bb%e7%b9%b3%e8%b2%bb%e5%96%ae%e4%b8%8b%e8%bc%89%e6%99%82%e9%96%93%e5%85%ac%e5%91%8a/</t>
        </is>
      </c>
      <c r="N2437" s="7" t="inlineStr">
        <is>
          <t>許慧君</t>
        </is>
      </c>
    </row>
    <row r="2438" ht="53" customHeight="1">
      <c r="A2438" s="7">
        <f>TRUE()</f>
        <v/>
      </c>
      <c r="B2438" s="7" t="inlineStr">
        <is>
          <t>其他</t>
        </is>
      </c>
      <c r="C2438" s="7" t="n"/>
      <c r="D2438" s="14" t="n">
        <v>43833</v>
      </c>
      <c r="E2438" s="7" t="inlineStr">
        <is>
          <t>108學年寒假期間學生活動安全注意事項</t>
        </is>
      </c>
      <c r="F2438" s="9" t="inlineStr">
        <is>
          <t>轉知本校校園安全管理委員會提供108學年寒假期間學生活動安全注意事項:
本校校園安全管理委員會提供寒假期間學生活動易發生危安事故注意事項（如附件），提醒同學以避免意外事件肇生。
108學年寒假期間活動安全注意事項1216</t>
        </is>
      </c>
      <c r="G2438" s="7" t="inlineStr">
        <is>
          <t>108學年寒假期間活動安全注意事項1216</t>
        </is>
      </c>
      <c r="H2438" s="7" t="inlineStr">
        <is>
          <t>http://www.phy.ncu.edu.tw/wp-content/uploads/2020/01/108學年寒假期間活動安全注意事項1216.docx</t>
        </is>
      </c>
      <c r="I2438" s="7" t="n"/>
      <c r="J2438" s="7" t="n"/>
      <c r="K2438" s="7" t="n"/>
      <c r="L2438" s="7" t="n"/>
      <c r="M2438" s="7" t="inlineStr">
        <is>
          <t>https://www.phy.ncu.edu.tw/news/108%e5%ad%b8%e5%b9%b4%e5%af%92%e5%81%87%e6%9c%9f%e9%96%93%e5%ad%b8%e7%94%9f%e6%b4%bb%e5%8b%95%e5%ae%89%e5%85%a8%e6%b3%a8%e6%84%8f%e4%ba%8b%e9%a0%85/</t>
        </is>
      </c>
      <c r="N2438" s="7" t="inlineStr">
        <is>
          <t>劉怡貞</t>
        </is>
      </c>
    </row>
    <row r="2439" ht="381" customHeight="1">
      <c r="A2439" s="7">
        <f>TRUE()</f>
        <v/>
      </c>
      <c r="B2439" s="7" t="inlineStr">
        <is>
          <t>演講</t>
        </is>
      </c>
      <c r="C2439" s="7" t="n"/>
      <c r="D2439" s="14" t="n">
        <v>43830</v>
      </c>
      <c r="E2439" s="7" t="inlineStr">
        <is>
          <t>Colloquium20200107-A full-information spectral representation for nonlinear and nonstationary brain signals in cognitive neuroscience</t>
        </is>
      </c>
      <c r="F2439" s="9" t="inlineStr">
        <is>
          <t>Colloquium
Department of Physics, NCU
A full-information spectral representation for nonlinear and nonstationary brain signals in cognitive neuroscience
Prof. Wei-Kuang Liang (梁偉光)
物理系97級系友
Institute of Cognitive Neuroscience, National Central University
Date 2020.01.07 (Tue)
Place S4-625
Time 14:00-16:00
Including Fourier transform and wavelet analysis, there are general features in conventional spectral analysis methods for time-series data: they hypothesized that data are formed by linear combination of stationary components. These methods work well in data which are relatively steady, but it is seldom the case in nature and data obtained from biological systems. Here, the most fundamental problem of all the traditional spectral analysis methods is: they were built on the additive expansion assumption. However, oscillatory processes in the brain are almost the results of both additive and multiplicative operations. Therefore, the approach based on Fourier frequency analysis and other traditional methods are not capable and efficient of analyzing the nonlinear and non-stationary activities in the brain. To overcome this difficulty and uncover the mechanism of brain functions, we need more elaborate analytical tools to adapt the complexity of data. Recently, the high dimensional Holo-Hilbert Spectral Analysis (HHSA) introduced by Huang et al. (2016) provided an innovative way to resolve nonlinear interactions in the brain including amplitude modulations (AM), frequency modulations (FM), and phase-amplitude couplings (PAC) simultaneously. The HHSA is achieved by a multi-layer empirical mode decomposition (EMD) and a high-dimensional spectral representation to quantitatively represent the nonlinear AM/FM effects in oscillatory activities. Therefore, it is especially interesting to see how HHSA reveals the neural mechanisms of cognitive processes from EEG/MEG data. With HHSA, we are capable to discover the abundant information in EEG/MEG recordings which is hidden from the other analyses.</t>
        </is>
      </c>
      <c r="G2439" s="7" t="inlineStr">
        <is>
          <t>http://www.phy.ncu.edu.tw/wp-content/uploads/2019/12/Colloqu</t>
        </is>
      </c>
      <c r="H2439" s="7" t="inlineStr">
        <is>
          <t>http://www.phy.ncu.edu.tw/wp-content/uploads/2019/12/Colloquium-1.jpg</t>
        </is>
      </c>
      <c r="I2439" s="7" t="n"/>
      <c r="J2439" s="7" t="n"/>
      <c r="K2439" s="7" t="n"/>
      <c r="L2439" s="7" t="n"/>
      <c r="M2439" s="7" t="inlineStr">
        <is>
          <t>https://www.phy.ncu.edu.tw/news/colloquium20200107-a-full-information-spectral-representation-for-nonlinear-and-nonstationary-brain-signals-in-cognitive-neuroscience/</t>
        </is>
      </c>
      <c r="N2439" s="7" t="inlineStr">
        <is>
          <t>許慧君</t>
        </is>
      </c>
    </row>
    <row r="2440" ht="183" customHeight="1">
      <c r="A2440" s="7">
        <f>TRUE()</f>
        <v/>
      </c>
      <c r="B2440" s="7" t="inlineStr">
        <is>
          <t>其他</t>
        </is>
      </c>
      <c r="C2440" s="7" t="n"/>
      <c r="D2440" s="14" t="n">
        <v>43829</v>
      </c>
      <c r="E2440" s="7" t="inlineStr">
        <is>
          <t>109/01/19(日)停電公告-西區高壓總變電站高壓設備VCB汰舊換新改善案</t>
        </is>
      </c>
      <c r="F2440" s="9" t="inlineStr">
        <is>
          <t>國立中央大學停電公告
事由：西區高壓總變電站高壓設備VCB汰舊換新改善案
停電區域：
西區總變電站、工五館A、B(含增棟)、C棟、大型力學、風洞實驗室、依仁堂(各體育場館)、室內游泳池、羽球館、國鼎光電大樓、客家學院大樓、機電實驗室、機械館、鑄造館、環工館/化工館、研究中心一、二期、雷達站、中大新村(二、三區)、松苑餐廰、松果館(育成中心)，大氣環境實驗室、男單一.二.四宿舍、後門駐警隊。
停電日期：109/01/19(日)
停電時間：08:00-18:00
注意事項：避免高壓突波影響，屆時請將貴重儀器電源拔掉插頭。
※不便之處敬祈見諒，調整測試完畢後將提早復電。
施工廠商：挺鋒電檢技術股份有限公司
營繕組電話：03-4227151#57320
總務處 啟</t>
        </is>
      </c>
      <c r="G2440" s="7" t="n"/>
      <c r="H2440" s="7" t="n"/>
      <c r="I2440" s="7" t="n"/>
      <c r="J2440" s="7" t="n"/>
      <c r="K2440" s="7" t="n"/>
      <c r="L2440" s="7" t="n"/>
      <c r="M2440" s="7" t="inlineStr">
        <is>
          <t>https://www.phy.ncu.edu.tw/news/109-01-19%e6%97%a5%e5%81%9c%e9%9b%bb%e5%85%ac%e5%91%8a-%e8%a5%bf%e5%8d%80%e9%ab%98%e5%a3%93%e7%b8%bd%e8%ae%8a%e9%9b%bb%e7%ab%99%e9%ab%98%e5%a3%93%e8%a8%ad%e5%82%99vcb%e6%b1%b0%e8%88%8a%e6%8f%9b/</t>
        </is>
      </c>
      <c r="N2440" s="7" t="inlineStr">
        <is>
          <t>許慧君</t>
        </is>
      </c>
    </row>
    <row r="2441" ht="209" customHeight="1">
      <c r="A2441" s="7">
        <f>TRUE()</f>
        <v/>
      </c>
      <c r="B2441" s="7" t="inlineStr">
        <is>
          <t>其他</t>
        </is>
      </c>
      <c r="C2441" s="7" t="n"/>
      <c r="D2441" s="14" t="n">
        <v>43829</v>
      </c>
      <c r="E2441" s="7" t="inlineStr">
        <is>
          <t>108-2課程教學助教申請公告Teaching Assistant Application Form (1081230)</t>
        </is>
      </c>
      <c r="F2441" s="9" t="inlineStr">
        <is>
          <t>物理系（含生物物理碩博士班）研究生欲申請擔任課程教學助教者，請填寫『課程教學助教志願表』電子檔(請至物理系網頁最新公告下載)，於109年1月3日前回傳 corona@ncu.edu.tw 。
Physics Department (including Graduate Institute of Biophysics) graduate students who wish to serve as teaching assistants (TA), please fill in the TA Application Form (downloadable from the Department webpage: Latest News), and submit corona@ncu.edu.tw before Jan 3, 2020 .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 while doctoral students must serve for at least two semesters (once in both semesters) as part of the criteria for graduation.
108-2課程教學助教申請公告
108-2助教志願表TA Application Form
國立中央大學物理系研究生獎、助學金辦法20170904
國立中央大學研究生獎助學金辦法(108年7月15日修訂)</t>
        </is>
      </c>
      <c r="G2441" s="7" t="inlineStr">
        <is>
          <t>corona@ncu.edu.tw</t>
        </is>
      </c>
      <c r="H2441" s="7" t="inlineStr">
        <is>
          <t>mailto:corona@ncu.edu.tw</t>
        </is>
      </c>
      <c r="I2441" s="7" t="inlineStr">
        <is>
          <t>corona@ncu.edu.tw</t>
        </is>
      </c>
      <c r="J2441" s="7" t="inlineStr">
        <is>
          <t>mailto:corona@ncu.edu.tw</t>
        </is>
      </c>
      <c r="K2441" s="7" t="inlineStr">
        <is>
          <t>108-2課程教學助教申請公告</t>
        </is>
      </c>
      <c r="L2441" s="7" t="inlineStr">
        <is>
          <t>http://www.phy.ncu.edu.tw/wp-content/uploads/2019/12/108-2課程教學助教申請公告.pdf</t>
        </is>
      </c>
      <c r="M2441" s="7" t="inlineStr">
        <is>
          <t>https://www.phy.ncu.edu.tw/news/108-2%e8%aa%b2%e7%a8%8b%e6%95%99%e5%ad%b8%e5%8a%a9%e6%95%99%e7%94%b3%e8%ab%8b%e5%85%ac%e5%91%8ateaching-assistant-application-form-1081230/</t>
        </is>
      </c>
      <c r="N2441" s="7" t="inlineStr">
        <is>
          <t>許慧君</t>
        </is>
      </c>
    </row>
    <row r="2442" ht="105" customHeight="1">
      <c r="A2442" s="7">
        <f>TRUE()</f>
        <v/>
      </c>
      <c r="B2442" s="7" t="inlineStr">
        <is>
          <t>其他</t>
        </is>
      </c>
      <c r="C2442" s="7" t="n"/>
      <c r="D2442" s="14" t="n">
        <v>43826</v>
      </c>
      <c r="E2442" s="7" t="inlineStr">
        <is>
          <t>物理系2019/12學生信件招領公告</t>
        </is>
      </c>
      <c r="F2442" s="9" t="inlineStr">
        <is>
          <t>物理系學生信件招領公告
招領時間:~即日起至2020/01/17(星期五)止，2020/01/20後清除或退回原寄件人。
招領地點:系辦公室6F-629
未領信件名單–
學士班–
大一 黃岱陞
大二 李 奇
碩士班: 碩一 余欣鴻、碩二 熊翊丞、碩二 蕭力捷</t>
        </is>
      </c>
      <c r="G2442" s="7" t="inlineStr">
        <is>
          <t>http://www.phy.ncu.edu.tw/wp-content/uploads/2019/12/信件S__65</t>
        </is>
      </c>
      <c r="H2442" s="7" t="inlineStr">
        <is>
          <t>http://www.phy.ncu.edu.tw/wp-content/uploads/2019/12/信件S__6537236.jpg</t>
        </is>
      </c>
      <c r="I2442" s="7" t="n"/>
      <c r="J2442" s="7" t="n"/>
      <c r="K2442" s="7" t="n"/>
      <c r="L2442" s="7" t="n"/>
      <c r="M2442" s="7" t="inlineStr">
        <is>
          <t>https://www.phy.ncu.edu.tw/news/%e7%89%a9%e7%90%86%e7%b3%bb2019-12%e5%ad%b8%e7%94%9f%e4%bf%a1%e4%bb%b6%e6%8b%9b%e9%a0%98%e5%85%ac%e5%91%8a/</t>
        </is>
      </c>
      <c r="N2442" s="7" t="inlineStr">
        <is>
          <t>劉怡貞</t>
        </is>
      </c>
    </row>
    <row r="2443">
      <c r="A2443" s="7">
        <f>TRUE()</f>
        <v/>
      </c>
      <c r="B2443" s="7" t="inlineStr">
        <is>
          <t>演講</t>
        </is>
      </c>
      <c r="C2443" s="7" t="n"/>
      <c r="D2443" s="14" t="n">
        <v>43826</v>
      </c>
      <c r="E2443" s="7" t="inlineStr">
        <is>
          <t>20200102-Search for Beyond Standard Model Physics in LArTPCs</t>
        </is>
      </c>
      <c r="F2443" s="7" t="n"/>
      <c r="G2443" s="7" t="inlineStr">
        <is>
          <t>http://www.phy.ncu.edu.tw/wp-content/uploads/2019/12/Lecture</t>
        </is>
      </c>
      <c r="H2443" s="7" t="inlineStr">
        <is>
          <t>http://www.phy.ncu.edu.tw/wp-content/uploads/2019/12/Lecture4.jpg</t>
        </is>
      </c>
      <c r="I2443" s="7" t="n"/>
      <c r="J2443" s="7" t="n"/>
      <c r="K2443" s="7" t="n"/>
      <c r="L2443" s="7" t="n"/>
      <c r="M2443" s="7" t="inlineStr">
        <is>
          <t>https://www.phy.ncu.edu.tw/news/20200102-search-for-beyond-standard-model-physics-in-lartpcs/</t>
        </is>
      </c>
      <c r="N2443" s="7" t="inlineStr">
        <is>
          <t>許慧君</t>
        </is>
      </c>
    </row>
    <row r="2444" ht="40" customHeight="1">
      <c r="A2444" s="7">
        <f>TRUE()</f>
        <v/>
      </c>
      <c r="B2444" s="7" t="inlineStr">
        <is>
          <t>其他</t>
        </is>
      </c>
      <c r="C2444" s="7" t="n"/>
      <c r="D2444" s="14" t="n">
        <v>43824</v>
      </c>
      <c r="E2444" s="7" t="inlineStr">
        <is>
          <t>10802境外新生小老師招募</t>
        </is>
      </c>
      <c r="F2444" s="9" t="inlineStr">
        <is>
          <t>徵求10802境外生輔導小老師公告
境外學生輔導小老師申請表
10802小老師基本資料表</t>
        </is>
      </c>
      <c r="G2444" s="7" t="inlineStr">
        <is>
          <t>徵求10802境外生輔導小老師公告</t>
        </is>
      </c>
      <c r="H2444" s="7" t="inlineStr">
        <is>
          <t>http://www.phy.ncu.edu.tw/wp-content/uploads/2019/12/徵求10802境外生輔導小老師公告.pdf</t>
        </is>
      </c>
      <c r="I2444" s="7" t="inlineStr">
        <is>
          <t>境外學生輔導小老師申請表</t>
        </is>
      </c>
      <c r="J2444" s="7" t="inlineStr">
        <is>
          <t>http://www.phy.ncu.edu.tw/wp-content/uploads/2019/12/境外學生輔導小老師申請表.doc</t>
        </is>
      </c>
      <c r="K2444" s="7" t="inlineStr">
        <is>
          <t>10802小老師基本資料表</t>
        </is>
      </c>
      <c r="L2444" s="7" t="inlineStr">
        <is>
          <t>http://www.phy.ncu.edu.tw/wp-content/uploads/2019/12/10802小老師基本資料表.xlsx</t>
        </is>
      </c>
      <c r="M2444" s="7" t="inlineStr">
        <is>
          <t>https://www.phy.ncu.edu.tw/news/10802%e5%a2%83%e5%a4%96%e6%96%b0%e7%94%9f%e5%b0%8f%e8%80%81%e5%b8%ab%e6%8b%9b%e5%8b%9f/</t>
        </is>
      </c>
      <c r="N2444" s="7" t="inlineStr">
        <is>
          <t>許慧君</t>
        </is>
      </c>
    </row>
    <row r="2445">
      <c r="A2445" s="7">
        <f>TRUE()</f>
        <v/>
      </c>
      <c r="B2445" s="7" t="inlineStr">
        <is>
          <t>演講</t>
        </is>
      </c>
      <c r="C2445" s="7" t="n"/>
      <c r="D2445" s="14" t="n">
        <v>43824</v>
      </c>
      <c r="E2445" s="7" t="inlineStr">
        <is>
          <t>20200113-Low-Mass Dark Matter Search Beyond SuperCDMS SNOLAB</t>
        </is>
      </c>
      <c r="F2445" s="7" t="n"/>
      <c r="G2445" s="7" t="inlineStr">
        <is>
          <t>http://www.phy.ncu.edu.tw/wp-content/uploads/2019/12/Lecture</t>
        </is>
      </c>
      <c r="H2445" s="7" t="inlineStr">
        <is>
          <t>http://www.phy.ncu.edu.tw/wp-content/uploads/2019/12/Lecture3.jpg</t>
        </is>
      </c>
      <c r="I2445" s="7" t="n"/>
      <c r="J2445" s="7" t="n"/>
      <c r="K2445" s="7" t="n"/>
      <c r="L2445" s="7" t="n"/>
      <c r="M2445" s="7" t="inlineStr">
        <is>
          <t>https://www.phy.ncu.edu.tw/news/20200113-low-mass-dark-matter-search-beyond-supercdms-snolab/</t>
        </is>
      </c>
      <c r="N2445" s="7" t="inlineStr">
        <is>
          <t>許慧君</t>
        </is>
      </c>
    </row>
    <row r="2446" ht="66" customHeight="1">
      <c r="A2446" s="7">
        <f>TRUE()</f>
        <v/>
      </c>
      <c r="B2446" s="7" t="inlineStr">
        <is>
          <t>其他</t>
        </is>
      </c>
      <c r="C2446" s="7" t="n"/>
      <c r="D2446" s="14" t="n">
        <v>43824</v>
      </c>
      <c r="E2446" s="7" t="inlineStr">
        <is>
          <t>公共空間清潔公告  1/30(四)整天</t>
        </is>
      </c>
      <c r="F2446" s="9" t="inlineStr">
        <is>
          <t>全館各樓層走道地板、地下室中庭地板及樓梯清洗。
全館走廊側邊扶手玻璃、一~二樓玻璃帷幕。
館舍四周排水溝清理。
各樓層走廊如有堆放物品，請盡量清空。
施作期間略有噪音，不便之處請多諒解。</t>
        </is>
      </c>
      <c r="G2446" s="7" t="n"/>
      <c r="H2446" s="7" t="n"/>
      <c r="I2446" s="7" t="n"/>
      <c r="J2446" s="7" t="n"/>
      <c r="K2446" s="7" t="n"/>
      <c r="L2446" s="7" t="n"/>
      <c r="M2446" s="7" t="inlineStr">
        <is>
          <t>https://www.phy.ncu.edu.tw/news/%e5%85%ac%e5%85%b1%e7%a9%ba%e9%96%93%e6%b8%85%e6%bd%94%e5%85%ac%e5%91%8a-1-30%e5%9b%9b%e6%95%b4%e5%a4%a9/</t>
        </is>
      </c>
      <c r="N2446" s="7" t="inlineStr">
        <is>
          <t>許慧君</t>
        </is>
      </c>
    </row>
    <row r="2447">
      <c r="A2447" s="7">
        <f>TRUE()</f>
        <v/>
      </c>
      <c r="B2447" s="7" t="inlineStr">
        <is>
          <t>演講</t>
        </is>
      </c>
      <c r="C2447" s="7" t="n"/>
      <c r="D2447" s="14" t="n">
        <v>43824</v>
      </c>
      <c r="E2447" s="7" t="inlineStr">
        <is>
          <t>Colloquium20191231-Towards the Determination of Nucleon Parton Distributions from Lattice QCD</t>
        </is>
      </c>
      <c r="F2447" s="7" t="n"/>
      <c r="G2447" s="7" t="inlineStr">
        <is>
          <t>http://www.phy.ncu.edu.tw/wp-content/uploads/2019/12/Colloqu</t>
        </is>
      </c>
      <c r="H2447" s="7" t="inlineStr">
        <is>
          <t>http://www.phy.ncu.edu.tw/wp-content/uploads/2019/12/Colloquium.jpg</t>
        </is>
      </c>
      <c r="I2447" s="7" t="n"/>
      <c r="J2447" s="7" t="n"/>
      <c r="K2447" s="7" t="n"/>
      <c r="L2447" s="7" t="n"/>
      <c r="M2447" s="7" t="inlineStr">
        <is>
          <t>https://www.phy.ncu.edu.tw/news/colloquium20191231-towards-the-determination-of-nucleon-parton-distributions-from-lattice-qcd/</t>
        </is>
      </c>
      <c r="N2447" s="7" t="inlineStr">
        <is>
          <t>許慧君</t>
        </is>
      </c>
    </row>
    <row r="2448" ht="105" customHeight="1">
      <c r="A2448" s="7">
        <f>TRUE()</f>
        <v/>
      </c>
      <c r="B2448" s="7" t="inlineStr">
        <is>
          <t>其他</t>
        </is>
      </c>
      <c r="C2448" s="7" t="n"/>
      <c r="D2448" s="14" t="n">
        <v>43823</v>
      </c>
      <c r="E2448" s="7" t="inlineStr">
        <is>
          <t>1090103大型雷射運輸作業公告---L310強場物理實驗室(1081226修正版)</t>
        </is>
      </c>
      <c r="F2448" s="9" t="inlineStr">
        <is>
          <t>民國109年1月3日將於大享街215巷的科四館後方柵欄門實施大型設備吊車運輸作業，預計作業時間為早上九點半至下午三點。
屆時將會有大型吊車於下圖所示之範圍活動(藍色為柵欄門)，請在1月2日前將愛車移動至作業範圍外，以保車輛安全與作業便利，感謝配合！
P.S.1 大型設備在1月3日作業前，將會暫放在科四館大門側邊，為期五天 (12/30~1/3)。
請各位老師同學注意勿觸。
P.S.2 因運輸作業空間需求，309室至L310室之間的走廊、電梯間需要淨空，部分物品將會暫時移動至茶水間外走廊附近，作業完成後會立即復原，敬請見諒。</t>
        </is>
      </c>
      <c r="G2448" s="7" t="inlineStr">
        <is>
          <t>http://www.phy.ncu.edu.tw/wp-content/uploads/2019/12/1-1.jpg</t>
        </is>
      </c>
      <c r="H2448" s="7" t="inlineStr">
        <is>
          <t>http://www.phy.ncu.edu.tw/wp-content/uploads/2019/12/1-1.jpg</t>
        </is>
      </c>
      <c r="I2448" s="7" t="n"/>
      <c r="J2448" s="7" t="n"/>
      <c r="K2448" s="7" t="n"/>
      <c r="L2448" s="7" t="n"/>
      <c r="M2448" s="7" t="inlineStr">
        <is>
          <t>https://www.phy.ncu.edu.tw/news/1081231%e5%a4%a7%e5%9e%8b%e9%9b%b7%e5%b0%84%e9%81%8b%e8%bc%b8%e4%bd%9c%e6%a5%ad%e5%85%ac%e5%91%8a-l310%e5%bc%b7%e5%a0%b4%e7%89%a9%e7%90%86%e5%af%a6%e9%a9%97%e5%ae%a4/</t>
        </is>
      </c>
      <c r="N2448" s="7" t="inlineStr">
        <is>
          <t>許慧君</t>
        </is>
      </c>
    </row>
    <row r="2449" ht="66" customHeight="1">
      <c r="A2449" s="7">
        <f>TRUE()</f>
        <v/>
      </c>
      <c r="B2449" s="7" t="inlineStr">
        <is>
          <t>演講</t>
        </is>
      </c>
      <c r="C2449" s="7" t="n"/>
      <c r="D2449" s="14" t="n">
        <v>43822</v>
      </c>
      <c r="E2449" s="7" t="inlineStr">
        <is>
          <t>博士生學位考試公告(陳香穎)</t>
        </is>
      </c>
      <c r="F2449" s="9" t="inlineStr">
        <is>
          <t>博士生: 陳香穎
時間: 12/24(二)上午10:00
地點:  s4-625
題目: Multiscale vortex excitations and interactions in two-dimensional self-driven bacterial turbulence</t>
        </is>
      </c>
      <c r="G2449" s="7" t="n"/>
      <c r="H2449" s="7" t="n"/>
      <c r="I2449" s="7" t="n"/>
      <c r="J2449" s="7" t="n"/>
      <c r="K2449" s="7" t="n"/>
      <c r="L2449" s="7" t="n"/>
      <c r="M2449" s="7" t="inlineStr">
        <is>
          <t>https://www.phy.ncu.edu.tw/news/%e5%8d%9a%e5%a3%ab%e7%94%9f%e5%ad%b8%e4%bd%8d%e8%80%83%e8%a9%a6%e5%85%ac%e5%91%8a%e9%99%b3%e9%a6%99%e7%a9%8e/</t>
        </is>
      </c>
      <c r="N2449" s="7" t="inlineStr">
        <is>
          <t>許慧君</t>
        </is>
      </c>
    </row>
    <row r="2450" ht="248" customHeight="1">
      <c r="A2450" s="7">
        <f>TRUE()</f>
        <v/>
      </c>
      <c r="B2450" s="7" t="inlineStr">
        <is>
          <t>其他</t>
        </is>
      </c>
      <c r="C2450" s="7" t="n"/>
      <c r="D2450" s="14" t="n">
        <v>43822</v>
      </c>
      <c r="E2450" s="7" t="inlineStr">
        <is>
          <t>畢業生專屬--論文審核快速通關講習會</t>
        </is>
      </c>
      <c r="F2450" s="9" t="inlineStr">
        <is>
          <t>為了讓畢業生能快速通過圖書館論文審核，
圖書館舉辦1場博碩士論文繳交講習會，場次如下：
時間：2020/1/7(二) 14:00-15:00 
地點：總圖書館B1推廣教室
歡迎畢業生前來參加，報名網址：https://rapid.lib.ncu.edu.tw/course/info.php?cid=958
講習大綱如下：
論文PDF檔需要放甚麼項目？順序為何? 請參考
http://etd.lib.nctu.edu.tw/gs32/stdcdr_ncu/Operating/hankbook_08-3.html
如何上傳論文，請參考
http://etd.lib.nctu.edu.tw/gs32/stdcdr_ncu/Operating/hankbook_08-2.html
學位論文上傳線上影音教學
https://rapid.lib.ncu.edu.tw/e-learning/teach.html#thesis
論文相關表單下載之路徑
1.圖書館首頁/表單下載/下拉到第三大類「學位論文」
2.圖書館首頁/碩博論文系統/點選最上方「表單下載」
無法參加講習的同學，圖書館亦提供「論文上傳」線上資源參考，歡迎利用：
圖書館首頁/表單下載/下拉到第三大類「學位論文」
圖書館首頁/碩博論文系統/點選最上方「表單下載」
博碩論文上傳相關問題，請洽分機57407， email：ncu57407@ncu.edu.tw</t>
        </is>
      </c>
      <c r="G2450" s="7" t="inlineStr">
        <is>
          <t>https://rapid.lib.ncu.edu.tw/course/info.php?cid=958</t>
        </is>
      </c>
      <c r="H2450" s="7" t="inlineStr">
        <is>
          <t>https://rapid.lib.ncu.edu.tw/course/info.php?cid=958</t>
        </is>
      </c>
      <c r="I2450" s="7" t="inlineStr">
        <is>
          <t>http://etd.lib.nctu.edu.tw/gs32/stdcdr_ncu/Operating/hankboo</t>
        </is>
      </c>
      <c r="J2450" s="7" t="inlineStr">
        <is>
          <t>http://etd.lib.nctu.edu.tw/gs32/stdcdr_ncu/Operating/hankbook_08-3.html</t>
        </is>
      </c>
      <c r="K2450" s="7" t="inlineStr">
        <is>
          <t>http://etd.lib.nctu.edu.tw/gs32/stdcdr_ncu/Operating/hankboo</t>
        </is>
      </c>
      <c r="L2450" s="7" t="inlineStr">
        <is>
          <t>http://etd.lib.nctu.edu.tw/gs32/stdcdr_ncu/Operating/hankbook_08-2.html</t>
        </is>
      </c>
      <c r="M2450" s="7" t="inlineStr">
        <is>
          <t>https://www.phy.ncu.edu.tw/news/%e7%95%a2%e6%a5%ad%e7%94%9f%e5%b0%88%e5%b1%ac-%e8%ab%96%e6%96%87%e5%af%a9%e6%a0%b8%e5%bf%ab%e9%80%9f%e9%80%9a%e9%97%9c%e8%ac%9b%e7%bf%92%e6%9c%83-2/</t>
        </is>
      </c>
      <c r="N2450" s="7" t="inlineStr">
        <is>
          <t>許慧君</t>
        </is>
      </c>
    </row>
    <row r="2451" ht="79" customHeight="1">
      <c r="A2451" s="7">
        <f>TRUE()</f>
        <v/>
      </c>
      <c r="B2451" s="7" t="inlineStr">
        <is>
          <t>計畫</t>
        </is>
      </c>
      <c r="C2451" s="7" t="n"/>
      <c r="D2451" s="14" t="n">
        <v>43822</v>
      </c>
      <c r="E2451" s="7" t="inlineStr">
        <is>
          <t>科技部與德國學術交流總署(DAAD)2020年「臺德青年暑期營」及「博士班研究生赴德研究進修(三明治計畫)2020年秋季班」計畫申請資訊</t>
        </is>
      </c>
      <c r="F2451" s="9" t="inlineStr">
        <is>
          <t>科技部2020年「臺德青年暑期營」及「博士班研究生赴德研究進修(三明治計畫)2020年秋季班」自2020年1月1日起接受申請，校內收件截止日各為109年2月7日及109年2月17日止
請申請人於校內截止日前至科技部「學術研發服務網」線上填送申請文件，俾利國際處彙整送出並備函向科技部提出申請。
博士候選人赴德研修計畫(三明治計畫)
2020青年暑期營計畫 (Summer Institute Programme)</t>
        </is>
      </c>
      <c r="G2451" s="7" t="inlineStr">
        <is>
          <t>博士候選人赴德研修計畫(三明治計畫)</t>
        </is>
      </c>
      <c r="H2451" s="7" t="inlineStr">
        <is>
          <t>http://www.phy.ncu.edu.tw/wp-content/uploads/2019/12/博士候選人赴德研修計畫三明治計畫.pdf</t>
        </is>
      </c>
      <c r="I2451" s="7" t="inlineStr">
        <is>
          <t>2020青年暑期營計畫 (Summer Institute Programme)</t>
        </is>
      </c>
      <c r="J2451" s="7" t="inlineStr">
        <is>
          <t>http://www.phy.ncu.edu.tw/wp-content/uploads/2019/12/2020青年暑期營計畫-Summer-Institute-Programme.pdf</t>
        </is>
      </c>
      <c r="K2451" s="7" t="n"/>
      <c r="L2451" s="7" t="n"/>
      <c r="M2451" s="7" t="inlineStr">
        <is>
          <t>https://www.phy.ncu.edu.tw/news/%e7%a7%91%e6%8a%80%e9%83%a8%e8%88%87%e5%be%b7%e5%9c%8b%e5%ad%b8%e8%a1%93%e4%ba%a4%e6%b5%81%e7%b8%bd%e7%bd%b2daad2020%e5%b9%b4%e3%80%8c%e8%87%ba%e5%be%b7%e9%9d%92%e5%b9%b4%e6%9a%91%e6%9c%9f%e7%87%9f/</t>
        </is>
      </c>
      <c r="N2451" s="7" t="inlineStr">
        <is>
          <t>許慧君</t>
        </is>
      </c>
    </row>
    <row r="2452">
      <c r="A2452" s="7">
        <f>TRUE()</f>
        <v/>
      </c>
      <c r="B2452" s="7" t="inlineStr">
        <is>
          <t>演講</t>
        </is>
      </c>
      <c r="C2452" s="7" t="n"/>
      <c r="D2452" s="14" t="n">
        <v>43822</v>
      </c>
      <c r="E2452" s="7" t="inlineStr">
        <is>
          <t>20200117-Berry-curvature-dipole induced nonlinear Hall effects in materials with time-reversal symmetry</t>
        </is>
      </c>
      <c r="F2452" s="7" t="n"/>
      <c r="G2452" s="7" t="inlineStr">
        <is>
          <t>http://www.phy.ncu.edu.tw/wp-content/uploads/2019/12/Lecture</t>
        </is>
      </c>
      <c r="H2452" s="7" t="inlineStr">
        <is>
          <t>http://www.phy.ncu.edu.tw/wp-content/uploads/2019/12/Lecture2.jpg</t>
        </is>
      </c>
      <c r="I2452" s="7" t="n"/>
      <c r="J2452" s="7" t="n"/>
      <c r="K2452" s="7" t="n"/>
      <c r="L2452" s="7" t="n"/>
      <c r="M2452" s="7" t="inlineStr">
        <is>
          <t>https://www.phy.ncu.edu.tw/news/20200117-berry-curvature-dipole-induced-nonlinear-hall-effects-in-materials-with-time-reversal-symmetry/</t>
        </is>
      </c>
      <c r="N2452" s="7" t="inlineStr">
        <is>
          <t>許慧君</t>
        </is>
      </c>
    </row>
    <row r="2453">
      <c r="A2453" s="7">
        <f>TRUE()</f>
        <v/>
      </c>
      <c r="B2453" s="7" t="inlineStr">
        <is>
          <t>演講</t>
        </is>
      </c>
      <c r="C2453" s="7" t="n"/>
      <c r="D2453" s="14" t="n">
        <v>43819</v>
      </c>
      <c r="E2453" s="7" t="inlineStr">
        <is>
          <t>20191231-Significant Excess of Electron-Like Events in the MiniBooNE Short-Baseline Neutrino Experiment</t>
        </is>
      </c>
      <c r="F2453" s="7" t="n"/>
      <c r="G2453" s="7" t="inlineStr">
        <is>
          <t>http://www.phy.ncu.edu.tw/wp-content/uploads/2019/12/Lecture</t>
        </is>
      </c>
      <c r="H2453" s="7" t="inlineStr">
        <is>
          <t>http://www.phy.ncu.edu.tw/wp-content/uploads/2019/12/Lecture.jpg</t>
        </is>
      </c>
      <c r="I2453" s="7" t="n"/>
      <c r="J2453" s="7" t="n"/>
      <c r="K2453" s="7" t="n"/>
      <c r="L2453" s="7" t="n"/>
      <c r="M2453" s="7" t="inlineStr">
        <is>
          <t>https://www.phy.ncu.edu.tw/news/20191231-significant-excess-of-electron-like-events-in-the-miniboone-short-baseline-neutrino-experiment/</t>
        </is>
      </c>
      <c r="N2453" s="7" t="inlineStr">
        <is>
          <t>許慧君</t>
        </is>
      </c>
    </row>
    <row r="2454">
      <c r="A2454" s="7">
        <f>TRUE()</f>
        <v/>
      </c>
      <c r="B2454" s="7" t="inlineStr">
        <is>
          <t>其他</t>
        </is>
      </c>
      <c r="C2454" s="7" t="n"/>
      <c r="D2454" s="14" t="n">
        <v>43818</v>
      </c>
      <c r="E2454" s="7" t="inlineStr">
        <is>
          <t>108(二)課務相關日程表</t>
        </is>
      </c>
      <c r="F2454" s="7" t="inlineStr">
        <is>
          <t>http://pdc.adm.ncu.edu.tw/Course/course/COUR_S.pdf</t>
        </is>
      </c>
      <c r="G2454" s="7" t="inlineStr">
        <is>
          <t>http://pdc.adm.ncu.edu.tw/Course/course/COUR_S.pdf</t>
        </is>
      </c>
      <c r="H2454" s="7" t="inlineStr">
        <is>
          <t>http://pdc.adm.ncu.edu.tw/Course/course/COUR_S.pdf</t>
        </is>
      </c>
      <c r="I2454" s="7" t="n"/>
      <c r="J2454" s="7" t="n"/>
      <c r="K2454" s="7" t="n"/>
      <c r="L2454" s="7" t="n"/>
      <c r="M2454" s="7" t="inlineStr">
        <is>
          <t>https://www.phy.ncu.edu.tw/news/108%e4%ba%8c%e8%aa%b2%e5%8b%99%e7%9b%b8%e9%97%9c%e6%97%a5%e7%a8%8b%e8%a1%a8/</t>
        </is>
      </c>
      <c r="N2454" s="7" t="inlineStr">
        <is>
          <t>許慧君</t>
        </is>
      </c>
    </row>
    <row r="2455" ht="53" customHeight="1">
      <c r="A2455" s="7">
        <f>TRUE()</f>
        <v/>
      </c>
      <c r="B2455" s="7" t="inlineStr">
        <is>
          <t>其他</t>
        </is>
      </c>
      <c r="C2455" s="7" t="n"/>
      <c r="D2455" s="14" t="n">
        <v>43818</v>
      </c>
      <c r="E2455" s="7" t="inlineStr">
        <is>
          <t>~108(一)期末教學評量12月18日(三)至1月3日(五)</t>
        </is>
      </c>
      <c r="F2455" s="9" t="inlineStr">
        <is>
          <t>填寫完成全部修課課程問卷，有機會抽到便利商店禮券喔~
本次獎項共計150名~~1000元禮券15名、500元禮券30名、200元禮券105名
教學評量網址(Course Evaluation Website)
連結：http://in.ncu.edu.tw/ncu57170/post/Evaluation_CH.pdf</t>
        </is>
      </c>
      <c r="G2455" s="7" t="inlineStr">
        <is>
          <t>教學評量網址(Course Evaluation Website)</t>
        </is>
      </c>
      <c r="H2455" s="7" t="inlineStr">
        <is>
          <t>https://cis.ncu.edu.tw/iNCU/academic/course/courseEvaluate</t>
        </is>
      </c>
      <c r="I2455" s="7" t="inlineStr">
        <is>
          <t>http://in.ncu.edu.tw/ncu57170/post/Evaluation_CH.pdf</t>
        </is>
      </c>
      <c r="J2455" s="7" t="inlineStr">
        <is>
          <t>http://in.ncu.edu.tw/ncu57170/post/Evaluation_CH.pdf</t>
        </is>
      </c>
      <c r="K2455" s="7" t="n"/>
      <c r="L2455" s="7" t="n"/>
      <c r="M2455" s="7" t="inlineStr">
        <is>
          <t>https://www.phy.ncu.edu.tw/news/108%e4%b8%80%e6%9c%9f%e6%9c%ab%e6%95%99%e5%ad%b8%e8%a9%95%e9%87%8f12%e6%9c%8818%e6%97%a5%e4%b8%89%e8%87%b31%e6%9c%883%e6%97%a5%e4%ba%94/</t>
        </is>
      </c>
      <c r="N2455" s="7" t="inlineStr">
        <is>
          <t>許慧君</t>
        </is>
      </c>
    </row>
    <row r="2456" ht="79" customHeight="1">
      <c r="A2456" s="7">
        <f>TRUE()</f>
        <v/>
      </c>
      <c r="B2456" s="7" t="inlineStr">
        <is>
          <t>其他</t>
        </is>
      </c>
      <c r="C2456" s="7" t="n"/>
      <c r="D2456" s="14" t="n">
        <v>43818</v>
      </c>
      <c r="E2456" s="7" t="inlineStr">
        <is>
          <t>108學年度第2學期註冊通知</t>
        </is>
      </c>
      <c r="F2456" s="9" t="inlineStr">
        <is>
          <t>108 學年度第 2 學期舊生註冊通知
108 學年度第 2 學期研究所甄試提前入學新生註冊通知 
Notification of School Enrollment for the Second Semester of Academic Year 2019-2020 for Current International Students 
Notification of School Enrollment for the Second Semester of Academic Year 2019-2020 for New International Students</t>
        </is>
      </c>
      <c r="G2456" s="7" t="inlineStr">
        <is>
          <t>108 學年度第 2 學期舊生註冊通知</t>
        </is>
      </c>
      <c r="H2456" s="7" t="inlineStr">
        <is>
          <t>https://www.ncu.edu.tw/assets/thumbs/events/304867012175bd1c3f2d0dbce666995d.pdf</t>
        </is>
      </c>
      <c r="I2456" s="7" t="inlineStr">
        <is>
          <t>108 學年度第 2 學期研究所甄試提前入學新生註冊通知</t>
        </is>
      </c>
      <c r="J2456" s="7" t="inlineStr">
        <is>
          <t>https://www.ncu.edu.tw/assets/thumbs/events/b725c249daed889e1c7dd5dcdb46b3c9.pdf</t>
        </is>
      </c>
      <c r="K2456" s="7" t="inlineStr">
        <is>
          <t>Notification of School Enrollment for the Second Semester of</t>
        </is>
      </c>
      <c r="L2456" s="7" t="inlineStr">
        <is>
          <t>https://www.ncu.edu.tw/assets/thumbs/events/e9c91b0f3ada1c412fa45786e9db0bdb.pdf</t>
        </is>
      </c>
      <c r="M2456" s="7" t="inlineStr">
        <is>
          <t>https://www.phy.ncu.edu.tw/news/%e5%9c%8b%e7%ab%8b%e4%b8%ad%e5%a4%ae%e5%a4%a7%e5%ad%b8108%e5%ad%b8%e5%b9%b4%e5%ba%a6%e7%ac%ac2%e5%ad%b8%e6%9c%9f%e8%88%8a%e7%94%9f%e8%a8%bb%e5%86%8a%e9%80%9a%e7%9f%a5/</t>
        </is>
      </c>
      <c r="N2456" s="7" t="inlineStr">
        <is>
          <t>許慧君</t>
        </is>
      </c>
    </row>
    <row r="2457" ht="183" customHeight="1">
      <c r="A2457" s="7">
        <f>TRUE()</f>
        <v/>
      </c>
      <c r="B2457" s="7" t="inlineStr">
        <is>
          <t>演講</t>
        </is>
      </c>
      <c r="C2457" s="7" t="n"/>
      <c r="D2457" s="14" t="n">
        <v>43817</v>
      </c>
      <c r="E2457" s="7" t="inlineStr">
        <is>
          <t>Colloquium20191224-The 2nd Renaissance of Spintronics - From spin-transfer torque to spin-orbit torque MRAM</t>
        </is>
      </c>
      <c r="F2457" s="9" t="inlineStr">
        <is>
          <t>Colloquium
Department of Physics, NCU
The 2nd Renaissance of Spintronics - From spin-transfer torque to spin-orbit torque MRAM
Prof. Chi-Feng Pai (白奇峰)
Department of Material Science and Engineering, National Taiwan University
Date 2019.12.24 (Tue)
Place S4-625
Time 14:00-16:00
The second generation magnetoresistive random access memory (MRAM), which employs the physics of spin-transfer torque (STT) and the nature of spin angular momentum of itinerant electrons, is now in mass production by major foundries such as TSMC and Samsung. In this talk, I will go through the discovery of spin transfer torque and how it led to the second renaissance of spintronics as well as the invention of STT-MRAM. The physics and the engineering perspectives of future spintronic devices will also be discussed.</t>
        </is>
      </c>
      <c r="G2457" s="7" t="n"/>
      <c r="H2457" s="7" t="n"/>
      <c r="I2457" s="7" t="n"/>
      <c r="J2457" s="7" t="n"/>
      <c r="K2457" s="7" t="n"/>
      <c r="L2457" s="7" t="n"/>
      <c r="M2457" s="7" t="inlineStr">
        <is>
          <t>https://www.phy.ncu.edu.tw/news/colloquium20191224-the-2nd-renaissance-of-spintronics-from-spin-transfer-torque-to-spin-orbit-torque-mram/</t>
        </is>
      </c>
      <c r="N2457" s="7" t="inlineStr">
        <is>
          <t>許慧君</t>
        </is>
      </c>
    </row>
    <row r="2458" ht="183" customHeight="1">
      <c r="A2458" s="7">
        <f>TRUE()</f>
        <v/>
      </c>
      <c r="B2458" s="7" t="inlineStr">
        <is>
          <t>演講</t>
        </is>
      </c>
      <c r="C2458" s="7" t="n"/>
      <c r="D2458" s="14" t="n">
        <v>43815</v>
      </c>
      <c r="E2458" s="7" t="inlineStr">
        <is>
          <t>20191218-Pairing in the t'-Hubbard model on 4-leg cylinder</t>
        </is>
      </c>
      <c r="F2458" s="9" t="inlineStr">
        <is>
          <t>Department of Physics, NCU
Pairing in the t'-Hubbard model on 4-leg cylinder
Dr. Chia-Min Chung
Time: 2019.12.18 (Wed) 14:00-16:00
Location: S4-208 Center for Mathematics and Theoretical Physics(數學與理論物理中心)
Abstract:
The Hubbard model is a fundamental model to understand the superconductivity in cuprates. The ground state of the Hubbard model for the moderate interaction and weak doping has been shown a striped state. We study the superconductivity (SC) in the Hubbard and the t'-Hubbard model by using density matrix renormalization group (DMRG) and auxiliary field quantum Monte Carlo (AFQMC). I will first show that the ground state in Hubbard model, although presents d_{x^2+y^2} pairing, does not have long-range superconductivity. I will then discuss the pairing in the t'-Hubbard model, especially related to the recent discovery of quasi-long-range SC in the t'-Hubbard model on the 4-leg cylinders.</t>
        </is>
      </c>
      <c r="G2458" s="7" t="n"/>
      <c r="H2458" s="7" t="n"/>
      <c r="I2458" s="7" t="n"/>
      <c r="J2458" s="7" t="n"/>
      <c r="K2458" s="7" t="n"/>
      <c r="L2458" s="7" t="n"/>
      <c r="M2458" s="7" t="inlineStr">
        <is>
          <t>https://www.phy.ncu.edu.tw/news/20191218-pairing-in-the-t-hubbard-model-on-4-leg-cylinder/</t>
        </is>
      </c>
      <c r="N2458" s="7" t="inlineStr">
        <is>
          <t>許慧君</t>
        </is>
      </c>
    </row>
    <row r="2459" ht="222" customHeight="1">
      <c r="A2459" s="7">
        <f>TRUE()</f>
        <v/>
      </c>
      <c r="B2459" s="7" t="inlineStr">
        <is>
          <t>演講</t>
        </is>
      </c>
      <c r="C2459" s="7" t="n"/>
      <c r="D2459" s="14" t="n">
        <v>43815</v>
      </c>
      <c r="E2459" s="7" t="inlineStr">
        <is>
          <t>20191219-Materials for molecular spintronics and battery applications from DFT calculations</t>
        </is>
      </c>
      <c r="F2459" s="9" t="inlineStr">
        <is>
          <t>Department of Physics, NCU
Materials for molecular spintronics and battery applications from DFT calculations
Dr. Martin Callsen
Ghent University, Belgium
Time: 2019.12.19 (Thu) 14:00-16:00
Location: S4-208 Center for Mathematics and Theoretical Physics(數學與理論物理中心)
Abstract:
In this talk I am going to give an overview of my previous research from various fields of materials science based on density functional theory calculations. In the first part I will focus on the modification of magnetic properties of metal surfaces due to the adsorption of organic molecules, which in particular results in the formation of small, exchange coupled magnetic units resulting in magnetic hardening of the surface. In the next part I am going to present results obtained from large scale ab initio molecular dynamics simulations of an RTIL electrolyte for next generation Li secondary batteries. The final part will show results obtained from high-throughput calculations of oxide materials covering the entire periodic table in the framework of the so called “delta-DFT” project testing the precision and reproducibility of DFT calculations.</t>
        </is>
      </c>
      <c r="G2459" s="7" t="n"/>
      <c r="H2459" s="7" t="n"/>
      <c r="I2459" s="7" t="n"/>
      <c r="J2459" s="7" t="n"/>
      <c r="K2459" s="7" t="n"/>
      <c r="L2459" s="7" t="n"/>
      <c r="M2459" s="7" t="inlineStr">
        <is>
          <t>https://www.phy.ncu.edu.tw/news/20191219-materials-for-molecular-spintronics-and-battery-applications-from-dft-calculations/</t>
        </is>
      </c>
      <c r="N2459" s="7" t="inlineStr">
        <is>
          <t>許慧君</t>
        </is>
      </c>
    </row>
    <row r="2460">
      <c r="A2460" s="7">
        <f>TRUE()</f>
        <v/>
      </c>
      <c r="B2460" s="7" t="inlineStr">
        <is>
          <t>獎學金</t>
        </is>
      </c>
      <c r="C2460" s="7" t="n"/>
      <c r="D2460" s="14" t="n">
        <v>43810</v>
      </c>
      <c r="E2460" s="7" t="inlineStr">
        <is>
          <t>賀!博士班謝妮恩同學榮獲2019年第十七屆吳健雄獎學金</t>
        </is>
      </c>
      <c r="F2460" s="7" t="inlineStr">
        <is>
          <t>https://www.ps-taiwan.org/award.php?id=26&amp;fid=4&amp;aid=11</t>
        </is>
      </c>
      <c r="G2460" s="7" t="inlineStr">
        <is>
          <t>https://www.ps-taiwan.org/award.php?id=26&amp;fid=4&amp;aid=11</t>
        </is>
      </c>
      <c r="H2460" s="7" t="inlineStr">
        <is>
          <t>https://www.ps-taiwan.org/award.php?id=26&amp;fid=4&amp;aid=11</t>
        </is>
      </c>
      <c r="I2460" s="7" t="n"/>
      <c r="J2460" s="7" t="n"/>
      <c r="K2460" s="7" t="n"/>
      <c r="L2460" s="7" t="n"/>
      <c r="M2460" s="7" t="inlineStr">
        <is>
          <t>https://www.phy.ncu.edu.tw/news/%e8%b3%80%e5%8d%9a%e5%a3%ab%e7%8f%ad%e8%ac%9d%e5%a6%ae%e6%81%a9%e5%90%8c%e5%ad%b8%e6%a6%ae%e7%8d%b22019%e5%b9%b4%e7%ac%ac%e5%8d%81%e4%b8%83%e5%b1%86%e5%90%b3%e5%81%a5%e9%9b%84%e7%8d%8e%e5%ad%b8/</t>
        </is>
      </c>
      <c r="N2460" s="7" t="inlineStr">
        <is>
          <t>許慧君</t>
        </is>
      </c>
    </row>
    <row r="2461" ht="261" customHeight="1">
      <c r="A2461" s="7">
        <f>TRUE()</f>
        <v/>
      </c>
      <c r="B2461" s="7" t="inlineStr">
        <is>
          <t>演講</t>
        </is>
      </c>
      <c r="C2461" s="7" t="n"/>
      <c r="D2461" s="14" t="n">
        <v>43809</v>
      </c>
      <c r="E2461" s="7" t="inlineStr">
        <is>
          <t>Colloquium20191217-Optoelectromechanical Oscillators Visualized by Fabry-Perot interference</t>
        </is>
      </c>
      <c r="F2461" s="9" t="inlineStr">
        <is>
          <t>Colloquium
Department of Physics, NCU
Optoelectromechanical Oscillators Visualized by Fabry-Perot interference
Prof. Chii Dong Chen (陳啟東)
Institute of Physics, Academia Sinica
Date 2019.12.17 (Tue)
Place S4-625
Time 14:00-16:00
Optoelectromechanical oscillators can serve as a transducer to interact parametrically with radio-frequency photons and optical photons, enabling optical light teleportation of the quantum information embedded in a superconducting qubit processor. To this end, a study of the response of the mechanical oscillator under driving is desirable. Observation of resonance modes is the most intuitive way of studying mechanical oscillations because it is at these modes where the system has maximum responses to stimuli. However, a more complete understanding of mechanical motion would be to include responses between these resonance modes, however the inter-mode transition under stimuli is explored neither theoretically nor experimentally. Here we present a study of drum oscillation characteristics under an AC electrical field driving. Graphite and NbSe2 optoelectromechanical oscillation patterns were visualized using Fabry-Perot interference technique. The intermodal transitions were found to be a simple superposition of eigen modes.</t>
        </is>
      </c>
      <c r="G2461" s="7" t="n"/>
      <c r="H2461" s="7" t="n"/>
      <c r="I2461" s="7" t="n"/>
      <c r="J2461" s="7" t="n"/>
      <c r="K2461" s="7" t="n"/>
      <c r="L2461" s="7" t="n"/>
      <c r="M2461" s="7" t="inlineStr">
        <is>
          <t>https://www.phy.ncu.edu.tw/news/colloquium20191217-optoelectromechanical-oscillators-visualized-by-fabry-perot-interference/</t>
        </is>
      </c>
      <c r="N2461" s="7" t="inlineStr">
        <is>
          <t>許慧君</t>
        </is>
      </c>
    </row>
    <row r="2462">
      <c r="A2462" s="7">
        <f>TRUE()</f>
        <v/>
      </c>
      <c r="B2462" s="7" t="inlineStr">
        <is>
          <t>其他</t>
        </is>
      </c>
      <c r="C2462" s="7" t="n"/>
      <c r="D2462" s="14" t="n">
        <v>43804</v>
      </c>
      <c r="E2462" s="7" t="inlineStr">
        <is>
          <t>失物招領(108.12.5)</t>
        </is>
      </c>
      <c r="F2462" s="7" t="inlineStr">
        <is>
          <t>有遺失下列物品者，請儘速至物理系辦(S4-629)認領! 未領取物品將於108.12.31清除。</t>
        </is>
      </c>
      <c r="G2462" s="7" t="inlineStr">
        <is>
          <t>http://www.phy.ncu.edu.tw/wp-content/uploads/2019/12/1.jpg</t>
        </is>
      </c>
      <c r="H2462" s="7" t="inlineStr">
        <is>
          <t>http://www.phy.ncu.edu.tw/wp-content/uploads/2019/12/1.jpg</t>
        </is>
      </c>
      <c r="I2462" s="7" t="n"/>
      <c r="J2462" s="7" t="n"/>
      <c r="K2462" s="7" t="n"/>
      <c r="L2462" s="7" t="n"/>
      <c r="M2462" s="7" t="inlineStr">
        <is>
          <t>https://www.phy.ncu.edu.tw/news/%e5%a4%b1%e7%89%a9%e6%8b%9b%e9%a0%98108-12-5/</t>
        </is>
      </c>
      <c r="N2462" s="7" t="inlineStr">
        <is>
          <t>許慧君</t>
        </is>
      </c>
    </row>
    <row r="2463" ht="157" customHeight="1">
      <c r="A2463" s="7">
        <f>TRUE()</f>
        <v/>
      </c>
      <c r="B2463" s="7" t="inlineStr">
        <is>
          <t>演講</t>
        </is>
      </c>
      <c r="C2463" s="7" t="n"/>
      <c r="D2463" s="14" t="n">
        <v>43803</v>
      </c>
      <c r="E2463" s="7" t="inlineStr">
        <is>
          <t>Colloquium20191210-精準治療乳癌 The practice of precision medicine in breast cancer &amp; 醫學與物理學的交會</t>
        </is>
      </c>
      <c r="F2463" s="9" t="inlineStr">
        <is>
          <t>Colloquium
Department of Physics, NCU
Date 2019.12.10 (Tue)
Place S4-625
Time 14:00-15:00
精準治療乳癌 The practice of precision medicine in breast cancer
郭玟伶醫師
台北長庚紀念醫院 助理教授/一般外科及乳房外科 主治醫師
Time 15:00-16:00
醫學與物理學的交會
黃國埕醫師
和信治癌中心醫院 血液與腫瘤內科 資深主治醫師</t>
        </is>
      </c>
      <c r="G2463" s="7" t="inlineStr">
        <is>
          <t>http://www.phy.ncu.edu.tw/wp-content/uploads/2019/12/2019121</t>
        </is>
      </c>
      <c r="H2463" s="7" t="inlineStr">
        <is>
          <t>http://www.phy.ncu.edu.tw/wp-content/uploads/2019/12/20191210-醫療物理人生演講摘要_頁面_2.jpg</t>
        </is>
      </c>
      <c r="I2463" s="7" t="n"/>
      <c r="J2463" s="7" t="n"/>
      <c r="K2463" s="7" t="n"/>
      <c r="L2463" s="7" t="n"/>
      <c r="M2463" s="7" t="inlineStr">
        <is>
          <t>https://www.phy.ncu.edu.tw/news/colloquium20191210-%e7%b2%be%e6%ba%96%e6%b2%bb%e7%99%82%e4%b9%b3%e7%99%8c-the-practice-of-precision-medicine-in-breast-cancer-%e9%86%ab%e5%ad%b8%e8%88%87%e7%89%a9%e7%90%86%e5%ad%b8%e7%9a%84%e4%ba%a4/</t>
        </is>
      </c>
      <c r="N2463" s="7" t="inlineStr">
        <is>
          <t>許慧君</t>
        </is>
      </c>
    </row>
    <row r="2464">
      <c r="A2464" s="7">
        <f>TRUE()</f>
        <v/>
      </c>
      <c r="B2464" s="7" t="inlineStr">
        <is>
          <t>計畫</t>
        </is>
      </c>
      <c r="C2464" s="7" t="n"/>
      <c r="D2464" s="14" t="n">
        <v>43802</v>
      </c>
      <c r="E2464" s="7" t="inlineStr">
        <is>
          <t>108年度高教深耕計畫成果發表評審會(含微課程)</t>
        </is>
      </c>
      <c r="F2464" s="7" t="n"/>
      <c r="G2464" s="7" t="inlineStr">
        <is>
          <t>http://www.phy.ncu.edu.tw/wp-content/uploads/2019/12/108宣傳海報</t>
        </is>
      </c>
      <c r="H2464" s="7" t="inlineStr">
        <is>
          <t>http://www.phy.ncu.edu.tw/wp-content/uploads/2019/12/108宣傳海報總彙整0101.jpg</t>
        </is>
      </c>
      <c r="I2464" s="7" t="inlineStr">
        <is>
          <t>http://www.phy.ncu.edu.tw/wp-content/uploads/2019/12/108宣傳海報</t>
        </is>
      </c>
      <c r="J2464" s="7" t="inlineStr">
        <is>
          <t>http://www.phy.ncu.edu.tw/wp-content/uploads/2019/12/108宣傳海報微課程0102.jpg</t>
        </is>
      </c>
      <c r="K2464" s="7" t="n"/>
      <c r="L2464" s="7" t="n"/>
      <c r="M2464" s="7" t="inlineStr">
        <is>
          <t>https://www.phy.ncu.edu.tw/news/108%e5%b9%b4%e5%ba%a6%e9%ab%98%e6%95%99%e6%b7%b1%e8%80%95%e8%a8%88%e7%95%ab%e6%88%90%e6%9e%9c%e7%99%bc%e8%a1%a8%e8%a9%95%e5%af%a9%e6%9c%83%e5%90%ab%e5%be%ae%e8%aa%b2%e7%a8%8b/</t>
        </is>
      </c>
      <c r="N2464" s="7" t="inlineStr">
        <is>
          <t>許慧君</t>
        </is>
      </c>
    </row>
    <row r="2465" ht="118" customHeight="1">
      <c r="A2465" s="7">
        <f>TRUE()</f>
        <v/>
      </c>
      <c r="B2465" s="7" t="inlineStr">
        <is>
          <t>其他</t>
        </is>
      </c>
      <c r="C2465" s="7" t="n"/>
      <c r="D2465" s="14" t="n">
        <v>43801</v>
      </c>
      <c r="E2465" s="7" t="inlineStr">
        <is>
          <t>物理系11月學生信件招領公告</t>
        </is>
      </c>
      <c r="F2465" s="9" t="inlineStr">
        <is>
          <t>物理系學生信件招領公告
招領時間:~即日起至2019/12/16(星期一)止，2019/12/17後清除或退回原寄件人。
招領地點:系辦公室6F-629
未領信件名單--
學士班--
大四 廖宜慶
大二 艾宗瀚、鹿仲均
碩士班--碩三 以納基Oktavianus Gea
博士班--黃寶輝(2)、江冠勳(2)</t>
        </is>
      </c>
      <c r="G2465" s="7" t="n"/>
      <c r="H2465" s="7" t="n"/>
      <c r="I2465" s="7" t="n"/>
      <c r="J2465" s="7" t="n"/>
      <c r="K2465" s="7" t="n"/>
      <c r="L2465" s="7" t="n"/>
      <c r="M2465" s="7" t="inlineStr">
        <is>
          <t>https://www.phy.ncu.edu.tw/news/%e7%89%a9%e7%90%86%e7%b3%bb11%e6%9c%88%e5%ad%b8%e7%94%9f%e4%bf%a1%e4%bb%b6%e6%8b%9b%e9%a0%98%e5%85%ac%e5%91%8a/</t>
        </is>
      </c>
      <c r="N2465" s="7" t="inlineStr">
        <is>
          <t>劉怡貞</t>
        </is>
      </c>
    </row>
    <row r="2466" ht="409.6" customHeight="1">
      <c r="A2466" s="7">
        <f>TRUE()</f>
        <v/>
      </c>
      <c r="B2466" s="7" t="inlineStr">
        <is>
          <t>招生</t>
        </is>
      </c>
      <c r="C2466" s="7" t="n"/>
      <c r="D2466" s="14" t="n">
        <v>43801</v>
      </c>
      <c r="E2466" s="7" t="inlineStr">
        <is>
          <t>109學年度大學特殊選才招生物理學系複試通知</t>
        </is>
      </c>
      <c r="F2466" s="9" t="inlineStr">
        <is>
          <t>國立中央大學109學年度大學特殊選才招生 物理學系 複試通知
初試成績單及複試通知單已於108年12月2日寄出，敬請注意收件。
一、複試日期：108年12月13日（星期五）
報到時間：上午8:30-8:50。考生須親自辦理報到，逾時未報到者，視為自動放棄應試資格。
報到地點：健雄館六樓S4-627。
應攜帶物品：①複試通知單②附照片之有效身分證件
考生候考區：健雄館S4-627。考生報到後，請依規定於候考區等候，勿隨意離場，三次唱名未到，視同自動放棄應試資格。
考試時間：預計9:30起依『考試序號』進行口試，每位考生分二階段，每階段各 10 分鐘，共20分鐘（包含學習歷程介紹與口試委員提問等）。如遇缺考者，則由現場已報到考生依序遞補進行。預計中午前完成所有口試（實際時間依現場報到人數而定）。
**紙本通知單內之准考證號誤植為8碼（少一個0），造成不便之處，敬請見諒。
考試序號
准考證號
考試序號
准考證號
1
605010001
8
605010008
2
605010002
9
605010009
3
605010003
10
605010010
4
605010004
11
605010011
5
605010005
12
605010014
6
605010006
13
605010015
7
605010007
二、注意事項：
1.報到時請繳驗身分證件正本，驗畢歸還。
2.本系將於當天9:00-9:30進行學系教學特色簡介及導覽，誠摯邀請您參加。
3.機車禁止入校。家長開車之考生可憑複試通知單免收停車費：入校時請以車牌辨識直接通行，勿刷悠遊卡或一卡通；離校前請勿至自動繳費機繳費，離校時請走人工車道並出示「複試通知單」即可放行。
如對於本項考試有任何問題，歡迎洽詢 (03) 422-7151 轉分機65300。</t>
        </is>
      </c>
      <c r="G2466" s="7" t="n"/>
      <c r="H2466" s="7" t="n"/>
      <c r="I2466" s="7" t="n"/>
      <c r="J2466" s="7" t="n"/>
      <c r="K2466" s="7" t="n"/>
      <c r="L2466" s="7" t="n"/>
      <c r="M2466" s="7" t="inlineStr">
        <is>
          <t>https://www.phy.ncu.edu.tw/news/109%e5%ad%b8%e5%b9%b4%e5%ba%a6%e5%a4%a7%e5%ad%b8%e7%89%b9%e6%ae%8a%e9%81%b8%e6%89%8d%e6%8b%9b%e7%94%9f%e7%89%a9%e7%90%86%e5%ad%b8%e7%b3%bb%e8%a4%87%e8%a9%a6%e9%80%9a%e7%9f%a5/</t>
        </is>
      </c>
      <c r="N2466" s="7" t="inlineStr">
        <is>
          <t>吳菁穗</t>
        </is>
      </c>
    </row>
    <row r="2467">
      <c r="A2467" s="7">
        <f>TRUE()</f>
        <v/>
      </c>
      <c r="B2467" s="7" t="inlineStr">
        <is>
          <t>招生</t>
        </is>
      </c>
      <c r="C2467" s="7" t="n"/>
      <c r="D2467" s="14" t="n">
        <v>43798</v>
      </c>
      <c r="E2467" s="7" t="inlineStr">
        <is>
          <t>109學年度-2020/2021-交換學生計畫甄選-線上申請自12/2（一）上午9時至12/20（五）中午12時止</t>
        </is>
      </c>
      <c r="F2467" s="7" t="n"/>
      <c r="G2467" s="7" t="inlineStr">
        <is>
          <t>http://www.phy.ncu.edu.tw/wp-content/uploads/2019/11/93a1414</t>
        </is>
      </c>
      <c r="H2467" s="7" t="inlineStr">
        <is>
          <t>http://www.phy.ncu.edu.tw/wp-content/uploads/2019/11/93a14149590307ec9e77ec02309d1721.jpg</t>
        </is>
      </c>
      <c r="I2467" s="7" t="n"/>
      <c r="J2467" s="7" t="n"/>
      <c r="K2467" s="7" t="n"/>
      <c r="L2467" s="7" t="n"/>
      <c r="M2467" s="7" t="inlineStr">
        <is>
          <t>https://www.phy.ncu.edu.tw/news/109%e5%ad%b8%e5%b9%b4%e5%ba%a6-2020-2021-%e4%ba%a4%e6%8f%9b%e5%ad%b8%e7%94%9f%e8%a8%88%e7%95%ab%e7%94%84%e9%81%b8-%e7%b7%9a%e4%b8%8a%e7%94%b3%e8%ab%8b%e8%87%aa12-2%ef%bc%88%e4%b8%80%ef%bc%89%e4%b8%8a/</t>
        </is>
      </c>
      <c r="N2467" s="7" t="inlineStr">
        <is>
          <t>許慧君</t>
        </is>
      </c>
    </row>
    <row r="2468" ht="321" customHeight="1">
      <c r="A2468" s="7">
        <f>TRUE()</f>
        <v/>
      </c>
      <c r="B2468" s="7" t="inlineStr">
        <is>
          <t>演講</t>
        </is>
      </c>
      <c r="C2468" s="7" t="n"/>
      <c r="D2468" s="14" t="n">
        <v>43796</v>
      </c>
      <c r="E2468" s="7" t="inlineStr">
        <is>
          <t>Colloquium20191203-The influences of mechanosignaling on cancer metabolic reprogramming and cell assembly</t>
        </is>
      </c>
      <c r="F2468" s="9" t="inlineStr">
        <is>
          <t>Colloquium
Department of Physics, NCU
The influences of mechanosignaling on cancer metabolic reprogramming and cell assembly
Speaker
Prof. Chi-Shuo Chen (陳之碩)
Department of Biomedical and Environmental Sciences, NTHU
Date 2019.12.03(Tue)
Time 14:00-16:00
Place S4-625
Physical microenvironment can regulate the cell fate from various perspectives. Here, we studied the influences of substrate stiffness on cell metabolism and cell assembly. First, we investigated the compounding influences of hypoxia and substrate stiffness, two critical physical features of tissue fibrosis, on the cancer metabolic shift. Our results suggested a counter influence of hypoxia and substrate stiffness on glucose consumption, but fructose bi-phosphate aldolase B can reverse this into synergistic effect on aerobic glycolysis. In the second part, we demonstrated how mechanical signals can drive the 3-dimensional cell assembly in vitro. The formation of tumor spheroid plays important roles in cancer progression, and the colonization of cancer cells enhance stem-like properties and elevate the capabilities of proliferation, anti- apoptosis, therapeutic resistance, metastasis and cancer recurrence. By measuring intercellular traction force, a tug-of-war model was established to interpret the imbalanced traction force in the 3-dimensional tumor spheroid formation. The quantitative mRNA results also indicated gap junctions are associated with tumor formation progress. In summary, our results highlight the essential roles of physical microenvironment in tumor progression, and extend our understanding about the complexity of mechanotransduction in cancer.</t>
        </is>
      </c>
      <c r="G2468" s="7" t="n"/>
      <c r="H2468" s="7" t="n"/>
      <c r="I2468" s="7" t="n"/>
      <c r="J2468" s="7" t="n"/>
      <c r="K2468" s="7" t="n"/>
      <c r="L2468" s="7" t="n"/>
      <c r="M2468" s="7" t="inlineStr">
        <is>
          <t>https://www.phy.ncu.edu.tw/news/colloquium20191203-the-influences-of-mechanosignaling-on-cancer-metabolic-reprogramming-and-cell-assembly/</t>
        </is>
      </c>
      <c r="N2468" s="7" t="inlineStr">
        <is>
          <t>許慧君</t>
        </is>
      </c>
    </row>
    <row r="2469">
      <c r="A2469" s="7">
        <f>TRUE()</f>
        <v/>
      </c>
      <c r="B2469" s="7" t="inlineStr">
        <is>
          <t>獎學金</t>
        </is>
      </c>
      <c r="C2469" s="7" t="n"/>
      <c r="D2469" s="14" t="n">
        <v>43791</v>
      </c>
      <c r="E2469" s="7" t="inlineStr">
        <is>
          <t>108學年度「國立中央大學培育優秀博士生獎學金」 獲獎學生名單</t>
        </is>
      </c>
      <c r="F2469" s="7" t="inlineStr">
        <is>
          <t>恭喜本系胡皓為同學獲獎</t>
        </is>
      </c>
      <c r="G2469" s="7" t="inlineStr">
        <is>
          <t>http://www.phy.ncu.edu.tw/wp-content/uploads/2019/11/108學年度「</t>
        </is>
      </c>
      <c r="H2469" s="7" t="inlineStr">
        <is>
          <t>http://www.phy.ncu.edu.tw/wp-content/uploads/2019/11/108學年度「國立中央大學培育優秀博士生獎學金」獲獎學生名單_頁面_1.jpg</t>
        </is>
      </c>
      <c r="I2469" s="7" t="n"/>
      <c r="J2469" s="7" t="n"/>
      <c r="K2469" s="7" t="n"/>
      <c r="L2469" s="7" t="n"/>
      <c r="M2469" s="7" t="inlineStr">
        <is>
          <t>https://www.phy.ncu.edu.tw/news/108%e5%ad%b8%e5%b9%b4%e5%ba%a6%e3%80%8c%e5%9c%8b%e7%ab%8b%e4%b8%ad%e5%a4%ae%e5%a4%a7%e5%ad%b8%e5%9f%b9%e8%82%b2%e5%84%aa%e7%a7%80%e5%8d%9a%e5%a3%ab%e7%94%9f%e7%8d%8e%e5%ad%b8%e9%87%91%e3%80%8d/</t>
        </is>
      </c>
      <c r="N2469" s="7" t="inlineStr">
        <is>
          <t>許慧君</t>
        </is>
      </c>
    </row>
    <row r="2470" ht="157" customHeight="1">
      <c r="A2470" s="7">
        <f>TRUE()</f>
        <v/>
      </c>
      <c r="B2470" s="7" t="inlineStr">
        <is>
          <t>其他</t>
        </is>
      </c>
      <c r="C2470" s="7" t="n"/>
      <c r="D2470" s="14" t="n">
        <v>43790</v>
      </c>
      <c r="E2470" s="7" t="inlineStr">
        <is>
          <t>(報名邀請) 108年中研院物理所國內大學參觀日_108/12/28</t>
        </is>
      </c>
      <c r="F2470" s="9" t="inlineStr">
        <is>
          <t>中央研究院物理研究所為讓國內各大專院校對本所研究領域更為了解，進而激勵學生對科學研究的興趣，每年均辦理多次的國內學校及學術單位來訪參觀活動，為能更有效的整體規劃來訪參觀活動並提升研究員與學生之間互動機會，今年開始，本所將規劃於每年11~12月，擇取一天，統一辦理國內大學學生來訪參觀活動。
今年本所國內大專院校學生參觀日為108年12月28日(六) ，參觀行程將包含，本所三研究領域介紹(量子材料物理組、中高能物理組、生物與動態系統組)、實驗室參觀及與研究員個別會談(視實際需要安排)等活動。
若有興趣參加者，敬請於108年12月10日
前線上報名(網址: https://forms.gle/pJhwMXvJ4MKozhoz6 )
若有相關問題，可聯繫中央研究院物理研究所 洪敏玲小姐: mlhong@gate.sinica.edu.tw , 電話: 02-27896750
中央研究院物理研究所 敬邀</t>
        </is>
      </c>
      <c r="G2470" s="7" t="n"/>
      <c r="H2470" s="7" t="n"/>
      <c r="I2470" s="7" t="n"/>
      <c r="J2470" s="7" t="n"/>
      <c r="K2470" s="7" t="n"/>
      <c r="L2470" s="7" t="n"/>
      <c r="M2470" s="7" t="inlineStr">
        <is>
          <t>https://www.phy.ncu.edu.tw/news/%e5%a0%b1%e5%90%8d%e9%82%80%e8%ab%8b-108%e5%b9%b4%e4%b8%ad%e7%a0%94%e9%99%a2%e7%89%a9%e7%90%86%e6%89%80%e5%9c%8b%e5%85%a7%e5%a4%a7%e5%ad%b8%e5%8f%83%e8%a7%80%e6%97%a5_108-12-28/</t>
        </is>
      </c>
      <c r="N2470" s="7" t="inlineStr">
        <is>
          <t>劉怡貞</t>
        </is>
      </c>
    </row>
    <row r="2471" ht="235" customHeight="1">
      <c r="A2471" s="7">
        <f>TRUE()</f>
        <v/>
      </c>
      <c r="B2471" s="7" t="inlineStr">
        <is>
          <t>演講</t>
        </is>
      </c>
      <c r="C2471" s="7" t="n"/>
      <c r="D2471" s="14" t="n">
        <v>43788</v>
      </c>
      <c r="E2471" s="7" t="inlineStr">
        <is>
          <t>Colloquium20191126-超低溫世界中的相遇 － 鋰原子與銫原子的故事 A New Machine to Create Ultracold Li-Cs Mixtures</t>
        </is>
      </c>
      <c r="F2471" s="9" t="inlineStr">
        <is>
          <t>Colloquium
Department of Physics, NCU
超低溫世界中的相遇 － 鋰原子與銫原子的故事
A New Machine to Create Ultracold Li-Cs Mixtures
Speaker
Prof. Tung, Shih-Kuang (童世光)
Department of Physics, NTHU
Date 2019.11.26(Tue)
Time 14:00-16:00
Place S4-625
雷射冷卻及捕抓（laser cooling and trapping）原子技術發展至今，已經過了大約三十多年了。雷射捕抓及冷卻的對象從早期的銣、銫原子開始，到現在已經成功應用在將近二十種不同元素的原子上。此外，科學家們也將兩種不同元素的超冷原子放在一起，產生超冷混合氣體（ultracold mixtures）。混合氣體系統相較於單元素系統是複雜許多的，但是混合氣體系統提供許多獨特的研究機會，例如可用來合成極性分子與量子模擬更複雜的量子多體模型，所以在國外還是有相當多的研究小組投入此研究。在這次的演講中，我將報告我們最近在清大物理系所完成的一個用來產生鋰、銫超冷原子混合氣體的實驗裝置。此外，我也會就我們未來的研究方向做一個概述。</t>
        </is>
      </c>
      <c r="G2471" s="7" t="n"/>
      <c r="H2471" s="7" t="n"/>
      <c r="I2471" s="7" t="n"/>
      <c r="J2471" s="7" t="n"/>
      <c r="K2471" s="7" t="n"/>
      <c r="L2471" s="7" t="n"/>
      <c r="M2471" s="7" t="inlineStr">
        <is>
          <t>https://www.phy.ncu.edu.tw/news/colloquium20191126-%e8%b6%85%e4%bd%8e%e6%ba%ab%e4%b8%96%e7%95%8c%e4%b8%ad%e7%9a%84%e7%9b%b8%e9%81%87-%ef%bc%8d-%e9%8b%b0%e5%8e%9f%e5%ad%90%e8%88%87%e9%8a%ab%e5%8e%9f%e5%ad%90%e7%9a%84%e6%95%85/</t>
        </is>
      </c>
      <c r="N2471" s="7" t="inlineStr">
        <is>
          <t>許慧君</t>
        </is>
      </c>
    </row>
    <row r="2472" ht="157" customHeight="1">
      <c r="A2472" s="7">
        <f>TRUE()</f>
        <v/>
      </c>
      <c r="B2472" s="7" t="inlineStr">
        <is>
          <t>其他</t>
        </is>
      </c>
      <c r="C2472" s="7" t="n"/>
      <c r="D2472" s="14" t="n">
        <v>43787</v>
      </c>
      <c r="E2472" s="7" t="inlineStr">
        <is>
          <t>11/25(一)清洗健雄館1-10樓窗台</t>
        </is>
      </c>
      <c r="F2472" s="9" t="inlineStr">
        <is>
          <t>11/25(一)委託清潔公司清洗1-10樓電梯旁窗台
請靠近窗台之房間使用者，當天請務必關上窗戶，以免汙水潑入室內，不便之處請見諒。
一樓104技佐辦公室
二樓206天文所
三樓306電子學實驗室
四樓406離子佈植實驗室
五樓506軟凝態物理實驗室
六樓624複雜液體研究室
七樓724研討室
八樓824
九樓914
十樓1012</t>
        </is>
      </c>
      <c r="G2472" s="7" t="n"/>
      <c r="H2472" s="7" t="n"/>
      <c r="I2472" s="7" t="n"/>
      <c r="J2472" s="7" t="n"/>
      <c r="K2472" s="7" t="n"/>
      <c r="L2472" s="7" t="n"/>
      <c r="M2472" s="7" t="inlineStr">
        <is>
          <t>https://www.phy.ncu.edu.tw/news/11-25%e4%b8%80%e6%b8%85%e6%b4%97%e5%81%a5%e9%9b%84%e9%a4%a81-10%e6%a8%93%e7%aa%97%e5%8f%b0/</t>
        </is>
      </c>
      <c r="N2472" s="7" t="inlineStr">
        <is>
          <t>許慧君</t>
        </is>
      </c>
    </row>
    <row r="2473">
      <c r="A2473" s="7">
        <f>TRUE()</f>
        <v/>
      </c>
      <c r="B2473" s="7" t="inlineStr">
        <is>
          <t>招生</t>
        </is>
      </c>
      <c r="C2473" s="7" t="n"/>
      <c r="D2473" s="14" t="n">
        <v>43784</v>
      </c>
      <c r="E2473" s="7" t="inlineStr">
        <is>
          <t>109學年度碩士班甄試入學第2梯次錄取名單</t>
        </is>
      </c>
      <c r="F2473" s="7" t="inlineStr">
        <is>
          <t>http://pdc.adm.ncu.edu.tw/postM/post/adm/109_1081115_M.pdf</t>
        </is>
      </c>
      <c r="G2473" s="7" t="inlineStr">
        <is>
          <t>http://pdc.adm.ncu.edu.tw/postM/post/adm/109_1081115_M.pdf</t>
        </is>
      </c>
      <c r="H2473" s="7" t="inlineStr">
        <is>
          <t>http://pdc.adm.ncu.edu.tw/postM/post/adm/109_1081115_M.pdf</t>
        </is>
      </c>
      <c r="I2473" s="7" t="n"/>
      <c r="J2473" s="7" t="n"/>
      <c r="K2473" s="7" t="n"/>
      <c r="L2473" s="7" t="n"/>
      <c r="M2473" s="7" t="inlineStr">
        <is>
          <t>https://www.phy.ncu.edu.tw/news/109%e5%ad%b8%e5%b9%b4%e5%ba%a6%e7%a2%a9%e5%a3%ab%e7%8f%ad%e7%94%84%e8%a9%a6%e5%85%a5%e5%ad%b8%e7%ac%ac2%e6%a2%af%e6%ac%a1%e9%8c%84%e5%8f%96%e5%90%8d%e5%96%ae/</t>
        </is>
      </c>
      <c r="N2473" s="7" t="inlineStr">
        <is>
          <t>許慧君</t>
        </is>
      </c>
    </row>
    <row r="2474" ht="53" customHeight="1">
      <c r="A2474" s="7">
        <f>TRUE()</f>
        <v/>
      </c>
      <c r="B2474" s="7" t="inlineStr">
        <is>
          <t>其他</t>
        </is>
      </c>
      <c r="C2474" s="7" t="n"/>
      <c r="D2474" s="14" t="n">
        <v>43784</v>
      </c>
      <c r="E2474" s="7" t="inlineStr">
        <is>
          <t>本校108年度共同寒假補休日-109/1/30-1/31</t>
        </is>
      </c>
      <c r="F2474" s="9" t="inlineStr">
        <is>
          <t>本校公佈108年度職員共同寒假補休日:109年1月30日至31日(週四、五)
系辦共同休假，有需處理之相關行政事務，請避開此二日。
教務處暫停服務。欲領取畢業證書或洽辦其他業務者，請避開共同寒休日。
不便之處，還請見諒!</t>
        </is>
      </c>
      <c r="G2474" s="7" t="n"/>
      <c r="H2474" s="7" t="n"/>
      <c r="I2474" s="7" t="n"/>
      <c r="J2474" s="7" t="n"/>
      <c r="K2474" s="7" t="n"/>
      <c r="L2474" s="7" t="n"/>
      <c r="M2474" s="7" t="inlineStr">
        <is>
          <t>https://www.phy.ncu.edu.tw/news/%e6%9c%ac%e6%a0%a1108%e5%b9%b4%e5%ba%a6%e5%85%b1%e5%90%8c%e5%af%92%e5%81%87%e8%a3%9c%e4%bc%91%e6%97%a5-109-1-30-1-31/</t>
        </is>
      </c>
      <c r="N2474" s="7" t="inlineStr">
        <is>
          <t>劉怡貞</t>
        </is>
      </c>
    </row>
    <row r="2475" ht="40" customHeight="1">
      <c r="A2475" s="7">
        <f>TRUE()</f>
        <v/>
      </c>
      <c r="B2475" s="7" t="inlineStr">
        <is>
          <t>其他</t>
        </is>
      </c>
      <c r="C2475" s="7" t="n"/>
      <c r="D2475" s="14" t="n">
        <v>43782</v>
      </c>
      <c r="E2475" s="7" t="inlineStr">
        <is>
          <t>【108/11/19更新之施工公告】 中低軌追蹤站地面基座及安裝案</t>
        </is>
      </c>
      <c r="F2475" s="9" t="inlineStr">
        <is>
          <t>轉太空科學與科技研究中心以下吊掛作業延期施工訊息--
因受東北季風影響氣候不穩定影響吊掛作業，因此原訂(以下公告)11月20-21日吊掛作業延期施工，待施工日期確定後再行通知，這段日子一直打擾大家深感抱歉。</t>
        </is>
      </c>
      <c r="G2475" s="7" t="inlineStr">
        <is>
          <t>http://www.phy.ncu.edu.tw/wp-content/uploads/2019/11/施工公告.jp</t>
        </is>
      </c>
      <c r="H2475" s="7" t="inlineStr">
        <is>
          <t>http://www.phy.ncu.edu.tw/wp-content/uploads/2019/11/施工公告.jpg</t>
        </is>
      </c>
      <c r="I2475" s="7" t="n"/>
      <c r="J2475" s="7" t="n"/>
      <c r="K2475" s="7" t="n"/>
      <c r="L2475" s="7" t="n"/>
      <c r="M2475" s="7" t="inlineStr">
        <is>
          <t>https://www.phy.ncu.edu.tw/news/%e3%80%90108-11-13%e6%9b%b4%e6%96%b0%e4%b9%8b%e6%96%bd%e5%b7%a5%e5%85%ac%e5%91%8a%e3%80%91%e4%b8%ad%e4%bd%8e%e8%bb%8c%e8%bf%bd%e8%b9%a4%e7%ab%99%e5%9c%b0%e9%9d%a2%e5%9f%ba%e5%ba%a7%e5%8f%8a%e5%ae%89/</t>
        </is>
      </c>
      <c r="N2475" s="7" t="inlineStr">
        <is>
          <t>許慧君</t>
        </is>
      </c>
    </row>
    <row r="2476" ht="27" customHeight="1">
      <c r="A2476" s="7">
        <f>TRUE()</f>
        <v/>
      </c>
      <c r="B2476" s="7" t="inlineStr">
        <is>
          <t>其他</t>
        </is>
      </c>
      <c r="C2476" s="7" t="n"/>
      <c r="D2476" s="14" t="n">
        <v>43781</v>
      </c>
      <c r="E2476" s="7" t="inlineStr">
        <is>
          <t>108學年度碩一新生英文能力 (TOEFL ITP)應試須知 TOEFL ITP testing regulations for November 16, 2019</t>
        </is>
      </c>
      <c r="F2476" s="9" t="inlineStr">
        <is>
          <t>http://pdc.adm.ncu.edu.tw/postM/post/adm/1081112_1.pdf
http://pdc.adm.ncu.edu.tw/postM/post/adm/1081112_2.pdf</t>
        </is>
      </c>
      <c r="G2476" s="7" t="inlineStr">
        <is>
          <t>http://pdc.adm.ncu.edu.tw/postM/post/adm/1081112_1.pdf</t>
        </is>
      </c>
      <c r="H2476" s="7" t="inlineStr">
        <is>
          <t>http://pdc.adm.ncu.edu.tw/postM/post/adm/1081112_1.pdf</t>
        </is>
      </c>
      <c r="I2476" s="7" t="inlineStr">
        <is>
          <t>http://pdc.adm.ncu.edu.tw/postM/post/adm/1081112_2.pdf</t>
        </is>
      </c>
      <c r="J2476" s="7" t="inlineStr">
        <is>
          <t>http://pdc.adm.ncu.edu.tw/postM/post/adm/1081112_2.pdf</t>
        </is>
      </c>
      <c r="K2476" s="7" t="n"/>
      <c r="L2476" s="7" t="n"/>
      <c r="M2476" s="7" t="inlineStr">
        <is>
          <t>https://www.phy.ncu.edu.tw/news/108%e5%ad%b8%e5%b9%b4%e5%ba%a6%e7%a2%a9%e4%b8%80%e6%96%b0%e7%94%9f%e8%8b%b1%e6%96%87%e8%83%bd%e5%8a%9b-toefl-itp%e6%87%89%e8%a9%a6%e9%a0%88%e7%9f%a5-toefl-itp-testing-regulations-for-november-16-20/</t>
        </is>
      </c>
      <c r="N2476" s="7" t="inlineStr">
        <is>
          <t>許慧君</t>
        </is>
      </c>
    </row>
    <row r="2477" ht="248" customHeight="1">
      <c r="A2477" s="7">
        <f>TRUE()</f>
        <v/>
      </c>
      <c r="B2477" s="7" t="inlineStr">
        <is>
          <t>演講</t>
        </is>
      </c>
      <c r="C2477" s="7" t="n"/>
      <c r="D2477" s="14" t="n">
        <v>43781</v>
      </c>
      <c r="E2477" s="7" t="inlineStr">
        <is>
          <t>Colloquium20191119-經濟學遊戲教學模式的學習成效分析</t>
        </is>
      </c>
      <c r="F2477" s="9" t="inlineStr">
        <is>
          <t>Colloquium
Department of Physics, NCU
經濟學遊戲教學模式的學習成效分析
Speaker
Prof. P.C. Roger Cheng (鄭保志)
Department of Economics, NCU
Date 2019.11.19(Tue)
Time 14:00-16:00
Place S4-625
本演講探討學生在創新的遊戲教學模式下 (相較於傳統單向講授教學) 學習經濟學的成效。我們一共招募了22個《經濟學》班級 (共約1500名學生)，分為實驗組 (遊戲教學) 與對照組 (傳統講授)，針對相同的教學內容，兩組學生一起進行一次前測與兩次後測，藉由兩組前後測差距的比較，也就是差異中差異法 (Difference in Difference)，來驗證遊戲教學的效果。本文採用「試題反應理論」中的四參數羅吉斯模型 (Four-Parameter Logistic Model) 針對每位學生的能力參數以及每一個考題的難度、鑑別度、猜測度、答對上限等參數進行估計，實證分析顯示，實驗組的學生在期中的第一次後測中，相較於前測的進步幅度 (反映「短期學習成效」) 高於對照組但不顯著，而在期末突襲式的第二次後測中，實驗組學生的測驗結果相較於他們在期中的表現僅僅微幅下降，而對照組則幾乎退回期初的程度，兩者間有顯著差異，代表實驗組在「中長期記憶」的表現較佳。</t>
        </is>
      </c>
      <c r="G2477" s="7" t="n"/>
      <c r="H2477" s="7" t="n"/>
      <c r="I2477" s="7" t="n"/>
      <c r="J2477" s="7" t="n"/>
      <c r="K2477" s="7" t="n"/>
      <c r="L2477" s="7" t="n"/>
      <c r="M2477" s="7" t="inlineStr">
        <is>
          <t>https://www.phy.ncu.edu.tw/news/colloquium20191119-%e7%b6%93%e6%bf%9f%e5%ad%b8%e9%81%8a%e6%88%b2%e6%95%99%e5%ad%b8%e6%a8%a1%e5%bc%8f%e7%9a%84%e5%ad%b8%e7%bf%92%e6%88%90%e6%95%88%e5%88%86%e6%9e%90/</t>
        </is>
      </c>
      <c r="N2477" s="7" t="inlineStr">
        <is>
          <t>許慧君</t>
        </is>
      </c>
    </row>
    <row r="2478">
      <c r="A2478" s="7">
        <f>TRUE()</f>
        <v/>
      </c>
      <c r="B2478" s="7" t="inlineStr">
        <is>
          <t>其他</t>
        </is>
      </c>
      <c r="C2478" s="7" t="n"/>
      <c r="D2478" s="14" t="n">
        <v>43781</v>
      </c>
      <c r="E2478" s="7" t="inlineStr">
        <is>
          <t>建築物消防設備安全檢查及測試工程</t>
        </is>
      </c>
      <c r="F2478" s="7" t="n"/>
      <c r="G2478" s="7" t="inlineStr">
        <is>
          <t>http://www.phy.ncu.edu.tw/wp-content/uploads/2019/11/中大-安檢公告</t>
        </is>
      </c>
      <c r="H2478" s="7" t="inlineStr">
        <is>
          <t>http://www.phy.ncu.edu.tw/wp-content/uploads/2019/11/中大-安檢公告-108-10-26.jpg</t>
        </is>
      </c>
      <c r="I2478" s="7" t="n"/>
      <c r="J2478" s="7" t="n"/>
      <c r="K2478" s="7" t="n"/>
      <c r="L2478" s="7" t="n"/>
      <c r="M2478" s="7" t="inlineStr">
        <is>
          <t>https://www.phy.ncu.edu.tw/news/%e5%bb%ba%e7%af%89%e7%89%a9%e6%b6%88%e9%98%b2%e8%a8%ad%e5%82%99%e5%ae%89%e5%85%a8%e6%aa%a2%e6%9f%a5%e5%8f%8a%e6%b8%ac%e8%a9%a6%e5%b7%a5%e7%a8%8b/</t>
        </is>
      </c>
      <c r="N2478" s="7" t="inlineStr">
        <is>
          <t>許慧君</t>
        </is>
      </c>
    </row>
    <row r="2479" ht="66" customHeight="1">
      <c r="A2479" s="7">
        <f>TRUE()</f>
        <v/>
      </c>
      <c r="B2479" s="7" t="inlineStr">
        <is>
          <t>其他</t>
        </is>
      </c>
      <c r="C2479" s="7" t="n"/>
      <c r="D2479" s="14" t="n">
        <v>43781</v>
      </c>
      <c r="E2479" s="7" t="inlineStr">
        <is>
          <t>108-1物理系研究生畢業離校手續Graduate Students’ Graduation Procedure of the Physics Department</t>
        </is>
      </c>
      <c r="F2479" s="9" t="inlineStr">
        <is>
          <t>物理系研究生畢業離校手續Graduate Students’ Graduation Procedure of the Physics Department
公告108學年度第1學期頒發學位證書相關注意事項
物理系離校系所同意書Graduation Form of the Physics Department of National Central University</t>
        </is>
      </c>
      <c r="G2479" s="7" t="inlineStr">
        <is>
          <t>物理系研究生畢業離校手續Graduate Students’ Graduation Procedure of the P</t>
        </is>
      </c>
      <c r="H2479" s="7" t="inlineStr">
        <is>
          <t>http://www.phy.ncu.edu.tw/wp-content/uploads/2019/11/物理系研究生畢業離校手續Graduate-Students’-Graduation-Procedure-of-the-Physics-Department.pdf</t>
        </is>
      </c>
      <c r="I2479" s="7" t="inlineStr">
        <is>
          <t>公告108學年度第1學期頒發學位證書相關注意事項</t>
        </is>
      </c>
      <c r="J2479" s="7" t="inlineStr">
        <is>
          <t>http://www.phy.ncu.edu.tw/wp-content/uploads/2019/11/公告108學年度第1學期頒發學位證書相關注意事項.pdf</t>
        </is>
      </c>
      <c r="K2479" s="7" t="inlineStr">
        <is>
          <t>物理系離校系所同意書Graduation Form of the Physics Department of Natio</t>
        </is>
      </c>
      <c r="L2479" s="7" t="inlineStr">
        <is>
          <t>http://www.phy.ncu.edu.tw/wp-content/uploads/2019/11/物理系離校系所同意書Graduation-Form-of-the-Physics-Department-of-National-Central-University-.pdf</t>
        </is>
      </c>
      <c r="M2479" s="7" t="inlineStr">
        <is>
          <t>https://www.phy.ncu.edu.tw/news/108-1%e7%89%a9%e7%90%86%e7%b3%bb%e7%a0%94%e7%a9%b6%e7%94%9f%e7%95%a2%e6%a5%ad%e9%9b%a2%e6%a0%a1%e6%89%8b%e7%ba%8cgraduate-students-graduation-procedure-of-the-physics-department/</t>
        </is>
      </c>
      <c r="N2479" s="7" t="inlineStr">
        <is>
          <t>許慧君</t>
        </is>
      </c>
    </row>
    <row r="2480" ht="183" customHeight="1">
      <c r="A2480" s="7">
        <f>TRUE()</f>
        <v/>
      </c>
      <c r="B2480" s="7" t="inlineStr">
        <is>
          <t>演講</t>
        </is>
      </c>
      <c r="C2480" s="7" t="n"/>
      <c r="D2480" s="14" t="n">
        <v>43775</v>
      </c>
      <c r="E2480" s="7" t="inlineStr">
        <is>
          <t>Colloquium20191112-Journey of Science &amp; Engineering at scales of Cosmic → km → nm</t>
        </is>
      </c>
      <c r="F2480" s="9" t="inlineStr">
        <is>
          <t>Colloquium
Department of Physics, NCU
Journey of Science &amp; Engineering at scales of Cosmic → km → nm
Speaker
Dr. Wen-Hao Cheng (鄭文豪)
台灣積體電路製造股份有限公司 – TSMC
電子束作業處副處長
中央大學物理系76級系友
Date 2019.11.12(Tue)
Time 14:00-16:00
Place S4-625
A journey through cosmic-scale of research in unified field &amp; gravitational field theories and kilometer-scale of particle accelerator physics, to the development of nanometer-scale of semiconductor engineering - will be narrated with dialogue, intended.</t>
        </is>
      </c>
      <c r="G2480" s="7" t="inlineStr">
        <is>
          <t>http://www.phy.ncu.edu.tw/wp-content/uploads/2019/11/1.jpg</t>
        </is>
      </c>
      <c r="H2480" s="7" t="inlineStr">
        <is>
          <t>http://www.phy.ncu.edu.tw/wp-content/uploads/2019/11/1.jpg</t>
        </is>
      </c>
      <c r="I2480" s="7" t="inlineStr">
        <is>
          <t>http://www.phy.ncu.edu.tw/wp-content/uploads/2019/11/4.jpg</t>
        </is>
      </c>
      <c r="J2480" s="7" t="inlineStr">
        <is>
          <t>http://www.phy.ncu.edu.tw/wp-content/uploads/2019/11/4.jpg</t>
        </is>
      </c>
      <c r="K2480" s="7" t="n"/>
      <c r="L2480" s="7" t="n"/>
      <c r="M2480" s="7" t="inlineStr">
        <is>
          <t>https://www.phy.ncu.edu.tw/news/colloquium20191112-journey-of-science-engineering-at-scales-of-cosmic-%e2%86%92-km-%e2%86%92-nm/</t>
        </is>
      </c>
      <c r="N2480" s="7" t="inlineStr">
        <is>
          <t>許慧君</t>
        </is>
      </c>
    </row>
    <row r="2481">
      <c r="A2481" s="7">
        <f>TRUE()</f>
        <v/>
      </c>
      <c r="B2481" s="7" t="inlineStr">
        <is>
          <t>其他</t>
        </is>
      </c>
      <c r="C2481" s="7" t="n"/>
      <c r="D2481" s="14" t="n">
        <v>43774</v>
      </c>
      <c r="E2481" s="7" t="inlineStr">
        <is>
          <t>失物招領(108.09.11)</t>
        </is>
      </c>
      <c r="F2481" s="7" t="inlineStr">
        <is>
          <t>有遺失下列物品者，請儘速至物理系辦(S4-629)認領! 未領取物品將於108.11.30清除。</t>
        </is>
      </c>
      <c r="G2481" s="7" t="inlineStr">
        <is>
          <t>http://www.phy.ncu.edu.tw/wp-content/uploads/2019/11/IMG_201</t>
        </is>
      </c>
      <c r="H2481" s="7" t="inlineStr">
        <is>
          <t>http://www.phy.ncu.edu.tw/wp-content/uploads/2019/11/IMG_20191105_081951-1.jpg</t>
        </is>
      </c>
      <c r="I2481" s="7" t="n"/>
      <c r="J2481" s="7" t="n"/>
      <c r="K2481" s="7" t="n"/>
      <c r="L2481" s="7" t="n"/>
      <c r="M2481" s="7" t="inlineStr">
        <is>
          <t>https://www.phy.ncu.edu.tw/news/%e5%a4%b1%e7%89%a9%e6%8b%9b%e9%a0%98108-09-11-2/</t>
        </is>
      </c>
      <c r="N2481" s="7" t="inlineStr">
        <is>
          <t>許慧君</t>
        </is>
      </c>
    </row>
    <row r="2482" ht="196" customHeight="1">
      <c r="A2482" s="7">
        <f>TRUE()</f>
        <v/>
      </c>
      <c r="B2482" s="7" t="inlineStr">
        <is>
          <t>其他</t>
        </is>
      </c>
      <c r="C2482" s="7" t="n"/>
      <c r="D2482" s="14" t="n">
        <v>43773</v>
      </c>
      <c r="E2482" s="7" t="inlineStr">
        <is>
          <t>確定工期--【施工公告-健雄館屋頂及周邊】中低軌追蹤站地面基座及安裝案</t>
        </is>
      </c>
      <c r="F2482" s="9" t="inlineStr">
        <is>
          <t>施 工 公 告
工程名稱：中低軌追蹤站地面基座及安裝案
施工期間：108年11月18日開工，預定11月22日前完工
施工範圍：健雄館屋頂及周邊。
吊運作業時間：108年11月18-19日
(健雄館前與沿途停車位須淨空，以便大型吊車進駐，撤離時間另行公告)
吊運作業範圍：健雄館正門附件1
注意事項：
ㄧ、施工期間請全校師生配合避免進入施工區域，以免發生危險。
二、施工中產生打鑿及工程噪音，造成不便之處，敬請見諒，謝謝。
三、吊運期間如有大型貨物運送至健雄館請改由後門。
使用單位：太空科學與科技研究中心       校內分機：65759
承辦單位：總務處營繕組   李信鐘   TEL：03-4227151轉57328  
手機：0963-693980
太空科學與科技研究中心</t>
        </is>
      </c>
      <c r="G2482" s="7" t="inlineStr">
        <is>
          <t>附件1</t>
        </is>
      </c>
      <c r="H2482" s="7" t="inlineStr">
        <is>
          <t>http://www.phy.ncu.edu.tw/wp-content/uploads/2019/11/附件1-1.pdf</t>
        </is>
      </c>
      <c r="I2482" s="7" t="n"/>
      <c r="J2482" s="7" t="n"/>
      <c r="K2482" s="7" t="n"/>
      <c r="L2482" s="7" t="n"/>
      <c r="M2482" s="7" t="inlineStr">
        <is>
          <t>https://www.phy.ncu.edu.tw/news/%e3%80%90%e6%96%bd%e5%b7%a5%e5%85%ac%e5%91%8a-%e5%81%a5%e9%9b%84%e9%a4%a8%e5%b1%8b%e9%a0%82%e5%8f%8a%e5%91%a8%e9%82%8a%e3%80%91%e4%b8%ad%e4%bd%8e%e8%bb%8c%e8%bf%bd%e8%b9%a4%e7%ab%99%e5%9c%b0%e9%9d%a2/</t>
        </is>
      </c>
      <c r="N2482" s="7" t="inlineStr">
        <is>
          <t>劉怡貞</t>
        </is>
      </c>
    </row>
    <row r="2483" ht="105" customHeight="1">
      <c r="A2483" s="7">
        <f>TRUE()</f>
        <v/>
      </c>
      <c r="B2483" s="7" t="inlineStr">
        <is>
          <t>獎學金</t>
        </is>
      </c>
      <c r="C2483" s="7" t="n"/>
      <c r="D2483" s="14" t="n">
        <v>43770</v>
      </c>
      <c r="E2483" s="7" t="inlineStr">
        <is>
          <t>108學年度物理系宏惠光電獎學金申請公告(申請截止日延長至:11/22)</t>
        </is>
      </c>
      <c r="F2483" s="9" t="inlineStr">
        <is>
          <t>宏惠光電獎學金申請辦法(1021107會議後修正)
宏惠光電股份有限公司獎助學金申請表
為獎助成績優秀且經濟有困境大學部(物理系/光電系)清寒學生(限中華民國國籍)，特設立本獎助學金。
獎助學金每系以2名為限，每名每年6萬元，分兩學期發放，領有其他獎助學金者不得重覆領取。
凡獲獎者，由該系指派同學進行每週3-5小時公共服務為原則。
#如低收入戶證明申請有困難請來系辦詢問相關細節!!!!!</t>
        </is>
      </c>
      <c r="G2483" s="7" t="inlineStr">
        <is>
          <t>宏惠光電獎學金申請辦法(1021107會議後修正)</t>
        </is>
      </c>
      <c r="H2483" s="7" t="inlineStr">
        <is>
          <t>http://www.phy.ncu.edu.tw/wp-content/uploads/2019/07/%E5%AE%8F%E6%83%A0%E5%85%89%E9%9B%BB%E7%8D%8E%E5%AD%B8%E9%87%91%E7%94%B3%E8%AB%8B%E8%BE%A6%E6%B3%951021107%E6%9C%83%E8%AD%B0%E5%BE%8C%E4%BF%AE%E6%AD%A3.pdf</t>
        </is>
      </c>
      <c r="I2483" s="7" t="inlineStr">
        <is>
          <t>宏惠光電股份有限公司獎助學金申請表</t>
        </is>
      </c>
      <c r="J2483" s="7" t="inlineStr">
        <is>
          <t>http://www.phy.ncu.edu.tw/wp-content/uploads/2019/07/%E5%AE%8F%E6%83%A0%E5%85%89%E9%9B%BB%E8%82%A1%E4%BB%BD%E6%9C%89%E9%99%90%E5%85%AC%E5%8F%B8%E7%8D%8E%E5%8A%A9%E5%AD%B8%E9%87%91%E7%94%B3%E8%AB%8B%E8%A1%A8.doc</t>
        </is>
      </c>
      <c r="K2483" s="7" t="n"/>
      <c r="L2483" s="7" t="n"/>
      <c r="M2483" s="7" t="inlineStr">
        <is>
          <t>https://www.phy.ncu.edu.tw/news/108%e5%ad%b8%e5%b9%b4%e5%ba%a6%e7%89%a9%e7%90%86%e7%b3%bb%e5%ae%8f%e6%83%a0%e5%85%89%e9%9b%bb%e7%8d%8e%e5%ad%b8%e9%87%91%e7%94%b3%e8%ab%8b%e5%85%ac%e5%91%8a%e7%94%b3%e8%ab%8b%e6%88%aa%e6%ad%a2-5/</t>
        </is>
      </c>
      <c r="N2483" s="7" t="inlineStr">
        <is>
          <t>許慧君</t>
        </is>
      </c>
    </row>
    <row r="2484">
      <c r="A2484" s="7">
        <f>TRUE()</f>
        <v/>
      </c>
      <c r="B2484" s="7" t="inlineStr">
        <is>
          <t>招生</t>
        </is>
      </c>
      <c r="C2484" s="7" t="n"/>
      <c r="D2484" s="14" t="n">
        <v>43770</v>
      </c>
      <c r="E2484" s="7" t="inlineStr">
        <is>
          <t>109學年度碩士班甄試入學第1梯次錄取名單</t>
        </is>
      </c>
      <c r="F2484" s="7" t="inlineStr">
        <is>
          <t>http://pdc.adm.ncu.edu.tw/postM/post/adm/20181101_100.pdf</t>
        </is>
      </c>
      <c r="G2484" s="7" t="inlineStr">
        <is>
          <t>http://pdc.adm.ncu.edu.tw/postM/post/adm/20181101_100.pdf</t>
        </is>
      </c>
      <c r="H2484" s="7" t="inlineStr">
        <is>
          <t>http://pdc.adm.ncu.edu.tw/postM/post/adm/20181101_100.pdf</t>
        </is>
      </c>
      <c r="I2484" s="7" t="n"/>
      <c r="J2484" s="7" t="n"/>
      <c r="K2484" s="7" t="n"/>
      <c r="L2484" s="7" t="n"/>
      <c r="M2484" s="7" t="inlineStr">
        <is>
          <t>https://www.phy.ncu.edu.tw/news/109%e5%ad%b8%e5%b9%b4%e5%ba%a6%e7%a2%a9%e5%a3%ab%e7%8f%ad%e7%94%84%e8%a9%a6%e5%85%a5%e5%ad%b8%e7%ac%ac1%e6%a2%af%e6%ac%a1%e9%8c%84%e5%8f%96%e5%90%8d%e5%96%ae/</t>
        </is>
      </c>
      <c r="N2484" s="7" t="inlineStr">
        <is>
          <t>許慧君</t>
        </is>
      </c>
    </row>
    <row r="2485" ht="53" customHeight="1">
      <c r="A2485" s="7">
        <f>TRUE()</f>
        <v/>
      </c>
      <c r="B2485" s="7" t="inlineStr">
        <is>
          <t>演講</t>
        </is>
      </c>
      <c r="C2485" s="7" t="n"/>
      <c r="D2485" s="14" t="n">
        <v>43769</v>
      </c>
      <c r="E2485" s="7" t="inlineStr">
        <is>
          <t>博士生學位考試公告(王彣)</t>
        </is>
      </c>
      <c r="F2485" s="9" t="inlineStr">
        <is>
          <t>博士生: 王彣
時間: 11/1 (五)上午10:00
地點: H2-202
題目: 三維微粒電漿焠冷液體受侷限下之微觀結構與運動</t>
        </is>
      </c>
      <c r="G2485" s="7" t="n"/>
      <c r="H2485" s="7" t="n"/>
      <c r="I2485" s="7" t="n"/>
      <c r="J2485" s="7" t="n"/>
      <c r="K2485" s="7" t="n"/>
      <c r="L2485" s="7" t="n"/>
      <c r="M2485" s="7" t="inlineStr">
        <is>
          <t>https://www.phy.ncu.edu.tw/news/%e5%8d%9a%e5%a3%ab%e7%94%9f%e5%ad%b8%e4%bd%8d%e8%80%83%e8%a9%a6%e5%85%ac%e5%91%8a%e7%8e%8b%e5%bd%a3/</t>
        </is>
      </c>
      <c r="N2485" s="7" t="inlineStr">
        <is>
          <t>許慧君</t>
        </is>
      </c>
    </row>
    <row r="2486" ht="309" customHeight="1">
      <c r="A2486" s="7">
        <f>TRUE()</f>
        <v/>
      </c>
      <c r="B2486" s="7" t="inlineStr">
        <is>
          <t>演講</t>
        </is>
      </c>
      <c r="C2486" s="7" t="n"/>
      <c r="D2486" s="14" t="n">
        <v>43768</v>
      </c>
      <c r="E2486" s="7" t="inlineStr">
        <is>
          <t>Colloquium20191105-我這種物理人怎麼走工程、挖數據</t>
        </is>
      </c>
      <c r="F2486" s="9" t="inlineStr">
        <is>
          <t>Colloquium
Department of Physics, NCU
我這種物理人怎麼走工程、挖數據
Speaker
Prof. Chien-Chang Chen (陳健章)
Department of Biomedical Sciences &amp; Engineering, NCU
中央大學物理系91級系友
Date 2019.11.05(Tue)
Time 14:00-16:00
Place S4-625
我心目中的物理人是具有豐富想像空間的、直覺反應的、客觀驗證的、思辨不苟的，並且有異於常人的高度好奇心。時時刻刻都在思索這握在手中的題材，是否能發展出一種專屬於自己的新技術與新理論。因此在物理人的腦海裡往往充斥著不同的「實驗室」，每種獨到的實驗都能先在腦中醞釀而生。拜中大物理各位師長訓練所賜，從過去的學生生涯所做的微機電感測器與工程建模到現在專注的智慧化機械視覺，每件題材都能在我腦海中印下深刻而無法抹滅的實驗刻痕。異於其他工程師，我這種物理人亦喜愛在腦海中建構實驗室、刻劃每種可能實驗參數對於題材的影響程度，爾後在手上以最直接的工程角度付諸實踐。如我們將每種資料點想像成物理粒子，因此使用了密度泛函理論來融合機械學習方法，並用以描述資料系統的資料群數、資料邊界以及資料相似性等。而這些物理背景方法業已被用於散佈型生醫數據分群、類比訊號分類以及生醫影像切割與辨識等。借重工程方面的武器，我們甚至也將這個物理模型推廣到了工業工程以及臨床的應用，如即時的機械手臂控制以及急重症病人的呼吸行為特徵辨識等。以上種種的小小研究成果，或許能顯示我種種物理人在各種領域或許能琢磨些微妙貢獻；同時亦期待能在這些成果的基礎上與各位師長與同學的分享與討論。</t>
        </is>
      </c>
      <c r="G2486" s="7" t="inlineStr">
        <is>
          <t>http://www.phy.ncu.edu.tw/wp-content/uploads/2019/10/6.jpg</t>
        </is>
      </c>
      <c r="H2486" s="7" t="inlineStr">
        <is>
          <t>http://www.phy.ncu.edu.tw/wp-content/uploads/2019/10/6.jpg</t>
        </is>
      </c>
      <c r="I2486" s="7" t="inlineStr">
        <is>
          <t>http://www.phy.ncu.edu.tw/wp-content/uploads/2019/10/5.jpg</t>
        </is>
      </c>
      <c r="J2486" s="7" t="inlineStr">
        <is>
          <t>http://www.phy.ncu.edu.tw/wp-content/uploads/2019/10/5.jpg</t>
        </is>
      </c>
      <c r="K2486" s="7" t="n"/>
      <c r="L2486" s="7" t="n"/>
      <c r="M2486" s="7" t="inlineStr">
        <is>
          <t>https://www.phy.ncu.edu.tw/news/colloquium20191105-%e6%88%91%e9%80%99%e7%a8%ae%e7%89%a9%e7%90%86%e4%ba%ba%e6%80%8e%e9%ba%bc%e8%b5%b0%e5%b7%a5%e7%a8%8b%e3%80%81%e6%8c%96%e6%95%b8%e6%93%9a/</t>
        </is>
      </c>
      <c r="N2486" s="7" t="inlineStr">
        <is>
          <t>許慧君</t>
        </is>
      </c>
    </row>
    <row r="2487" ht="92" customHeight="1">
      <c r="A2487" s="7">
        <f>TRUE()</f>
        <v/>
      </c>
      <c r="B2487" s="7" t="inlineStr">
        <is>
          <t>招生</t>
        </is>
      </c>
      <c r="C2487" s="7" t="n"/>
      <c r="D2487" s="14" t="n">
        <v>43761</v>
      </c>
      <c r="E2487" s="7" t="inlineStr">
        <is>
          <t>109學年度研究所甄試-物理系碩士班初試審查結果</t>
        </is>
      </c>
      <c r="F2487" s="9" t="inlineStr">
        <is>
          <t>初試直接錄取名單將於11/1本校招生組統一放榜公告
可參加複試名單及複試方式與注意事項詳109甄試初審通知-物理系碩士班-初審通過
初試審查結果文件
*初試直接錄取者 收到文件:初試成績單、報到通知(預計11/1本校統一放榜後寄發)
*可參加複試者 收到文件:初試成績單、複試通知函、複試報到時間表、交通資訊(預計10/24寄發)
*初試未通過者 收到文件:初試成績單(預計10/24寄發)</t>
        </is>
      </c>
      <c r="G2487" s="7" t="inlineStr">
        <is>
          <t>109甄試初審通知-物理系碩士班-初審通過</t>
        </is>
      </c>
      <c r="H2487" s="7" t="inlineStr">
        <is>
          <t>http://www.phy.ncu.edu.tw/wp-content/uploads/2019/10/109甄試初審通知-物理系碩士班-初審通過.pdf</t>
        </is>
      </c>
      <c r="I2487" s="7" t="n"/>
      <c r="J2487" s="7" t="n"/>
      <c r="K2487" s="7" t="n"/>
      <c r="L2487" s="7" t="n"/>
      <c r="M2487" s="7" t="inlineStr">
        <is>
          <t>https://www.phy.ncu.edu.tw/news/109%e5%ad%b8%e5%b9%b4%e5%ba%a6%e7%a0%94%e7%a9%b6%e6%89%80%e7%94%84%e8%a9%a6-%e7%89%a9%e7%90%86%e7%b3%bb%e7%a2%a9%e5%a3%ab%e7%8f%ad%e5%88%9d%e8%a9%a6%e5%af%a9%e6%9f%a5%e7%b5%90%e6%9e%9c/</t>
        </is>
      </c>
      <c r="N2487" s="7" t="inlineStr">
        <is>
          <t>許慧君</t>
        </is>
      </c>
    </row>
    <row r="2488" ht="261" customHeight="1">
      <c r="A2488" s="7">
        <f>TRUE()</f>
        <v/>
      </c>
      <c r="B2488" s="7" t="inlineStr">
        <is>
          <t>演講</t>
        </is>
      </c>
      <c r="C2488" s="7" t="n"/>
      <c r="D2488" s="14" t="n">
        <v>43760</v>
      </c>
      <c r="E2488" s="7" t="inlineStr">
        <is>
          <t>Colloquium20191029-Astrophysical Constraints on Fuzzy / Wave Dark Matter</t>
        </is>
      </c>
      <c r="F2488" s="9" t="inlineStr">
        <is>
          <t>Colloquium
Department of Physics, NCU
Astrophysical Constraints on Fuzzy / Wave Dark Matter
Speaker
Prof. Hsi-Yu Schive (薛熙于)
Department of Physics, NTU
Date 2019.10.29(Tue)
Time 14:00-16:00
Place S4-625
The conventional cold dark matter (CDM) model still lacks laboratory support and struggles to explain the basic properties of low-mass galaxies. This tension motivates fuzzy/wave dark matter (ψDM) composed of extremely light particles of mass ~10-22 eV, which suppresses structure below the kpc scale by the uncertainty principle but retains the large-scale structure predicted by CDM. I will discuss various astrophysical constraints on this model based on the comparison between numerical simulations and observations, including dwarf galaxy properties, galaxy number count, Lyman-alpha forest, cosmic reionization, and Milky Way center. Especially, I will discuss our most recent work on soliton random motion and the resulting tidal stripping of the central old star cluster in the Eridanus II dwarf galaxy. Finally, I will briefly introduce GAMER, a GPU-accelerated adaptive mesh refinement (AMR) code developed from scratch by our group.</t>
        </is>
      </c>
      <c r="G2488" s="7" t="n"/>
      <c r="H2488" s="7" t="n"/>
      <c r="I2488" s="7" t="n"/>
      <c r="J2488" s="7" t="n"/>
      <c r="K2488" s="7" t="n"/>
      <c r="L2488" s="7" t="n"/>
      <c r="M2488" s="7" t="inlineStr">
        <is>
          <t>https://www.phy.ncu.edu.tw/news/colloquium20191029-astrophysical-constraints-on-fuzzy-wave-dark-matter/</t>
        </is>
      </c>
      <c r="N2488" s="7" t="inlineStr">
        <is>
          <t>許慧君</t>
        </is>
      </c>
    </row>
    <row r="2489" ht="409.6" customHeight="1">
      <c r="A2489" s="7">
        <f>TRUE()</f>
        <v/>
      </c>
      <c r="B2489" s="7" t="inlineStr">
        <is>
          <t>其他</t>
        </is>
      </c>
      <c r="C2489" s="7" t="n"/>
      <c r="D2489" s="14" t="n">
        <v>43759</v>
      </c>
      <c r="E2489" s="7" t="inlineStr">
        <is>
          <t>碩一新生英文能力 (TOEFL ITP )測驗考試English Proficiency Test (TOFEL ITP) for First-year Master Students</t>
        </is>
      </c>
      <c r="F2489" s="9" t="inlineStr">
        <is>
          <t>1.108學年度碩一新生英文能力(TOEFL ITP)測驗考試報名注意事項及報名流程(如附件)
已公告於招生組最新消息
http://pdc.adm.ncu.edu.tw/adm_index.asp?roadno=62
Notice and Procedure for the Registration of English Proficiency Test (TOEFL ITP)for First-year Master Students of Academic Year 2019-20
http://pdc.adm.ncu.edu.tw/postM/post/adm/1081022_1.pdf
2.報名時間:108年10月22日(凌晨00:00)至10月30日(晚上23:59)，一律網路報名不接受紙本報名
報名網址https://www.examservice.com.tw/Home/preindex?setStoreID=B0068
需應考之學生務必於時間內完成報名
未報名且未請假者，以缺考論
本項考試免費，請學生依報名流程完成繳費代碼設定即可
3.相關規定請務必詳閱報名注意事項
碩一新生英文能力 (TOEFL ITP )測驗考試
http://pdc.adm.ncu.edu.tw/postM/post/adm/1080905_c.pdf
English Proficiency Test (TOFEL ITP) for First-year Master Students
http://pdc.adm.ncu.edu.tw/postM/post/adm/1080905_E.pdf
報名：請應考學生於 108 年 10 月 22 日至 10 月 30 日至線上報名系統報名，詳細報名資訊 另於 108 年 10 月 21 日公告於招生組最新消息，請應考學生務必於時間內完成報名作業。
108 學年度(含)以前入學研究生因請考試假未參加當年度考試者，以及休學或保留學籍生 於本(108)學年度復(入)學者，均應參加本次考試。
Registration: Test takers should register on-line from October 22nd to October 30th , 2019. Detailed information will be posted on the latest news of Admission Division webpage on October 21th, 2019. Test takers are advised to complete registration within allotted time.
Students who admitted before the academic year 2019-20 and applied for leave of absence from the tests and students who re-enrolled in academic year 2019-20 due to suspension of study or status detainment shall all participate in the test.
108考試請假單
應考名單(未申請免考者)
107222006
106222006
107222001
108222002
108222004
108222005
108222006
108222007
108222010
108222011
108222012
108222014
108222020
108222022
108222025
108222027
108222031
108222032
108222033
108222037
108222038
108222601
108230601</t>
        </is>
      </c>
      <c r="G2489" s="7" t="inlineStr">
        <is>
          <t>http://pdc.adm.ncu.edu.tw/adm_index.asp?roadno=62</t>
        </is>
      </c>
      <c r="H2489" s="7" t="inlineStr">
        <is>
          <t>http://pdc.adm.ncu.edu.tw/adm_index.asp?roadno=62</t>
        </is>
      </c>
      <c r="I2489" s="7" t="inlineStr">
        <is>
          <t>http://pdc.adm.ncu.edu.tw/postM/post/adm/1081022_1.pdf</t>
        </is>
      </c>
      <c r="J2489" s="7" t="inlineStr">
        <is>
          <t>http://pdc.adm.ncu.edu.tw/postM/post/adm/1081022_1.pdf</t>
        </is>
      </c>
      <c r="K2489" s="7" t="inlineStr">
        <is>
          <t>https://www.examservice.com.tw/Home/preindex?setStoreID=B006</t>
        </is>
      </c>
      <c r="L2489" s="7" t="inlineStr">
        <is>
          <t>https://www.examservice.com.tw/Home/preindex?setStoreID=B0068</t>
        </is>
      </c>
      <c r="M2489" s="7" t="inlineStr">
        <is>
          <t>https://www.phy.ncu.edu.tw/news/%e7%a2%a9%e4%b8%80%e6%96%b0%e7%94%9f%e8%8b%b1%e6%96%87%e8%83%bd%e5%8a%9b-toefl-itp-%e6%b8%ac%e9%a9%97%e8%80%83%e8%a9%a6english-proficiency-test-tofel-itp-for-first-year-master-students-2/</t>
        </is>
      </c>
      <c r="N2489" s="7" t="inlineStr">
        <is>
          <t>許慧君</t>
        </is>
      </c>
    </row>
    <row r="2490" ht="53" customHeight="1">
      <c r="A2490" s="7">
        <f>TRUE()</f>
        <v/>
      </c>
      <c r="B2490" s="7" t="inlineStr">
        <is>
          <t>其他</t>
        </is>
      </c>
      <c r="C2490" s="7" t="n"/>
      <c r="D2490" s="14" t="n">
        <v>43759</v>
      </c>
      <c r="E2490" s="7" t="inlineStr">
        <is>
          <t>物理系教室異動公告  11/1(五)</t>
        </is>
      </c>
      <c r="F2490" s="9" t="inlineStr">
        <is>
          <t>11/1(五)因舉辦碩士班甄試複試
621教室課程改625教室上課
PH7014*-廣義相對論(瞿怡仁)
1500-1700</t>
        </is>
      </c>
      <c r="G2490" s="7" t="n"/>
      <c r="H2490" s="7" t="n"/>
      <c r="I2490" s="7" t="n"/>
      <c r="J2490" s="7" t="n"/>
      <c r="K2490" s="7" t="n"/>
      <c r="L2490" s="7" t="n"/>
      <c r="M2490" s="7" t="inlineStr">
        <is>
          <t>https://www.phy.ncu.edu.tw/news/%e7%89%a9%e7%90%86%e7%b3%bb%e6%95%99%e5%ae%a4%e7%95%b0%e5%8b%95%e5%85%ac%e5%91%8a-11-1%e4%ba%94/</t>
        </is>
      </c>
      <c r="N2490" s="7" t="inlineStr">
        <is>
          <t>許慧君</t>
        </is>
      </c>
    </row>
    <row r="2491">
      <c r="A2491" s="7">
        <f>TRUE()</f>
        <v/>
      </c>
      <c r="B2491" s="7" t="inlineStr">
        <is>
          <t>其他</t>
        </is>
      </c>
      <c r="C2491" s="7" t="n"/>
      <c r="D2491" s="14" t="n">
        <v>43759</v>
      </c>
      <c r="E2491" s="7" t="inlineStr">
        <is>
          <t>717(原讀書室)清理公告</t>
        </is>
      </c>
      <c r="F2491" s="7" t="inlineStr">
        <is>
          <t>七樓717(原讀書室)內仍有許多私人物品上鎖於儲物櫃內，請同學盡速開鎖清理，系辦將於10/28起剪鎖清除物品，謝謝合作!</t>
        </is>
      </c>
      <c r="G2491" s="7" t="inlineStr">
        <is>
          <t>http://www.phy.ncu.edu.tw/wp-content/uploads/2019/10/IMG_201</t>
        </is>
      </c>
      <c r="H2491" s="7" t="inlineStr">
        <is>
          <t>http://www.phy.ncu.edu.tw/wp-content/uploads/2019/10/IMG_20191015_105946.jpg</t>
        </is>
      </c>
      <c r="I2491" s="7" t="n"/>
      <c r="J2491" s="7" t="n"/>
      <c r="K2491" s="7" t="n"/>
      <c r="L2491" s="7" t="n"/>
      <c r="M2491" s="7" t="inlineStr">
        <is>
          <t>https://www.phy.ncu.edu.tw/news/717%e5%8e%9f%e8%ae%80%e6%9b%b8%e5%ae%a4%e6%b8%85%e7%90%86%e5%85%ac%e5%91%8a/</t>
        </is>
      </c>
      <c r="N2491" s="7" t="inlineStr">
        <is>
          <t>許慧君</t>
        </is>
      </c>
    </row>
    <row r="2492" ht="183" customHeight="1">
      <c r="A2492" s="7">
        <f>TRUE()</f>
        <v/>
      </c>
      <c r="B2492" s="7" t="inlineStr">
        <is>
          <t>招生</t>
        </is>
      </c>
      <c r="C2492" s="7" t="n"/>
      <c r="D2492" s="14" t="n">
        <v>43755</v>
      </c>
      <c r="E2492" s="7" t="inlineStr">
        <is>
          <t>學生逕行修讀物理系博士學位申請公告Direct Admission to a Doctoral Degree in Physics-10810</t>
        </is>
      </c>
      <c r="F2492" s="9" t="inlineStr">
        <is>
          <t>學生逕行修讀物理系博士學位申請公告Direct Admission to a Doctoral Degree in Physics-10810
本次申請通過者為108學年度第2學期入學
For applicants enrolled in the 2st Semester of the 2019/2020 Academic Year
（下次申請時間為民國109年4月，申請通過者為109學年度第1學期入學）
(Next round of applications will begin in April. 2020, successful applicants will enroll in the 1nd Semester of the 2020/2021 Academic Year)
申請時間：108年10月21日至108年12月06日止
Application period: 10.21-2019.12.06
依據國立中央大學博士班研究生獎助學金辦法:
經核准逕修讀自入學(如指導教授選定為於資格考後者，則自指導教授選定)該學年起核給4學年。每人每月至少新臺幣20,000元。學校提供8,000元，院、系(所、學位學程)及指導教授提供至少12,000元，其中指導教授應由其計畫經費提供至少8,000元。
http://pdc.adm.ncu.edu.tw/rule/rule/430000_3.pdf</t>
        </is>
      </c>
      <c r="G2492" s="7" t="inlineStr">
        <is>
          <t>學生逕行修讀物理系博士學位申請公告Direct Admission to a Doctoral Degree in Ph</t>
        </is>
      </c>
      <c r="H2492" s="7" t="inlineStr">
        <is>
          <t>http://www.phy.ncu.edu.tw/wp-content/uploads/2019/10/學生逕行修讀物理系博士學位申請公告Direct-Admission-to-a-Doctoral-Degree-in-Physics-10810-1.pdf</t>
        </is>
      </c>
      <c r="I2492" s="7" t="inlineStr">
        <is>
          <t>http://pdc.adm.ncu.edu.tw/rule/rule/430000_3.pdf</t>
        </is>
      </c>
      <c r="J2492" s="7" t="inlineStr">
        <is>
          <t>http://pdc.adm.ncu.edu.tw/rule/rule/430000_3.pdf</t>
        </is>
      </c>
      <c r="K2492" s="7" t="n"/>
      <c r="L2492" s="7" t="n"/>
      <c r="M2492" s="7" t="inlineStr">
        <is>
          <t>https://www.phy.ncu.edu.tw/news/%e5%ad%b8%e7%94%9f%e9%80%95%e8%a1%8c%e4%bf%ae%e8%ae%80%e7%89%a9%e7%90%86%e7%b3%bb%e5%8d%9a%e5%a3%ab%e5%ad%b8%e4%bd%8d%e7%94%b3%e8%ab%8b%e5%85%ac%e5%91%8adirect-admission-to-a-doctoral-degree-in-phys-5/</t>
        </is>
      </c>
      <c r="N2492" s="7" t="inlineStr">
        <is>
          <t>許慧君</t>
        </is>
      </c>
    </row>
    <row r="2493">
      <c r="A2493" s="7">
        <f>TRUE()</f>
        <v/>
      </c>
      <c r="B2493" s="7" t="inlineStr">
        <is>
          <t>其他</t>
        </is>
      </c>
      <c r="C2493" s="7" t="n"/>
      <c r="D2493" s="14" t="n">
        <v>43755</v>
      </c>
      <c r="E2493" s="7" t="inlineStr">
        <is>
          <t>國際處11月份各場次出國交換計畫說明會</t>
        </is>
      </c>
      <c r="F2493" s="7" t="n"/>
      <c r="G2493" s="7" t="inlineStr">
        <is>
          <t>http://www.phy.ncu.edu.tw/wp-content/uploads/2019/10/7bb5692</t>
        </is>
      </c>
      <c r="H2493" s="7" t="inlineStr">
        <is>
          <t>http://www.phy.ncu.edu.tw/wp-content/uploads/2019/10/7bb569291a06af695989ab28f74af0d9.jpg</t>
        </is>
      </c>
      <c r="I2493" s="7" t="n"/>
      <c r="J2493" s="7" t="n"/>
      <c r="K2493" s="7" t="n"/>
      <c r="L2493" s="7" t="n"/>
      <c r="M2493" s="7" t="inlineStr">
        <is>
          <t>https://www.phy.ncu.edu.tw/news/%e5%9c%8b%e9%9a%9b%e8%99%9511%e6%9c%88%e4%bb%bd%e5%90%84%e5%a0%b4%e6%ac%a1%e5%87%ba%e5%9c%8b%e4%ba%a4%e6%8f%9b%e8%a8%88%e7%95%ab%e8%aa%aa%e6%98%8e%e6%9c%83/</t>
        </is>
      </c>
      <c r="N2493" s="7" t="inlineStr">
        <is>
          <t>許慧君</t>
        </is>
      </c>
    </row>
    <row r="2494" ht="409.6" customHeight="1">
      <c r="A2494" s="7">
        <f>TRUE()</f>
        <v/>
      </c>
      <c r="B2494" s="7" t="inlineStr">
        <is>
          <t>其他</t>
        </is>
      </c>
      <c r="C2494" s="7" t="n"/>
      <c r="D2494" s="14" t="n">
        <v>43753</v>
      </c>
      <c r="E2494" s="7" t="inlineStr">
        <is>
          <t>碩一新生英文能力 (TOEFL ITP )測驗考試English Proficiency Test (TOFEL ITP) for First-year Master Students</t>
        </is>
      </c>
      <c r="F2494" s="9" t="inlineStr">
        <is>
          <t>碩一新生英文能力 (TOEFL ITP )測驗考試
http://pdc.adm.ncu.edu.tw/postM/post/adm/1080905_c.pdf
English Proficiency Test (TOFEL ITP) for First-year Master Students
http://pdc.adm.ncu.edu.tw/postM/post/adm/1080905_E.pdf
報名：請應考學生於 108 年 10 月 22 日至 10 月 30 日至線上報名系統報名，詳細報名資訊 另於 108 年 10 月 21 日公告於招生組最新消息，請應考學生務必於時間內完成報名作業。
108 學年度(含)以前入學研究生因請考試假未參加當年度考試者，以及休學或保留學籍生 於本(108)學年度復(入)學者，均應參加本次考試。
Registration: Test takers should register on-line from October 22nd to October 30th , 2019. Detailed information will be posted on the latest news of Admission Division webpage on October 21th, 2019. Test takers are advised to complete registration within allotted time.
Students who admitted before the academic year 2019-20 and applied for leave of absence from the tests and students who re-enrolled in academic year 2019-20 due to suspension of study or status detainment shall all participate in the test.
108考試請假單
應考名單(未申請免考者)
107222006
106222006
107222001
108222002
108222004
108222005
108222006
108222007
108222010
108222011
108222012
108222014
108222020
108222022
108222025
108222027
108222031
108222032
108222033
108222037
108222038
108222601
108230601</t>
        </is>
      </c>
      <c r="G2494" s="7" t="inlineStr">
        <is>
          <t>http://pdc.adm.ncu.edu.tw/postM/post/adm/1080905_c.pdf</t>
        </is>
      </c>
      <c r="H2494" s="7" t="inlineStr">
        <is>
          <t>http://pdc.adm.ncu.edu.tw/postM/post/adm/1080905_c.pdf</t>
        </is>
      </c>
      <c r="I2494" s="7" t="inlineStr">
        <is>
          <t>http://pdc.adm.ncu.edu.tw/postM/post/adm/1080905_E.pdf</t>
        </is>
      </c>
      <c r="J2494" s="7" t="inlineStr">
        <is>
          <t>http://pdc.adm.ncu.edu.tw/postM/post/adm/1080905_E.pdf</t>
        </is>
      </c>
      <c r="K2494" s="7" t="inlineStr">
        <is>
          <t>108考試請假單</t>
        </is>
      </c>
      <c r="L2494" s="7" t="inlineStr">
        <is>
          <t>http://www.phy.ncu.edu.tw/wp-content/uploads/2019/10/附件-108考試請假單.docx</t>
        </is>
      </c>
      <c r="M2494" s="7" t="inlineStr">
        <is>
          <t>https://www.phy.ncu.edu.tw/news/%e7%a2%a9%e4%b8%80%e6%96%b0%e7%94%9f%e8%8b%b1%e6%96%87%e8%83%bd%e5%8a%9b-toefl-itp-%e6%b8%ac%e9%a9%97%e8%80%83%e8%a9%a6english-proficiency-test-tofel-itp-for-first-year-master-students/</t>
        </is>
      </c>
      <c r="N2494" s="7" t="inlineStr">
        <is>
          <t>許慧君</t>
        </is>
      </c>
    </row>
    <row r="2495" ht="92" customHeight="1">
      <c r="A2495" s="7">
        <f>TRUE()</f>
        <v/>
      </c>
      <c r="B2495" s="7" t="inlineStr">
        <is>
          <t>獎學金</t>
        </is>
      </c>
      <c r="C2495" s="7" t="n"/>
      <c r="D2495" s="14" t="n">
        <v>43753</v>
      </c>
      <c r="E2495" s="7" t="inlineStr">
        <is>
          <t>108學年度物理系宏惠光電獎學金申請公告(申請截止日延長至:10/25)</t>
        </is>
      </c>
      <c r="F2495" s="9" t="inlineStr">
        <is>
          <t>宏惠光電獎學金申請辦法(1021107會議後修正)宏惠光電股份有限公司獎助學金申請表
為獎助成績優秀且經濟有困境大學部(物理系/光電系)清寒學生(限中華民國國籍)，特設立本獎助學金。
獎助學金每系以2名為限，每名每年6萬元，分兩學期發放，領有其他獎助學金者不得重覆領取。
凡獲獎者，由該系指派同學進行每週3-5小時公共服務為原則。
#如低收入戶證明申請有困難請來系辦詢問相關細節!!!!!</t>
        </is>
      </c>
      <c r="G2495" s="7" t="inlineStr">
        <is>
          <t>宏惠光電獎學金申請辦法(1021107會議後修正)</t>
        </is>
      </c>
      <c r="H2495" s="7" t="inlineStr">
        <is>
          <t>http://www.phy.ncu.edu.tw/wp-content/uploads/2019/07/%E5%AE%8F%E6%83%A0%E5%85%89%E9%9B%BB%E7%8D%8E%E5%AD%B8%E9%87%91%E7%94%B3%E8%AB%8B%E8%BE%A6%E6%B3%951021107%E6%9C%83%E8%AD%B0%E5%BE%8C%E4%BF%AE%E6%AD%A3.pdf</t>
        </is>
      </c>
      <c r="I2495" s="7" t="inlineStr">
        <is>
          <t>宏惠光電股份有限公司獎助學金申請表</t>
        </is>
      </c>
      <c r="J2495" s="7" t="inlineStr">
        <is>
          <t>http://www.phy.ncu.edu.tw/wp-content/uploads/2019/07/%E5%AE%8F%E6%83%A0%E5%85%89%E9%9B%BB%E8%82%A1%E4%BB%BD%E6%9C%89%E9%99%90%E5%85%AC%E5%8F%B8%E7%8D%8E%E5%8A%A9%E5%AD%B8%E9%87%91%E7%94%B3%E8%AB%8B%E8%A1%A8.doc</t>
        </is>
      </c>
      <c r="K2495" s="7" t="n"/>
      <c r="L2495" s="7" t="n"/>
      <c r="M2495" s="7" t="inlineStr">
        <is>
          <t>https://www.phy.ncu.edu.tw/news/108%e5%ad%b8%e5%b9%b4%e5%ba%a6%e7%89%a9%e7%90%86%e7%b3%bb%e5%ae%8f%e6%83%a0%e5%85%89%e9%9b%bb%e7%8d%8e%e5%ad%b8%e9%87%91%e7%94%b3%e8%ab%8b%e5%85%ac%e5%91%8a%e7%94%b3%e8%ab%8b%e6%88%aa%e6%ad%a2-4/</t>
        </is>
      </c>
      <c r="N2495" s="7" t="inlineStr">
        <is>
          <t>許慧君</t>
        </is>
      </c>
    </row>
    <row r="2496">
      <c r="A2496" s="7">
        <f>TRUE()</f>
        <v/>
      </c>
      <c r="B2496" s="7" t="inlineStr">
        <is>
          <t>其他</t>
        </is>
      </c>
      <c r="C2496" s="7" t="n"/>
      <c r="D2496" s="14" t="n">
        <v>43747</v>
      </c>
      <c r="E2496" s="7" t="inlineStr">
        <is>
          <t>國立中央大學物理學系與中央研究院合作辦理國際研究生學程修業辦法(1081009教務會議核備)</t>
        </is>
      </c>
      <c r="F2496" s="7" t="inlineStr">
        <is>
          <t>國立中央大學物理學系與中央研究院合作辦理國際研究生學程修業辦法(1081009教務會議)</t>
        </is>
      </c>
      <c r="G2496" s="7" t="inlineStr">
        <is>
          <t>國立中央大學物理學系與中央研究院合作辦理國際研究生學程修業辦法(1081009教務會議)</t>
        </is>
      </c>
      <c r="H2496" s="7" t="inlineStr">
        <is>
          <t>http://www.phy.ncu.edu.tw/wp-content/uploads/2019/10/國立中央大學物理學系與中央研究院合作辦理國際研究生學程修業辦法1081009教務會議-1.pdf</t>
        </is>
      </c>
      <c r="I2496" s="7" t="n"/>
      <c r="J2496" s="7" t="n"/>
      <c r="K2496" s="7" t="n"/>
      <c r="L2496" s="7" t="n"/>
      <c r="M2496" s="7" t="inlineStr">
        <is>
          <t>https://www.phy.ncu.edu.tw/news/%e5%9c%8b%e7%ab%8b%e4%b8%ad%e5%a4%ae%e5%a4%a7%e5%ad%b8%e7%89%a9%e7%90%86%e5%ad%b8%e7%b3%bb%e8%88%87%e4%b8%ad%e5%a4%ae%e7%a0%94%e7%a9%b6%e9%99%a2%e5%90%88%e4%bd%9c%e8%be%a6%e7%90%86%e5%9c%8b%e9%9a%9b/</t>
        </is>
      </c>
      <c r="N2496" s="7" t="inlineStr">
        <is>
          <t>許慧君</t>
        </is>
      </c>
    </row>
    <row r="2497" ht="209" customHeight="1">
      <c r="A2497" s="7">
        <f>TRUE()</f>
        <v/>
      </c>
      <c r="B2497" s="7" t="inlineStr">
        <is>
          <t>演講</t>
        </is>
      </c>
      <c r="C2497" s="7" t="n"/>
      <c r="D2497" s="14" t="n">
        <v>43747</v>
      </c>
      <c r="E2497" s="7" t="inlineStr">
        <is>
          <t>Colloquium20191015-Coherent EUV Light Generation and Its Application on Nano-metrology</t>
        </is>
      </c>
      <c r="F2497" s="9" t="inlineStr">
        <is>
          <t>Colloquium
Department of Physics, NCU
Coherent EUV Light Generation and Its Application on Nano-metrology
Speaker
Prof. Ming-Chang Chen (陳明彰)
Institute of Photonics Technologies, National Tsing Hua University
Date 2019.10.15(Tue)
Time 14:00-16:00
Place S4-625
Recently, ultrafast, coherent EUV science and technology has received a lot of attentions, especially with respect to tabletop EUV produced by high harmonic generation. The femtosecond-to-attosecond EUV pulse enables the dynamics of chemical reactions and nano-materials to be studied with unprecedented temporal and spatial resolution. In this talk, I will first demonstrate how we produce bright coherent EUV light and how we demonstrate the first polarization control of isolated attosecond pulses. Such unique light sources will drive the applications like nano-imaging and resolving the fastest dynamics in quantum world.</t>
        </is>
      </c>
      <c r="G2497" s="7" t="inlineStr">
        <is>
          <t>http://www.phy.ncu.edu.tw/wp-content/uploads/2019/10/IMG_193</t>
        </is>
      </c>
      <c r="H2497" s="7" t="inlineStr">
        <is>
          <t>http://www.phy.ncu.edu.tw/wp-content/uploads/2019/10/IMG_1939.jpeg</t>
        </is>
      </c>
      <c r="I2497" s="7" t="inlineStr">
        <is>
          <t>http://www.phy.ncu.edu.tw/wp-content/uploads/2019/10/IMG_193</t>
        </is>
      </c>
      <c r="J2497" s="7" t="inlineStr">
        <is>
          <t>http://www.phy.ncu.edu.tw/wp-content/uploads/2019/10/IMG_1936.jpeg</t>
        </is>
      </c>
      <c r="K2497" s="7" t="inlineStr">
        <is>
          <t>http://www.phy.ncu.edu.tw/wp-content/uploads/2019/10/IMG_193</t>
        </is>
      </c>
      <c r="L2497" s="7" t="inlineStr">
        <is>
          <t>http://www.phy.ncu.edu.tw/wp-content/uploads/2019/10/IMG_1937.jpeg</t>
        </is>
      </c>
      <c r="M2497" s="7" t="inlineStr">
        <is>
          <t>https://www.phy.ncu.edu.tw/news/colloquium20191015-coherent-euv-light-generation-and-its-application-on-nano-metrology/</t>
        </is>
      </c>
      <c r="N2497" s="7" t="inlineStr">
        <is>
          <t>許慧君</t>
        </is>
      </c>
    </row>
    <row r="2498" ht="209" customHeight="1">
      <c r="A2498" s="7">
        <f>TRUE()</f>
        <v/>
      </c>
      <c r="B2498" s="7" t="inlineStr">
        <is>
          <t>獎學金</t>
        </is>
      </c>
      <c r="C2498" s="7" t="n"/>
      <c r="D2498" s="14" t="n">
        <v>43746</v>
      </c>
      <c r="E2498" s="7" t="inlineStr">
        <is>
          <t>108-1物理學系上詮光纖獎學金得獎名單</t>
        </is>
      </c>
      <c r="F2498" s="9" t="inlineStr">
        <is>
          <t>請得獎同學盡速至物理系辦領取文件
補助學生出國交流獎助
碩士班2年級 蕭力捷
博士班2年級 謝妮恩
補助學生出席國際會議
碩士班1年級 連士權
碩士班2年級 翟予若
博士班1年級 胡皓為
博士班4年級 周基霖
博士班4年級 艾約翰
研究傑出獎助
碩士班2年級 蕭力捷
博士班2年級 黃寶輝
博士班2年級 莊翔淯
博士班2年級 謝妮恩
博士班7年級 黃朝暉</t>
        </is>
      </c>
      <c r="G2498" s="7" t="n"/>
      <c r="H2498" s="7" t="n"/>
      <c r="I2498" s="7" t="n"/>
      <c r="J2498" s="7" t="n"/>
      <c r="K2498" s="7" t="n"/>
      <c r="L2498" s="7" t="n"/>
      <c r="M2498" s="7" t="inlineStr">
        <is>
          <t>https://www.phy.ncu.edu.tw/news/108-1%e7%89%a9%e7%90%86%e5%ad%b8%e7%b3%bb%e4%b8%8a%e8%a9%ae%e5%85%89%e7%ba%96%e7%8d%8e%e5%ad%b8%e9%87%91%e5%be%97%e7%8d%8e%e5%90%8d%e5%96%ae/</t>
        </is>
      </c>
      <c r="N2498" s="7" t="inlineStr">
        <is>
          <t>許慧君</t>
        </is>
      </c>
    </row>
    <row r="2499">
      <c r="A2499" s="7">
        <f>TRUE()</f>
        <v/>
      </c>
      <c r="B2499" s="7" t="inlineStr">
        <is>
          <t>獎學金</t>
        </is>
      </c>
      <c r="C2499" s="7" t="n"/>
      <c r="D2499" s="14" t="n">
        <v>43746</v>
      </c>
      <c r="E2499" s="7" t="inlineStr">
        <is>
          <t>108-1物理學系聚碩科技獎學金得獎名單</t>
        </is>
      </c>
      <c r="F2499" s="7" t="inlineStr">
        <is>
          <t>請得獎同學盡速至物理系辦領取文件補助國際會議 物理系四年級 何昕玫同學</t>
        </is>
      </c>
      <c r="G2499" s="7" t="n"/>
      <c r="H2499" s="7" t="n"/>
      <c r="I2499" s="7" t="n"/>
      <c r="J2499" s="7" t="n"/>
      <c r="K2499" s="7" t="n"/>
      <c r="L2499" s="7" t="n"/>
      <c r="M2499" s="7" t="inlineStr">
        <is>
          <t>https://www.phy.ncu.edu.tw/news/108-1%e7%89%a9%e7%90%86%e5%ad%b8%e7%b3%bb%e8%81%9a%e7%a2%a9%e7%a7%91%e6%8a%80%e7%8d%8e%e5%ad%b8%e9%87%91%e5%be%97%e7%8d%8e%e5%90%8d%e5%96%ae/</t>
        </is>
      </c>
      <c r="N2499" s="7" t="inlineStr">
        <is>
          <t>許慧君</t>
        </is>
      </c>
    </row>
    <row r="2500">
      <c r="A2500" s="7">
        <f>TRUE()</f>
        <v/>
      </c>
      <c r="B2500" s="7" t="inlineStr">
        <is>
          <t>獎學金</t>
        </is>
      </c>
      <c r="C2500" s="7" t="n"/>
      <c r="D2500" s="14" t="n">
        <v>43746</v>
      </c>
      <c r="E2500" s="7" t="inlineStr">
        <is>
          <t>108學年度王立文女士獎學金得獎名單</t>
        </is>
      </c>
      <c r="F2500" s="7" t="inlineStr">
        <is>
          <t>物理系二年級林子婷同學物理系二年級周禹璇同學物理系二年級陳盈珊同學恭喜三位同學獲獎!獲獎通知及公共服務相關事項以email個別通知</t>
        </is>
      </c>
      <c r="G2500" s="7" t="n"/>
      <c r="H2500" s="7" t="n"/>
      <c r="I2500" s="7" t="n"/>
      <c r="J2500" s="7" t="n"/>
      <c r="K2500" s="7" t="n"/>
      <c r="L2500" s="7" t="n"/>
      <c r="M2500" s="7" t="inlineStr">
        <is>
          <t>https://www.phy.ncu.edu.tw/news/108%e5%ad%b8%e5%b9%b4%e5%ba%a6%e7%8e%8b%e7%ab%8b%e6%96%87%e5%a5%b3%e5%a3%ab%e7%8d%8e%e5%ad%b8%e9%87%91%e5%be%97%e7%8d%8e%e5%90%8d%e5%96%ae/</t>
        </is>
      </c>
      <c r="N2500" s="7" t="inlineStr">
        <is>
          <t>許慧君</t>
        </is>
      </c>
    </row>
    <row r="2501" ht="92" customHeight="1">
      <c r="A2501" s="7">
        <f>TRUE()</f>
        <v/>
      </c>
      <c r="B2501" s="7" t="inlineStr">
        <is>
          <t>獎學金</t>
        </is>
      </c>
      <c r="C2501" s="7" t="n"/>
      <c r="D2501" s="14" t="n">
        <v>43745</v>
      </c>
      <c r="E2501" s="7" t="inlineStr">
        <is>
          <t>108學年度物理系宏惠光電獎學金申請公告(申請截止日延長至:10/14)</t>
        </is>
      </c>
      <c r="F2501" s="9" t="inlineStr">
        <is>
          <t>宏惠光電獎學金申請辦法(1021107會議後修正)宏惠光電股份有限公司獎助學金申請表
為獎助成績優秀且經濟有困境大學部(物理系/光電系)清寒學生(限中華民國國籍)，特設立本獎助學金。
獎助學金每系以2名為限，每名每年6萬元，分兩學期發放，領有其他獎助學金者不得重覆領取。
凡獲獎者，由該系指派同學進行每週3-5小時公共服務為原則。
#如低收入戶證明申請有困難請來系辦詢問相關細節!!!!!</t>
        </is>
      </c>
      <c r="G2501" s="7" t="inlineStr">
        <is>
          <t>宏惠光電獎學金申請辦法(1021107會議後修正)</t>
        </is>
      </c>
      <c r="H2501" s="7" t="inlineStr">
        <is>
          <t>http://www.phy.ncu.edu.tw/wp-content/uploads/2019/07/%E5%AE%8F%E6%83%A0%E5%85%89%E9%9B%BB%E7%8D%8E%E5%AD%B8%E9%87%91%E7%94%B3%E8%AB%8B%E8%BE%A6%E6%B3%951021107%E6%9C%83%E8%AD%B0%E5%BE%8C%E4%BF%AE%E6%AD%A3.pdf</t>
        </is>
      </c>
      <c r="I2501" s="7" t="inlineStr">
        <is>
          <t>宏惠光電股份有限公司獎助學金申請表</t>
        </is>
      </c>
      <c r="J2501" s="7" t="inlineStr">
        <is>
          <t>http://www.phy.ncu.edu.tw/wp-content/uploads/2019/07/%E5%AE%8F%E6%83%A0%E5%85%89%E9%9B%BB%E8%82%A1%E4%BB%BD%E6%9C%89%E9%99%90%E5%85%AC%E5%8F%B8%E7%8D%8E%E5%8A%A9%E5%AD%B8%E9%87%91%E7%94%B3%E8%AB%8B%E8%A1%A8.doc</t>
        </is>
      </c>
      <c r="K2501" s="7" t="n"/>
      <c r="L2501" s="7" t="n"/>
      <c r="M2501" s="7" t="inlineStr">
        <is>
          <t>https://www.phy.ncu.edu.tw/news/108%e5%ad%b8%e5%b9%b4%e5%ba%a6%e7%89%a9%e7%90%86%e7%b3%bb%e5%ae%8f%e6%83%a0%e5%85%89%e9%9b%bb%e7%8d%8e%e5%ad%b8%e9%87%91%e7%94%b3%e8%ab%8b%e5%85%ac%e5%91%8a%e7%94%b3%e8%ab%8b%e6%88%aa%e6%ad%a2-3/</t>
        </is>
      </c>
      <c r="N2501" s="7" t="inlineStr">
        <is>
          <t>許慧君</t>
        </is>
      </c>
    </row>
    <row r="2502" ht="53" customHeight="1">
      <c r="A2502" s="7">
        <f>TRUE()</f>
        <v/>
      </c>
      <c r="B2502" s="7" t="inlineStr">
        <is>
          <t>獎學金</t>
        </is>
      </c>
      <c r="C2502" s="7" t="n"/>
      <c r="D2502" s="14" t="n">
        <v>43745</v>
      </c>
      <c r="E2502" s="7" t="inlineStr">
        <is>
          <t>108-1學期中央大學優秀學生獎學金申請公告[限研究生](申請截止日延長至:10/14)</t>
        </is>
      </c>
      <c r="F2502" s="9" t="inlineStr">
        <is>
          <t>中文版-優秀學生獎學金辦法與檢附文件清單
Regulations of Governing Scholarship for Excellent Students
本校Portal-獎助學金暨工讀管理系統(網址：https://cis.ncu.edu.tw/Scholarship)完成登錄並列印系統產生之申請表併同相關資料送件。</t>
        </is>
      </c>
      <c r="G2502" s="7" t="inlineStr">
        <is>
          <t>中文版-優秀學生獎學金辦法與檢附文件清單</t>
        </is>
      </c>
      <c r="H2502" s="7" t="inlineStr">
        <is>
          <t>http://www.phy.ncu.edu.tw/wp-content/uploads/2019/08/%E4%B8%AD%E6%96%87%E7%89%88-%E5%84%AA%E7%A7%80%E5%AD%B8%E7%94%9F%E7%8D%8E%E5%AD%B8%E9%87%91%E8%BE%A6%E6%B3%95%E8%88%87%E6%AA%A2%E9%99%84%E6%96%87%E4%BB%B6%E6%B8%85%E5%96%AE.pdf</t>
        </is>
      </c>
      <c r="I2502" s="7" t="inlineStr">
        <is>
          <t>Regulations of Governing Scholarship for Excellent Students</t>
        </is>
      </c>
      <c r="J2502" s="7" t="inlineStr">
        <is>
          <t>http://www.phy.ncu.edu.tw/wp-content/uploads/2019/08/%E8%8B%B1%E6%96%87%E7%89%88-%E5%84%AA%E7%A7%80%E5%AD%B8%E7%94%9F%E7%8D%8E%E5%AD%B8%E9%87%91%E8%BE%A6%E6%B3%95%E8%88%87%E6%AA%A2%E9%99%84%E6%96%87%E4%BB%B6%E6%B8%85%E5%96%AE.pdf</t>
        </is>
      </c>
      <c r="K2502" s="7" t="n"/>
      <c r="L2502" s="7" t="n"/>
      <c r="M2502" s="7" t="inlineStr">
        <is>
          <t>https://www.phy.ncu.edu.tw/news/108-1%e5%ad%b8%e6%9c%9f%e4%b8%ad%e5%a4%ae%e5%a4%a7%e5%ad%b8%e5%84%aa%e7%a7%80%e5%ad%b8%e7%94%9f%e7%8d%8e%e5%ad%b8%e9%87%91%e7%94%b3%e8%ab%8b%e5%85%ac%e5%91%8a%e9%99%90%e7%a0%94%e7%a9%b6%e7%94%9f/</t>
        </is>
      </c>
      <c r="N2502" s="7" t="inlineStr">
        <is>
          <t>許慧君</t>
        </is>
      </c>
    </row>
    <row r="2503" ht="105" customHeight="1">
      <c r="A2503" s="7">
        <f>TRUE()</f>
        <v/>
      </c>
      <c r="B2503" s="7" t="inlineStr">
        <is>
          <t>演講</t>
        </is>
      </c>
      <c r="C2503" s="7" t="n"/>
      <c r="D2503" s="14" t="n">
        <v>43741</v>
      </c>
      <c r="E2503" s="7" t="inlineStr">
        <is>
          <t>Special biophysics/soft matter seminar-Active cells populations : architectures and flows</t>
        </is>
      </c>
      <c r="F2503" s="9" t="inlineStr">
        <is>
          <t>Department of Physics, NCU
Special biophysics/soft matter seminar
Active cells populations : architectures and flows
Speaker
Prof. Pascal Silberzan
Institut Curie, Paris, France
Time: 2pm, 10/07/2019 Monday
Location: 2F 數學與理論物理中心交誼廳</t>
        </is>
      </c>
      <c r="G2503" s="7" t="n"/>
      <c r="H2503" s="7" t="n"/>
      <c r="I2503" s="7" t="n"/>
      <c r="J2503" s="7" t="n"/>
      <c r="K2503" s="7" t="n"/>
      <c r="L2503" s="7" t="n"/>
      <c r="M2503" s="7" t="inlineStr">
        <is>
          <t>https://www.phy.ncu.edu.tw/news/special-biophysics-soft-matter-seminar-active-cells-populations-architectures-and-flows/</t>
        </is>
      </c>
      <c r="N2503" s="7" t="inlineStr">
        <is>
          <t>許慧君</t>
        </is>
      </c>
    </row>
    <row r="2504">
      <c r="A2504" s="7">
        <f>TRUE()</f>
        <v/>
      </c>
      <c r="B2504" s="7" t="inlineStr">
        <is>
          <t>其他</t>
        </is>
      </c>
      <c r="C2504" s="7" t="n"/>
      <c r="D2504" s="14" t="n">
        <v>43741</v>
      </c>
      <c r="E2504" s="7" t="inlineStr">
        <is>
          <t>108年就讀專科以上83至91年次在學男子，申請分階段接受常備兵役軍事訓練</t>
        </is>
      </c>
      <c r="F2504" s="7" t="n"/>
      <c r="G2504" s="7" t="inlineStr">
        <is>
          <t>http://www.phy.ncu.edu.tw/wp-content/uploads/2019/10/83至91年次</t>
        </is>
      </c>
      <c r="H2504" s="7" t="inlineStr">
        <is>
          <t>http://www.phy.ncu.edu.tw/wp-content/uploads/2019/10/83至91年次在學男申請分階段接受常備兵役軍事訓練.jpg</t>
        </is>
      </c>
      <c r="I2504" s="7" t="inlineStr">
        <is>
          <t>http://www.phy.ncu.edu.tw/wp-content/uploads/2019/10/108AC03</t>
        </is>
      </c>
      <c r="J2504" s="7" t="inlineStr">
        <is>
          <t>http://www.phy.ncu.edu.tw/wp-content/uploads/2019/10/108AC03892_1080139975_attach1.jpg</t>
        </is>
      </c>
      <c r="K2504" s="7" t="n"/>
      <c r="L2504" s="7" t="n"/>
      <c r="M2504" s="7" t="inlineStr">
        <is>
          <t>https://www.phy.ncu.edu.tw/news/108%e5%b9%b4%e5%b0%b1%e8%ae%80%e5%b0%88%e7%a7%91%e4%bb%a5%e4%b8%8a83%e8%87%b391%e5%b9%b4%e6%ac%a1%e5%9c%a8%e5%ad%b8%e7%94%b7%e5%ad%90%ef%bc%8c%e7%94%b3%e8%ab%8b%e5%88%86%e9%9a%8e%e6%ae%b5%e6%8e%a5/</t>
        </is>
      </c>
      <c r="N2504" s="7" t="inlineStr">
        <is>
          <t>劉怡貞</t>
        </is>
      </c>
    </row>
    <row r="2505">
      <c r="A2505" s="7">
        <f>TRUE()</f>
        <v/>
      </c>
      <c r="B2505" s="7" t="inlineStr">
        <is>
          <t>其他</t>
        </is>
      </c>
      <c r="C2505" s="7" t="n"/>
      <c r="D2505" s="14" t="n">
        <v>43741</v>
      </c>
      <c r="E2505" s="7" t="inlineStr">
        <is>
          <t>10/29（二）10：00- 109學年度雙聯計畫申請說明會</t>
        </is>
      </c>
      <c r="F2505" s="7" t="n"/>
      <c r="G2505" s="7" t="inlineStr">
        <is>
          <t>http://www.phy.ncu.edu.tw/wp-content/uploads/2019/10/1029-DD</t>
        </is>
      </c>
      <c r="H2505" s="7" t="inlineStr">
        <is>
          <t>http://www.phy.ncu.edu.tw/wp-content/uploads/2019/10/1029-DD-poster.jpg</t>
        </is>
      </c>
      <c r="I2505" s="7" t="n"/>
      <c r="J2505" s="7" t="n"/>
      <c r="K2505" s="7" t="n"/>
      <c r="L2505" s="7" t="n"/>
      <c r="M2505" s="7" t="inlineStr">
        <is>
          <t>https://www.phy.ncu.edu.tw/news/10-29%ef%bc%88%e4%ba%8c%ef%bc%8910%ef%bc%9a00-109%e5%ad%b8%e5%b9%b4%e5%ba%a6%e9%9b%99%e8%81%af%e8%a8%88%e7%95%ab%e7%94%b3%e8%ab%8b%e8%aa%aa%e6%98%8e%e6%9c%83/</t>
        </is>
      </c>
      <c r="N2505" s="7" t="inlineStr">
        <is>
          <t>許慧君</t>
        </is>
      </c>
    </row>
    <row r="2506" ht="321" customHeight="1">
      <c r="A2506" s="7">
        <f>TRUE()</f>
        <v/>
      </c>
      <c r="B2506" s="7" t="inlineStr">
        <is>
          <t>演講</t>
        </is>
      </c>
      <c r="C2506" s="7" t="n"/>
      <c r="D2506" s="14" t="n">
        <v>43740</v>
      </c>
      <c r="E2506" s="7" t="inlineStr">
        <is>
          <t>Colloquium20191008-A non-local μ(I) constitutive model for dense granular flows</t>
        </is>
      </c>
      <c r="F2506" s="9" t="inlineStr">
        <is>
          <t>Colloquium
Department of Physics, NCU
A non-local μ(I) constitutive model for dense granular flows
Speaker
Prof. Fu-Ling Yang (楊馥菱)
Solid-Liquid Two-Phase Flow Lab
Mechanical Engineering, National Taiwan University
Date 2019.10.08(Tue)
Time 14:00-16:00
Place S4-625
Dense granular flows are the collective motion of solid granulates in dense configuration. Unlike Newtonian fluid, dense granular flows exhibits yield strength, non-linear relationship to flow shear strain rate, hysteresis at flow interface, and slip at flow boundary. Its rich flow behaviors result from complex transport mechanism at the grain size level as the interactions between discrete constituents are intrinsically bi-phasic and of multi-scale.
As these flows are common in natural hazards and industrial processes, a macroscopic continuum description is desired for flow prediction and control. In this talk, we shall introduce a recently renowned constitutive model in terms of an effective friction coefficient μ and a dimensionless inertial number I. However, the so-called μ(I) local rheology model needs non-local refinement to address the incoherent microscopic transport process and macroscopic dynamics, especially near the solid-liquid transition. We will present measurements on the non-locality and reveal the underlying microstructure via both discrete element simulation and Photoelastic experiments. A refined non-local description is then formulated in analogy to Landau phase transition model in view of system energy cascade and the microscopic transport features.</t>
        </is>
      </c>
      <c r="G2506" s="7" t="inlineStr">
        <is>
          <t>http://www.phy.ncu.edu.tw/wp-content/uploads/2019/10/IMG_185</t>
        </is>
      </c>
      <c r="H2506" s="7" t="inlineStr">
        <is>
          <t>http://www.phy.ncu.edu.tw/wp-content/uploads/2019/10/IMG_1850.jpeg</t>
        </is>
      </c>
      <c r="I2506" s="7" t="inlineStr">
        <is>
          <t>http://www.phy.ncu.edu.tw/wp-content/uploads/2019/10/IMG_184</t>
        </is>
      </c>
      <c r="J2506" s="7" t="inlineStr">
        <is>
          <t>http://www.phy.ncu.edu.tw/wp-content/uploads/2019/10/IMG_1844.jpeg</t>
        </is>
      </c>
      <c r="K2506" s="7" t="inlineStr">
        <is>
          <t>http://www.phy.ncu.edu.tw/wp-content/uploads/2019/10/IMG_184</t>
        </is>
      </c>
      <c r="L2506" s="7" t="inlineStr">
        <is>
          <t>http://www.phy.ncu.edu.tw/wp-content/uploads/2019/10/IMG_1840.jpeg</t>
        </is>
      </c>
      <c r="M2506" s="7" t="inlineStr">
        <is>
          <t>https://www.phy.ncu.edu.tw/news/colloquium20191008-a-non-local-%ce%bci-constitutive-model-for-dense-granular-flows/</t>
        </is>
      </c>
      <c r="N2506" s="7" t="inlineStr">
        <is>
          <t>許慧君</t>
        </is>
      </c>
    </row>
    <row r="2507">
      <c r="A2507" s="7">
        <f>TRUE()</f>
        <v/>
      </c>
      <c r="B2507" s="7" t="inlineStr">
        <is>
          <t>研討會</t>
        </is>
      </c>
      <c r="C2507" s="7" t="n"/>
      <c r="D2507" s="14" t="n">
        <v>43739</v>
      </c>
      <c r="E2507" s="7" t="inlineStr">
        <is>
          <t>2020物理年會Annual Meeting of the Physical Society of Taiwan</t>
        </is>
      </c>
      <c r="F2507" s="7" t="inlineStr">
        <is>
          <t>年會官網請查連結  https://tps2020.conf.tw</t>
        </is>
      </c>
      <c r="G2507" s="7" t="inlineStr">
        <is>
          <t>https://tps2020.conf.tw</t>
        </is>
      </c>
      <c r="H2507" s="7" t="inlineStr">
        <is>
          <t>https://tps2020.conf.tw</t>
        </is>
      </c>
      <c r="I2507" s="7" t="inlineStr">
        <is>
          <t>http://www.phy.ncu.edu.tw/wp-content/uploads/2019/10/2020年物理</t>
        </is>
      </c>
      <c r="J2507" s="7" t="inlineStr">
        <is>
          <t>http://www.phy.ncu.edu.tw/wp-content/uploads/2019/10/2020年物理年會_海報-1.jpg</t>
        </is>
      </c>
      <c r="K2507" s="7" t="inlineStr">
        <is>
          <t>http://www.phy.ncu.edu.tw/wp-content/uploads/2019/10/2020年物理</t>
        </is>
      </c>
      <c r="L2507" s="7" t="inlineStr">
        <is>
          <t>http://www.phy.ncu.edu.tw/wp-content/uploads/2019/10/2020年物理年會_英文海報-1.jpg</t>
        </is>
      </c>
      <c r="M2507" s="7" t="inlineStr">
        <is>
          <t>https://www.phy.ncu.edu.tw/news/2020%e7%89%a9%e7%90%86%e5%b9%b4%e6%9c%83annual-meeting-of-the-physical-society-of-taiwan/</t>
        </is>
      </c>
      <c r="N2507" s="7" t="inlineStr">
        <is>
          <t>許慧君</t>
        </is>
      </c>
    </row>
    <row r="2508" ht="321" customHeight="1">
      <c r="A2508" s="7">
        <f>TRUE()</f>
        <v/>
      </c>
      <c r="B2508" s="7" t="inlineStr">
        <is>
          <t>其他</t>
        </is>
      </c>
      <c r="C2508" s="7" t="n"/>
      <c r="D2508" s="14" t="n">
        <v>43739</v>
      </c>
      <c r="E2508" s="7" t="inlineStr">
        <is>
          <t>108學年度第一學期【學分費】及【貸款差額】繳費單下載時間公告</t>
        </is>
      </c>
      <c r="F2508" s="9" t="inlineStr">
        <is>
          <t>一、繳費期間為：108年10月1日（二）至108年10月14日（一）
繳費截止日：108年10月14日（一）
＊使用信用卡刷卡需3~4個工作天才能入帳（不含假日），超商繳交需5~7個工作天才能入帳（不含假日）請提早授權或繳納，以免逾期。
學分費之逾期後續問題請洽課務組。
二、108.10.1開放網路下載繳費單：
(1)學校首頁的Portal入口下載列印繳費單 (學生服務→生活助學服務→學費繳費單)
(2)第一銀行第e學雜費入口網：https://eschool.firstbank.com.tw (依畫面選項選擇學校名稱，依序輸入學號及身分證後6碼)
(3)學雜費管理系統：http://140.115.182.62/stdvoucher
三、繳費方式：
(1)臨櫃繳款：第一銀行全省分行
第一銀行於每週二、四、五上午10:00~12:00會配合到校服務 / 行政大樓一樓
(2)ATM轉帳繳費：轉入行庫代碼007（第一銀行）
(3)語音信用卡繳費：02-27608818
(4)網路信用卡繳費：https://www.27608818.com
(5)超商繳款：須自付手續費
＊請同學多利用自動化設備繳款，使用信用卡刷卡需3~4個工作天才能入帳（不含假日），超商繳交需5~7個工作天才能入帳（不含假日）請提早授權或繳納，以免逾期。
四、若對繳費單內容有任何疑問請洽出納組（分機57346）。
五、未繳交學分費者，依選課辦法第三條規定，依規定需繳交學分費者，請於期限內繳交完畢，否則視同未完成選課手續，所修習需繳交學分費之課程，均予自動退選。請注意，以免權益受損。
六、學分費收費對象：碩博士生（97學年度以後入學之博士生除外）、大學延畢生、修教育學分者。</t>
        </is>
      </c>
      <c r="G2508" s="7" t="inlineStr">
        <is>
          <t>https://eschool.firstbank.com.tw</t>
        </is>
      </c>
      <c r="H2508" s="7" t="inlineStr">
        <is>
          <t>https://eschool.firstbank.com.tw</t>
        </is>
      </c>
      <c r="I2508" s="7" t="inlineStr">
        <is>
          <t>http://140.115.182.62/stdvoucher</t>
        </is>
      </c>
      <c r="J2508" s="7" t="inlineStr">
        <is>
          <t>http://140.115.182.62/stdvoucher</t>
        </is>
      </c>
      <c r="K2508" s="7" t="inlineStr">
        <is>
          <t>https://www.27608818.com</t>
        </is>
      </c>
      <c r="L2508" s="7" t="inlineStr">
        <is>
          <t>https://www.27608818.com</t>
        </is>
      </c>
      <c r="M2508" s="7" t="inlineStr">
        <is>
          <t>https://www.phy.ncu.edu.tw/news/108%e5%ad%b8%e5%b9%b4%e5%ba%a6%e7%ac%ac%e4%b8%80%e5%ad%b8%e6%9c%9f%e3%80%90%e5%ad%b8%e5%88%86%e8%b2%bb%e3%80%91%e5%8f%8a%e3%80%90%e8%b2%b8%e6%ac%be%e5%b7%ae%e9%a1%8d%e3%80%91%e7%b9%b3%e8%b2%bb/</t>
        </is>
      </c>
      <c r="N2508" s="7" t="inlineStr">
        <is>
          <t>許慧君</t>
        </is>
      </c>
    </row>
    <row r="2509" ht="409.6" customHeight="1">
      <c r="A2509" s="7">
        <f>TRUE()</f>
        <v/>
      </c>
      <c r="B2509" s="7" t="inlineStr">
        <is>
          <t>其他</t>
        </is>
      </c>
      <c r="C2509" s="7" t="n"/>
      <c r="D2509" s="14" t="n">
        <v>43739</v>
      </c>
      <c r="E2509" s="7" t="inlineStr">
        <is>
          <t>2019秋季校園徵才說明會 X 研發替代役徵才、一般徵才、預聘徵才</t>
        </is>
      </c>
      <c r="F2509" s="9" t="inlineStr">
        <is>
          <t>本次的企業說明會邀請了12家企業到中央大學舉辦說明會，受邀前來的企業橫跨各個領域，招募來自各個科系的人才。當然，每間企業都有其獨特的文化及背景，需要的人才也會有所不同。想要順利進到自己的夢想公司，想必是必須對那些企業有更深入的了解，所以就趕緊趁著這次機會來投石問路，朝自己的目標勇敢邁進吧！除此之外，也會有研發替代役的場次，有興趣的同學千萬別錯過！
---------------------------------------------------------------------------
Autumn Campus Talent Recruitment Corporate Briefings
This time we will hold orientations inviting 12 companies to the NCU campus. The companies we invited come from different field to recruit professionally talented individuals. Of course, every company has their special workplace cultures, backgrounds and needs different types of talents. If you want to be a member of your dream place, having a complete understanding of the company is essential. Seize this chance, join the Autumn Campus Talent Recruitment Corporate Briefings to understand your own dream companies. In addition to those, we also have some orientations to Research and Development Substitute Services, if you are interested in that, don’t miss it.
---------------------------------------------------------------------------
Date：2019.10.3（Thurs.）- 10.4（Fri）
Time：10:10 - 19:00
Venue：Office of Students Affairs 2F Conference Room
中正圖書館(舊圖)二樓會議室
報名網址Application Link：
校內同學 NCU students https://cis.ncu.edu.tw/ActivitySys/activitys/94
校外同學 Students from other campus https://forms.gle/PigQz3wXJb2ZzxDd6
Each sessions provide free snack box for the 20 early birds!
活動時間
2019-10-03 10:10 至 2019-10-04 19:00
活動地點
中正圖書館(舊圖)二樓會議室
聯  絡  人
趙思涵
電       話
57281
電子郵件
hannychao@g.ncu.edu.tw ; ncucareer@gmail.com
相關網址
https://cis.ncu.edu.tw/ActivitySys/activitys/94
相關網址
https://forms.gle/PigQz3wXJb2ZzxDd6</t>
        </is>
      </c>
      <c r="G2509" s="7" t="inlineStr">
        <is>
          <t>https://cis.ncu.edu.tw/ActivitySys/activitys/94</t>
        </is>
      </c>
      <c r="H2509" s="7" t="inlineStr">
        <is>
          <t>https://cis.ncu.edu.tw/ActivitySys/activitys/94?fbclid=IwAR1_CBsTb6wOU7z5LQIcZ-vDt4XKRe476N1NZ2_PEOUazegkbec5iXO7Z-k</t>
        </is>
      </c>
      <c r="I2509" s="7" t="inlineStr">
        <is>
          <t>ttps://forms.gle/PigQz3wXJb2ZzxDd6</t>
        </is>
      </c>
      <c r="J2509" s="7" t="inlineStr">
        <is>
          <t>https://forms.gle/PigQz3wXJb2ZzxDd6?fbclid=IwAR0eDAun6n2ZgAkuSsQar8K9JO1kL8bbT1TdbIZtF19_B-YsvVpvUheEOg4</t>
        </is>
      </c>
      <c r="K2509" s="7" t="inlineStr">
        <is>
          <t>https://cis.ncu.edu.tw/ActivitySys/activitys/94</t>
        </is>
      </c>
      <c r="L2509" s="7" t="inlineStr">
        <is>
          <t>https://cis.ncu.edu.tw/ActivitySys/activitys/94</t>
        </is>
      </c>
      <c r="M2509" s="7" t="inlineStr">
        <is>
          <t>https://www.phy.ncu.edu.tw/news/2019%e7%a7%8b%e5%ad%a3%e6%a0%a1%e5%9c%92%e5%be%b5%e6%89%8d%e8%aa%aa%e6%98%8e%e6%9c%83-x-%e7%a0%94%e7%99%bc%e6%9b%bf%e4%bb%a3%e5%bd%b9%e5%be%b5%e6%89%8d%e3%80%81%e4%b8%80%e8%88%ac%e5%be%b5%e6%89%8d/</t>
        </is>
      </c>
      <c r="N2509" s="7" t="inlineStr">
        <is>
          <t>許慧君</t>
        </is>
      </c>
    </row>
    <row r="2510" ht="79" customHeight="1">
      <c r="A2510" s="7">
        <f>TRUE()</f>
        <v/>
      </c>
      <c r="B2510" s="7" t="inlineStr">
        <is>
          <t>其他</t>
        </is>
      </c>
      <c r="C2510" s="7" t="n"/>
      <c r="D2510" s="14" t="n">
        <v>43739</v>
      </c>
      <c r="E2510" s="7" t="inlineStr">
        <is>
          <t>歡迎至ee-class加入TA線上培訓課程</t>
        </is>
      </c>
      <c r="F2510" s="9" t="inlineStr">
        <is>
          <t>108.12.22前加入線上課程測驗並達60分以上者，將於期末頒發研習證書
詳細內容：
1、請至EE-CLASS https://eeclass.ncu.edu.tw/ 搜尋「108-1全校TA研習工作坊1」
2、 108.12.22前加入線上課程測驗並達60分以上者，研習證書將於期末前發放至系所辦公室，並同步公告通過名單於教務處教學發展中心官方網站。
連結：https://eeclass.ncu.edu.tw/</t>
        </is>
      </c>
      <c r="G2510" s="7" t="inlineStr">
        <is>
          <t>https://eeclass.ncu.edu.tw/</t>
        </is>
      </c>
      <c r="H2510" s="7" t="inlineStr">
        <is>
          <t>https://eeclass.ncu.edu.tw/</t>
        </is>
      </c>
      <c r="I2510" s="7" t="n"/>
      <c r="J2510" s="7" t="n"/>
      <c r="K2510" s="7" t="n"/>
      <c r="L2510" s="7" t="n"/>
      <c r="M2510" s="7" t="inlineStr">
        <is>
          <t>https://www.phy.ncu.edu.tw/news/%e6%ad%a1%e8%bf%8e%e8%87%b3ee-class%e5%8a%a0%e5%85%a5ta%e7%b7%9a%e4%b8%8a%e5%9f%b9%e8%a8%93%e8%aa%b2%e7%a8%8b/</t>
        </is>
      </c>
      <c r="N2510" s="7" t="inlineStr">
        <is>
          <t>許慧君</t>
        </is>
      </c>
    </row>
    <row r="2511" ht="40" customHeight="1">
      <c r="A2511" s="7">
        <f>TRUE()</f>
        <v/>
      </c>
      <c r="B2511" s="7" t="inlineStr">
        <is>
          <t>其他</t>
        </is>
      </c>
      <c r="C2511" s="7" t="n"/>
      <c r="D2511" s="14" t="n">
        <v>43739</v>
      </c>
      <c r="E2511" s="7" t="inlineStr">
        <is>
          <t>物理系學生信件招領公告~2019/10/14(星期一)止</t>
        </is>
      </c>
      <c r="F2511" s="9" t="inlineStr">
        <is>
          <t>招領時間:~即日起至2019/10/14(星期一)止，2019/10/15後清除或退回原寄件人。
招領地點:系辦公室6F-629(詳照片)
未領信件名單--詳照片</t>
        </is>
      </c>
      <c r="G2511" s="7" t="inlineStr">
        <is>
          <t>http://www.phy.ncu.edu.tw/wp-content/uploads/2019/10/1080927</t>
        </is>
      </c>
      <c r="H2511" s="7" t="inlineStr">
        <is>
          <t>http://www.phy.ncu.edu.tw/wp-content/uploads/2019/10/1080927未領信件.jpg</t>
        </is>
      </c>
      <c r="I2511" s="7" t="inlineStr">
        <is>
          <t>http://www.phy.ncu.edu.tw/wp-content/uploads/2019/10/信件招領1.j</t>
        </is>
      </c>
      <c r="J2511" s="7" t="inlineStr">
        <is>
          <t>http://www.phy.ncu.edu.tw/wp-content/uploads/2019/10/信件招領1.jpg</t>
        </is>
      </c>
      <c r="K2511" s="7" t="inlineStr">
        <is>
          <t>http://www.phy.ncu.edu.tw/wp-content/uploads/2019/10/信件招領2.j</t>
        </is>
      </c>
      <c r="L2511" s="7" t="inlineStr">
        <is>
          <t>http://www.phy.ncu.edu.tw/wp-content/uploads/2019/10/信件招領2.jpg</t>
        </is>
      </c>
      <c r="M2511" s="7" t="inlineStr">
        <is>
          <t>https://www.phy.ncu.edu.tw/news/%e7%89%a9%e7%90%86%e7%b3%bb%e5%ad%b8%e7%94%9f%e4%bf%a1%e4%bb%b6%e6%8b%9b%e9%a0%98%e5%85%ac%e5%91%8a2019-10-14%e6%98%9f%e6%9c%9f%e4%b8%80%e6%ad%a2/</t>
        </is>
      </c>
      <c r="N2511" s="7" t="inlineStr">
        <is>
          <t>劉怡貞</t>
        </is>
      </c>
    </row>
    <row r="2512" ht="92" customHeight="1">
      <c r="A2512" s="7">
        <f>TRUE()</f>
        <v/>
      </c>
      <c r="B2512" s="7" t="inlineStr">
        <is>
          <t>其他</t>
        </is>
      </c>
      <c r="C2512" s="7" t="n"/>
      <c r="D2512" s="14" t="n">
        <v>43735</v>
      </c>
      <c r="E2512" s="7" t="inlineStr">
        <is>
          <t>715-3-1研究生座位申請公告</t>
        </is>
      </c>
      <c r="F2512" s="9" t="inlineStr">
        <is>
          <t>本系新增715-3-1研究生座位
申請資格：
□博士班研究生於畢業前一年撰寫畢業論文者。
□指導教授沒有實驗室或研究室可安置學生者。
□尚未有指導教授者。
有意申請者請填寫申請表送系辦
物理系研究生室座位申請表</t>
        </is>
      </c>
      <c r="G2512" s="7" t="inlineStr">
        <is>
          <t>物理系研究生室座位申請表</t>
        </is>
      </c>
      <c r="H2512" s="7" t="inlineStr">
        <is>
          <t>http://www.phy.ncu.edu.tw/wp-content/uploads/2019/09/物理系研究生室座位申請表.doc</t>
        </is>
      </c>
      <c r="I2512" s="7" t="inlineStr">
        <is>
          <t>http://www.phy.ncu.edu.tw/wp-content/uploads/2019/09/99105.j</t>
        </is>
      </c>
      <c r="J2512" s="7" t="inlineStr">
        <is>
          <t>http://www.phy.ncu.edu.tw/wp-content/uploads/2019/09/99105.jpg</t>
        </is>
      </c>
      <c r="K2512" s="7" t="n"/>
      <c r="L2512" s="7" t="n"/>
      <c r="M2512" s="7" t="inlineStr">
        <is>
          <t>https://www.phy.ncu.edu.tw/news/715-3-1%e7%a0%94%e7%a9%b6%e7%94%9f%e5%ba%a7%e4%bd%8d%e7%94%b3%e8%ab%8b%e5%85%ac%e5%91%8a/</t>
        </is>
      </c>
      <c r="N2512" s="7" t="inlineStr">
        <is>
          <t>許慧君</t>
        </is>
      </c>
    </row>
    <row r="2513" ht="409.6" customHeight="1">
      <c r="A2513" s="7">
        <f>TRUE()</f>
        <v/>
      </c>
      <c r="B2513" s="7" t="inlineStr">
        <is>
          <t>其他</t>
        </is>
      </c>
      <c r="C2513" s="7" t="n"/>
      <c r="D2513" s="14" t="n">
        <v>43734</v>
      </c>
      <c r="E2513" s="7" t="inlineStr">
        <is>
          <t>108學年度全校運動會各系學會海報設計比賽</t>
        </is>
      </c>
      <c r="F2513" s="9" t="inlineStr">
        <is>
          <t>https://www.ncu.edu.tw/events/showevent/eventid/8197
一、 主題：展現全校運動會團結合作、積極進取之精神。
二、 參賽方式資格：以各系學會籌組參賽團隊(至多5名)提交作品參賽。
三、 創作規格
（一）規格統一以A4尺寸直式平面設計。
（二）設計內容須展現全校運動會精神。
（三）海報圖檔設定尺寸為52cm*76cm，解析度300dpi以上。
（四）檔案色彩請設定成CMYK模式；電子檔提交時請備妥原始檔及轉成PDF檔各1份。
（五）每系學會參賽作品以1幅為原則。
（六）作品及所使用之圖片或照片應為個人原創，參賽團隊應簽署書面切結(如【附件2】)。
四、 參賽作品繳交方式
請各系學會參賽團隊備妥A4紙本(以雷射彩色印表機列印)提交，並於背面右下註名參賽系學會名稱及參賽團隊學生姓名，連同報名表(【附件1】)、切結書(【附件2】)、設計圖電子檔於108年10月17日之前親送至學務處課外組。
五、 評審方式
（一）評審標準：
1.創意：30%  2.色彩：20%
3.造型：25%  4.主題：25%
（二）由各系學會系代擔任評審，依評審標準進行評選(惟評審系代所屬系別之評分不列入)，由學務處課外組統計前三名評選結果並公布名次。
六、 獎勵方式
依比賽結果選出前三名，於全校運動會頒予系學會及參賽團隊學生獎狀，並依國立中央大學學生獎懲辦法核予參學生獎勵。
七、 注意事項
（一）  參賽作品得視校方需要併同於全校運動會或相關活動期間辦理展示。
（二）  決選前三名之作品得依校方規劃，供作本校全校運動會宣傳海報，並供印刷；參賽得獎作品著作權歸主辦單位所有，版權無條件歸主辦單位使用。
（三）  為鼓勵各系參賽，本次比賽第一名之系學會將獲得108年11月至12月期間於NCU TALK版宣傳活動文章可置頂一星期(7日)權限。
（四）  本比賽預計108年10月21日至24日辦理評分、10月30日公布名次，並於11月13日至14日全校運動會期間辦理頒獎。
（五）  如有未盡事宜，依學務處課外組公告為準。
108學年度全校運動會各系學會海報設計比賽說明暨附件</t>
        </is>
      </c>
      <c r="G2513" s="7" t="inlineStr">
        <is>
          <t>https://www.ncu.edu.tw/events/showevent/eventid/8197</t>
        </is>
      </c>
      <c r="H2513" s="7" t="inlineStr">
        <is>
          <t>https://www.ncu.edu.tw/events/showevent/eventid/8197</t>
        </is>
      </c>
      <c r="I2513" s="7" t="inlineStr">
        <is>
          <t>108學年度全校運動會各系學會海報設計比賽說明暨附件</t>
        </is>
      </c>
      <c r="J2513" s="7" t="inlineStr">
        <is>
          <t>https://www.ncu.edu.tw/assets/thumbs/events/3215d409f33af9a72181e4505c105776.pdf</t>
        </is>
      </c>
      <c r="K2513" s="7" t="n"/>
      <c r="L2513" s="7" t="n"/>
      <c r="M2513" s="7" t="inlineStr">
        <is>
          <t>https://www.phy.ncu.edu.tw/news/108%e5%ad%b8%e5%b9%b4%e5%ba%a6%e5%85%a8%e6%a0%a1%e9%81%8b%e5%8b%95%e6%9c%83%e5%90%84%e7%b3%bb%e5%ad%b8%e6%9c%83%e6%b5%b7%e5%a0%b1%e8%a8%ad%e8%a8%88%e6%af%94%e8%b3%bd/</t>
        </is>
      </c>
      <c r="N2513" s="7" t="inlineStr">
        <is>
          <t>許慧君</t>
        </is>
      </c>
    </row>
    <row r="2514" ht="285" customHeight="1">
      <c r="A2514" s="7">
        <f>TRUE()</f>
        <v/>
      </c>
      <c r="B2514" s="7" t="inlineStr">
        <is>
          <t>其他</t>
        </is>
      </c>
      <c r="C2514" s="7" t="n"/>
      <c r="D2514" s="14" t="n">
        <v>43733</v>
      </c>
      <c r="E2514" s="7" t="inlineStr">
        <is>
          <t>108學年度全校運動會，歡迎校友組隊報名參加!!</t>
        </is>
      </c>
      <c r="F2514" s="9" t="inlineStr">
        <is>
          <t>各位畢業校友學長姐，大家好：
在這裡和大家分享一則好消息!!
今年(2019) 11/11(一)至11/14(四) 是母校中央大學的〈全校運動會〉，非常難得的是，今年學校特別開放校友參賽，歡迎畢業校友學長姐踴躍報名!
有意願參加運動會之畢業校友，請於10/02(三)前填妥報名表後，
email 至 alumni@ncu.edu.tw
(主旨：報名參加2019全校運動會_姓名/團名)
比賽日期：108年11月11-14日〔星期一至四〕
校友隊報名截止日期：108年10月2日〔星期三〕17:00止
以下連結為 體育室 &lt;賽程表&gt;，謹請參考
http://www.pe.ncu.edu.tw/ncupe/web/main/calender.php
--- ---
校友隊 報名信箱：alumni@ncu.edu.tw
校友隊 服務諮詢：秘書室校友服務中心  駱小姐 | 03-422-7151#57042
線上客服 https://www.facebook.com/alumniNCU/
活動時間
2019-09-24 17:00 至 2019-11-14 17:00
活動地點
國立中央大學運動田徑場
2019年 全校運動會競賽規程
2019年 校友隊專用報名表
報名填寫範例</t>
        </is>
      </c>
      <c r="G2514" s="7" t="inlineStr">
        <is>
          <t>alumni@ncu.edu.tw</t>
        </is>
      </c>
      <c r="H2514" s="7" t="inlineStr">
        <is>
          <t>mailto:alumni@ncu.edu.tw</t>
        </is>
      </c>
      <c r="I2514" s="7" t="inlineStr">
        <is>
          <t>https://www.facebook.com/alumniNCU/</t>
        </is>
      </c>
      <c r="J2514" s="7" t="inlineStr">
        <is>
          <t>https://www.facebook.com/alumniNCU/</t>
        </is>
      </c>
      <c r="K2514" s="7" t="inlineStr">
        <is>
          <t>2019年 全校運動會競賽規程</t>
        </is>
      </c>
      <c r="L2514" s="7" t="inlineStr">
        <is>
          <t>https://www.ncu.edu.tw/assets/thumbs/events/4c239eadd2c3498ef67eff9ff1e6a1dc.pdf</t>
        </is>
      </c>
      <c r="M2514" s="7" t="inlineStr">
        <is>
          <t>https://www.phy.ncu.edu.tw/news/108%e5%ad%b8%e5%b9%b4%e5%ba%a6%e5%85%a8%e6%a0%a1%e9%81%8b%e5%8b%95%e6%9c%83%ef%bc%8c%e6%ad%a1%e8%bf%8e%e6%a0%a1%e5%8f%8b%e7%b5%84%e9%9a%8a%e5%a0%b1%e5%90%8d%e5%8f%83%e5%8a%a0/</t>
        </is>
      </c>
      <c r="N2514" s="7" t="inlineStr">
        <is>
          <t>許慧君</t>
        </is>
      </c>
    </row>
    <row r="2515" ht="273" customHeight="1">
      <c r="A2515" s="7">
        <f>TRUE()</f>
        <v/>
      </c>
      <c r="B2515" s="7" t="inlineStr">
        <is>
          <t>演講</t>
        </is>
      </c>
      <c r="C2515" s="7" t="n"/>
      <c r="D2515" s="14" t="n">
        <v>43732</v>
      </c>
      <c r="E2515" s="7" t="inlineStr">
        <is>
          <t>Colloquium20191001-From the ground to space, from heavy-ion physics to cosmic ray</t>
        </is>
      </c>
      <c r="F2515" s="9" t="inlineStr">
        <is>
          <t>Colloquium
Department of Physics, NCU
From the ground to space, from heavy-ion physics to cosmic ray
Speaker
Prof. Yang, Yi (楊毅)
中央大學物理系92級系友
Department of Physics, National Cheng Kung University
Date 2019.10.01(Tue)
Time 14:00-16:00
Place S4-625
In the past five decades, we had tremendous success on understanding our universe and how fundamental particles interact to each other. One of the most important tasks in physics is to have more deeper insights into the detailed behavior of the strong interaction (Quantum Chromo Dynamics, QCD). Relativistic Heavy-Ion Collider (RHIC) at Brookhaven National Laboratory provides us rich phenomena of QCD, in particular a unique opportunity for us to study the QCD matter, Quark Gluon plasma, which is created at extremely high energy density. On the other hand, there are many interesting and important results from the current cosmic ray experiments. Alpha Magnetic Spectrometer (AMS-02) is one of the most powerful detectors in space and it is facing a serious challenge after 8 years operation. In this talk, I will give an introduction on the heavy-ion program and status at the RHIC and a short update on the AMS-02 experiment.</t>
        </is>
      </c>
      <c r="G2515" s="7" t="inlineStr">
        <is>
          <t>http://www.phy.ncu.edu.tw/wp-content/uploads/2019/09/IMG_177</t>
        </is>
      </c>
      <c r="H2515" s="7" t="inlineStr">
        <is>
          <t>http://www.phy.ncu.edu.tw/wp-content/uploads/2019/09/IMG_1778.jpeg</t>
        </is>
      </c>
      <c r="I2515" s="7" t="inlineStr">
        <is>
          <t>http://www.phy.ncu.edu.tw/wp-content/uploads/2019/09/IMG_178</t>
        </is>
      </c>
      <c r="J2515" s="7" t="inlineStr">
        <is>
          <t>http://www.phy.ncu.edu.tw/wp-content/uploads/2019/09/IMG_1781.jpeg</t>
        </is>
      </c>
      <c r="K2515" s="7" t="inlineStr">
        <is>
          <t>http://www.phy.ncu.edu.tw/wp-content/uploads/2019/09/IMG_178</t>
        </is>
      </c>
      <c r="L2515" s="7" t="inlineStr">
        <is>
          <t>http://www.phy.ncu.edu.tw/wp-content/uploads/2019/09/IMG_1786.jpeg</t>
        </is>
      </c>
      <c r="M2515" s="7" t="inlineStr">
        <is>
          <t>https://www.phy.ncu.edu.tw/news/colloquium20191001-from-the-ground-to-space-from-heavy-ion-physics-to-cosmic-ray/</t>
        </is>
      </c>
      <c r="N2515" s="7" t="inlineStr">
        <is>
          <t>許慧君</t>
        </is>
      </c>
    </row>
    <row r="2516" ht="79" customHeight="1">
      <c r="A2516" s="7">
        <f>TRUE()</f>
        <v/>
      </c>
      <c r="B2516" s="7" t="inlineStr">
        <is>
          <t>獎學金</t>
        </is>
      </c>
      <c r="C2516" s="7" t="n"/>
      <c r="D2516" s="14" t="n">
        <v>43731</v>
      </c>
      <c r="E2516" s="7" t="inlineStr">
        <is>
          <t>108學年度物理系宏惠光電獎學金申請公告(申請截止日延長至:10/1)</t>
        </is>
      </c>
      <c r="F2516" s="9" t="inlineStr">
        <is>
          <t>宏惠光電獎學金申請辦法(1021107會議後修正)宏惠光電股份有限公司獎助學金申請表
為獎助成績優秀且經濟有困境大學部(物理系/光電系)清寒學生(限中華民國國籍)，特設立本獎助學金。
獎助學金每系以2名為限，每名每年6萬元，分兩學期發放，領有其他獎助學金者不得重覆領取。
凡獲獎者，由該系指派同學進行每週3-5小時公共服務為原則。</t>
        </is>
      </c>
      <c r="G2516" s="7" t="inlineStr">
        <is>
          <t>宏惠光電獎學金申請辦法(1021107會議後修正)</t>
        </is>
      </c>
      <c r="H2516" s="7" t="inlineStr">
        <is>
          <t>http://www.phy.ncu.edu.tw/wp-content/uploads/2019/07/%E5%AE%8F%E6%83%A0%E5%85%89%E9%9B%BB%E7%8D%8E%E5%AD%B8%E9%87%91%E7%94%B3%E8%AB%8B%E8%BE%A6%E6%B3%951021107%E6%9C%83%E8%AD%B0%E5%BE%8C%E4%BF%AE%E6%AD%A3.pdf</t>
        </is>
      </c>
      <c r="I2516" s="7" t="inlineStr">
        <is>
          <t>宏惠光電股份有限公司獎助學金申請表</t>
        </is>
      </c>
      <c r="J2516" s="7" t="inlineStr">
        <is>
          <t>http://www.phy.ncu.edu.tw/wp-content/uploads/2019/07/%E5%AE%8F%E6%83%A0%E5%85%89%E9%9B%BB%E8%82%A1%E4%BB%BD%E6%9C%89%E9%99%90%E5%85%AC%E5%8F%B8%E7%8D%8E%E5%8A%A9%E5%AD%B8%E9%87%91%E7%94%B3%E8%AB%8B%E8%A1%A8.doc</t>
        </is>
      </c>
      <c r="K2516" s="7" t="n"/>
      <c r="L2516" s="7" t="n"/>
      <c r="M2516" s="7" t="inlineStr">
        <is>
          <t>https://www.phy.ncu.edu.tw/news/108%e5%ad%b8%e5%b9%b4%e5%ba%a6%e7%89%a9%e7%90%86%e7%b3%bb%e5%ae%8f%e6%83%a0%e5%85%89%e9%9b%bb%e7%8d%8e%e5%ad%b8%e9%87%91%e7%94%b3%e8%ab%8b%e5%85%ac%e5%91%8a%e7%94%b3%e8%ab%8b%e6%88%aa%e6%ad%a2-2/</t>
        </is>
      </c>
      <c r="N2516" s="7" t="inlineStr">
        <is>
          <t>許慧君</t>
        </is>
      </c>
    </row>
    <row r="2517" ht="92" customHeight="1">
      <c r="A2517" s="7">
        <f>TRUE()</f>
        <v/>
      </c>
      <c r="B2517" s="7" t="inlineStr">
        <is>
          <t>獎學金</t>
        </is>
      </c>
      <c r="C2517" s="7" t="n"/>
      <c r="D2517" s="14" t="n">
        <v>43731</v>
      </c>
      <c r="E2517" s="7" t="inlineStr">
        <is>
          <t>108-1學期物理系聚碩科技獎學金申請公告(申請截止日延長至:10/1)</t>
        </is>
      </c>
      <c r="F2517" s="9" t="inlineStr">
        <is>
          <t>國立中央大學物理學系聚碩科技獎學金辦法(1051004系務會議)國立中央大學物理學系聚碩科技獎學金申請表
補助2019.10-2020.03出國申請案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t>
        </is>
      </c>
      <c r="G2517" s="7" t="inlineStr">
        <is>
          <t>國立中央大學物理學系聚碩科技獎學金辦法(1051004系務會議)</t>
        </is>
      </c>
      <c r="H2517" s="7" t="inlineStr">
        <is>
          <t>http://www.phy.ncu.edu.tw/wp-content/uploads/2019/07/%E5%9C%8B%E7%AB%8B%E4%B8%AD%E5%A4%AE%E5%A4%A7%E5%AD%B8%E7%89%A9%E7%90%86%E5%AD%B8%E7%B3%BB%E8%81%9A%E7%A2%A9%E7%A7%91%E6%8A%80%E7%8D%8E%E5%AD%B8%E9%87%91%E8%BE%A6%E6%B3%951051004%E7%B3%BB%E5%8B%99%E6%9C%83%E8%AD%B0.pdf</t>
        </is>
      </c>
      <c r="I2517" s="7" t="inlineStr">
        <is>
          <t>國立中央大學物理學系聚碩科技獎學金申請表</t>
        </is>
      </c>
      <c r="J2517" s="7" t="inlineStr">
        <is>
          <t>http://www.phy.ncu.edu.tw/wp-content/uploads/2019/07/%E5%9C%8B%E7%AB%8B%E4%B8%AD%E5%A4%AE%E5%A4%A7%E5%AD%B8%E7%89%A9%E7%90%86%E5%AD%B8%E7%B3%BB%E8%81%9A%E7%A2%A9%E7%A7%91%E6%8A%80%E7%8D%8E%E5%AD%B8%E9%87%91%E7%94%B3%E8%AB%8B%E8%A1%A8.doc</t>
        </is>
      </c>
      <c r="K2517" s="7" t="n"/>
      <c r="L2517" s="7" t="n"/>
      <c r="M2517" s="7" t="inlineStr">
        <is>
          <t>https://www.phy.ncu.edu.tw/news/108-1%e5%ad%b8%e6%9c%9f%e7%89%a9%e7%90%86%e7%b3%bb%e8%81%9a%e7%a2%a9%e7%a7%91%e6%8a%80%e7%8d%8e%e5%ad%b8%ef%a4%8a%e7%94%b3%e8%ab%8b%e5%85%ac%e5%91%8a%e7%94%b3%e8%ab%8b%e6%88%aa%e6%ad%a2%e6%97%a5/</t>
        </is>
      </c>
      <c r="N2517" s="7" t="inlineStr">
        <is>
          <t>許慧君</t>
        </is>
      </c>
    </row>
    <row r="2518" ht="53" customHeight="1">
      <c r="A2518" s="7">
        <f>TRUE()</f>
        <v/>
      </c>
      <c r="B2518" s="7" t="inlineStr">
        <is>
          <t>獎學金</t>
        </is>
      </c>
      <c r="C2518" s="7" t="n"/>
      <c r="D2518" s="14" t="n">
        <v>43731</v>
      </c>
      <c r="E2518" s="7" t="inlineStr">
        <is>
          <t>108-1學期中央大學優秀學生獎學金申請公告(申請截止日延長至:10/1)</t>
        </is>
      </c>
      <c r="F2518" s="9" t="inlineStr">
        <is>
          <t>中文版-優秀學生獎學金辦法與檢附文件清單
Regulations of Governing Scholarship for Excellent Students
本校Portal-獎助學金暨工讀管理系統(網址：https://cis.ncu.edu.tw/Scholarship)完成登錄並列印系統產生之申請表併同相關資料送件。</t>
        </is>
      </c>
      <c r="G2518" s="7" t="inlineStr">
        <is>
          <t>中文版-優秀學生獎學金辦法與檢附文件清單</t>
        </is>
      </c>
      <c r="H2518" s="7" t="inlineStr">
        <is>
          <t>http://www.phy.ncu.edu.tw/wp-content/uploads/2019/08/%E4%B8%AD%E6%96%87%E7%89%88-%E5%84%AA%E7%A7%80%E5%AD%B8%E7%94%9F%E7%8D%8E%E5%AD%B8%E9%87%91%E8%BE%A6%E6%B3%95%E8%88%87%E6%AA%A2%E9%99%84%E6%96%87%E4%BB%B6%E6%B8%85%E5%96%AE.pdf</t>
        </is>
      </c>
      <c r="I2518" s="7" t="inlineStr">
        <is>
          <t>Regulations of Governing Scholarship for Excellent Students</t>
        </is>
      </c>
      <c r="J2518" s="7" t="inlineStr">
        <is>
          <t>http://www.phy.ncu.edu.tw/wp-content/uploads/2019/08/%E8%8B%B1%E6%96%87%E7%89%88-%E5%84%AA%E7%A7%80%E5%AD%B8%E7%94%9F%E7%8D%8E%E5%AD%B8%E9%87%91%E8%BE%A6%E6%B3%95%E8%88%87%E6%AA%A2%E9%99%84%E6%96%87%E4%BB%B6%E6%B8%85%E5%96%AE.pdf</t>
        </is>
      </c>
      <c r="K2518" s="7" t="n"/>
      <c r="L2518" s="7" t="n"/>
      <c r="M2518" s="7" t="inlineStr">
        <is>
          <t>https://www.phy.ncu.edu.tw/news/108-1%e5%ad%b8%e6%9c%9f%e4%b8%ad%e5%a4%ae%e5%a4%a7%e5%ad%b8%e5%84%aa%e7%a7%80%e5%ad%b8%e7%94%9f%e7%8d%8e%e5%ad%b8%e9%87%91%e7%94%b3%e8%ab%8b%e5%85%ac%e5%91%8a%e7%94%b3%e8%ab%8b%e6%88%aa%e6%ad%a2-2/</t>
        </is>
      </c>
      <c r="N2518" s="7" t="inlineStr">
        <is>
          <t>許慧君</t>
        </is>
      </c>
    </row>
    <row r="2519" ht="92" customHeight="1">
      <c r="A2519" s="7">
        <f>TRUE()</f>
        <v/>
      </c>
      <c r="B2519" s="7" t="inlineStr">
        <is>
          <t>其他</t>
        </is>
      </c>
      <c r="C2519" s="7" t="n"/>
      <c r="D2519" s="14" t="n">
        <v>43728</v>
      </c>
      <c r="E2519" s="7" t="inlineStr">
        <is>
          <t>七樓717讀書室即日起已搬遷至721與公共電腦室合併，請同學多加利用。</t>
        </is>
      </c>
      <c r="F2519" s="9" t="inlineStr">
        <is>
          <t>721室為物理系學生使用電腦、印表機及閱讀之空間，外系同學請勿進入。
進入請使用教職員證/學生證門禁卡片刷卡進入，並請隨手關門，以維護本室安全。
請勿於桌上堆放私人物品，離開時請清理桌面。請勿在讀書室內飲食及大聲喧嘩。系辦將不定時清除堆放於桌面與地面的物品，以維護整潔及所有同學使用權益。
原717讀書室內仍有許多私人物品，請同學務必盡速帶走，系辦將於10/1起清除丟棄，謝謝合作!
物理系721讀書室規範</t>
        </is>
      </c>
      <c r="G2519" s="7" t="inlineStr">
        <is>
          <t>物理系721讀書室規範</t>
        </is>
      </c>
      <c r="H2519" s="7" t="inlineStr">
        <is>
          <t>http://www.phy.ncu.edu.tw/wp-content/uploads/2019/09/物理系721讀書室規範.pdf</t>
        </is>
      </c>
      <c r="I2519" s="7" t="inlineStr">
        <is>
          <t>http://www.phy.ncu.edu.tw/wp-content/uploads/2019/09/97184.j</t>
        </is>
      </c>
      <c r="J2519" s="7" t="inlineStr">
        <is>
          <t>http://www.phy.ncu.edu.tw/wp-content/uploads/2019/09/97184.jpg</t>
        </is>
      </c>
      <c r="K2519" s="7" t="n"/>
      <c r="L2519" s="7" t="n"/>
      <c r="M2519" s="7" t="inlineStr">
        <is>
          <t>https://www.phy.ncu.edu.tw/news/%e4%b8%83%e6%a8%93717%e8%ae%80%e6%9b%b8%e5%ae%a4%e5%8d%b3%e6%97%a5%e8%b5%b7%e5%b7%b2%e6%90%ac%e9%81%b7%e8%87%b3721%e8%88%87%e5%85%ac%e5%85%b1%e9%9b%bb%e8%85%a6%e5%ae%a4%e5%90%88%e4%bd%b5%ef%bc%8c/</t>
        </is>
      </c>
      <c r="N2519" s="7" t="inlineStr">
        <is>
          <t>許慧君</t>
        </is>
      </c>
    </row>
    <row r="2520" ht="66" customHeight="1">
      <c r="A2520" s="7">
        <f>TRUE()</f>
        <v/>
      </c>
      <c r="B2520" s="7" t="inlineStr">
        <is>
          <t>其他</t>
        </is>
      </c>
      <c r="C2520" s="7" t="n"/>
      <c r="D2520" s="14" t="n">
        <v>43727</v>
      </c>
      <c r="E2520" s="7" t="inlineStr">
        <is>
          <t>10/15(二)10:00~12:00辦理消防演練</t>
        </is>
      </c>
      <c r="F2520" s="9" t="inlineStr">
        <is>
          <t>理學院於10/15(二)10:00~12:00辦理消防演練,
地點: 科三館
演練對象: 本院物理系、光電系、化學系研究生及新生
演練當日09:50先至科四館(健雄館)門口集合，女學生以穿著長褲為宜，演練完記得簽到, 謝謝!</t>
        </is>
      </c>
      <c r="G2520" s="7" t="n"/>
      <c r="H2520" s="7" t="n"/>
      <c r="I2520" s="7" t="n"/>
      <c r="J2520" s="7" t="n"/>
      <c r="K2520" s="7" t="n"/>
      <c r="L2520" s="7" t="n"/>
      <c r="M2520" s="7" t="inlineStr">
        <is>
          <t>https://www.phy.ncu.edu.tw/news/10-15%e4%ba%8c10001200%e8%be%a6%e7%90%86%e6%b6%88%e9%98%b2%e6%bc%94%e7%b7%b4/</t>
        </is>
      </c>
      <c r="N2520" s="7" t="inlineStr">
        <is>
          <t>許慧君</t>
        </is>
      </c>
    </row>
    <row r="2521" ht="40" customHeight="1">
      <c r="A2521" s="7">
        <f>TRUE()</f>
        <v/>
      </c>
      <c r="B2521" s="7" t="inlineStr">
        <is>
          <t>其他</t>
        </is>
      </c>
      <c r="C2521" s="7" t="n"/>
      <c r="D2521" s="14" t="n">
        <v>43727</v>
      </c>
      <c r="E2521" s="7" t="inlineStr">
        <is>
          <t>七樓717讀書室搬遷公告</t>
        </is>
      </c>
      <c r="F2521" s="9" t="inlineStr">
        <is>
          <t>時間:9/20-9/30
讀書室仍可使用，但公共讀書區、書櫃沙發區、儲物櫃..等各區域，請勿堆放私人物品，否則一律清除丟棄，謝謝合作!</t>
        </is>
      </c>
      <c r="G2521" s="7" t="n"/>
      <c r="H2521" s="7" t="n"/>
      <c r="I2521" s="7" t="n"/>
      <c r="J2521" s="7" t="n"/>
      <c r="K2521" s="7" t="n"/>
      <c r="L2521" s="7" t="n"/>
      <c r="M2521" s="7" t="inlineStr">
        <is>
          <t>https://www.phy.ncu.edu.tw/news/%e4%b8%83%e6%a8%93717%e8%ae%80%e6%9b%b8%e5%ae%a4%e6%90%ac%e9%81%b7%e5%85%ac%e5%91%8a/</t>
        </is>
      </c>
      <c r="N2521" s="7" t="inlineStr">
        <is>
          <t>許慧君</t>
        </is>
      </c>
    </row>
    <row r="2522" ht="261" customHeight="1">
      <c r="A2522" s="7">
        <f>TRUE()</f>
        <v/>
      </c>
      <c r="B2522" s="7" t="inlineStr">
        <is>
          <t>演講</t>
        </is>
      </c>
      <c r="C2522" s="7" t="n"/>
      <c r="D2522" s="14" t="n">
        <v>43726</v>
      </c>
      <c r="E2522" s="7" t="inlineStr">
        <is>
          <t>Colloquium20190924-KAGRA joining gravitational wave observatory network and continuous gravitational waves from pulsars</t>
        </is>
      </c>
      <c r="F2522" s="9" t="inlineStr">
        <is>
          <t>Colloquium
Department of Physics, NCU
KAGRA joining gravitational wave observatory network and continuous gravitational waves from pulsars
Speaker
Prof. Yousuke Itoh
Osaka City University
Date 2019.09.24(Tue)
Time 14:00-16:00
Place S4-625
Just after the two advanced LIGO detectors in USA started their operations in 2015, it observed the gravitational wave from a stellar mass binary black hole merger event. Since then, tens of binary black hole/neutron star events have been observed, with the Virgo gravitational wave detector in Italy joining the gravitational wave observatory network. KAGRA at Kamioka, Japan is planned to have its first observing run this year, joining the network.
In this talk, I would like to briefly review the KAGRA status, especially on the data analysis aspects. I also introduce a research on noise cleaning using independent component analysis that we recently publish our result and the search efforts on continuos gravitational waves from pulsars in KAGRA as well as in the literature.</t>
        </is>
      </c>
      <c r="G2522" s="7" t="inlineStr">
        <is>
          <t>http://www.phy.ncu.edu.tw/wp-content/uploads/2019/09/IMG_170</t>
        </is>
      </c>
      <c r="H2522" s="7" t="inlineStr">
        <is>
          <t>http://www.phy.ncu.edu.tw/wp-content/uploads/2019/09/IMG_1708.jpeg</t>
        </is>
      </c>
      <c r="I2522" s="7" t="inlineStr">
        <is>
          <t>http://www.phy.ncu.edu.tw/wp-content/uploads/2019/09/IMG_171</t>
        </is>
      </c>
      <c r="J2522" s="7" t="inlineStr">
        <is>
          <t>http://www.phy.ncu.edu.tw/wp-content/uploads/2019/09/IMG_1711.jpeg</t>
        </is>
      </c>
      <c r="K2522" s="7" t="inlineStr">
        <is>
          <t>http://www.phy.ncu.edu.tw/wp-content/uploads/2019/09/IMG_171</t>
        </is>
      </c>
      <c r="L2522" s="7" t="inlineStr">
        <is>
          <t>http://www.phy.ncu.edu.tw/wp-content/uploads/2019/09/IMG_1712.jpeg</t>
        </is>
      </c>
      <c r="M2522" s="7" t="inlineStr">
        <is>
          <t>https://www.phy.ncu.edu.tw/news/colloquium20190924-kagra-joining-gravitational-wave-observatory-network-and-continuous-gravitational-waves-from-pulsars/</t>
        </is>
      </c>
      <c r="N2522" s="7" t="inlineStr">
        <is>
          <t>許慧君</t>
        </is>
      </c>
    </row>
    <row r="2523">
      <c r="A2523" s="7">
        <f>TRUE()</f>
        <v/>
      </c>
      <c r="B2523" s="7" t="inlineStr">
        <is>
          <t>招生</t>
        </is>
      </c>
      <c r="C2523" s="7" t="n"/>
      <c r="D2523" s="14" t="n">
        <v>43726</v>
      </c>
      <c r="E2523" s="7" t="inlineStr">
        <is>
          <t>109學年度碩士班[考試入學]招生簡章</t>
        </is>
      </c>
      <c r="F2523" s="7" t="inlineStr">
        <is>
          <t>國立中央大學109學年度碩士班考試入學招生簡章</t>
        </is>
      </c>
      <c r="G2523" s="7" t="inlineStr">
        <is>
          <t>國立中央大學109學年度碩士班考試入學招生簡章</t>
        </is>
      </c>
      <c r="H2523" s="7" t="inlineStr">
        <is>
          <t>http://pdc.adm.ncu.edu.tw/Admission/%E5%90%84%E9%A0%85%E6%8B%9B%E7%94%9F/%E7%A2%A9%E5%A3%AB%E7%8F%AD%E8%80%83%E8%A9%A6/109/index.htm</t>
        </is>
      </c>
      <c r="I2523" s="7" t="n"/>
      <c r="J2523" s="7" t="n"/>
      <c r="K2523" s="7" t="n"/>
      <c r="L2523" s="7" t="n"/>
      <c r="M2523" s="7" t="inlineStr">
        <is>
          <t>https://www.phy.ncu.edu.tw/news/109%e5%ad%b8%e5%b9%b4%e5%ba%a6%e7%a2%a9%e5%a3%ab%e7%8f%ad%e8%80%83%e8%a9%a6%e5%85%a5%e5%ad%b8%e6%8b%9b%e7%94%9f%e7%b0%a1%e7%ab%a0/</t>
        </is>
      </c>
      <c r="N2523" s="7" t="inlineStr">
        <is>
          <t>許慧君</t>
        </is>
      </c>
    </row>
    <row r="2524" ht="92" customHeight="1">
      <c r="A2524" s="7">
        <f>TRUE()</f>
        <v/>
      </c>
      <c r="B2524" s="7" t="inlineStr">
        <is>
          <t>其他</t>
        </is>
      </c>
      <c r="C2524" s="7" t="n"/>
      <c r="D2524" s="14" t="n">
        <v>43725</v>
      </c>
      <c r="E2524" s="7" t="inlineStr">
        <is>
          <t>加退選將於9/17(二)23:59結束，課程如有衝堂情形9/18(三)將退選衝堂的課程</t>
        </is>
      </c>
      <c r="F2524" s="9" t="inlineStr">
        <is>
          <t>課程加退選將於9/17(二)23:59結束，課程如有衝堂情形，請儘早退選課程才不致有衝堂狀況發生，
9/17(二)當日請勿加選可能會衝堂的課程，以免9/18(三)最後一次分發造成課程衝堂。
課務組將於9/18(三)上午9:00課程分發後執行衝堂退課，只要有衝堂的課程全數皆會被退選，
並於9/19(四)更新至選課系統，
如需加選回某一門課程，請於9/19(四)~9/23(一)人工加退選期間辦理人工"加選"，謝謝!</t>
        </is>
      </c>
      <c r="G2524" s="7" t="n"/>
      <c r="H2524" s="7" t="n"/>
      <c r="I2524" s="7" t="n"/>
      <c r="J2524" s="7" t="n"/>
      <c r="K2524" s="7" t="n"/>
      <c r="L2524" s="7" t="n"/>
      <c r="M2524" s="7" t="inlineStr">
        <is>
          <t>https://www.phy.ncu.edu.tw/news/%e5%8a%a0%e9%80%80%e9%81%b8%e5%b0%87%e6%96%bc9-17%e4%ba%8c2359%e7%b5%90%e6%9d%9f%ef%bc%8c%e8%aa%b2%e7%a8%8b%e5%a6%82%e6%9c%89%e8%a1%9d%e5%a0%82%e6%83%85%e5%bd%a29-18%e4%b8%89%e5%b0%87%e9%80%80/</t>
        </is>
      </c>
      <c r="N2524" s="7" t="inlineStr">
        <is>
          <t>許慧君</t>
        </is>
      </c>
    </row>
    <row r="2525" ht="381" customHeight="1">
      <c r="A2525" s="7">
        <f>TRUE()</f>
        <v/>
      </c>
      <c r="B2525" s="7" t="inlineStr">
        <is>
          <t>獎學金</t>
        </is>
      </c>
      <c r="C2525" s="7" t="n"/>
      <c r="D2525" s="14" t="n">
        <v>43724</v>
      </c>
      <c r="E2525" s="7" t="inlineStr">
        <is>
          <t>108-1物理系獎學金申請公告(1080916更新)</t>
        </is>
      </c>
      <c r="F2525" s="9" t="inlineStr">
        <is>
          <t>有意申請獎學金者，請至物理系網頁–最新公告–獎學金公告查看申請辦法與申請表，於規定截止日前備妥申請文件送物理系辦公室，逾時不予受理! 
物理系上詮光纖獎學金(申請截止日:9/20) 2019.10-2020.03出國申請案
https://reurl.cc/30OQ0
1.補助學生出國交流獎助（研修或實驗）：每年15 萬元整。獎助大學部、碩士生、 博士生各一名，每人5 萬元整。
2.補助學生出席國際會議：每年5 萬元整。
3.研究傑出獎助：每年5 萬元整。獲獎學生共五名，每人1 萬元整。(有發表論文的同學可以申請!!!!!)
4.清寒優秀學生獎助：每年5 萬元整。成績優異(前一學年學業總平均70 分以上，各科成績均及格)者，獲獎學生一名。
物理系聚碩科技獎學金(申請截止日:9/20) 2019.10-2020.03出國申請案
https://reurl.cc/56Mxq
1.補助大學部學生出國交流獎助（開會、研修實驗、交換生）。
2.每年補助若干名，每位補助以五萬元為原則，保障一名天文專題學生，每年總獎助金30萬元整
物理系王立文女士獎學金(申請截止日:9/20)
https://reurl.cc/56MQV
1.成績優異(前一學年學業總平均70 分以上，各科成績均及格)，以女性學生優先。
2.每學年每名5萬元整(分兩學期發放)，領有其他獎助學金者不得重覆領取。
3.凡獲獎者，由系指派同學進行每週3-5小時公共服務為原則
物理系宏惠光電獎學金(申請截止日:9/20)
https://reurl.cc/AQdaY
1.獎助成績優秀且經濟有困境大學部清寒學生(限中華民國國籍)
2.每系以2名為限，每名每年6萬元，分兩學期發放，領有其他獎助學金者不得重覆領取。
3.凡獲獎者，由系指派同學進行每週3-5小時公共服務為原則。
中央大學優秀學生獎學金(申請截止日:9/20)
https://reurl.cc/xY1be
獎勵本校表現優異具特殊成就或服務熱忱的學生。每名新台幣兩萬元整，並頒發獎狀乙張。</t>
        </is>
      </c>
      <c r="G2525" s="7" t="inlineStr">
        <is>
          <t>https://reurl.cc/30OQ0</t>
        </is>
      </c>
      <c r="H2525" s="7" t="inlineStr">
        <is>
          <t>https://reurl.cc/30OQ0</t>
        </is>
      </c>
      <c r="I2525" s="7" t="inlineStr">
        <is>
          <t>https://reurl.cc/56Mxq</t>
        </is>
      </c>
      <c r="J2525" s="7" t="inlineStr">
        <is>
          <t>https://reurl.cc/56Mxq</t>
        </is>
      </c>
      <c r="K2525" s="7" t="inlineStr">
        <is>
          <t>https://reurl.cc/56MQV</t>
        </is>
      </c>
      <c r="L2525" s="7" t="inlineStr">
        <is>
          <t>https://reurl.cc/56MQV</t>
        </is>
      </c>
      <c r="M2525" s="7" t="inlineStr">
        <is>
          <t>https://www.phy.ncu.edu.tw/news/108-1%e7%89%a9%e7%90%86%e7%b3%bb%e7%8d%8e%e5%ad%b8%e9%87%91%e7%94%b3%e8%ab%8b%e5%85%ac%e5%91%8a1080916%e6%9b%b4%e6%96%b0/</t>
        </is>
      </c>
      <c r="N2525" s="7" t="inlineStr">
        <is>
          <t>許慧君</t>
        </is>
      </c>
    </row>
    <row r="2526">
      <c r="A2526" s="7">
        <f>TRUE()</f>
        <v/>
      </c>
      <c r="B2526" s="7" t="inlineStr">
        <is>
          <t>其他</t>
        </is>
      </c>
      <c r="C2526" s="7" t="n"/>
      <c r="D2526" s="14" t="n">
        <v>43724</v>
      </c>
      <c r="E2526" s="7" t="inlineStr">
        <is>
          <t>「研究所推甄排名證明書」9月23日(星期一)上午10點開放申請</t>
        </is>
      </c>
      <c r="F2526" s="7" t="n"/>
      <c r="G2526" s="7" t="inlineStr">
        <is>
          <t>http://www.phy.ncu.edu.tw/wp-content/uploads/2019/09/1080912</t>
        </is>
      </c>
      <c r="H2526" s="7" t="inlineStr">
        <is>
          <t>http://www.phy.ncu.edu.tw/wp-content/uploads/2019/09/1080912_1.jpg</t>
        </is>
      </c>
      <c r="I2526" s="7" t="n"/>
      <c r="J2526" s="7" t="n"/>
      <c r="K2526" s="7" t="n"/>
      <c r="L2526" s="7" t="n"/>
      <c r="M2526" s="7" t="inlineStr">
        <is>
          <t>https://www.phy.ncu.edu.tw/news/%e3%80%8c%e7%a0%94%e7%a9%b6%e6%89%80%e6%8e%a8%e7%94%84%e6%8e%92%e5%90%8d%e8%ad%89%e6%98%8e%e6%9b%b8%e3%80%8d9%e6%9c%8823%e6%97%a5%e6%98%9f%e6%9c%9f%e4%b8%80%e4%b8%8a%e5%8d%8810%e9%bb%9e%e9%96%8b/</t>
        </is>
      </c>
      <c r="N2526" s="7" t="inlineStr">
        <is>
          <t>許慧君</t>
        </is>
      </c>
    </row>
    <row r="2527">
      <c r="A2527" s="7">
        <f>TRUE()</f>
        <v/>
      </c>
      <c r="B2527" s="7" t="inlineStr">
        <is>
          <t>招生</t>
        </is>
      </c>
      <c r="C2527" s="7" t="n"/>
      <c r="D2527" s="14" t="n">
        <v>43724</v>
      </c>
      <c r="E2527" s="7" t="inlineStr">
        <is>
          <t>109學年度碩士班、博士班[甄試入學]招生簡章</t>
        </is>
      </c>
      <c r="F2527" s="7" t="inlineStr">
        <is>
          <t>109學年度碩士班、博士班甄試入學招生簡章</t>
        </is>
      </c>
      <c r="G2527" s="7" t="inlineStr">
        <is>
          <t>109學年度碩士班、博士班甄試入學招生簡章</t>
        </is>
      </c>
      <c r="H2527" s="7" t="inlineStr">
        <is>
          <t>http://pdc.adm.ncu.edu.tw/Admission/%E5%90%84%E9%A0%85%E6%8B%9B%E7%94%9F/%E7%A2%A9%E5%8D%9A%E7%8F%AD%E7%94%84%E8%A9%A6/109/index.htm</t>
        </is>
      </c>
      <c r="I2527" s="7" t="n"/>
      <c r="J2527" s="7" t="n"/>
      <c r="K2527" s="7" t="n"/>
      <c r="L2527" s="7" t="n"/>
      <c r="M2527" s="7" t="inlineStr">
        <is>
          <t>https://www.phy.ncu.edu.tw/news/109%e5%ad%b8%e5%b9%b4%e5%ba%a6%e7%a2%a9%e5%a3%ab%e7%8f%ad%e3%80%81%e5%8d%9a%e5%a3%ab%e7%8f%ad%e7%94%84%e8%a9%a6%e5%85%a5%e5%ad%b8%e6%8b%9b%e7%94%9f%e7%b0%a1%e7%ab%a0/</t>
        </is>
      </c>
      <c r="N2527" s="7" t="inlineStr">
        <is>
          <t>許慧君</t>
        </is>
      </c>
    </row>
    <row r="2528" ht="183" customHeight="1">
      <c r="A2528" s="7">
        <f>TRUE()</f>
        <v/>
      </c>
      <c r="B2528" s="7" t="inlineStr">
        <is>
          <t>演講</t>
        </is>
      </c>
      <c r="C2528" s="7" t="n"/>
      <c r="D2528" s="14" t="n">
        <v>43720</v>
      </c>
      <c r="E2528" s="7" t="inlineStr">
        <is>
          <t>20190917研究生心理適應座談</t>
        </is>
      </c>
      <c r="F2528" s="9" t="inlineStr">
        <is>
          <t>Department of Physics, NCU
研究生心理適應座談
高C/P值之研究生生活
諮商中心
Time: 2019.09.17(Tue) 10:00-12:00
Location: S4-202
物理系碩博士新生請務必參加(需簽到退)!
亦歡迎大學部高年級同學、研究所舊生參加
座談內容：
真實中大研究生生活的樣貌
如何面對與大學不同之同儕關係與師生關係
如何以健康的心態因應研究壓力
自己或同學遇到嚴重的人生失落，該如何處理才能停損?
自我檢測心情-衛福部心情溫度計之APP介紹與自我檢測</t>
        </is>
      </c>
      <c r="G2528" s="7" t="n"/>
      <c r="H2528" s="7" t="n"/>
      <c r="I2528" s="7" t="n"/>
      <c r="J2528" s="7" t="n"/>
      <c r="K2528" s="7" t="n"/>
      <c r="L2528" s="7" t="n"/>
      <c r="M2528" s="7" t="inlineStr">
        <is>
          <t>https://www.phy.ncu.edu.tw/news/20190917%e7%a0%94%e7%a9%b6%e7%94%9f%e5%bf%83%e7%90%86%e9%81%a9%e6%87%89%e5%ba%a7%e8%ab%87/</t>
        </is>
      </c>
      <c r="N2528" s="7" t="inlineStr">
        <is>
          <t>許慧君</t>
        </is>
      </c>
    </row>
    <row r="2529" ht="92" customHeight="1">
      <c r="A2529" s="7">
        <f>TRUE()</f>
        <v/>
      </c>
      <c r="B2529" s="7" t="inlineStr">
        <is>
          <t>獎學金</t>
        </is>
      </c>
      <c r="C2529" s="7" t="n"/>
      <c r="D2529" s="14" t="n">
        <v>43720</v>
      </c>
      <c r="E2529" s="7" t="inlineStr">
        <is>
          <t>108年度「鄭豐喜研究所／大學獎學金」</t>
        </is>
      </c>
      <c r="F2529" s="9" t="inlineStr">
        <is>
          <t>108年度「鄭豐喜研究所／大學獎學金」申請辦法PDF檔
(內含：申請辦法、申請書、社福論文引言、家境調查表、報名專用信封)
＊也可至網站www.cfh.org.tw 下載申請資料
＊申請日期：即日起至10月15日止
財團法人鄭豐喜文化教育基金會
電話：02-27532341(代表號)     聯絡人：何祖玫
網址www.cfh.org.tw</t>
        </is>
      </c>
      <c r="G2529" s="7" t="inlineStr">
        <is>
          <t>108年度「鄭豐喜研究所／大學獎學金」申請辦法PDF檔</t>
        </is>
      </c>
      <c r="H2529" s="7" t="inlineStr">
        <is>
          <t>http://www.phy.ncu.edu.tw/wp-content/uploads/2019/09/108年度鄭豐喜研究所大學獎學金.pdf</t>
        </is>
      </c>
      <c r="I2529" s="7" t="inlineStr">
        <is>
          <t>www.cfh.org.tw</t>
        </is>
      </c>
      <c r="J2529" s="7" t="inlineStr">
        <is>
          <t>http://www.cfh.org.tw</t>
        </is>
      </c>
      <c r="K2529" s="7" t="inlineStr">
        <is>
          <t>www.cfh.org.tw</t>
        </is>
      </c>
      <c r="L2529" s="7" t="inlineStr">
        <is>
          <t>http://www.cfh.org.tw/</t>
        </is>
      </c>
      <c r="M2529" s="7" t="inlineStr">
        <is>
          <t>https://www.phy.ncu.edu.tw/news/108%e5%b9%b4%e5%ba%a6%e3%80%8c%e9%84%ad%e8%b1%90%e5%96%9c%e7%a0%94%e7%a9%b6%e6%89%80%ef%bc%8f%e5%a4%a7%e5%ad%b8%e7%8d%8e%e5%ad%b8%e9%87%91%e3%80%8d/</t>
        </is>
      </c>
      <c r="N2529" s="7" t="inlineStr">
        <is>
          <t>許慧君</t>
        </is>
      </c>
    </row>
    <row r="2530">
      <c r="A2530" s="7">
        <f>TRUE()</f>
        <v/>
      </c>
      <c r="B2530" s="7" t="inlineStr">
        <is>
          <t>其他</t>
        </is>
      </c>
      <c r="C2530" s="7" t="n"/>
      <c r="D2530" s="14" t="n">
        <v>43719</v>
      </c>
      <c r="E2530" s="7" t="inlineStr">
        <is>
          <t>415施工公告</t>
        </is>
      </c>
      <c r="F2530" s="7" t="inlineStr">
        <is>
          <t>本館415實驗室於9/16-10/11進行整修工程，施工期間略有噪音粉塵，不便之處敬請見諒!</t>
        </is>
      </c>
      <c r="G2530" s="7" t="n"/>
      <c r="H2530" s="7" t="n"/>
      <c r="I2530" s="7" t="n"/>
      <c r="J2530" s="7" t="n"/>
      <c r="K2530" s="7" t="n"/>
      <c r="L2530" s="7" t="n"/>
      <c r="M2530" s="7" t="inlineStr">
        <is>
          <t>https://www.phy.ncu.edu.tw/news/415%e6%96%bd%e5%b7%a5%e5%85%ac%e5%91%8a/</t>
        </is>
      </c>
      <c r="N2530" s="7" t="inlineStr">
        <is>
          <t>許慧君</t>
        </is>
      </c>
    </row>
    <row r="2531" ht="53" customHeight="1">
      <c r="A2531" s="7">
        <f>TRUE()</f>
        <v/>
      </c>
      <c r="B2531" s="7" t="inlineStr">
        <is>
          <t>其他</t>
        </is>
      </c>
      <c r="C2531" s="7" t="n"/>
      <c r="D2531" s="14" t="n">
        <v>43719</v>
      </c>
      <c r="E2531" s="7" t="inlineStr">
        <is>
          <t>瑞士姊妹校及科研機構短期參訪交流活動甄選(理學院大學部學生)</t>
        </is>
      </c>
      <c r="F2531" s="9" t="inlineStr">
        <is>
          <t>報名表  SwissVisit_報名表_1080909
說明會: 108年9月23日(星期一)下午17:00-17:30於理學院科二館203室
全程參與此次說明會者理學院會贈送小木屋鬆餅50元餐券一張+國際視野時數1小時
參加說明會採報名制，報名網址：https://forms.gle/BZnp1mmoeySd8Ci59</t>
        </is>
      </c>
      <c r="G2531" s="7" t="inlineStr">
        <is>
          <t>SwissVisit_報名表_1080909</t>
        </is>
      </c>
      <c r="H2531" s="7" t="inlineStr">
        <is>
          <t>http://www.phy.ncu.edu.tw/wp-content/uploads/2019/09/SwissVisit_報名表_1080909.doc</t>
        </is>
      </c>
      <c r="I2531" s="7" t="inlineStr">
        <is>
          <t>https://forms.gle/BZnp1mmoeySd8Ci59</t>
        </is>
      </c>
      <c r="J2531" s="7" t="inlineStr">
        <is>
          <t>https://forms.gle/BZnp1mmoeySd8Ci59</t>
        </is>
      </c>
      <c r="K2531" s="7" t="inlineStr">
        <is>
          <t>http://www.phy.ncu.edu.tw/wp-content/uploads/2019/09/公告圖檔000</t>
        </is>
      </c>
      <c r="L2531" s="7" t="inlineStr">
        <is>
          <t>http://www.phy.ncu.edu.tw/wp-content/uploads/2019/09/公告圖檔0001_0918.jpg</t>
        </is>
      </c>
      <c r="M2531" s="7" t="inlineStr">
        <is>
          <t>https://www.phy.ncu.edu.tw/news/%e7%91%9e%e5%a3%ab%e5%a7%8a%e5%a6%b9%e6%a0%a1%e5%8f%8a%e7%a7%91%e7%a0%94%e6%a9%9f%e6%a7%8b%e7%9f%ad%e6%9c%9f%e5%8f%83%e8%a8%aa%e4%ba%a4%e6%b5%81%e6%b4%bb%e5%8b%95%e7%94%84%e9%81%b8%e7%90%86%e5%ad%b8/</t>
        </is>
      </c>
      <c r="N2531" s="7" t="inlineStr">
        <is>
          <t>劉怡貞</t>
        </is>
      </c>
    </row>
    <row r="2532">
      <c r="A2532" s="7">
        <f>TRUE()</f>
        <v/>
      </c>
      <c r="B2532" s="7" t="inlineStr">
        <is>
          <t>其他</t>
        </is>
      </c>
      <c r="C2532" s="7" t="n"/>
      <c r="D2532" s="14" t="n">
        <v>43719</v>
      </c>
      <c r="E2532" s="7" t="inlineStr">
        <is>
          <t>失物招領(108.09.11)</t>
        </is>
      </c>
      <c r="F2532" s="7" t="inlineStr">
        <is>
          <t>有遺失下列物品者，請儘速至物理系辦(S4-629)認領! 未領取物品將於108.09.30清除。</t>
        </is>
      </c>
      <c r="G2532" s="7" t="inlineStr">
        <is>
          <t>http://www.phy.ncu.edu.tw/wp-content/uploads/2019/09/2019091</t>
        </is>
      </c>
      <c r="H2532" s="7" t="inlineStr">
        <is>
          <t>http://www.phy.ncu.edu.tw/wp-content/uploads/2019/09/20190911_123933.jpg</t>
        </is>
      </c>
      <c r="I2532" s="7" t="inlineStr">
        <is>
          <t>http://www.phy.ncu.edu.tw/wp-content/uploads/2019/09/2019091</t>
        </is>
      </c>
      <c r="J2532" s="7" t="inlineStr">
        <is>
          <t>http://www.phy.ncu.edu.tw/wp-content/uploads/2019/09/20190911_124213.jpg</t>
        </is>
      </c>
      <c r="K2532" s="7" t="inlineStr">
        <is>
          <t>http://www.phy.ncu.edu.tw/wp-content/uploads/2019/09/2019091</t>
        </is>
      </c>
      <c r="L2532" s="7" t="inlineStr">
        <is>
          <t>http://www.phy.ncu.edu.tw/wp-content/uploads/2019/09/20190911_124357.jpg</t>
        </is>
      </c>
      <c r="M2532" s="7" t="inlineStr">
        <is>
          <t>https://www.phy.ncu.edu.tw/news/%e5%a4%b1%e7%89%a9%e6%8b%9b%e9%a0%98108-09-11/</t>
        </is>
      </c>
      <c r="N2532" s="7" t="inlineStr">
        <is>
          <t>許慧君</t>
        </is>
      </c>
    </row>
    <row r="2533" ht="222" customHeight="1">
      <c r="A2533" s="7">
        <f>TRUE()</f>
        <v/>
      </c>
      <c r="B2533" s="7" t="inlineStr">
        <is>
          <t>演講</t>
        </is>
      </c>
      <c r="C2533" s="7" t="n"/>
      <c r="D2533" s="14" t="n">
        <v>43719</v>
      </c>
      <c r="E2533" s="7" t="inlineStr">
        <is>
          <t>Colloquium20190917-Advancement in Medical Imaging Technology (MRI, CT, PET)</t>
        </is>
      </c>
      <c r="F2533" s="9" t="inlineStr">
        <is>
          <t>Colloquium
Department of Physics, NCU
Advancement in Medical Imaging Technology (MRI, CT, PET)
Speaker
Dr. Chien-Yuan Eddy Lin (林建源)
Application Manager/MR advanced application specialist
GE Healthcare奇異亞洲醫療設備股份有限公司
Date 2019.09.17(Tue)
Time 14:00-16:00
Place S4-625
Noninvasive medical imaging has played an increasingly important role in clinical diagnosis and patient management. It acts eyes for physicians to look into details to get the disease information in anatomic, physiologic, and molecular level. The specific aim of this presentation is to introduce the magnetic resonance imaging (MRI) principle and understand the functional difference among the imaging modalities, MRI, computed tomography (CT), and Positron Emitted Tomography (PET). Additionally, the recent progress of medical imaging development will be discussed.</t>
        </is>
      </c>
      <c r="G2533" s="7" t="n"/>
      <c r="H2533" s="7" t="n"/>
      <c r="I2533" s="7" t="n"/>
      <c r="J2533" s="7" t="n"/>
      <c r="K2533" s="7" t="n"/>
      <c r="L2533" s="7" t="n"/>
      <c r="M2533" s="7" t="inlineStr">
        <is>
          <t>https://www.phy.ncu.edu.tw/news/colloquium20190917-advancement-in-medical-imaging-technology-mri-ct-pet/</t>
        </is>
      </c>
      <c r="N2533" s="7" t="inlineStr">
        <is>
          <t>許慧君</t>
        </is>
      </c>
    </row>
    <row r="2534">
      <c r="A2534" s="7">
        <f>TRUE()</f>
        <v/>
      </c>
      <c r="B2534" s="7" t="inlineStr">
        <is>
          <t>高中生</t>
        </is>
      </c>
      <c r="C2534" s="7" t="n"/>
      <c r="D2534" s="14" t="n">
        <v>43718</v>
      </c>
      <c r="E2534" s="7" t="inlineStr">
        <is>
          <t>物理系網路系刊ProPHY No.03</t>
        </is>
      </c>
      <c r="F2534" s="7" t="inlineStr">
        <is>
          <t>https://ncuphybook.wixsite.com/prophyno03</t>
        </is>
      </c>
      <c r="G2534" s="7" t="inlineStr">
        <is>
          <t>https://ncuphybook.wixsite.com/prophyno03</t>
        </is>
      </c>
      <c r="H2534" s="7" t="inlineStr">
        <is>
          <t>https://ncuphybook.wixsite.com/prophyno03</t>
        </is>
      </c>
      <c r="I2534" s="7" t="n"/>
      <c r="J2534" s="7" t="n"/>
      <c r="K2534" s="7" t="n"/>
      <c r="L2534" s="7" t="n"/>
      <c r="M2534" s="7" t="inlineStr">
        <is>
          <t>https://www.phy.ncu.edu.tw/news/%e7%89%a9%e7%90%86%e7%b3%bb%e7%b6%b2%e8%b7%af%e7%b3%bb%e5%88%8aprophy-no-03/</t>
        </is>
      </c>
      <c r="N2534" s="7" t="inlineStr">
        <is>
          <t>許慧君</t>
        </is>
      </c>
    </row>
    <row r="2535" ht="66" customHeight="1">
      <c r="A2535" s="7">
        <f>TRUE()</f>
        <v/>
      </c>
      <c r="B2535" s="7" t="inlineStr">
        <is>
          <t>其他</t>
        </is>
      </c>
      <c r="C2535" s="7" t="n"/>
      <c r="D2535" s="14" t="n">
        <v>43717</v>
      </c>
      <c r="E2535" s="7" t="inlineStr">
        <is>
          <t>108-1物理系研究生畢業離校手續Graduate Students’ Graduation Procedure of the Physics Department</t>
        </is>
      </c>
      <c r="F2535" s="9" t="inlineStr">
        <is>
          <t>物理系研究生畢業離校手續Graduate Students’ Graduation Procedure of the Physics Department
物理系離校系所同意書Graduation Form of the Physics Department of National Central University
公告108學年度第1學期頒發學位證書相關注意事項</t>
        </is>
      </c>
      <c r="G2535" s="7" t="inlineStr">
        <is>
          <t>物理系研究生畢業離校手續Graduate Students’ Graduation Procedure of the P</t>
        </is>
      </c>
      <c r="H2535" s="7" t="inlineStr">
        <is>
          <t>http://www.phy.ncu.edu.tw/wp-content/uploads/2019/09/物理系研究生畢業離校手續Graduate-Students’-Graduation-Procedure-of-the-Physics-Department.pdf</t>
        </is>
      </c>
      <c r="I2535" s="7" t="inlineStr">
        <is>
          <t>物理系離校系所同意書Graduation Form of the Physics Department of Natio</t>
        </is>
      </c>
      <c r="J2535" s="7" t="inlineStr">
        <is>
          <t>http://www.phy.ncu.edu.tw/wp-content/uploads/2019/09/物理系離校系所同意書Graduation-Form-of-the-Physics-Department-of-National-Central-University-1-1.pdf</t>
        </is>
      </c>
      <c r="K2535" s="7" t="inlineStr">
        <is>
          <t>公告108學年度第1學期頒發學位證書相關注意事項</t>
        </is>
      </c>
      <c r="L2535" s="7" t="inlineStr">
        <is>
          <t>http://www.phy.ncu.edu.tw/wp-content/uploads/2019/09/公告108學年度第1學期頒發學位證書相關注意事項-1.pdf</t>
        </is>
      </c>
      <c r="M2535" s="7" t="inlineStr">
        <is>
          <t>https://www.phy.ncu.edu.tw/news/graduate-students-graduation-procedure-of-the-physics-department/</t>
        </is>
      </c>
      <c r="N2535" s="7" t="inlineStr">
        <is>
          <t>許慧君</t>
        </is>
      </c>
    </row>
    <row r="2536" ht="170" customHeight="1">
      <c r="A2536" s="7">
        <f>TRUE()</f>
        <v/>
      </c>
      <c r="B2536" s="7" t="inlineStr">
        <is>
          <t>其他</t>
        </is>
      </c>
      <c r="C2536" s="7" t="n"/>
      <c r="D2536" s="14" t="n">
        <v>43714</v>
      </c>
      <c r="E2536" s="7" t="inlineStr">
        <is>
          <t>碩一新生英文能力 (TOEFL ITP )測驗考試English Proficiency Test (TOFEL ITP) for First-year Master Students</t>
        </is>
      </c>
      <c r="F2536" s="9" t="inlineStr">
        <is>
          <t>碩一新生英文能力 (TOEFL ITP )測驗考試
http://pdc.adm.ncu.edu.tw/postM/post/adm/1080905_c.pdf
惟碩一新生之相關英文檢定成績如已達本校各學院大學部畢業英文門檻者（本校各學院學士班英文畢業門檻，詳見http://www.lc.ncu.edu.tw/main/chinese/graduation_105.php 網頁說明)，得免參加本測驗考試。符合前開免參加考試資格者，應向系所出具證明(10/4前繳交成績單影本至物理系辦)
English Proficiency Test (TOFEL ITP) for First-year Master Students
http://pdc.adm.ncu.edu.tw/postM/post/adm/1080905_E.pdf
Students may waive the test if they have already reached the graduation requirements of the department. (more information regarding graduation requirements of the department, please see: http://www.lc.ncu.edu.tw/main/chinese/graduation_105.php). Those who are qualified for test waiver shall submit the certification to their departments.( Submit copy of transcripts to physics department office before 10/4)</t>
        </is>
      </c>
      <c r="G2536" s="7" t="inlineStr">
        <is>
          <t>http://pdc.adm.ncu.edu.tw/postM/post/adm/1080905_c.pdf</t>
        </is>
      </c>
      <c r="H2536" s="7" t="inlineStr">
        <is>
          <t>http://pdc.adm.ncu.edu.tw/postM/post/adm/1080905_c.pdf</t>
        </is>
      </c>
      <c r="I2536" s="7" t="inlineStr">
        <is>
          <t>http://www.lc.ncu.edu.tw/main/chinese/graduation_105.php</t>
        </is>
      </c>
      <c r="J2536" s="7" t="inlineStr">
        <is>
          <t>http://www.lc.ncu.edu.tw/main/chinese/graduation_105.php</t>
        </is>
      </c>
      <c r="K2536" s="7" t="inlineStr">
        <is>
          <t>http://pdc.adm.ncu.edu.tw/postM/post/adm/1080905_E.pdf</t>
        </is>
      </c>
      <c r="L2536" s="7" t="inlineStr">
        <is>
          <t>http://pdc.adm.ncu.edu.tw/postM/post/adm/1080905_E.pdf</t>
        </is>
      </c>
      <c r="M2536" s="7" t="inlineStr">
        <is>
          <t>https://www.phy.ncu.edu.tw/news/%e7%a2%a9%e4%b8%80%e6%96%b0%e7%94%9f%e8%8b%b1%e6%96%87%e8%83%bd%e5%8a%9b-toefl-itp-%e6%b8%ac%e9%a9%97%e8%80%83%e8%a9%a6/</t>
        </is>
      </c>
      <c r="N2536" s="7" t="inlineStr">
        <is>
          <t>許慧君</t>
        </is>
      </c>
    </row>
    <row r="2537" ht="118" customHeight="1">
      <c r="A2537" s="7">
        <f>TRUE()</f>
        <v/>
      </c>
      <c r="B2537" s="7" t="inlineStr">
        <is>
          <t>演講</t>
        </is>
      </c>
      <c r="C2537" s="7" t="n"/>
      <c r="D2537" s="14" t="n">
        <v>43713</v>
      </c>
      <c r="E2537" s="7" t="inlineStr">
        <is>
          <t>Colloquium20190910-實驗室危機處理</t>
        </is>
      </c>
      <c r="F2537" s="9" t="inlineStr">
        <is>
          <t>Colloquium
Department of Physics, NCU
實驗室危機處理
Speaker
蔡松霖 講師
中華民國生命保護協會
Date 2019.09.10(Tue)
Time 14:00-16:00
Place S4-625</t>
        </is>
      </c>
      <c r="G2537" s="7" t="n"/>
      <c r="H2537" s="7" t="n"/>
      <c r="I2537" s="7" t="n"/>
      <c r="J2537" s="7" t="n"/>
      <c r="K2537" s="7" t="n"/>
      <c r="L2537" s="7" t="n"/>
      <c r="M2537" s="7" t="inlineStr">
        <is>
          <t>https://www.phy.ncu.edu.tw/news/colloquium20190910-%e5%af%a6%e9%a9%97%e5%ae%a4%e5%8d%b1%e6%a9%9f%e4%b9%8b%e6%97%85%e6%9a%a8%e6%83%85%e7%b7%92%e7%b4%93%e5%a3%93/</t>
        </is>
      </c>
      <c r="N2537" s="7" t="inlineStr">
        <is>
          <t>許慧君</t>
        </is>
      </c>
    </row>
    <row r="2538" ht="144" customHeight="1">
      <c r="A2538" s="7">
        <f>TRUE()</f>
        <v/>
      </c>
      <c r="B2538" s="7" t="inlineStr">
        <is>
          <t>其他</t>
        </is>
      </c>
      <c r="C2538" s="7" t="n"/>
      <c r="D2538" s="14" t="n">
        <v>43712</v>
      </c>
      <c r="E2538" s="7" t="inlineStr">
        <is>
          <t>本系717讀書室學生信件清除公告</t>
        </is>
      </c>
      <c r="F2538" s="9" t="inlineStr">
        <is>
          <t>本系717讀書室學生信件清除公告
本系擬進行七樓717讀書室重新整修--
1. 所有學生信件，已搬移至系辦公室(位置如照片)，
2. 目前信件多數為置放許久(久至半年都有)，請於108/9/23(一)前至系辦查看是否自己未領信件，本系於108/9/24起進行清除作業，不再保留，並請同學定期至系辦查看是否有自己信件。
3. 自9月開始，每月月底於本系FB公告當月所收未領信件名單，公告後滿2週即清除或退回未領信件，系不負責保管，請務必留意!
(信件不再送實驗室或研究室，請務必自行至系辦查領)
物理系辦公室
108/09/04</t>
        </is>
      </c>
      <c r="G2538" s="7" t="inlineStr">
        <is>
          <t>http://www.phy.ncu.edu.tw/wp-content/uploads/2019/09/信箱2S__3</t>
        </is>
      </c>
      <c r="H2538" s="7" t="inlineStr">
        <is>
          <t>http://www.phy.ncu.edu.tw/wp-content/uploads/2019/09/信箱2S__3268617.jpg</t>
        </is>
      </c>
      <c r="I2538" s="7" t="inlineStr">
        <is>
          <t>http://www.phy.ncu.edu.tw/wp-content/uploads/2019/09/信箱1.jpg</t>
        </is>
      </c>
      <c r="J2538" s="7" t="inlineStr">
        <is>
          <t>http://www.phy.ncu.edu.tw/wp-content/uploads/2019/09/信箱1.jpg</t>
        </is>
      </c>
      <c r="K2538" s="7" t="n"/>
      <c r="L2538" s="7" t="n"/>
      <c r="M2538" s="7" t="inlineStr">
        <is>
          <t>https://www.phy.ncu.edu.tw/news/%e6%9c%ac%e7%b3%bb717%e8%ae%80%e6%9b%b8%e5%ae%a4%e5%ad%b8%e7%94%9f%e4%bf%a1%e4%bb%b6%e6%b8%85%e9%99%a4%e5%85%ac%e5%91%8a/</t>
        </is>
      </c>
      <c r="N2538" s="7" t="inlineStr">
        <is>
          <t>劉怡貞</t>
        </is>
      </c>
    </row>
    <row r="2539" ht="40" customHeight="1">
      <c r="A2539" s="7">
        <f>TRUE()</f>
        <v/>
      </c>
      <c r="B2539" s="7" t="inlineStr">
        <is>
          <t>其他</t>
        </is>
      </c>
      <c r="C2539" s="7" t="n"/>
      <c r="D2539" s="14" t="n">
        <v>43712</v>
      </c>
      <c r="E2539" s="7" t="inlineStr">
        <is>
          <t>理學院「學生出國說明會」</t>
        </is>
      </c>
      <c r="F2539" s="9" t="inlineStr">
        <is>
          <t>國際處將於9/24(二)10:00特地為理學院同學辦理「學生出國說明會」，地點改在理學院教學館101教室。
有意出席的同學至Portal報名系統報名https://cis.ncu.edu.tw/ActivitySys/activitys/95</t>
        </is>
      </c>
      <c r="G2539" s="7" t="inlineStr">
        <is>
          <t>https://cis.ncu.edu.tw/ActivitySys/activitys/95</t>
        </is>
      </c>
      <c r="H2539" s="7" t="inlineStr">
        <is>
          <t>https://cis.ncu.edu.tw/ActivitySys/activitys/95</t>
        </is>
      </c>
      <c r="I2539" s="7" t="inlineStr">
        <is>
          <t>http://www.phy.ncu.edu.tw/wp-content/uploads/2019/09/0924-理學</t>
        </is>
      </c>
      <c r="J2539" s="7" t="inlineStr">
        <is>
          <t>http://www.phy.ncu.edu.tw/wp-content/uploads/2019/09/0924-理學院說明會.jpg</t>
        </is>
      </c>
      <c r="K2539" s="7" t="n"/>
      <c r="L2539" s="7" t="n"/>
      <c r="M2539" s="7" t="inlineStr">
        <is>
          <t>https://www.phy.ncu.edu.tw/news/%e7%90%86%e5%ad%b8%e9%99%a2%e3%80%8c%e5%ad%b8%e7%94%9f%e5%87%ba%e5%9c%8b%e8%aa%aa%e6%98%8e%e6%9c%83%e3%80%8d/</t>
        </is>
      </c>
      <c r="N2539" s="7" t="inlineStr">
        <is>
          <t>許慧君</t>
        </is>
      </c>
    </row>
    <row r="2540">
      <c r="A2540" s="7">
        <f>TRUE()</f>
        <v/>
      </c>
      <c r="B2540" s="7" t="inlineStr">
        <is>
          <t>其他</t>
        </is>
      </c>
      <c r="C2540" s="7" t="n"/>
      <c r="D2540" s="14" t="n">
        <v>43712</v>
      </c>
      <c r="E2540" s="7" t="inlineStr">
        <is>
          <t>圖書館108學年度第1學期新生推廣利用教育課程表</t>
        </is>
      </c>
      <c r="F2540" s="7" t="n"/>
      <c r="G2540" s="7" t="inlineStr">
        <is>
          <t>http://www.phy.ncu.edu.tw/wp-content/uploads/2019/09/108上利用教</t>
        </is>
      </c>
      <c r="H2540" s="7" t="inlineStr">
        <is>
          <t>http://www.phy.ncu.edu.tw/wp-content/uploads/2019/09/108上利用教育課程表.jpg</t>
        </is>
      </c>
      <c r="I2540" s="7" t="n"/>
      <c r="J2540" s="7" t="n"/>
      <c r="K2540" s="7" t="n"/>
      <c r="L2540" s="7" t="n"/>
      <c r="M2540" s="7" t="inlineStr">
        <is>
          <t>https://www.phy.ncu.edu.tw/news/%e5%9c%96%e6%9b%b8%e9%a4%a8108%e5%ad%b8%e5%b9%b4%e5%ba%a6%e7%ac%ac1%e5%ad%b8%e6%9c%9f%e6%96%b0%e7%94%9f%e6%8e%a8%e5%bb%a3%e5%88%a9%e7%94%a8%e6%95%99%e8%82%b2%e8%aa%b2%e7%a8%8b%e8%a1%a8/</t>
        </is>
      </c>
      <c r="N2540" s="7" t="inlineStr">
        <is>
          <t>許慧君</t>
        </is>
      </c>
    </row>
    <row r="2541" ht="27" customHeight="1">
      <c r="A2541" s="7">
        <f>TRUE()</f>
        <v/>
      </c>
      <c r="B2541" s="7" t="inlineStr">
        <is>
          <t>其他</t>
        </is>
      </c>
      <c r="C2541" s="7" t="n"/>
      <c r="D2541" s="14" t="n">
        <v>43711</v>
      </c>
      <c r="E2541" s="7" t="inlineStr">
        <is>
          <t>教務處註冊組 抵免修系統路徑修改通知</t>
        </is>
      </c>
      <c r="F2541" s="9" t="inlineStr">
        <is>
          <t>教務處註冊組 抵免修系統路徑修改通知，請點選進入使用說明：
課程抵免修系統使用說明-20190821</t>
        </is>
      </c>
      <c r="G2541" s="7" t="inlineStr">
        <is>
          <t>課程抵免修系統使用說明-20190821</t>
        </is>
      </c>
      <c r="H2541" s="7" t="inlineStr">
        <is>
          <t>http://www.phy.ncu.edu.tw/wp-content/uploads/2019/09/課程抵免修系統使用說明-20190821.pdf</t>
        </is>
      </c>
      <c r="I2541" s="7" t="n"/>
      <c r="J2541" s="7" t="n"/>
      <c r="K2541" s="7" t="n"/>
      <c r="L2541" s="7" t="n"/>
      <c r="M2541" s="7" t="inlineStr">
        <is>
          <t>https://www.phy.ncu.edu.tw/news/%e6%95%99%e5%8b%99%e8%99%95%e8%a8%bb%e5%86%8a%e7%b5%84-%e6%8a%b5%e5%85%8d%e4%bf%ae%e7%b3%bb%e7%b5%b1%e8%b7%af%e5%be%91%e4%bf%ae%e6%94%b9%e9%80%9a%e7%9f%a5/</t>
        </is>
      </c>
      <c r="N2541" s="7" t="inlineStr">
        <is>
          <t>吳菁穗</t>
        </is>
      </c>
    </row>
    <row r="2542">
      <c r="A2542" s="7">
        <f>TRUE()</f>
        <v/>
      </c>
      <c r="B2542" s="7" t="inlineStr">
        <is>
          <t>其他</t>
        </is>
      </c>
      <c r="C2542" s="7" t="n"/>
      <c r="D2542" s="14" t="n">
        <v>43710</v>
      </c>
      <c r="E2542" s="7" t="inlineStr">
        <is>
          <t>全校TA培訓工作坊</t>
        </is>
      </c>
      <c r="F2542" s="7" t="n"/>
      <c r="G2542" s="7" t="inlineStr">
        <is>
          <t>http://www.phy.ncu.edu.tw/wp-content/uploads/2019/09/未命名.jpg</t>
        </is>
      </c>
      <c r="H2542" s="7" t="inlineStr">
        <is>
          <t>http://www.phy.ncu.edu.tw/wp-content/uploads/2019/09/未命名.jpg</t>
        </is>
      </c>
      <c r="I2542" s="7" t="n"/>
      <c r="J2542" s="7" t="n"/>
      <c r="K2542" s="7" t="n"/>
      <c r="L2542" s="7" t="n"/>
      <c r="M2542" s="7" t="inlineStr">
        <is>
          <t>https://www.phy.ncu.edu.tw/news/%e5%85%a8%e6%a0%a1ta%e5%9f%b9%e8%a8%93%e5%b7%a5%e4%bd%9c%e5%9d%8a/</t>
        </is>
      </c>
      <c r="N2542" s="7" t="inlineStr">
        <is>
          <t>許慧君</t>
        </is>
      </c>
    </row>
    <row r="2543" ht="66" customHeight="1">
      <c r="A2543" s="7">
        <f>TRUE()</f>
        <v/>
      </c>
      <c r="B2543" s="7" t="inlineStr">
        <is>
          <t>其他</t>
        </is>
      </c>
      <c r="C2543" s="7" t="n"/>
      <c r="D2543" s="14" t="n">
        <v>43707</v>
      </c>
      <c r="E2543" s="7" t="inlineStr">
        <is>
          <t>108學年度第一學期【停課通知-高能物理導論、相對論導論】</t>
        </is>
      </c>
      <c r="F2543" s="9" t="inlineStr">
        <is>
          <t>停 課 通 知
停課科目：「高能物理導論」「相對論導論」
任課老師：張元翰教授
停課日期：開學第一週停課
補課時間另行通知。</t>
        </is>
      </c>
      <c r="G2543" s="7" t="n"/>
      <c r="H2543" s="7" t="n"/>
      <c r="I2543" s="7" t="n"/>
      <c r="J2543" s="7" t="n"/>
      <c r="K2543" s="7" t="n"/>
      <c r="L2543" s="7" t="n"/>
      <c r="M2543" s="7" t="inlineStr">
        <is>
          <t>https://www.phy.ncu.edu.tw/news/108%e5%ad%b8%e5%b9%b4%e5%ba%a6%e7%ac%ac%e4%b8%80%e5%ad%b8%e6%9c%9f%e3%80%90%e5%81%9c%e8%aa%b2%e9%80%9a%e7%9f%a5-%e9%ab%98%e8%83%bd%e7%89%a9%e7%90%86%e5%b0%8e%e8%ab%96%e3%80%81%e7%9b%b8%e5%b0%8d/</t>
        </is>
      </c>
      <c r="N2543" s="7" t="inlineStr">
        <is>
          <t>吳菁穗</t>
        </is>
      </c>
    </row>
    <row r="2544" ht="53" customHeight="1">
      <c r="A2544" s="7">
        <f>TRUE()</f>
        <v/>
      </c>
      <c r="B2544" s="7" t="inlineStr">
        <is>
          <t>其他</t>
        </is>
      </c>
      <c r="C2544" s="7" t="n"/>
      <c r="D2544" s="14" t="n">
        <v>43704</v>
      </c>
      <c r="E2544" s="7" t="inlineStr">
        <is>
          <t>108學年度碩士班新生說明會</t>
        </is>
      </c>
      <c r="F2544" s="9" t="inlineStr">
        <is>
          <t>時間：108.09.10(二)13:20-13:50
地點：健雄館六樓625教室
內容：選班代、新生資料登記、發放學生證(已完成註冊程序者)、相關新生注意事項說明…等。</t>
        </is>
      </c>
      <c r="G2544" s="7" t="n"/>
      <c r="H2544" s="7" t="n"/>
      <c r="I2544" s="7" t="n"/>
      <c r="J2544" s="7" t="n"/>
      <c r="K2544" s="7" t="n"/>
      <c r="L2544" s="7" t="n"/>
      <c r="M2544" s="7" t="inlineStr">
        <is>
          <t>https://www.phy.ncu.edu.tw/news/108%e5%ad%b8%e5%b9%b4%e5%ba%a6%e7%a2%a9%e5%a3%ab%e7%8f%ad%e6%96%b0%e7%94%9f%e8%aa%aa%e6%98%8e%e6%9c%83/</t>
        </is>
      </c>
      <c r="N2544" s="7" t="inlineStr">
        <is>
          <t>許慧君</t>
        </is>
      </c>
    </row>
    <row r="2545" ht="79" customHeight="1">
      <c r="A2545" s="7">
        <f>TRUE()</f>
        <v/>
      </c>
      <c r="B2545" s="7" t="inlineStr">
        <is>
          <t>其他</t>
        </is>
      </c>
      <c r="C2545" s="7" t="n"/>
      <c r="D2545" s="14" t="n">
        <v>43704</v>
      </c>
      <c r="E2545" s="7" t="inlineStr">
        <is>
          <t>(停水公告) 8月31日(六)健雄館水塔清洗作業</t>
        </is>
      </c>
      <c r="F2545" s="9" t="inlineStr">
        <is>
          <t>本(健雄)館地下室蓄水池及頂樓水塔清洗作業，敬請配合並轉知!
時間 : 108年8月31日(星期六) 09：00至18：00
本棟自來水及地下水屆時將停止供水，
實驗室儀器設備需用水者請留意，
廁所用水請儲水備用。
物理系技佐 黃榮輝ext. 65324</t>
        </is>
      </c>
      <c r="G2545" s="7" t="n"/>
      <c r="H2545" s="7" t="n"/>
      <c r="I2545" s="7" t="n"/>
      <c r="J2545" s="7" t="n"/>
      <c r="K2545" s="7" t="n"/>
      <c r="L2545" s="7" t="n"/>
      <c r="M2545" s="7" t="inlineStr">
        <is>
          <t>https://www.phy.ncu.edu.tw/news/%e5%81%9c%e6%b0%b4%e5%85%ac%e5%91%8a-8%e6%9c%8831%e6%97%a5%e5%85%ad%e5%81%a5%e9%9b%84%e9%a4%a8%e6%b0%b4%e5%a1%94%e6%b8%85%e6%b4%97%e4%bd%9c%e6%a5%ad/</t>
        </is>
      </c>
      <c r="N2545" s="7" t="inlineStr">
        <is>
          <t>許慧君</t>
        </is>
      </c>
    </row>
    <row r="2546" ht="196" customHeight="1">
      <c r="A2546" s="7">
        <f>TRUE()</f>
        <v/>
      </c>
      <c r="B2546" s="7" t="inlineStr">
        <is>
          <t>其他</t>
        </is>
      </c>
      <c r="C2546" s="7" t="n"/>
      <c r="D2546" s="14" t="n">
        <v>43704</v>
      </c>
      <c r="E2546" s="7" t="inlineStr">
        <is>
          <t>108學年度開學期間設立學生宿舍臨時包裹領件處相關事宜公告</t>
        </is>
      </c>
      <c r="F2546" s="9" t="inlineStr">
        <is>
          <t>一、為因應開學期間大量的學生包裹郵件，學務處生輔組協助108/8/27~108/9/8間於東區及北區宿舍設立臨時包裹領件處，以提供校內住宿學生就近領件。108/9/8後送達的包裹恢復至文書組領件。
二、臨時領件處僅代收住宿學生的包裹，非住宿生請至文書組領件。
三、宿舍臨時包裹領件處撤離後，代收期間未領取之包裹將由學務處生輔組分別通知學生領取。
四、臨時包裹領件處東區領件處位置為女14舍一樓藝文空間，北區領件處位置為男9A舍一樓入口處。
五、東區領件處代收宿舍範圍為女1~4舍、女6舍、女14舍、男3、男6、男7、男11、男13、國際學舍。北區領件處代收宿舍範圍為男9A、男9B、男12舍、男研舍。
六、學生宿舍包裹領取時間為每週一至週日上午8:30~12:30、下午13:30~17:30。
七、包裹領取方式為本人攜帶學生證件正本，非本人領取代領人需攜帶收件人及代領人雙方學生證件正本。
相關說明請連結至網址 http://140.115.3.194/studentqa1.pdf
總務處文書組 何小姐 分機：57353</t>
        </is>
      </c>
      <c r="G2546" s="7" t="inlineStr">
        <is>
          <t>http://140.115.3.194/studentqa1.pdf</t>
        </is>
      </c>
      <c r="H2546" s="7" t="inlineStr">
        <is>
          <t>http://140.115.3.194/studentqa1.pdf</t>
        </is>
      </c>
      <c r="I2546" s="7" t="n"/>
      <c r="J2546" s="7" t="n"/>
      <c r="K2546" s="7" t="n"/>
      <c r="L2546" s="7" t="n"/>
      <c r="M2546" s="7" t="inlineStr">
        <is>
          <t>https://www.phy.ncu.edu.tw/news/108%e5%ad%b8%e5%b9%b4%e5%ba%a6%e9%96%8b%e5%ad%b8%e6%9c%9f%e9%96%93%e8%a8%ad%e7%ab%8b%e5%ad%b8%e7%94%9f%e5%ae%bf%e8%88%8d%e8%87%a8%e6%99%82%e5%8c%85%e8%a3%b9%e9%a0%98%e4%bb%b6%e8%99%95%e7%9b%b8/</t>
        </is>
      </c>
      <c r="N2546" s="7" t="inlineStr">
        <is>
          <t>許慧君</t>
        </is>
      </c>
    </row>
    <row r="2547" ht="40" customHeight="1">
      <c r="A2547" s="7">
        <f>TRUE()</f>
        <v/>
      </c>
      <c r="B2547" s="7" t="inlineStr">
        <is>
          <t>其他</t>
        </is>
      </c>
      <c r="C2547" s="7" t="n"/>
      <c r="D2547" s="14" t="n">
        <v>43700</v>
      </c>
      <c r="E2547" s="7" t="inlineStr">
        <is>
          <t>健雄館一樓廣場油漆工程</t>
        </is>
      </c>
      <c r="F2547" s="9" t="inlineStr">
        <is>
          <t>健雄館一樓廣場天花板油漆工程
施工日期108.8.23-9.9
施工期間會刮除剝落漆、補土，灰塵較多，請盡量避免於一樓廣場活動!</t>
        </is>
      </c>
      <c r="G2547" s="7" t="n"/>
      <c r="H2547" s="7" t="n"/>
      <c r="I2547" s="7" t="n"/>
      <c r="J2547" s="7" t="n"/>
      <c r="K2547" s="7" t="n"/>
      <c r="L2547" s="7" t="n"/>
      <c r="M2547" s="7" t="inlineStr">
        <is>
          <t>https://www.phy.ncu.edu.tw/news/%e5%81%a5%e9%9b%84%e9%a4%a8%e4%b8%80%e6%a8%93%e5%bb%a3%e5%a0%b4%e6%b2%b9%e6%bc%86%e5%b7%a5%e7%a8%8b/</t>
        </is>
      </c>
      <c r="N2547" s="7" t="inlineStr">
        <is>
          <t>許慧君</t>
        </is>
      </c>
    </row>
    <row r="2548" ht="40" customHeight="1">
      <c r="A2548" s="7">
        <f>TRUE()</f>
        <v/>
      </c>
      <c r="B2548" s="7" t="inlineStr">
        <is>
          <t>其他</t>
        </is>
      </c>
      <c r="C2548" s="7" t="n"/>
      <c r="D2548" s="14" t="n">
        <v>43699</v>
      </c>
      <c r="E2548" s="7" t="inlineStr">
        <is>
          <t>108(一)加退選期間9月3日~9月17日</t>
        </is>
      </c>
      <c r="F2548" s="9" t="inlineStr">
        <is>
          <t>1.選課系統：請按此進入
2.選課系統操作手冊：請按此進入 加退選從第24頁開始~
3.新生知訊網：請按此進入</t>
        </is>
      </c>
      <c r="G2548" s="7" t="inlineStr">
        <is>
          <t>請按此進入</t>
        </is>
      </c>
      <c r="H2548" s="7" t="inlineStr">
        <is>
          <t>https://cis.ncu.edu.tw/Course/</t>
        </is>
      </c>
      <c r="I2548" s="7" t="inlineStr">
        <is>
          <t>請按此進入</t>
        </is>
      </c>
      <c r="J2548" s="7" t="inlineStr">
        <is>
          <t>http://pdc.adm.ncu.edu.tw/Course/other/CCOP.pdf</t>
        </is>
      </c>
      <c r="K2548" s="7" t="inlineStr">
        <is>
          <t>請按此進入</t>
        </is>
      </c>
      <c r="L2548" s="7" t="inlineStr">
        <is>
          <t>https://ncufresh.ncu.edu.tw/</t>
        </is>
      </c>
      <c r="M2548" s="7" t="inlineStr">
        <is>
          <t>https://www.phy.ncu.edu.tw/news/108%e4%b8%80%e5%8a%a0%e9%80%80%e9%81%b8%e6%9c%9f%e9%96%939%e6%9c%883%e6%97%a59%e6%9c%8817%e6%97%a5/</t>
        </is>
      </c>
      <c r="N2548" s="7" t="inlineStr">
        <is>
          <t>許慧君</t>
        </is>
      </c>
    </row>
    <row r="2549" ht="183" customHeight="1">
      <c r="A2549" s="7">
        <f>TRUE()</f>
        <v/>
      </c>
      <c r="B2549" s="7" t="inlineStr">
        <is>
          <t>其他</t>
        </is>
      </c>
      <c r="C2549" s="7" t="n"/>
      <c r="D2549" s="14" t="n">
        <v>43698</v>
      </c>
      <c r="E2549" s="7" t="inlineStr">
        <is>
          <t>9/2辦理本校108學年度新進及在職教職員生「物理性及機械性危害教育訓練」「職業安全衛生教育訓練」講習</t>
        </is>
      </c>
      <c r="F2549" s="9" t="inlineStr">
        <is>
          <t>9/2(一)上午9:00-12:00「物理性及機械性危害教育訓練」
9/2(一)下午13:30-16:30 「職業安全衛生教育訓練」
上課地點：秉文堂
碩一新生／博一新生／回訓舊生
請Email羅俊樟助教 &lt;albert0930@gmail.com&gt;報名
 年級:
 學號:
 姓名:
報名至8/26(一)截止
依職業安全衛生教育訓練規則第16條規定，新進教職員生(含專任助理、研究生、專題生)需接受三小時安全衛生教育訓練；
另依職業安全衛生教育訓練規則第17條規定，工作者需每三年至少三小時在職教育訓練。
依職業安全衛生法規定:「勞工(教職員生)對於安全衛生教育訓練，有接受之義務」。 勞工違反職業安全衛生法第32條之規定，處新臺幣三千元以下罰鍰 。</t>
        </is>
      </c>
      <c r="G2549" s="7" t="n"/>
      <c r="H2549" s="7" t="n"/>
      <c r="I2549" s="7" t="n"/>
      <c r="J2549" s="7" t="n"/>
      <c r="K2549" s="7" t="n"/>
      <c r="L2549" s="7" t="n"/>
      <c r="M2549" s="7" t="inlineStr">
        <is>
          <t>https://www.phy.ncu.edu.tw/news/9-2%e8%be%a6%e7%90%86%e6%9c%ac%e6%a0%a1108%e5%ad%b8%e5%b9%b4%e5%ba%a6%e6%96%b0%e9%80%b2%e5%8f%8a%e5%9c%a8%e8%81%b7%e6%95%99%e8%81%b7%e5%93%a1%e7%94%9f%e3%80%8c%e7%89%a9%e7%90%86%e6%80%a7%e5%8f%8a/</t>
        </is>
      </c>
      <c r="N2549" s="7" t="inlineStr">
        <is>
          <t>許慧君</t>
        </is>
      </c>
    </row>
    <row r="2550">
      <c r="A2550" s="7">
        <f>TRUE()</f>
        <v/>
      </c>
      <c r="B2550" s="7" t="inlineStr">
        <is>
          <t>獎學金</t>
        </is>
      </c>
      <c r="C2550" s="7" t="n"/>
      <c r="D2550" s="14" t="n">
        <v>43697</v>
      </c>
      <c r="E2550" s="7" t="inlineStr">
        <is>
          <t>108-1校內外獎學金一覽表</t>
        </is>
      </c>
      <c r="F2550" s="7" t="inlineStr">
        <is>
          <t>108學年度第1學期各項獎學金一覽表</t>
        </is>
      </c>
      <c r="G2550" s="7" t="inlineStr">
        <is>
          <t>108學年度第1學期各項獎學金一覽表</t>
        </is>
      </c>
      <c r="H2550" s="7" t="inlineStr">
        <is>
          <t>http://www.phy.ncu.edu.tw/wp-content/uploads/2019/08/108學年度第1學期各項獎學金一覽表.pdf</t>
        </is>
      </c>
      <c r="I2550" s="7" t="inlineStr">
        <is>
          <t>http://www.phy.ncu.edu.tw/wp-content/uploads/2019/08/108學年度第</t>
        </is>
      </c>
      <c r="J2550" s="7" t="inlineStr">
        <is>
          <t>http://www.phy.ncu.edu.tw/wp-content/uploads/2019/08/108學年度第1學期各項獎學金一覽表_頁面_1.jpg</t>
        </is>
      </c>
      <c r="K2550" s="7" t="inlineStr">
        <is>
          <t>http://www.phy.ncu.edu.tw/wp-content/uploads/2019/08/108學年度第</t>
        </is>
      </c>
      <c r="L2550" s="7" t="inlineStr">
        <is>
          <t>http://www.phy.ncu.edu.tw/wp-content/uploads/2019/08/108學年度第1學期各項獎學金一覽表_頁面_2.jpg</t>
        </is>
      </c>
      <c r="M2550" s="7" t="inlineStr">
        <is>
          <t>https://www.phy.ncu.edu.tw/news/108-1%e6%a0%a1%e5%85%a7%e5%b0%88%e5%b1%ac%e7%8d%8e%e5%ad%b8%e9%87%91%e4%b8%80%e8%a6%bd%e8%a1%a8/</t>
        </is>
      </c>
      <c r="N2550" s="7" t="inlineStr">
        <is>
          <t>許慧君</t>
        </is>
      </c>
    </row>
    <row r="2551" ht="105" customHeight="1">
      <c r="A2551" s="7">
        <f>TRUE()</f>
        <v/>
      </c>
      <c r="B2551" s="7" t="inlineStr">
        <is>
          <t>獎學金</t>
        </is>
      </c>
      <c r="C2551" s="7" t="n"/>
      <c r="D2551" s="14" t="n">
        <v>43697</v>
      </c>
      <c r="E2551" s="7" t="inlineStr">
        <is>
          <t>「獎學金大平台暨各項獎助學金申請攻略」說明會</t>
        </is>
      </c>
      <c r="F2551" s="9" t="inlineStr">
        <is>
          <t>一、為推廣本校PORTAL-獎助學金系統，簡介108學年度第1學期校內外獎助學金，學務處生活輔導組舉辦「獎學金大平台暨各項獎助學金申請攻略」說明會。
二、說明會各場次時間：
(一)108年9月10日（星期二）上午10:00~12:00。
(二)108年9月11日（星期三）晚上18:30~20:30。
三、說明會地點：女十四舍藝文空間。
四、活動現場將舉辦有獎徵答。全程參與同學可獲得生活知能時數2小時(報名網址：https://bit.ly/2Z6xfoP)。</t>
        </is>
      </c>
      <c r="G2551" s="7" t="n"/>
      <c r="H2551" s="7" t="n"/>
      <c r="I2551" s="7" t="n"/>
      <c r="J2551" s="7" t="n"/>
      <c r="K2551" s="7" t="n"/>
      <c r="L2551" s="7" t="n"/>
      <c r="M2551" s="7" t="inlineStr">
        <is>
          <t>https://www.phy.ncu.edu.tw/news/%e3%80%8c%e7%8d%8e%e5%ad%b8%e9%87%91%e5%a4%a7%e5%b9%b3%e5%8f%b0%e6%9a%a8%e5%90%84%e9%a0%85%e7%8d%8e%e5%8a%a9%e5%ad%b8%e9%87%91%e7%94%b3%e8%ab%8b%e6%94%bb%e7%95%a5%e3%80%8d%e8%aa%aa%e6%98%8e%e6%9c%83/</t>
        </is>
      </c>
      <c r="N2551" s="7" t="inlineStr">
        <is>
          <t>許慧君</t>
        </is>
      </c>
    </row>
    <row r="2552" ht="409.6" customHeight="1">
      <c r="A2552" s="7">
        <f>TRUE()</f>
        <v/>
      </c>
      <c r="B2552" s="7" t="inlineStr">
        <is>
          <t>獎學金</t>
        </is>
      </c>
      <c r="C2552" s="7" t="n"/>
      <c r="D2552" s="14" t="n">
        <v>43697</v>
      </c>
      <c r="E2552" s="7" t="inlineStr">
        <is>
          <t>108-1物理系獎學金申請公告(1080820更新)</t>
        </is>
      </c>
      <c r="F2552" s="9" t="inlineStr">
        <is>
          <t>有意申請獎學金者，請至物理系網頁–最新公告–獎學金公告查看申請辦法與申請表，於規定截止日前備妥申請文件送物理系辦公室，逾時不予受理!
中技社108年度「科技獎學金」&amp; CTCI Scholarship for Oversea Graduate Students in Taiwan(申請截止日:8/30)
https://reurl.cc/on06M
1.研究獎學金：15-30名，每名15萬元及獎狀乙紙。
國內指定大學理、工相關領域科系所博士班二年級(含)以上研究生。
2.境外生研究獎學金： 15-25名，每名15萬元及獎狀乙紙。
正式在台修讀碩、博士學位之指定大學理、工相關領域科系所境外優秀學生。
3.境外生生活助學金： 10-20名，每名10萬元。
正式在台修讀碩、博士學位之指定大學院校理、工相關領域科系所境外優秀學生，在經濟上確有困難並需資助者。
物理系上詮光纖獎學金(申請截止日:9/20) 2019.10-2020.03出國申請案
https://reurl.cc/30OQ0
1.補助學生出國交流獎助（研修或實驗）：每年15 萬元整。獎助大學部、碩士生、 博士生各一名，每人5 萬元整。
2.補助學生出席國際會議：每年5 萬元整。
3.研究傑出獎助：每年5 萬元整。獲獎學生共五名，每人1 萬元整。
4.清寒優秀學生獎助：每年5 萬元整。成績優異(前一學年學業總平均70 分以上，各科成績均及格)者，獲獎學生一名。
物理系聚碩科技獎學金(申請截止日:9/20) 2019.10-2020.03出國申請案
https://reurl.cc/56Mxq
1.補助大學部學生出國交流獎助（開會、研修實驗、交換生）。
2.每年補助若干名，每位補助以五萬元為原則，保障一名天文專題學生，每年總獎助金30萬元整
物理系王立文女士獎學金(申請截止日:9/20)
https://reurl.cc/56MQV
1.成績優異(前一學年學業總平均70 分以上，各科成績均及格)，以女性學生優先。
2.每學年每名5萬元整(分兩學期發放)，領有其他獎助學金者不得重覆領取。
3.凡獲獎者，由系指派同學進行每週3-5小時公共服務為原則
物理系宏惠光電獎學金(申請截止日:9/20)
https://reurl.cc/AQdaY
1.獎助成績優秀且經濟有困境大學部清寒學生(限中華民國國籍)
2.每系以2名為限，每名每年6萬元，分兩學期發放，領有其他獎助學金者不得重覆領取。
3.凡獲獎者，由系指派同學進行每週3-5小時公共服務為原則。
中央大學優秀學生獎學金(申請截止日:9/20)
https://reurl.cc/xY1be
獎勵本校表現優異具特殊成就或服務熱忱的學生。每名新台幣兩萬元整，並頒發獎狀乙張。</t>
        </is>
      </c>
      <c r="G2552" s="7" t="inlineStr">
        <is>
          <t>https://reurl.cc/on06M</t>
        </is>
      </c>
      <c r="H2552" s="7" t="inlineStr">
        <is>
          <t>https://reurl.cc/on06M</t>
        </is>
      </c>
      <c r="I2552" s="7" t="inlineStr">
        <is>
          <t>https://reurl.cc/30OQ0</t>
        </is>
      </c>
      <c r="J2552" s="7" t="inlineStr">
        <is>
          <t>https://reurl.cc/30OQ0</t>
        </is>
      </c>
      <c r="K2552" s="7" t="inlineStr">
        <is>
          <t>https://reurl.cc/56Mxq</t>
        </is>
      </c>
      <c r="L2552" s="7" t="inlineStr">
        <is>
          <t>https://reurl.cc/56Mxq</t>
        </is>
      </c>
      <c r="M2552" s="7" t="inlineStr">
        <is>
          <t>https://www.phy.ncu.edu.tw/news/108-1%e7%89%a9%e7%90%86%e7%b3%bb%e7%8d%8e%e5%ad%b8%e9%87%91%e7%94%b3%e8%ab%8b%e5%85%ac%e5%91%8a1080820%e6%9b%b4%e6%96%b0/</t>
        </is>
      </c>
      <c r="N2552" s="7" t="inlineStr">
        <is>
          <t>許慧君</t>
        </is>
      </c>
    </row>
    <row r="2553" ht="53" customHeight="1">
      <c r="A2553" s="7">
        <f>TRUE()</f>
        <v/>
      </c>
      <c r="B2553" s="7" t="inlineStr">
        <is>
          <t>獎學金</t>
        </is>
      </c>
      <c r="C2553" s="7" t="n"/>
      <c r="D2553" s="14" t="n">
        <v>43697</v>
      </c>
      <c r="E2553" s="7" t="inlineStr">
        <is>
          <t>108-1學期中央大學優秀學生獎學金申請公告(申請截止日:9/20)</t>
        </is>
      </c>
      <c r="F2553" s="9" t="inlineStr">
        <is>
          <t>中文版-優秀學生獎學金辦法與檢附文件清單
Regulations of Governing Scholarship for Excellent Students
本校Portal-獎助學金暨工讀管理系統(網址：https://cis.ncu.edu.tw/Scholarship)完成登錄並列印系統產生之申請表併同相關資料送件。</t>
        </is>
      </c>
      <c r="G2553" s="7" t="inlineStr">
        <is>
          <t>中文版-優秀學生獎學金辦法與檢附文件清單</t>
        </is>
      </c>
      <c r="H2553" s="7" t="inlineStr">
        <is>
          <t>http://www.phy.ncu.edu.tw/wp-content/uploads/2019/08/中文版-優秀學生獎學金辦法與檢附文件清單.pdf</t>
        </is>
      </c>
      <c r="I2553" s="7" t="inlineStr">
        <is>
          <t>Regulations of Governing Scholarship for Excellent Students</t>
        </is>
      </c>
      <c r="J2553" s="7" t="inlineStr">
        <is>
          <t>http://www.phy.ncu.edu.tw/wp-content/uploads/2019/08/英文版-優秀學生獎學金辦法與檢附文件清單.pdf</t>
        </is>
      </c>
      <c r="K2553" s="7" t="n"/>
      <c r="L2553" s="7" t="n"/>
      <c r="M2553" s="7" t="inlineStr">
        <is>
          <t>https://www.phy.ncu.edu.tw/news/108-1%e5%ad%b8%e6%9c%9f%e4%b8%ad%e5%a4%ae%e5%a4%a7%e5%ad%b8%e5%84%aa%e7%a7%80%e5%ad%b8%e7%94%9f%e7%8d%8e%e5%ad%b8%e9%87%91%e7%94%b3%e8%ab%8b%e5%85%ac%e5%91%8a%e7%94%b3%e8%ab%8b%e6%88%aa%e6%ad%a2/</t>
        </is>
      </c>
      <c r="N2553" s="7" t="inlineStr">
        <is>
          <t>許慧君</t>
        </is>
      </c>
    </row>
    <row r="2554" ht="105" customHeight="1">
      <c r="A2554" s="7">
        <f>TRUE()</f>
        <v/>
      </c>
      <c r="B2554" s="7" t="inlineStr">
        <is>
          <t>其他</t>
        </is>
      </c>
      <c r="C2554" s="7" t="n"/>
      <c r="D2554" s="14" t="n">
        <v>43696</v>
      </c>
      <c r="E2554" s="7" t="inlineStr">
        <is>
          <t>本校規劃汰換現有T5燈具為LED燈具</t>
        </is>
      </c>
      <c r="F2554" s="9" t="inlineStr">
        <is>
          <t>廠商預計於8/22(四)至本館舍進行LED汰換數量清點，
屆時如研究室/實驗室內無人
將會請工讀生協助開門讓廠商進入
廠商資料如下
負責廠商：宇棠有限公司
負責人員：詹伊雯 小姐
每日清點時間：約09:00~17:00
廠商會配戴識別證</t>
        </is>
      </c>
      <c r="G2554" s="7" t="n"/>
      <c r="H2554" s="7" t="n"/>
      <c r="I2554" s="7" t="n"/>
      <c r="J2554" s="7" t="n"/>
      <c r="K2554" s="7" t="n"/>
      <c r="L2554" s="7" t="n"/>
      <c r="M2554" s="7" t="inlineStr">
        <is>
          <t>https://www.phy.ncu.edu.tw/news/%e6%9c%ac%e6%a0%a1%e8%a6%8f%e5%8a%83%e6%b1%b0%e6%8f%9b%e7%8f%be%e6%9c%89t5%e7%87%88%e5%85%b7%e7%82%baled%e7%87%88%e5%85%b7/</t>
        </is>
      </c>
      <c r="N2554" s="7" t="inlineStr">
        <is>
          <t>許慧君</t>
        </is>
      </c>
    </row>
    <row r="2555" ht="105" customHeight="1">
      <c r="A2555" s="7">
        <f>TRUE()</f>
        <v/>
      </c>
      <c r="B2555" s="7" t="inlineStr">
        <is>
          <t>其他</t>
        </is>
      </c>
      <c r="C2555" s="7" t="n"/>
      <c r="D2555" s="14" t="n">
        <v>43693</v>
      </c>
      <c r="E2555" s="7" t="inlineStr">
        <is>
          <t>空間清潔公告</t>
        </is>
      </c>
      <c r="F2555" s="9" t="inlineStr">
        <is>
          <t>時間：9/2(一)整天
二樓：202教室、204教室、209教室
六樓：621研討室、623研討室、625演講室、626研討室、627交誼廳、627-1影印間、630辦公室、632辦公室、634辦公室
七樓：724研討室、728研討室
教學館：202教室、206教室
進行桌椅地板清洗、打蠟…等清潔作業，其間略有噪音與消毒水味，不便之處請多諒解。
 教室與研討室部分，除有特殊事項已先與系辦登記借用空間外，一律暫停使用。</t>
        </is>
      </c>
      <c r="G2555" s="7" t="n"/>
      <c r="H2555" s="7" t="n"/>
      <c r="I2555" s="7" t="n"/>
      <c r="J2555" s="7" t="n"/>
      <c r="K2555" s="7" t="n"/>
      <c r="L2555" s="7" t="n"/>
      <c r="M2555" s="7" t="inlineStr">
        <is>
          <t>https://www.phy.ncu.edu.tw/news/%e7%a9%ba%e9%96%93%e6%b8%85%e6%bd%94%e5%85%ac%e5%91%8a/</t>
        </is>
      </c>
      <c r="N2555" s="7" t="inlineStr">
        <is>
          <t>許慧君</t>
        </is>
      </c>
    </row>
    <row r="2556" ht="345" customHeight="1">
      <c r="A2556" s="7">
        <f>TRUE()</f>
        <v/>
      </c>
      <c r="B2556" s="7" t="inlineStr">
        <is>
          <t>招生</t>
        </is>
      </c>
      <c r="C2556" s="7" t="n"/>
      <c r="D2556" s="14" t="n">
        <v>43692</v>
      </c>
      <c r="E2556" s="7" t="inlineStr">
        <is>
          <t>Spring 2020 Admission is OPEN Now!</t>
        </is>
      </c>
      <c r="F2556" s="9" t="inlineStr">
        <is>
          <t>For further details on the Application and Admission, please refer to the website at http://admissions.oia.ncu.edu.tw/, or download the Application Handbook. If any revisions occur, please give priority to the announcement made on the website.
Application Period: August 15 to 5 pm (GMT+8) October 15, 2019
Result Announcement: 12:00 (GMT+8) December 6, 2019
Application Procedure: Complete all the application procedure, including filling the online application form, uploading all the required documents, and online recommendation letters. Late submission and incomplete application will not be processed.
Make sure that you are qualified to apply as an international degree student.
Check whether the department/institute for which you intend to apply accepts international students.
Check the required documents that are requested to prepare.
Register for only ONE account (please use your Email address as the username) on the application system.
Log in and fill out the online application form.
Fill in the Recommenders' Information. Recommenders will receive an invitation and email notice from the online system.
Upload all the application documents in PDF format to the system and reminder recommender to complete the online recommendation procedure before the application deadline.
Contact Person:
Ms. Novia Hung-Pei Chen
Tel: +886-3-4227151 ext. 57083 or +886-3-4207107
E-mail: IntlAdms@ncu.edu.tw or ncu57143@g.ncu.edu.tw
Attachments:
File
International Student Admission for Academic Year 2019-2020_Spring (Final).pdf</t>
        </is>
      </c>
      <c r="G2556" s="7" t="inlineStr">
        <is>
          <t>http://admissions.oia.ncu.edu.tw/</t>
        </is>
      </c>
      <c r="H2556" s="7" t="inlineStr">
        <is>
          <t>http://admissions.oia.ncu.edu.tw/</t>
        </is>
      </c>
      <c r="I2556" s="7" t="inlineStr">
        <is>
          <t>international degree student.</t>
        </is>
      </c>
      <c r="J2556" s="7" t="inlineStr">
        <is>
          <t>http://admissions.oia.ncu.edu.tw/menu.content/view/sn/73</t>
        </is>
      </c>
      <c r="K2556" s="7" t="inlineStr">
        <is>
          <t>department/institute</t>
        </is>
      </c>
      <c r="L2556" s="7" t="inlineStr">
        <is>
          <t>http://admissions.oia.ncu.edu.tw/default/college/open.programs/type/1</t>
        </is>
      </c>
      <c r="M2556" s="7" t="inlineStr">
        <is>
          <t>https://www.phy.ncu.edu.tw/news/spring-2020-admission-is-open-now/</t>
        </is>
      </c>
      <c r="N2556" s="7" t="inlineStr">
        <is>
          <t>許慧君</t>
        </is>
      </c>
    </row>
    <row r="2557" ht="183" customHeight="1">
      <c r="A2557" s="7">
        <f>TRUE()</f>
        <v/>
      </c>
      <c r="B2557" s="7" t="inlineStr">
        <is>
          <t>其他</t>
        </is>
      </c>
      <c r="C2557" s="7" t="n"/>
      <c r="D2557" s="14" t="n">
        <v>43691</v>
      </c>
      <c r="E2557" s="7" t="inlineStr">
        <is>
          <t>108-1課程助教TA(1080814)</t>
        </is>
      </c>
      <c r="F2557" s="9" t="inlineStr">
        <is>
          <t>108-1課程助教安排如附件
The arrangement of TA for the first semester of the academic year 108 is as the annex.
1081課程助教
目前尚有數門課程待聘，有意申請者請於8/18(日)前填寫附件申請表，email  至corona@ncu.edu.tw
Positions are still available for several courses. Students who are willing to apply for the positions please fill in the application form and email it to corona@ncu.edu.tw  by Aug 18.
108-1助教志願表TA Application Form
助教報到程序詳附件說明(請於8/25前完成所有程序!!!!!)
Please see attached for ‘Teaching assistant application procedures’
助教報到程序Teaching assistant application procedures
附件一 助教同意切結書TA agreement affidavit
附件二 國立中央大學獎助生暨學生兼任助理學習與勞僱型態同意書10809-12
國立中央大學教學助理管理要點</t>
        </is>
      </c>
      <c r="G2557" s="7" t="inlineStr">
        <is>
          <t>1081課程助教</t>
        </is>
      </c>
      <c r="H2557" s="7" t="inlineStr">
        <is>
          <t>http://www.phy.ncu.edu.tw/wp-content/uploads/2019/08/1081課程助教.pdf</t>
        </is>
      </c>
      <c r="I2557" s="7" t="inlineStr">
        <is>
          <t>corona@ncu.edu.tw</t>
        </is>
      </c>
      <c r="J2557" s="7" t="inlineStr">
        <is>
          <t>mailto:corona@ncu.edu.tw</t>
        </is>
      </c>
      <c r="K2557" s="7" t="inlineStr">
        <is>
          <t>corona@ncu.edu.tw</t>
        </is>
      </c>
      <c r="L2557" s="7" t="inlineStr">
        <is>
          <t>mailto:corona@ncu.edu.tw</t>
        </is>
      </c>
      <c r="M2557" s="7" t="inlineStr">
        <is>
          <t>https://www.phy.ncu.edu.tw/news/108-1%e8%aa%b2%e7%a8%8b%e5%8a%a9%e6%95%99ta1080814/</t>
        </is>
      </c>
      <c r="N2557" s="7" t="inlineStr">
        <is>
          <t>許慧君</t>
        </is>
      </c>
    </row>
    <row r="2558" ht="393" customHeight="1">
      <c r="A2558" s="7">
        <f>TRUE()</f>
        <v/>
      </c>
      <c r="B2558" s="7" t="inlineStr">
        <is>
          <t>其他</t>
        </is>
      </c>
      <c r="C2558" s="7" t="n"/>
      <c r="D2558" s="14" t="n">
        <v>43691</v>
      </c>
      <c r="E2558" s="7" t="inlineStr">
        <is>
          <t>108學年度第一學期學雜費繳費單下載時間公告</t>
        </is>
      </c>
      <c r="F2558" s="9" t="inlineStr">
        <is>
          <t>一、開放網路下載繳費單時間：
(1)舊生---自行列印繳費單：108.8.12（一）
(2)研究所新生---自行列印繳費單：108.8.15（四）
(3)學士班新生（含今年度轉學生、大一休學復學生）---自行列印繳費單：108.8.27（二）
二、下載繳費單：
(1)學校首頁的Portal入口
(2)學雜費管理系統： http://tuition.is.ncu.edu.tw/stdvoucher
(3)第一銀行第e學雜費入口網網址：https://eschool.firstbank.com.tw (依畫面選項選擇學校名稱，依序輸入學號及身分證後6碼)
三、繳費期限：
(1)碩究所新生（不含外籍生、僑生、陸生及交換生)
第一銀行各分行臨櫃繳款：108.8.23（五）；
ATM繳費、信用卡或超商繳費：108.8.25（日）
(2)除研究所新生外的所有同學
第一銀行各分行臨櫃繳款：108.9.6（五）；
ATM繳費、信用卡或超商繳費：108.9.8（日）
四、繳費方式：
(1)臨櫃繳款：第一銀行全省分行
   第一銀行於每週二、四、五上午10:00~12:00會配合到校服務 / 行政大樓一樓
(2)ATM轉帳繳費：轉入行庫代碼007（第一銀行）
(3)語音信用卡繳費：02-27608818
(4)網路信用卡繳費：https://www.27608818.com
(5)超商繳款：須自付手續費10元
＊請同學多利用自動化設備繳款，使用信用卡刷卡需3~4個工作天才能入帳（不含假日），超商繳交需5~7個工作天才能入帳（不含假日）請提早授權或繳納，以免逾期註冊。
五、若對繳費單內容有任何疑問，住宿問題請洽宿舍服務中心（分機57282、57290），減免及學貸問題請洽生輔組（分機57221），其他問題請洽出納組（分機57346）。
六、繳費單若有更改，請於更改後的隔日再行繳費。
七、學分費繳費期間：108.10.1（二）~108.10.14（一）
收費對象：碩博士生（97學年度以後入學之博士生除外）、大學延畢生、修教育學分者。
總務處出納組 徐小姐 分機：57346</t>
        </is>
      </c>
      <c r="G2558" s="7" t="inlineStr">
        <is>
          <t>http://tuition.is.ncu.edu.tw/stdvoucher</t>
        </is>
      </c>
      <c r="H2558" s="7" t="inlineStr">
        <is>
          <t>http://tuition.is.ncu.edu.tw/stdvoucher</t>
        </is>
      </c>
      <c r="I2558" s="7" t="inlineStr">
        <is>
          <t>https://eschool.firstbank.com.tw</t>
        </is>
      </c>
      <c r="J2558" s="7" t="inlineStr">
        <is>
          <t>https://eschool.firstbank.com.tw</t>
        </is>
      </c>
      <c r="K2558" s="7" t="inlineStr">
        <is>
          <t>https://www.27608818.com</t>
        </is>
      </c>
      <c r="L2558" s="7" t="inlineStr">
        <is>
          <t>https://www.27608818.com</t>
        </is>
      </c>
      <c r="M2558" s="7" t="inlineStr">
        <is>
          <t>https://www.phy.ncu.edu.tw/news/108%e5%ad%b8%e5%b9%b4%e5%ba%a6%e7%ac%ac%e4%b8%80%e5%ad%b8%e6%9c%9f%e5%ad%b8%e9%9b%9c%e8%b2%bb%e7%b9%b3%e8%b2%bb%e5%96%ae%e4%b8%8b%e8%bc%89%e6%99%82%e9%96%93%e5%85%ac%e5%91%8a/</t>
        </is>
      </c>
      <c r="N2558" s="7" t="inlineStr">
        <is>
          <t>許慧君</t>
        </is>
      </c>
    </row>
    <row r="2559">
      <c r="A2559" s="7">
        <f>TRUE()</f>
        <v/>
      </c>
      <c r="B2559" s="7" t="inlineStr">
        <is>
          <t>其他</t>
        </is>
      </c>
      <c r="C2559" s="7" t="n"/>
      <c r="D2559" s="14" t="n">
        <v>43679</v>
      </c>
      <c r="E2559" s="7" t="inlineStr">
        <is>
          <t>物理系分機通訊錄201908</t>
        </is>
      </c>
      <c r="F2559" s="7" t="inlineStr">
        <is>
          <t>物理系通訊錄</t>
        </is>
      </c>
      <c r="G2559" s="7" t="inlineStr">
        <is>
          <t>物理系通訊錄</t>
        </is>
      </c>
      <c r="H2559" s="7" t="inlineStr">
        <is>
          <t>http://www.phy.ncu.edu.tw/wp-content/uploads/2019/08/物理系通訊錄.pdf</t>
        </is>
      </c>
      <c r="I2559" s="7" t="n"/>
      <c r="J2559" s="7" t="n"/>
      <c r="K2559" s="7" t="n"/>
      <c r="L2559" s="7" t="n"/>
      <c r="M2559" s="7" t="inlineStr">
        <is>
          <t>https://www.phy.ncu.edu.tw/news/%e7%89%a9%e7%90%86%e7%b3%bb%e5%88%86%e6%a9%9f%e9%80%9a%e8%a8%8a%e9%8c%84201908/</t>
        </is>
      </c>
      <c r="N2559" s="7" t="inlineStr">
        <is>
          <t>許慧君</t>
        </is>
      </c>
    </row>
    <row r="2560" ht="144" customHeight="1">
      <c r="A2560" s="7">
        <f>TRUE()</f>
        <v/>
      </c>
      <c r="B2560" s="7" t="inlineStr">
        <is>
          <t>其他</t>
        </is>
      </c>
      <c r="C2560" s="7" t="n"/>
      <c r="D2560" s="14" t="n">
        <v>43679</v>
      </c>
      <c r="E2560" s="7" t="inlineStr">
        <is>
          <t>108學年度新進及在職教職員生「職業安全衛生教育訓練」&amp;「化學品管理及危害通識教育訓練」講習</t>
        </is>
      </c>
      <c r="F2560" s="9" t="inlineStr">
        <is>
          <t>依職業安全衛生法第32條第2項及職業安全衛生教育訓練規則相關規定辦理。
為強化工作者之安全衛生知識及預防危害，確實配合校園安全衛生管理工作，請至環安中心首頁教育訓練系統報名
http://in.ncu.edu.tw/ncu57303/index.php。
依職業安全衛生教育訓練規則第16條規定，新進教職員生(含專任助理)需接受三小時安全衛生教育訓練；另依職業安全衛生教育訓練規則第17條規定，工作者需每三年至少三小時在職教育訓練。
依職業安全衛生教育訓練規則第16條規定，於實驗場所從事化學品相關工作之新進教師、專任助理、研究生及專題生等工作者至少需接受6小時教育訓練(包含「職業安全衛生教育訓練」3小時及「化學品管理及危害通識教育訓練」3小時)，另依職業安全衛生教育訓練規則第17條規定，實驗室之工作者需每三年至少三小時在職教育訓練。</t>
        </is>
      </c>
      <c r="G2560" s="7" t="inlineStr">
        <is>
          <t>http://in.ncu.edu.tw/ncu57303/index.php</t>
        </is>
      </c>
      <c r="H2560" s="7" t="inlineStr">
        <is>
          <t>http://in.ncu.edu.tw/ncu57303/index.php</t>
        </is>
      </c>
      <c r="I2560" s="7" t="inlineStr">
        <is>
          <t>http://www.phy.ncu.edu.tw/wp-content/uploads/2019/08/1.png</t>
        </is>
      </c>
      <c r="J2560" s="7" t="inlineStr">
        <is>
          <t>http://www.phy.ncu.edu.tw/wp-content/uploads/2019/08/1.png</t>
        </is>
      </c>
      <c r="K2560" s="7" t="n"/>
      <c r="L2560" s="7" t="n"/>
      <c r="M2560" s="7" t="inlineStr">
        <is>
          <t>https://www.phy.ncu.edu.tw/news/108%e5%ad%b8%e5%b9%b4%e5%ba%a6%e6%96%b0%e9%80%b2%e5%8f%8a%e5%9c%a8%e8%81%b7%e6%95%99%e8%81%b7%e5%93%a1%e7%94%9f%e3%80%8c%e8%81%b7%e6%a5%ad%e5%ae%89%e5%85%a8%e8%a1%9b%e7%94%9f%e6%95%99%e8%82%b2/</t>
        </is>
      </c>
      <c r="N2560" s="7" t="inlineStr">
        <is>
          <t>許慧君</t>
        </is>
      </c>
    </row>
    <row r="2561" ht="357" customHeight="1">
      <c r="A2561" s="7">
        <f>TRUE()</f>
        <v/>
      </c>
      <c r="B2561" s="7" t="inlineStr">
        <is>
          <t>其他</t>
        </is>
      </c>
      <c r="C2561" s="7" t="n"/>
      <c r="D2561" s="14" t="n">
        <v>43678</v>
      </c>
      <c r="E2561" s="7" t="inlineStr">
        <is>
          <t>108-1博士生資格考口試注意事項(Notice on the PhD. Qualifying Exam Oral Defense)</t>
        </is>
      </c>
      <c r="F2561" s="9" t="inlineStr">
        <is>
          <t>申請口試時間：至遲口試日前二週。
Period of application: At least two weeks before the date of defense
申請口試繳交文件：
Application submissions: 
申請表
Application form
博士班學生修課組別選擇表
PhD program course group selection form
至前一學期的完整版成績單
Complete transcript with results up to the immediate previous semester
完成口試日期：08.01至109.01.31
Oral defense period: 2019.08.01-2020.01.31
資格考以二次為限，必須在博士班入學二年內通過（休學期間不計入），在職生、懷孕生產者得延長一年。
PhD students must pass the qualifying examination within two years after enrollment (except for the period of leave). Students who have full-time jobs or are pregnant can extend for one year.
108-1博士生資格考口試注意事項(Notice on the PhD. Qualifying Exam Oral Defense)
108資格考物理系考試委員會建議口試委員名單(Department recommended committee member)
物理系_博士班學生修課組別選擇表（Course Requirements Selection Form for PhD Students of the Department of Physics at National Central University）
物理系_博士學位候選人資格與資格考試辦法（Bylaw of the requirements and the qualifying examination for PhD）
物理系_博碩士論文指導教授暨學位考試委員提聘資格認定標準實施要點（Guidelines for Qualification of PhDMaster Thesis Advisor and Degree Examination Committee Member）
物理學系博士班學生資格考試申請書（Application for Ph.D. Qualifying Examination of Department of Physics）</t>
        </is>
      </c>
      <c r="G2561" s="7" t="inlineStr">
        <is>
          <t>108-1博士生資格考口試注意事項(Notice on the PhD. Qualifying Exam Oral De</t>
        </is>
      </c>
      <c r="H2561" s="7" t="inlineStr">
        <is>
          <t>http://www.phy.ncu.edu.tw/wp-content/uploads/2019/08/108-1博士生資格考口試注意事項Notice-on-the-PhD.-Qualifying-Exam-Oral-Defense.doc</t>
        </is>
      </c>
      <c r="I2561" s="7" t="inlineStr">
        <is>
          <t>108資格考物理系考試委員會建議口試委員名單(Department recommended committee memb</t>
        </is>
      </c>
      <c r="J2561" s="7" t="inlineStr">
        <is>
          <t>http://www.phy.ncu.edu.tw/wp-content/uploads/2019/08/108資格考物理系考試委員會建議口試委員名單Department-recommended-committee-member.xls</t>
        </is>
      </c>
      <c r="K2561" s="7" t="inlineStr">
        <is>
          <t xml:space="preserve">物理系_博士班學生修課組別選擇表（Course Requirements Selection Form for PhD </t>
        </is>
      </c>
      <c r="L2561" s="7" t="inlineStr">
        <is>
          <t>http://www.phy.ncu.edu.tw/wp-content/uploads/2019/08/物理系_博士班學生修課組別選擇表（Course-Requirements-Selection-Form-for-PhD-Students-of-the-Department-of-Physics-at-National-Central-University）.doc</t>
        </is>
      </c>
      <c r="M2561" s="7" t="inlineStr">
        <is>
          <t>https://www.phy.ncu.edu.tw/news/108-1%e5%8d%9a%e5%a3%ab%e7%94%9f%e8%b3%87%e6%a0%bc%e8%80%83%e5%8f%a3%e8%a9%a6%e6%b3%a8%e6%84%8f%e4%ba%8b%e9%a0%85notice-on-the-phd-qualifying-exam-oral-defense/</t>
        </is>
      </c>
      <c r="N2561" s="7" t="inlineStr">
        <is>
          <t>許慧君</t>
        </is>
      </c>
    </row>
    <row r="2562" ht="170" customHeight="1">
      <c r="A2562" s="7">
        <f>TRUE()</f>
        <v/>
      </c>
      <c r="B2562" s="7" t="inlineStr">
        <is>
          <t>其他</t>
        </is>
      </c>
      <c r="C2562" s="7" t="n"/>
      <c r="D2562" s="14" t="n">
        <v>43677</v>
      </c>
      <c r="E2562" s="7" t="inlineStr">
        <is>
          <t>108-1物理系博碩士班學位口試注意事項Oral Test &amp;Thesis Defense Notification</t>
        </is>
      </c>
      <c r="F2562" s="9" t="inlineStr">
        <is>
          <t>物理系博碩士班學位口試注意事項Oral Test &amp;Thesis Defense Notification
口試申請時間：108/09/09-108/12/31
Application period: 2019/09/09-2019/12/31
口試完成時間：109/01/10前（如校曆規定）。
Oral Test/Thesis Defense must finish before : 2020/01/10 (as per University Academic Calendar)
表單下載：http://pdc.adm.ncu.edu.tw/Register/ –表格下載 – 博/碩士論文表格
Application form can be downloaded from – http://pdc.adm.ncu.edu.tw/eng/en_index.asp– forms – doctoral/master thesis form
中央大學博士班、碩士班研究生學位考試細則(http://pdc.adm.ncu.edu.tw/rule/rule105/16.pdf )
NCU Graduate Program Exam Regulations (http://pdc.adm.ncu.edu.tw/eng/rule/NCU_Doc15_ed.pdf)</t>
        </is>
      </c>
      <c r="G2562" s="7" t="inlineStr">
        <is>
          <t>物理系博碩士班學位口試注意事項Oral Test &amp;Thesis Defense Notification</t>
        </is>
      </c>
      <c r="H2562" s="7" t="inlineStr">
        <is>
          <t>http://www.phy.ncu.edu.tw/wp-content/uploads/2019/07/物理系博碩士班學位口試注意事項Oral-Test-Thesis-Defense-Notification.pdf</t>
        </is>
      </c>
      <c r="I2562" s="7" t="inlineStr">
        <is>
          <t>http://pdc.adm.ncu.edu.tw/Register/</t>
        </is>
      </c>
      <c r="J2562" s="7" t="inlineStr">
        <is>
          <t>http://pdc.adm.ncu.edu.tw/Register/</t>
        </is>
      </c>
      <c r="K2562" s="7" t="inlineStr">
        <is>
          <t>http://pdc.adm.ncu.edu.tw/eng/en_index.asp</t>
        </is>
      </c>
      <c r="L2562" s="7" t="inlineStr">
        <is>
          <t>http://pdc.adm.ncu.edu.tw/eng/en_index.asp</t>
        </is>
      </c>
      <c r="M2562" s="7" t="inlineStr">
        <is>
          <t>https://www.phy.ncu.edu.tw/news/108-1%e7%89%a9%ef%a7%a4%e7%b3%bb%e5%8d%9a%e7%a2%a9%e5%a3%ab%e7%8f%ad%e5%ad%b8%e4%bd%8d%e5%8f%a3%e8%a9%a6%e6%b3%a8%e6%84%8f%e4%ba%8b%e9%a0%85oral-test-thesis-defense-notification/</t>
        </is>
      </c>
      <c r="N2562" s="7" t="inlineStr">
        <is>
          <t>許慧君</t>
        </is>
      </c>
    </row>
    <row r="2563" ht="369" customHeight="1">
      <c r="A2563" s="7">
        <f>TRUE()</f>
        <v/>
      </c>
      <c r="B2563" s="7" t="inlineStr">
        <is>
          <t>其他</t>
        </is>
      </c>
      <c r="C2563" s="7" t="n"/>
      <c r="D2563" s="14" t="n">
        <v>43677</v>
      </c>
      <c r="E2563" s="7" t="inlineStr">
        <is>
          <t>108-1物理系研究生申請學分抵免、免修Course Credit Exemption and Waiver</t>
        </is>
      </c>
      <c r="F2563" s="9"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國立中央大學物理學系碩、博士班研究生修業辦法(1050615教務會議通過)
時間：8/1-9/16
申請法規Regulations：
*國立中央大學學分抵免辦法(http://pdc.adm.ncu.edu.tw/rule/rule105/13-0-1.pdf )
National Central University Course Credit Waiver Guidelines(http://pdc.adm.ncu.edu.tw/eng/rule/NCU_Doc13_0_ed.pdf)
*物理學系博士班研究生學分抵免辦法Regulation of Credit Transfer – the Ph.D. Programs
*物理學系碩士班研究生學分抵免辦法Regulation of Credit Transfer – the Master Program
申請表Application Form：
抵免：國立中央大學學生學分抵免申請表Guidelines for Credits Exemption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(如博士班修業辦法註2: 如因研究所需，學生經指導教授同意後，由課程委員會審核通過，可修習本校及台聯大博士班(含碩博同修)課程，以減少上述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G2563" s="7" t="inlineStr">
        <is>
          <t>國立中央大學物理學系碩、博士班研究生修業辦法(1050615教務會議通過)</t>
        </is>
      </c>
      <c r="H2563" s="7" t="inlineStr">
        <is>
          <t>http://www.phy.ncu.edu.tw/wp-content/uploads/2019/07/國立中央大學物理學系碩、博士班研究生修業辦法1050615教務會議通過-1.pdf</t>
        </is>
      </c>
      <c r="I2563" s="7" t="inlineStr">
        <is>
          <t>http://pdc.adm.ncu.edu.tw/rule/rule105/13-0-1.pdf</t>
        </is>
      </c>
      <c r="J2563" s="7" t="inlineStr">
        <is>
          <t>http://pdc.adm.ncu.edu.tw/rule/rule105/13-0-1.pdf</t>
        </is>
      </c>
      <c r="K2563" s="7" t="inlineStr">
        <is>
          <t>http://pdc.adm.ncu.edu.tw/eng/rule/NCU_Doc13_0_ed.pdf</t>
        </is>
      </c>
      <c r="L2563" s="7" t="inlineStr">
        <is>
          <t>http://pdc.adm.ncu.edu.tw/eng/rule/NCU_Doc13_0_ed.pdf</t>
        </is>
      </c>
      <c r="M2563" s="7" t="inlineStr">
        <is>
          <t>https://www.phy.ncu.edu.tw/news/108-1%e7%89%a9%e7%90%86%e7%b3%bb%e7%a0%94%e7%a9%b6%e7%94%9f%e7%94%b3%e8%ab%8b%e5%ad%b8%e5%88%86%e6%8a%b5%e5%85%8d%e3%80%81%e5%85%8d%e4%bf%aecourse-credit-exemption-and-waiver/</t>
        </is>
      </c>
      <c r="N2563" s="7" t="inlineStr">
        <is>
          <t>許慧君</t>
        </is>
      </c>
    </row>
    <row r="2564" ht="118" customHeight="1">
      <c r="A2564" s="7">
        <f>TRUE()</f>
        <v/>
      </c>
      <c r="B2564" s="7" t="inlineStr">
        <is>
          <t>其他</t>
        </is>
      </c>
      <c r="C2564" s="7" t="n"/>
      <c r="D2564" s="14" t="n">
        <v>43677</v>
      </c>
      <c r="E2564" s="7" t="inlineStr">
        <is>
          <t>研究生座位申請公告</t>
        </is>
      </c>
      <c r="F2564" s="9" t="inlineStr">
        <is>
          <t>物理系研究生欲申請研究生座位(S4-715-3-1)者，請下載申請表，於08月15日前繳交系辦申請。
物理系研究生室座位申請表
本次申請結果將於08月19日公布。
本次申請使用期間為：108年8月20日至109年8月31日。
符合以下資格者方可申請：
(1) 博士班研究生於畢業前一年撰寫畢業論文者。
(2) 指導教授沒有實驗室或研究室可安置學生者。
(3) 尚未有指導教授者。</t>
        </is>
      </c>
      <c r="G2564" s="7" t="inlineStr">
        <is>
          <t>物理系研究生室座位申請表</t>
        </is>
      </c>
      <c r="H2564" s="7" t="inlineStr">
        <is>
          <t>http://www.phy.ncu.edu.tw/wp-content/uploads/2019/07/物理系研究生室座位申請表.doc</t>
        </is>
      </c>
      <c r="I2564" s="7" t="inlineStr">
        <is>
          <t>http://www.phy.ncu.edu.tw/wp-content/uploads/2019/07/83322-1</t>
        </is>
      </c>
      <c r="J2564" s="7" t="inlineStr">
        <is>
          <t>http://www.phy.ncu.edu.tw/wp-content/uploads/2019/07/83322-1.jpg</t>
        </is>
      </c>
      <c r="K2564" s="7" t="inlineStr">
        <is>
          <t>http://www.phy.ncu.edu.tw/wp-content/uploads/2019/07/83321-1</t>
        </is>
      </c>
      <c r="L2564" s="7" t="inlineStr">
        <is>
          <t>http://www.phy.ncu.edu.tw/wp-content/uploads/2019/07/83321-1.jpg</t>
        </is>
      </c>
      <c r="M2564" s="7" t="inlineStr">
        <is>
          <t>https://www.phy.ncu.edu.tw/news/%e7%a0%94%e7%a9%b6%e7%94%9f%e5%ba%a7%e4%bd%8d%e7%94%b3%e8%ab%8b%e5%85%ac%e5%91%8a/</t>
        </is>
      </c>
      <c r="N2564" s="7" t="inlineStr">
        <is>
          <t>許慧君</t>
        </is>
      </c>
    </row>
    <row r="2565" ht="409.6" customHeight="1">
      <c r="A2565" s="7">
        <f>TRUE()</f>
        <v/>
      </c>
      <c r="B2565" s="7" t="inlineStr">
        <is>
          <t>獎學金</t>
        </is>
      </c>
      <c r="C2565" s="7" t="n"/>
      <c r="D2565" s="14" t="n">
        <v>43677</v>
      </c>
      <c r="E2565" s="7" t="inlineStr">
        <is>
          <t>108-1物理系獎學金申請公告(1080731)</t>
        </is>
      </c>
      <c r="F2565" s="9" t="inlineStr">
        <is>
          <t>有意申請獎學金者，請至物理系網頁-最新公告-獎學金公告查看申請辦法與申請表，於規定截止日前備妥申請文件送物理系辦公室，逾時不予受理!
中技社108年度「科技獎學金」&amp; CTCI Scholarship for Oversea Graduate Students in Taiwan(申請截止日:8/30) 
https://reurl.cc/on06M
1.研究獎學金：15-30名，每名15萬元及獎狀乙紙。
國內指定大學理、工相關領域科系所博士班二年級(含)以上研究生。
2.境外生研究獎學金： 15-25名，每名15萬元及獎狀乙紙。
正式在台修讀碩、博士學位之指定大學理、工相關領域科系所境外優秀學生。
3.境外生生活助學金： 10-20名，每名10萬元。
正式在台修讀碩、博士學位之指定大學院校理、工相關領域科系所境外優秀學生，在經濟上確有困難並需資助者。
物理系上詮光纖獎學金(申請截止日:9/20) 2019.10-2020.03出國申請案
https://reurl.cc/30OQ0
1.補助學生出國交流獎助（研修或實驗）：每年15 萬元整。獎助大學部、碩士生、 博士生各一名，每人5 萬元整。
2.補助學生出席國際會議：每年5 萬元整。
3.研究傑出獎助：每年5 萬元整。獲獎學生共五名，每人1 萬元整。
4.清寒優秀學生獎助：每年5 萬元整。成績優異(前一學年學業總平均70 分以上，各科成績均及格)者，獲獎學生一名。
物理系聚碩科技獎學金(申請截止日:9/20) 2019.10-2020.03出國申請案
https://reurl.cc/56Mxq
1.補助大學部學生出國交流獎助（開會、研修實驗、交換生）。
2.每年補助若干名，每位補助以五萬元為原則，保障一名天文專題學生，每年總獎助金30萬元整
物理系王立文女士獎學金(申請截止日:9/20)
https://reurl.cc/56MQV
1.成績優異(前一學年學業總平均70 分以上，各科成績均及格)，以女性學生優先。
2.每學年每名5萬元整(分兩學期發放)，領有其他獎助學金者不得重覆領取。
3.凡獲獎者，由系指派同學進行每週3-5小時公共服務為原則
物理系宏惠光電獎學金(申請截止日:9/20) 
https://reurl.cc/AQdaY
1.獎助成績優秀且經濟有困境大學部清寒學生(限中華民國國籍)
2.每系以2名為限，每名每年6萬元，分兩學期發放，領有其他獎助學金者不得重覆領取。
3.凡獲獎者，由系指派同學進行每週3-5小時公共服務為原則。</t>
        </is>
      </c>
      <c r="G2565" s="7" t="inlineStr">
        <is>
          <t>https://reurl.cc/on06M</t>
        </is>
      </c>
      <c r="H2565" s="7" t="inlineStr">
        <is>
          <t>https://reurl.cc/on06M</t>
        </is>
      </c>
      <c r="I2565" s="7" t="inlineStr">
        <is>
          <t>https://reurl.cc/30OQ0</t>
        </is>
      </c>
      <c r="J2565" s="7" t="inlineStr">
        <is>
          <t>https://reurl.cc/30OQ0</t>
        </is>
      </c>
      <c r="K2565" s="7" t="inlineStr">
        <is>
          <t>https://reurl.cc/56Mxq</t>
        </is>
      </c>
      <c r="L2565" s="7" t="inlineStr">
        <is>
          <t>https://reurl.cc/56Mxq</t>
        </is>
      </c>
      <c r="M2565" s="7" t="inlineStr">
        <is>
          <t>https://www.phy.ncu.edu.tw/news/108-1%e7%89%a9%e7%90%86%e7%b3%bb%e7%8d%8e%e5%ad%b8%e9%87%91%e7%94%b3%e8%ab%8b%e5%85%ac%e5%91%8a1080731/</t>
        </is>
      </c>
      <c r="N2565" s="7" t="inlineStr">
        <is>
          <t>許慧君</t>
        </is>
      </c>
    </row>
    <row r="2566" ht="40" customHeight="1">
      <c r="A2566" s="7">
        <f>TRUE()</f>
        <v/>
      </c>
      <c r="B2566" s="7" t="inlineStr">
        <is>
          <t>獎學金</t>
        </is>
      </c>
      <c r="C2566" s="7" t="n"/>
      <c r="D2566" s="14" t="n">
        <v>43677</v>
      </c>
      <c r="E2566" s="7" t="inlineStr">
        <is>
          <t>108-1學期物理系聚碩科技獎學金申請公告(申請截止日:9/20)</t>
        </is>
      </c>
      <c r="F2566" s="9" t="inlineStr">
        <is>
          <t>國立中央大學物理學系聚碩科技獎學金辦法(1051004系務會議)
國立中央大學物理學系聚碩科技獎學金申請表
補助2019.10-2020.03出國申請案</t>
        </is>
      </c>
      <c r="G2566" s="7" t="inlineStr">
        <is>
          <t>國立中央大學物理學系聚碩科技獎學金辦法(1051004系務會議)</t>
        </is>
      </c>
      <c r="H2566" s="7" t="inlineStr">
        <is>
          <t>http://www.phy.ncu.edu.tw/wp-content/uploads/2019/07/國立中央大學物理學系聚碩科技獎學金辦法1051004系務會議.pdf</t>
        </is>
      </c>
      <c r="I2566" s="7" t="inlineStr">
        <is>
          <t>國立中央大學物理學系聚碩科技獎學金申請表</t>
        </is>
      </c>
      <c r="J2566" s="7" t="inlineStr">
        <is>
          <t>http://www.phy.ncu.edu.tw/wp-content/uploads/2019/07/國立中央大學物理學系聚碩科技獎學金申請表.doc</t>
        </is>
      </c>
      <c r="K2566" s="7" t="n"/>
      <c r="L2566" s="7" t="n"/>
      <c r="M2566" s="7" t="inlineStr">
        <is>
          <t>https://www.phy.ncu.edu.tw/news/108-1%e5%ad%b8%e6%9c%9f%e7%89%a9%e7%90%86%e7%b3%bb%e8%81%9a%e7%a2%a9%e7%a7%91%e6%8a%80%e7%8d%8e%e5%ad%b8%ef%a4%8a%e7%94%b3%e8%ab%8b%e5%85%ac%e5%91%8a%e7%94%b3%e8%ab%8b%e6%88%aa%e6%ad%a2%e6%97%a59-20/</t>
        </is>
      </c>
      <c r="N2566" s="7" t="inlineStr">
        <is>
          <t>許慧君</t>
        </is>
      </c>
    </row>
    <row r="2567" ht="118" customHeight="1">
      <c r="A2567" s="7">
        <f>TRUE()</f>
        <v/>
      </c>
      <c r="B2567" s="7" t="inlineStr">
        <is>
          <t>獎學金</t>
        </is>
      </c>
      <c r="C2567" s="7" t="n"/>
      <c r="D2567" s="14" t="n">
        <v>43677</v>
      </c>
      <c r="E2567" s="7" t="inlineStr">
        <is>
          <t>108-1學期物理系上詮光纖獎學金FOCI Scholarship申請公告(申請截止日:9/20)</t>
        </is>
      </c>
      <c r="F2567" s="9" t="inlineStr">
        <is>
          <t>國立中央大學物理學系上詮光纖獎學金辦法(FOCI Scholarship Application Procedure)
國立中央大學物理學系上詮光纖獎學金申請表(FOCI scholarship application form for financial assistance for students studying abroad)
補助學生出國交流獎助（研修或實驗）：每年15 萬元整。獎助大學部、碩士生、 博士生各一名，每人5 萬元整。2019.10-2020.03出國申請案
補助學生出席國際會議：每年5 萬元整。2019.10-2020.03出國申請案
研究傑出獎助：每年5 萬元整。獲獎學生共五名，每人1 萬元整。
清寒優秀學生獎助：每年5 萬元整。成績優異(前一學年學業總平均70 分以上，各科成績均及格)者，獲獎學生一名。</t>
        </is>
      </c>
      <c r="G2567" s="7" t="inlineStr">
        <is>
          <t>國立中央大學物理學系上詮光纖獎學金辦法(FOCI Scholarship Application Procedure)</t>
        </is>
      </c>
      <c r="H2567" s="7" t="inlineStr">
        <is>
          <t>http://www.phy.ncu.edu.tw/wp-content/uploads/2019/07/國立中央大學物理學系上詮光纖獎學金辦法FOCI-Scholarship-Application-Procedure.pdf</t>
        </is>
      </c>
      <c r="I2567" s="7" t="inlineStr">
        <is>
          <t>國立中央大學物理學系上詮光纖獎學金申請表(FOCI scholarship application form for f</t>
        </is>
      </c>
      <c r="J2567" s="7" t="inlineStr">
        <is>
          <t>http://www.phy.ncu.edu.tw/wp-content/uploads/2019/07/國立中央大學物理學系上詮光纖獎學金申請表FOCI-scholarship-application-form-for-financial-assistance-for-students-studying-abroad.doc</t>
        </is>
      </c>
      <c r="K2567" s="7" t="n"/>
      <c r="L2567" s="7" t="n"/>
      <c r="M2567" s="7" t="inlineStr">
        <is>
          <t>https://www.phy.ncu.edu.tw/news/108-1%e5%ad%b8%e6%9c%9f%e7%89%a9%e7%90%86%e7%b3%bb%e4%b8%8a%e8%a9%ae%e5%85%89%e7%ba%96%e7%8d%8e%e5%ad%b8%e9%87%91foci-scholarship%e7%94%b3%e8%ab%8b%e5%85%ac%e5%91%8a%e7%94%b3%e8%ab%8b%e6%88%aa/</t>
        </is>
      </c>
      <c r="N2567" s="7" t="inlineStr">
        <is>
          <t>許慧君</t>
        </is>
      </c>
    </row>
    <row r="2568" ht="27" customHeight="1">
      <c r="A2568" s="7">
        <f>TRUE()</f>
        <v/>
      </c>
      <c r="B2568" s="7" t="inlineStr">
        <is>
          <t>獎學金</t>
        </is>
      </c>
      <c r="C2568" s="7" t="n"/>
      <c r="D2568" s="14" t="n">
        <v>43677</v>
      </c>
      <c r="E2568" s="7" t="inlineStr">
        <is>
          <t>108學年度物理系宏惠光電獎學金申請公告(申請截止日:9/20)</t>
        </is>
      </c>
      <c r="F2568" s="9" t="inlineStr">
        <is>
          <t>宏惠光電獎學金申請辦法(1021107會議後修正)
宏惠光電股份有限公司獎助學金申請表</t>
        </is>
      </c>
      <c r="G2568" s="7" t="inlineStr">
        <is>
          <t>宏惠光電獎學金申請辦法(1021107會議後修正)</t>
        </is>
      </c>
      <c r="H2568" s="7" t="inlineStr">
        <is>
          <t>http://www.phy.ncu.edu.tw/wp-content/uploads/2019/07/宏惠光電獎學金申請辦法1021107會議後修正.pdf</t>
        </is>
      </c>
      <c r="I2568" s="7" t="inlineStr">
        <is>
          <t>宏惠光電股份有限公司獎助學金申請表</t>
        </is>
      </c>
      <c r="J2568" s="7" t="inlineStr">
        <is>
          <t>http://www.phy.ncu.edu.tw/wp-content/uploads/2019/07/宏惠光電股份有限公司獎助學金申請表.doc</t>
        </is>
      </c>
      <c r="K2568" s="7" t="n"/>
      <c r="L2568" s="7" t="n"/>
      <c r="M2568" s="7" t="inlineStr">
        <is>
          <t>https://www.phy.ncu.edu.tw/news/108%e5%ad%b8%e5%b9%b4%e5%ba%a6%e7%89%a9%e7%90%86%e7%b3%bb%e5%ae%8f%e6%83%a0%e5%85%89%e9%9b%bb%e7%8d%8e%e5%ad%b8%e9%87%91%e7%94%b3%e8%ab%8b%e5%85%ac%e5%91%8a%e7%94%b3%e8%ab%8b%e6%88%aa%e6%ad%a2/</t>
        </is>
      </c>
      <c r="N2568" s="7" t="inlineStr">
        <is>
          <t>許慧君</t>
        </is>
      </c>
    </row>
    <row r="2569" ht="27" customHeight="1">
      <c r="A2569" s="7">
        <f>TRUE()</f>
        <v/>
      </c>
      <c r="B2569" s="7" t="inlineStr">
        <is>
          <t>獎學金</t>
        </is>
      </c>
      <c r="C2569" s="7" t="n"/>
      <c r="D2569" s="14" t="n">
        <v>43677</v>
      </c>
      <c r="E2569" s="7" t="inlineStr">
        <is>
          <t>108學年度物理系王立文女士獎學金申請公告(申請截止日:9/20)</t>
        </is>
      </c>
      <c r="F2569" s="9" t="inlineStr">
        <is>
          <t>國立中央大學物理學系王立文女士獎學金辦法1051129系務會議通過
國立中央大學物理學系王立文女士獎學金申請表</t>
        </is>
      </c>
      <c r="G2569" s="7" t="inlineStr">
        <is>
          <t>國立中央大學物理學系王立文女士獎學金辦法1051129系務會議通過</t>
        </is>
      </c>
      <c r="H2569" s="7" t="inlineStr">
        <is>
          <t>http://www.phy.ncu.edu.tw/wp-content/uploads/2019/07/國立中央大學物理學系王立文女士獎學金辦法1051129系務會議通過.pdf</t>
        </is>
      </c>
      <c r="I2569" s="7" t="inlineStr">
        <is>
          <t>國立中央大學物理學系王立文女士獎學金申請表</t>
        </is>
      </c>
      <c r="J2569" s="7" t="inlineStr">
        <is>
          <t>http://www.phy.ncu.edu.tw/wp-content/uploads/2019/07/國立中央大學物理學系王立文女士獎學金申請表.doc</t>
        </is>
      </c>
      <c r="K2569" s="7" t="n"/>
      <c r="L2569" s="7" t="n"/>
      <c r="M2569" s="7" t="inlineStr">
        <is>
          <t>https://www.phy.ncu.edu.tw/news/108%e5%ad%b8%e5%b9%b4%e5%ba%a6%e7%89%a9%e7%90%86%e7%b3%bb%e7%8e%8b%e7%ab%8b%e6%96%87%e5%a5%b3%e5%a3%ab%e7%8d%8e%e5%ad%b8%e9%87%91%e7%94%b3%e8%ab%8b%e5%85%ac%e5%91%8a%e7%94%b3%e8%ab%8b%e6%88%aa/</t>
        </is>
      </c>
      <c r="N2569" s="7" t="inlineStr">
        <is>
          <t>許慧君</t>
        </is>
      </c>
    </row>
    <row r="2570" ht="183" customHeight="1">
      <c r="A2570" s="7">
        <f>TRUE()</f>
        <v/>
      </c>
      <c r="B2570" s="7" t="inlineStr">
        <is>
          <t>其他</t>
        </is>
      </c>
      <c r="C2570" s="7" t="n"/>
      <c r="D2570" s="14" t="n">
        <v>43669</v>
      </c>
      <c r="E2570" s="7" t="inlineStr">
        <is>
          <t>108-1課程助教TA(1080723)</t>
        </is>
      </c>
      <c r="F2570" s="9" t="inlineStr">
        <is>
          <t>108-1課程助教安排如附件
The arrangement of TA for the first semester of the academic year 108 is as the annex.
1081課程助教
目前尚有數門課程待聘，有意申請者請於7/28(日)前填寫附件申請表，email  至corona@ncu.edu.tw
Positions are still available for several courses. Students who are willing to apply for the positions please fill in the application form and email it to corona@ncu.edu.tw  by July 28.
108-1助教志願表TA Application Form
助教報到程序詳附件說明
Please see attached for ‘Teaching assistant application procedures’
助教報到程序Teaching assistant application procedures
附件一 助教同意切結書TA agreement affidavit
附件二 國立中央大學獎助生暨學生兼任助理學習與勞僱型態同意書10809-12
國立中央大學教學助理管理要點</t>
        </is>
      </c>
      <c r="G2570" s="7" t="inlineStr">
        <is>
          <t>1081課程助教</t>
        </is>
      </c>
      <c r="H2570" s="7" t="inlineStr">
        <is>
          <t>http://www.phy.ncu.edu.tw/wp-content/uploads/2019/07/1081課程助教-3.pdf</t>
        </is>
      </c>
      <c r="I2570" s="7" t="inlineStr">
        <is>
          <t>corona@ncu.edu.tw</t>
        </is>
      </c>
      <c r="J2570" s="7" t="inlineStr">
        <is>
          <t>mailto:corona@ncu.edu.tw</t>
        </is>
      </c>
      <c r="K2570" s="7" t="inlineStr">
        <is>
          <t>corona@ncu.edu.tw</t>
        </is>
      </c>
      <c r="L2570" s="7" t="inlineStr">
        <is>
          <t>mailto:corona@ncu.edu.tw</t>
        </is>
      </c>
      <c r="M2570" s="7" t="inlineStr">
        <is>
          <t>https://www.phy.ncu.edu.tw/news/108-1%e8%aa%b2%e7%a8%8b%e5%8a%a9%e6%95%99ta1080723/</t>
        </is>
      </c>
      <c r="N2570" s="7" t="inlineStr">
        <is>
          <t>許慧君</t>
        </is>
      </c>
    </row>
    <row r="2571" ht="40" customHeight="1">
      <c r="A2571" s="7">
        <f>TRUE()</f>
        <v/>
      </c>
      <c r="B2571" s="7" t="inlineStr">
        <is>
          <t>其他</t>
        </is>
      </c>
      <c r="C2571" s="7" t="n"/>
      <c r="D2571" s="14" t="n">
        <v>43664</v>
      </c>
      <c r="E2571" s="7" t="inlineStr">
        <is>
          <t>2019.9.29 中大多益公開測驗</t>
        </is>
      </c>
      <c r="F2571" s="9" t="inlineStr">
        <is>
          <t>（第一梯次已結束報名，第二梯次報名自7月26日起至8月26日止。） 
相關考試資訊請掃描海報QR code，若有其他問題，請聯絡語言中心（＃33819）或理／工學院辦公室（＃65000／＃34000）。</t>
        </is>
      </c>
      <c r="G2571" s="7" t="inlineStr">
        <is>
          <t>http://www.phy.ncu.edu.tw/wp-content/uploads/2019/07/e7a0b59</t>
        </is>
      </c>
      <c r="H2571" s="7" t="inlineStr">
        <is>
          <t>http://www.phy.ncu.edu.tw/wp-content/uploads/2019/07/e7a0b5906b2093b531a5a45128c4555f.jpg</t>
        </is>
      </c>
      <c r="I2571" s="7" t="n"/>
      <c r="J2571" s="7" t="n"/>
      <c r="K2571" s="7" t="n"/>
      <c r="L2571" s="7" t="n"/>
      <c r="M2571" s="7" t="inlineStr">
        <is>
          <t>https://www.phy.ncu.edu.tw/news/2019-9-29-%e4%b8%ad%e5%a4%a7%e5%a4%9a%e7%9b%8a%e5%85%ac%e9%96%8b%e6%b8%ac%e9%a9%97/</t>
        </is>
      </c>
      <c r="N2571" s="7" t="inlineStr">
        <is>
          <t>許慧君</t>
        </is>
      </c>
    </row>
    <row r="2572" ht="409.6" customHeight="1">
      <c r="A2572" s="7">
        <f>TRUE()</f>
        <v/>
      </c>
      <c r="B2572" s="7" t="inlineStr">
        <is>
          <t>其他</t>
        </is>
      </c>
      <c r="C2572" s="7" t="n"/>
      <c r="D2572" s="14" t="n">
        <v>43663</v>
      </c>
      <c r="E2572" s="7" t="inlineStr">
        <is>
          <t>108學年度第 1 學期 境外新生輔導小老師招募</t>
        </is>
      </c>
      <c r="F2572" s="9" t="inlineStr">
        <is>
          <t>想和境外學生交朋友嗎？想拓展國際視野嗎?國際處熱情邀約有興趣的同學一起加入小老師行列，帶領及輔導境外新生來台前、後的相關事務。想想一個人隻身來台灣念書，面對不熟悉的校園、陌生的老師和同學、還有不知道在哪裡註冊、怎麼選課，又因語言不通時常跟校內行政人員溝通困難， 如果有你的幫助，他們就能盡快融入中大校園環境，與你交流互動，也一定可以讓你成長很多，歡迎加入!
報名資格：
中大學生。
具英文溝通能力。
對本校校園及自己的系所有所了解。
有一顆樂於助人、愛交朋友的心。
可接受勞僱型職缺
報名日期及繳交文件：
即日起至107年7月26日(五)止，繳交電子檔(email繳交)至系所承辦人，毋須簽名，待八月中辦理小老師說明會時再行補簽。
境外新生輔導小老師申請表(如附件)。
輔導內容：
參與小老師前置說明會。
於新生來台灣前，主動發 EMAIL 表示歡迎並提供聯繫方式給新生。
報到：入住宿舍、尋找校園附近之外宿(9/1-9/4)、認識校園、新生報到、協助新生體檢、學籍登錄、繳交學雜費、領取學生證、辦理居留(簽)證、選課、上課地點、生活輔導、拍身分證規格照片等。
學期間：轉知國際處相關宣達事宜、課程停俢申請。
離校(交換生)：入住中大宿舍者辦理退宿(押金)、辦理離校手續、成績單申請。
輔導期間：108學年度第1學期
津貼：
1名境外新生1500元，第2名以上每名加500元，1名小老師至多可帶5名新生。
例：輔導3名新生1500元+(500元x 2人)=2500元
新生對小老師的服務滿意度，將列入津貼核發考量。
聘僱手續：國際處將統一在 10/8（一）至 10/19（五）聘僱(勞雇型)，
請同學盡量避開同時間其他單位之勞僱型計畫（如有不可避免之情況，請務必提前告知國際處）
國際處聯繫方式：
外籍學位生：黃靖幃 (分機：57081 / Email: wandahuang@ncu.edu.tw)
外籍交換生：徐心荷 (分機：57081 / Email: lotus@ncu.edu.tw)
港澳大陸交換生：祝韻芝 (分機：57081 / Email: yvonne@ncu.edu.tw)
小老師申請表請見附件,謝謝!
Attachments:
File
申請表</t>
        </is>
      </c>
      <c r="G2572" s="7" t="inlineStr">
        <is>
          <t>wandahuang@ncu.edu.tw</t>
        </is>
      </c>
      <c r="H2572" s="7" t="inlineStr">
        <is>
          <t>mailto:wandahuang@ncu.edu.tw</t>
        </is>
      </c>
      <c r="I2572" s="7" t="inlineStr">
        <is>
          <t>lotus@ncu.edu.tw</t>
        </is>
      </c>
      <c r="J2572" s="7" t="inlineStr">
        <is>
          <t>mailto:lotus@ncu.edu.tw</t>
        </is>
      </c>
      <c r="K2572" s="7" t="inlineStr">
        <is>
          <t>yvonne@ncu.edu.tw</t>
        </is>
      </c>
      <c r="L2572" s="7" t="inlineStr">
        <is>
          <t>mailto:yvonne@ncu.edu.tw</t>
        </is>
      </c>
      <c r="M2572" s="7" t="inlineStr">
        <is>
          <t>https://www.phy.ncu.edu.tw/news/108%e5%ad%b8%e5%b9%b4%e5%ba%a6%e7%ac%ac-1-%e5%ad%b8%e6%9c%9f-%e5%a2%83%e5%a4%96%e6%96%b0%e7%94%9f%e8%bc%94%e5%b0%8e%e5%b0%8f%e8%80%81%e5%b8%ab%e6%8b%9b%e5%8b%9f/</t>
        </is>
      </c>
      <c r="N2572" s="7" t="inlineStr">
        <is>
          <t>許慧君</t>
        </is>
      </c>
    </row>
    <row r="2573">
      <c r="A2573" s="7">
        <f>TRUE()</f>
        <v/>
      </c>
      <c r="B2573" s="7" t="inlineStr">
        <is>
          <t>其他</t>
        </is>
      </c>
      <c r="C2573" s="7" t="n"/>
      <c r="D2573" s="14" t="n">
        <v>43662</v>
      </c>
      <c r="E2573" s="7" t="inlineStr">
        <is>
          <t>網管室公告</t>
        </is>
      </c>
      <c r="F2573" s="7" t="inlineStr">
        <is>
          <t>訂於7/23(二)將進行設備更換作業，屆時科四網路會出現斷斷續續之情況。諸多不便請多加包涵。</t>
        </is>
      </c>
      <c r="G2573" s="7" t="n"/>
      <c r="H2573" s="7" t="n"/>
      <c r="I2573" s="7" t="n"/>
      <c r="J2573" s="7" t="n"/>
      <c r="K2573" s="7" t="n"/>
      <c r="L2573" s="7" t="n"/>
      <c r="M2573" s="7" t="inlineStr">
        <is>
          <t>https://www.phy.ncu.edu.tw/news/%e7%b6%b2%e7%ae%a1%e5%ae%a4%e5%85%ac%e5%91%8a/</t>
        </is>
      </c>
      <c r="N2573" s="7" t="inlineStr">
        <is>
          <t>許慧君</t>
        </is>
      </c>
    </row>
    <row r="2574">
      <c r="A2574" s="7">
        <f>TRUE()</f>
        <v/>
      </c>
      <c r="B2574" s="7" t="inlineStr">
        <is>
          <t>其他</t>
        </is>
      </c>
      <c r="C2574" s="7" t="n"/>
      <c r="D2574" s="14" t="n">
        <v>43661</v>
      </c>
      <c r="E2574" s="7" t="inlineStr">
        <is>
          <t>108-1理學院程式課表海報</t>
        </is>
      </c>
      <c r="F2574" s="7" t="n"/>
      <c r="G2574" s="7" t="inlineStr">
        <is>
          <t>http://www.phy.ncu.edu.tw/wp-content/uploads/2019/07/理學院108-</t>
        </is>
      </c>
      <c r="H2574" s="7" t="inlineStr">
        <is>
          <t>http://www.phy.ncu.edu.tw/wp-content/uploads/2019/07/理學院108-1程式語言海報3_A1_20190713.jpg</t>
        </is>
      </c>
      <c r="I2574" s="7" t="n"/>
      <c r="J2574" s="7" t="n"/>
      <c r="K2574" s="7" t="n"/>
      <c r="L2574" s="7" t="n"/>
      <c r="M2574" s="7" t="inlineStr">
        <is>
          <t>https://www.phy.ncu.edu.tw/news/108-1%e7%90%86%e5%ad%b8%e9%99%a2%e7%a8%8b%e5%bc%8f%e8%aa%b2%e8%a1%a8%e6%b5%b7%e5%a0%b1/</t>
        </is>
      </c>
      <c r="N2574" s="7" t="inlineStr">
        <is>
          <t>劉怡貞</t>
        </is>
      </c>
    </row>
    <row r="2575" ht="183" customHeight="1">
      <c r="A2575" s="7">
        <f>TRUE()</f>
        <v/>
      </c>
      <c r="B2575" s="7" t="inlineStr">
        <is>
          <t>其他</t>
        </is>
      </c>
      <c r="C2575" s="7" t="n"/>
      <c r="D2575" s="14" t="n">
        <v>43661</v>
      </c>
      <c r="E2575" s="7" t="inlineStr">
        <is>
          <t>108-1課程助教TA(1080715)</t>
        </is>
      </c>
      <c r="F2575" s="9" t="inlineStr">
        <is>
          <t>108-1課程助教安排如附件
The arrangement of TA for the first semester of the academic year 108 is as the annex.
1081課程助教
目前尚有數門課程待聘，有意申請者請於7/21(日)前填寫附件申請表，email  至corona@ncu.edu.tw
Positions are still available for several courses. Students who are willing to apply for the positions please fill in the application form and email it to corona@ncu.edu.tw  by July 21.
108-1助教志願表TA Application Form
助教報到程序詳附件說明
Please see attached for ‘Teaching assistant application procedures’
助教報到程序Teaching assistant application procedures
附件一 助教同意切結書TA agreement affidavit
附件二 國立中央大學獎助生暨學生兼任助理學習與勞僱型態同意書10809-12
國立中央大學教學助理管理要點</t>
        </is>
      </c>
      <c r="G2575" s="7" t="inlineStr">
        <is>
          <t>1081課程助教</t>
        </is>
      </c>
      <c r="H2575" s="7" t="inlineStr">
        <is>
          <t>http://www.phy.ncu.edu.tw/wp-content/uploads/2019/07/1081課程助教-2.pdf</t>
        </is>
      </c>
      <c r="I2575" s="7" t="inlineStr">
        <is>
          <t>corona@ncu.edu.tw</t>
        </is>
      </c>
      <c r="J2575" s="7" t="inlineStr">
        <is>
          <t>mailto:corona@ncu.edu.tw</t>
        </is>
      </c>
      <c r="K2575" s="7" t="inlineStr">
        <is>
          <t>corona@ncu.edu.tw</t>
        </is>
      </c>
      <c r="L2575" s="7" t="inlineStr">
        <is>
          <t>mailto:corona@ncu.edu.tw</t>
        </is>
      </c>
      <c r="M2575" s="7" t="inlineStr">
        <is>
          <t>https://www.phy.ncu.edu.tw/news/108-1%e8%aa%b2%e7%a8%8b%e5%8a%a9%e6%95%99ta1080715/</t>
        </is>
      </c>
      <c r="N2575" s="7" t="inlineStr">
        <is>
          <t>許慧君</t>
        </is>
      </c>
    </row>
    <row r="2576" ht="409.6" customHeight="1">
      <c r="A2576" s="7">
        <f>TRUE()</f>
        <v/>
      </c>
      <c r="B2576" s="7" t="inlineStr">
        <is>
          <t>獎學金</t>
        </is>
      </c>
      <c r="C2576" s="7" t="n"/>
      <c r="D2576" s="14" t="n">
        <v>43658</v>
      </c>
      <c r="E2576" s="7" t="inlineStr">
        <is>
          <t>學術交流基金會:傅爾布萊特國內博士班研究生研究獎助金(截止日8月1日)</t>
        </is>
      </c>
      <c r="F2576" s="9" t="inlineStr">
        <is>
          <t>傅爾布萊特國內博士班研究生研究獎助金(截止日8月1日)
傅爾布萊特計畫(the Fulbright Program)係由美國國務院與外國政府共同推動之學術與文化交流計畫，目的在透過人員、知識和技術的交流，促進美國和世界各地人民的相互了解。
在台灣，此一計畫由學術交流基金會執行，透過雙方教授，研究員，學生及專業人士的教育交流，促進我國與美國人民的相互瞭解及彼此合作。五十多年來，台灣有許多領袖菁英，其中包括部會首長、大學校長、教授、藝術家和社運人士，都曾參與此一計畫。半世紀以來，學術交流基金會一共獎助大約1,600位美國人士到台灣講學、研究或進修，同時也獎助1,600位左右台灣的學者，學生，研究員及專業人士到美國攻讀學位，研究或實習。
該基金會的董事會是由台灣和美國各五位董事所組成，分別代表民間、學界和政府。現任榮譽主席是美國在台協會處長酈英傑先生 (Christensen, William Brent)。
一、獎助學門：
本計畫支持目前在國內大學博士班就讀滿2年以上，已通過博士論文之題目審查，有意赴美蒐集博士論文資料或選修博士班課程者。
（一） 社會科學與教育學門
（二） 商科與應用社會科學
（三） 資訊、媒體與人文
（四） 藝術與文化
（五） 科技、工程與數學（STEM field）
二、獎助項目：
每名固定金額約美金10,000至20,000元，按獎助期限（最少5個月，最多10個月）比例分配
教育津貼美金3,000元
有機會獲得IIE協助申請研究單位
有機會獲得暑假3星期左右的學前訓練課程，IIE並提供食宿、書籍、機票等項目的補助
*常見問答：
英文能力證明：
若口試前仍未具有成績或成績未達標準，仍可在8月1日前遞出申請表，評審會在口試後決定是否授獎並給予重考或補考機會。
接待單位：
申請過程中若沒有遞出邀請函，並不會影響申請結果，但務必寫明自己的偏好單位，供評審了解申請者對該領域的熟悉程度。
簽證：
簽證所需文件 (DS-2019) 、免除簽證之費用、以及申辦簽證的行政程序，由學術交流基金會負責處理，接待單位不需核發DS-2019。
可否同時領取其他獎助金：
可以。學術交流基金會鼓勵領取此獎助項目之得獎人，同時領取其他獎助項目。
審查重點：請參考網站所刊登之獎助徵選報告：http://www.fulbright.org.tw/dispPageBox/CtCh.aspx?ddsPageID=FOSECHIABAK&amp;
更多申請資訊，請參考http://www.fulbright.org.tw/dispPageBox/CtCh.aspx?ddsPageID=FOSECHIABAC&amp; 或學術交流基金會講座直播：https://www.facebook.com/educationusatw/videos/2486737511559334/
或聯絡學術交流基金會承辦人： 林小姐 (Lisa Lin)
電郵：fse@fulbright.org.tw
電話︰(02) 2388-2100 分機 112
*歡迎轉發此獎助申請訊息，鼓勵符合資格之同學踴躍申請。</t>
        </is>
      </c>
      <c r="G2576" s="7" t="inlineStr">
        <is>
          <t>http://www.fulbright.org.tw/dispPageBox/CtCh.aspx?ddsPageID=</t>
        </is>
      </c>
      <c r="H2576" s="7" t="inlineStr">
        <is>
          <t>http://www.fulbright.org.tw/dispPageBox/CtCh.aspx?ddsPageID=FOSECHIABAK&amp;</t>
        </is>
      </c>
      <c r="I2576" s="7" t="inlineStr">
        <is>
          <t>http://www.fulbright.org.tw/dispPageBox/CtCh.aspx?ddsPageID=</t>
        </is>
      </c>
      <c r="J2576" s="7" t="inlineStr">
        <is>
          <t>http://www.fulbright.org.tw/dispPageBox/CtCh.aspx?ddsPageID=FOSECHIABAC&amp;</t>
        </is>
      </c>
      <c r="K2576" s="7" t="inlineStr">
        <is>
          <t>https://www.facebook.com/educationusatw/videos/2486737511559</t>
        </is>
      </c>
      <c r="L2576" s="7" t="inlineStr">
        <is>
          <t>https://www.facebook.com/educationusatw/videos/2486737511559334/</t>
        </is>
      </c>
      <c r="M2576" s="7" t="inlineStr">
        <is>
          <t>https://www.phy.ncu.edu.tw/news/%e5%ad%b8%e8%a1%93%e4%ba%a4%e6%b5%81%e5%9f%ba%e9%87%91%e6%9c%83%e5%82%85%e7%88%be%e5%b8%83%e8%90%8a%e7%89%b9%e5%9c%8b%e5%85%a7%e5%8d%9a%e5%a3%ab%e7%8f%ad%e7%a0%94%e7%a9%b6%e7%94%9f%e7%a0%94%e7%a9%b6/</t>
        </is>
      </c>
      <c r="N2576" s="7" t="inlineStr">
        <is>
          <t>許慧君</t>
        </is>
      </c>
    </row>
    <row r="2577" ht="40" customHeight="1">
      <c r="A2577" s="7">
        <f>TRUE()</f>
        <v/>
      </c>
      <c r="B2577" s="7" t="inlineStr">
        <is>
          <t>其他</t>
        </is>
      </c>
      <c r="C2577" s="7" t="n"/>
      <c r="D2577" s="14" t="n">
        <v>43656</v>
      </c>
      <c r="E2577" s="7" t="inlineStr">
        <is>
          <t>賀!林冠男同學榮獲科技部 107年度大專學生研究計畫研究創作獎</t>
        </is>
      </c>
      <c r="F2577" s="9" t="inlineStr">
        <is>
          <t>計畫名稱：Unruh Effects for Kerr-Newman Black Holes
計畫編號：107-2813-C-008-054-M
指導教授：陳江梅教授</t>
        </is>
      </c>
      <c r="G2577" s="7" t="n"/>
      <c r="H2577" s="7" t="n"/>
      <c r="I2577" s="7" t="n"/>
      <c r="J2577" s="7" t="n"/>
      <c r="K2577" s="7" t="n"/>
      <c r="L2577" s="7" t="n"/>
      <c r="M2577" s="7" t="inlineStr">
        <is>
          <t>https://www.phy.ncu.edu.tw/news/%e8%b3%80%e6%9e%97%e5%86%a0%e7%94%b7%e5%90%8c%e5%ad%b8%e6%a6%ae%e7%8d%b2%e7%a7%91%e6%8a%80%e9%83%a8-107%e5%b9%b4%e5%ba%a6%e5%a4%a7%e5%b0%88%e5%ad%b8%e7%94%9f%e7%a0%94%e7%a9%b6%e8%a8%88%e7%95%ab/</t>
        </is>
      </c>
      <c r="N2577" s="7" t="inlineStr">
        <is>
          <t>許慧君</t>
        </is>
      </c>
    </row>
    <row r="2578" ht="105" customHeight="1">
      <c r="A2578" s="7">
        <f>TRUE()</f>
        <v/>
      </c>
      <c r="B2578" s="7" t="inlineStr">
        <is>
          <t>其他</t>
        </is>
      </c>
      <c r="C2578" s="7" t="n"/>
      <c r="D2578" s="14" t="n">
        <v>43656</v>
      </c>
      <c r="E2578" s="7" t="inlineStr">
        <is>
          <t>108-1課程助教TA(1080710)</t>
        </is>
      </c>
      <c r="F2578" s="9" t="inlineStr">
        <is>
          <t>108-1課程助教安排如附件
The arrangement of TA for the first semester of the academic year 108 is as the annex.
1081課程助教
目前尚有數門課程待聘，有意申請者請於7/14(日)前填寫附件申請表，email  至corona@ncu.edu.tw
Positions are still available for several courses. Students who are willing to apply for the positions please fill in the application form and email it to corona@ncu.edu.tw  by July 14.
108-1助教志願表TA Application Form</t>
        </is>
      </c>
      <c r="G2578" s="7" t="inlineStr">
        <is>
          <t>1081課程助教</t>
        </is>
      </c>
      <c r="H2578" s="7" t="inlineStr">
        <is>
          <t>http://www.phy.ncu.edu.tw/wp-content/uploads/2019/07/1081課程助教-1.pdf</t>
        </is>
      </c>
      <c r="I2578" s="7" t="inlineStr">
        <is>
          <t>corona@ncu.edu.tw</t>
        </is>
      </c>
      <c r="J2578" s="7" t="inlineStr">
        <is>
          <t>mailto:corona@ncu.edu.tw</t>
        </is>
      </c>
      <c r="K2578" s="7" t="inlineStr">
        <is>
          <t>corona@ncu.edu.tw</t>
        </is>
      </c>
      <c r="L2578" s="7" t="inlineStr">
        <is>
          <t>mailto:corona@ncu.edu.tw</t>
        </is>
      </c>
      <c r="M2578" s="7" t="inlineStr">
        <is>
          <t>https://www.phy.ncu.edu.tw/news/108-1%e8%aa%b2%e7%a8%8b%e5%8a%a9%e6%95%99ta1080710/</t>
        </is>
      </c>
      <c r="N2578" s="7" t="inlineStr">
        <is>
          <t>許慧君</t>
        </is>
      </c>
    </row>
    <row r="2579" ht="40" customHeight="1">
      <c r="A2579" s="7">
        <f>TRUE()</f>
        <v/>
      </c>
      <c r="B2579" s="7" t="inlineStr">
        <is>
          <t>其他</t>
        </is>
      </c>
      <c r="C2579" s="7" t="n"/>
      <c r="D2579" s="14" t="n">
        <v>43655</v>
      </c>
      <c r="E2579" s="7" t="inlineStr">
        <is>
          <t>健雄館電梯電源更新, 停機事宜</t>
        </is>
      </c>
      <c r="F2579" s="9" t="inlineStr">
        <is>
          <t>健雄館電梯電源更新，擬於下列時間分別關閉客、貨梯，以便廠商施工 :
7/12(五)上午 8:00 ~ 13:00 關閉貨梯，該時段氣體鋼瓶、貨物運送請避開。
7/13(六)全天關閉全部客梯(因連動控制，無法逐部施工)，開放貨梯 。</t>
        </is>
      </c>
      <c r="G2579" s="7" t="n"/>
      <c r="H2579" s="7" t="n"/>
      <c r="I2579" s="7" t="n"/>
      <c r="J2579" s="7" t="n"/>
      <c r="K2579" s="7" t="n"/>
      <c r="L2579" s="7" t="n"/>
      <c r="M2579" s="7" t="inlineStr">
        <is>
          <t>https://www.phy.ncu.edu.tw/news/%e5%81%a5%e9%9b%84%e9%a4%a8%e9%9b%bb%e6%a2%af%e9%9b%bb%e6%ba%90%e6%9b%b4%e6%96%b0-%e5%81%9c%e6%a9%9f%e4%ba%8b%e5%ae%9c/</t>
        </is>
      </c>
      <c r="N2579" s="7" t="inlineStr">
        <is>
          <t>許慧君</t>
        </is>
      </c>
    </row>
    <row r="2580" ht="345" customHeight="1">
      <c r="A2580" s="7">
        <f>TRUE()</f>
        <v/>
      </c>
      <c r="B2580" s="7" t="inlineStr">
        <is>
          <t>其他</t>
        </is>
      </c>
      <c r="C2580" s="7" t="n"/>
      <c r="D2580" s="14" t="n">
        <v>43651</v>
      </c>
      <c r="E2580" s="7" t="inlineStr">
        <is>
          <t>停水公告</t>
        </is>
      </c>
      <c r="F2580" s="9" t="inlineStr">
        <is>
          <t>國立中央大學
清洗校區總水塔停水公告
事由：為維護用水安全將進行供水系統水塔清洗工程，定於108年07月20、21、22日清洗水塔，敬請用戶儲水備用。
第1號水塔停水時間：108年07月20日(六) 09：00至19：00
地下水停水範圍：女1、2、3、4、5、6、14舍(含郵局、地下室賣場)、男3、6、7(含七餐)、11(含敦煌書局、好視康眼鏡、美髮部、洗衣部)、13舍、國際學生宿舍、志道樓、工程一館(含品保中心)、電機一、二、三館(含資策會)、科一館、總圖書館、中正圖書館、游藝館、據德樓、大講堂、文一、二、三館、行政大樓、前門警衛室。
第3號水塔停水時間：108年07月21日(日) 09：00至19：00
自來水停水範圍：全校自來水停水(含中大新村一、二、三區)
第4號水塔停水時間：108年07月22日(一) 09：00至19：00
地下水停水範圍：男9AB(含九餐、全家)、12舍、車庫、資源回收場、中大會館、國鼎圖書館、男研舍(含校園咖啡)、管理二館(含一樓餐廳)、志希館(含鬆餅屋)、科二、三、四、五館、理學院教學館、鴻經館、綜教館、客家學院、國鼎光電大樓、依仁堂(含週圍場地)、羽球館、室內游泳池、大型力學實驗室、風洞實驗室、機械館、機電實驗室、鑄造廠、環工/化工館、太遙中心、研究中心二期、雷達站、大氣環境實驗室、工五館A、B(含增建)、C棟、松苑餐廳、育成中心、單一、二、四舍、後門警衛室，教學研究綜合大樓。
※一、倘遇雨天或特殊原因發生致無法工作時，可能取消施工，惟待下次清洗日期決定後，再行公告。
二、不便之處敬祈見諒，提早清洗完畢後將提早供水，如遇有特殊困難亦可能延緩恢復供水。
三、為施作安全，1.3.4號水塔電源及緊急發電機將一併關閉。
施工廠商：五福環境整美有限公司
聯絡電話：0955-317420
營繕組電話：03-4227151#57320
總務處 啟</t>
        </is>
      </c>
      <c r="G2580" s="7" t="n"/>
      <c r="H2580" s="7" t="n"/>
      <c r="I2580" s="7" t="n"/>
      <c r="J2580" s="7" t="n"/>
      <c r="K2580" s="7" t="n"/>
      <c r="L2580" s="7" t="n"/>
      <c r="M2580" s="7" t="inlineStr">
        <is>
          <t>https://www.phy.ncu.edu.tw/news/%e5%81%9c%e6%b0%b4%e5%85%ac%e5%91%8a/</t>
        </is>
      </c>
      <c r="N2580" s="7" t="inlineStr">
        <is>
          <t>許慧君</t>
        </is>
      </c>
    </row>
    <row r="2581">
      <c r="A2581" s="7">
        <f>TRUE()</f>
        <v/>
      </c>
      <c r="B2581" s="7" t="inlineStr">
        <is>
          <t>其他</t>
        </is>
      </c>
      <c r="C2581" s="7" t="n"/>
      <c r="D2581" s="14" t="n">
        <v>43650</v>
      </c>
      <c r="E2581" s="7" t="inlineStr">
        <is>
          <t>108學年度研究新生宿舍抽籤時程及注意事項</t>
        </is>
      </c>
      <c r="F2581" s="7" t="inlineStr">
        <is>
          <t>https://www.ncu.edu.tw/events/showevent/eventid/7955</t>
        </is>
      </c>
      <c r="G2581" s="7" t="inlineStr">
        <is>
          <t>https://www.ncu.edu.tw/events/showevent/eventid/7955</t>
        </is>
      </c>
      <c r="H2581" s="7" t="inlineStr">
        <is>
          <t>https://www.ncu.edu.tw/events/showevent/eventid/7955</t>
        </is>
      </c>
      <c r="I2581" s="7" t="n"/>
      <c r="J2581" s="7" t="n"/>
      <c r="K2581" s="7" t="n"/>
      <c r="L2581" s="7" t="n"/>
      <c r="M2581" s="7" t="inlineStr">
        <is>
          <t>https://www.phy.ncu.edu.tw/news/108%e5%ad%b8%e5%b9%b4%e5%ba%a6%e7%a0%94%e7%a9%b6%e6%96%b0%e7%94%9f%e5%ae%bf%e8%88%8d%e6%8a%bd%e7%b1%a4%e6%99%82%e7%a8%8b%e5%8f%8a%e6%b3%a8%e6%84%8f%e4%ba%8b%e9%a0%85/</t>
        </is>
      </c>
      <c r="N2581" s="7" t="inlineStr">
        <is>
          <t>許慧君</t>
        </is>
      </c>
    </row>
    <row r="2582">
      <c r="A2582" s="7">
        <f>TRUE()</f>
        <v/>
      </c>
      <c r="B2582" s="7" t="inlineStr">
        <is>
          <t>演講</t>
        </is>
      </c>
      <c r="C2582" s="7" t="n"/>
      <c r="D2582" s="14" t="n">
        <v>43649</v>
      </c>
      <c r="E2582" s="7" t="inlineStr">
        <is>
          <t>108學年度第一學期大一週會及院週會</t>
        </is>
      </c>
      <c r="F2582" s="7" t="inlineStr">
        <is>
          <t>https://www.ncu.edu.tw/events/showevent/eventid/7944</t>
        </is>
      </c>
      <c r="G2582" s="7" t="inlineStr">
        <is>
          <t>https://www.ncu.edu.tw/events/showevent/eventid/7944</t>
        </is>
      </c>
      <c r="H2582" s="7" t="inlineStr">
        <is>
          <t>https://www.ncu.edu.tw/events/showevent/eventid/7944</t>
        </is>
      </c>
      <c r="I2582" s="7" t="inlineStr">
        <is>
          <t>http://www.phy.ncu.edu.tw/wp-content/uploads/2019/07/schedul</t>
        </is>
      </c>
      <c r="J2582" s="7" t="inlineStr">
        <is>
          <t>http://www.phy.ncu.edu.tw/wp-content/uploads/2019/07/schedule.png</t>
        </is>
      </c>
      <c r="K2582" s="7" t="n"/>
      <c r="L2582" s="7" t="n"/>
      <c r="M2582" s="7" t="inlineStr">
        <is>
          <t>https://www.phy.ncu.edu.tw/news/108%e5%ad%b8%e5%b9%b4%e5%ba%a6%e7%ac%ac%e4%b8%80%e5%ad%b8%e6%9c%9f%e5%a4%a7%e4%b8%80%e9%80%b1%e6%9c%83%e5%8f%8a%e9%99%a2%e9%80%b1%e6%9c%83/</t>
        </is>
      </c>
      <c r="N2582" s="7" t="inlineStr">
        <is>
          <t>許慧君</t>
        </is>
      </c>
    </row>
    <row r="2583" ht="105" customHeight="1">
      <c r="A2583" s="7">
        <f>TRUE()</f>
        <v/>
      </c>
      <c r="B2583" s="7" t="inlineStr">
        <is>
          <t>其他</t>
        </is>
      </c>
      <c r="C2583" s="7" t="n"/>
      <c r="D2583" s="14" t="n">
        <v>43649</v>
      </c>
      <c r="E2583" s="7" t="inlineStr">
        <is>
          <t>108-1課程助教TA(1080703)</t>
        </is>
      </c>
      <c r="F2583" s="9" t="inlineStr">
        <is>
          <t>108-1課程助教安排如附件
The arrangement of TA for the first semester of the academic year 108 is as the annex.
1081課程助教
目前尚有數門課程待聘，有意申請者請於7/7(日)前填寫附件申請表，email  至corona@ncu.edu.tw
Positions are still available for several courses. Students who are willing to apply for the positions please fill in the application form and email it to corona@ncu.edu.tw  by July 7.
108-1助教志願表TA Application Form</t>
        </is>
      </c>
      <c r="G2583" s="7" t="inlineStr">
        <is>
          <t>1081課程助教</t>
        </is>
      </c>
      <c r="H2583" s="7" t="inlineStr">
        <is>
          <t>http://www.phy.ncu.edu.tw/wp-content/uploads/2019/07/1081課程助教.pdf</t>
        </is>
      </c>
      <c r="I2583" s="7" t="inlineStr">
        <is>
          <t>corona@ncu.edu.tw</t>
        </is>
      </c>
      <c r="J2583" s="7" t="inlineStr">
        <is>
          <t>mailto:corona@ncu.edu.tw</t>
        </is>
      </c>
      <c r="K2583" s="7" t="inlineStr">
        <is>
          <t>corona@ncu.edu.tw</t>
        </is>
      </c>
      <c r="L2583" s="7" t="inlineStr">
        <is>
          <t>mailto:corona@ncu.edu.tw</t>
        </is>
      </c>
      <c r="M2583" s="7" t="inlineStr">
        <is>
          <t>https://www.phy.ncu.edu.tw/news/108-1%e8%aa%b2%e7%a8%8b%e5%8a%a9%e6%95%99ta1080703/</t>
        </is>
      </c>
      <c r="N2583" s="7" t="inlineStr">
        <is>
          <t>許慧君</t>
        </is>
      </c>
    </row>
    <row r="2584">
      <c r="A2584" s="7">
        <f>TRUE()</f>
        <v/>
      </c>
      <c r="B2584" s="7" t="inlineStr">
        <is>
          <t>其他</t>
        </is>
      </c>
      <c r="C2584" s="7" t="n"/>
      <c r="D2584" s="14" t="n">
        <v>43648</v>
      </c>
      <c r="E2584" s="7" t="inlineStr">
        <is>
          <t>失物招領(108.07.02)</t>
        </is>
      </c>
      <c r="F2584" s="7" t="inlineStr">
        <is>
          <t>有遺失下列物品者，請儘速至物理系辦(S4-629)認領! 未領取物品將於108.07.31清除。</t>
        </is>
      </c>
      <c r="G2584" s="7" t="inlineStr">
        <is>
          <t>http://www.phy.ncu.edu.tw/wp-content/uploads/2019/07/IMG2019</t>
        </is>
      </c>
      <c r="H2584" s="7" t="inlineStr">
        <is>
          <t>http://www.phy.ncu.edu.tw/wp-content/uploads/2019/07/IMG20190702132030.jpg</t>
        </is>
      </c>
      <c r="I2584" s="7" t="n"/>
      <c r="J2584" s="7" t="n"/>
      <c r="K2584" s="7" t="n"/>
      <c r="L2584" s="7" t="n"/>
      <c r="M2584" s="7" t="inlineStr">
        <is>
          <t>https://www.phy.ncu.edu.tw/news/%e5%a4%b1%e7%89%a9%e6%8b%9b%e9%a0%98108-07-02/</t>
        </is>
      </c>
      <c r="N2584" s="7" t="inlineStr">
        <is>
          <t>許慧君</t>
        </is>
      </c>
    </row>
    <row r="2585" ht="53" customHeight="1">
      <c r="A2585" s="7">
        <f>TRUE()</f>
        <v/>
      </c>
      <c r="B2585" s="7" t="inlineStr">
        <is>
          <t>其他</t>
        </is>
      </c>
      <c r="C2585" s="7" t="n"/>
      <c r="D2585" s="14" t="n">
        <v>43648</v>
      </c>
      <c r="E2585" s="7" t="inlineStr">
        <is>
          <t>107學年度優良專項輔導導師獎/系所傑出導師.優良導師暨單位獎</t>
        </is>
      </c>
      <c r="F2585" s="9" t="inlineStr">
        <is>
          <t>優良專項輔導導師獎
【宿舍導師】物理學系 陳俞融 副教授
系所傑出導師、優良導師暨單位獎
【優良導師】物理學系 陳永富 副教授</t>
        </is>
      </c>
      <c r="G2585" s="7" t="n"/>
      <c r="H2585" s="7" t="n"/>
      <c r="I2585" s="7" t="n"/>
      <c r="J2585" s="7" t="n"/>
      <c r="K2585" s="7" t="n"/>
      <c r="L2585" s="7" t="n"/>
      <c r="M2585" s="7" t="inlineStr">
        <is>
          <t>https://www.phy.ncu.edu.tw/news/107%e5%ad%b8%e5%b9%b4%e5%ba%a6%e5%84%aa%e8%89%af%e5%b0%88%e9%a0%85%e8%bc%94%e5%b0%8e%e5%b0%8e%e5%b8%ab%e7%8d%8e-%e7%b3%bb%e6%89%80%e5%82%91%e5%87%ba%e5%b0%8e%e5%b8%ab-%e5%84%aa%e8%89%af%e5%b0%8e/</t>
        </is>
      </c>
      <c r="N2585" s="7" t="inlineStr">
        <is>
          <t>許慧君</t>
        </is>
      </c>
    </row>
    <row r="2586" ht="92" customHeight="1">
      <c r="A2586" s="7">
        <f>TRUE()</f>
        <v/>
      </c>
      <c r="B2586" s="7" t="inlineStr">
        <is>
          <t>其他</t>
        </is>
      </c>
      <c r="C2586" s="7" t="n"/>
      <c r="D2586" s="14" t="n">
        <v>43642</v>
      </c>
      <c r="E2586" s="7" t="inlineStr">
        <is>
          <t>公共空間清潔公告  7/25(四)</t>
        </is>
      </c>
      <c r="F2586" s="9" t="inlineStr">
        <is>
          <t>公共空間清潔公告
7/25(四)整天
 全館各樓層走道地板、地下室中庭地板及樓梯清洗。
 全館走廊側邊扶手玻璃、一~二樓玻璃帷幕。
 館舍四周排水溝清理。
各樓層走廊如有堆放物品，請盡量清空。
施作期間略有噪音，不便之處請多諒解。</t>
        </is>
      </c>
      <c r="G2586" s="7" t="n"/>
      <c r="H2586" s="7" t="n"/>
      <c r="I2586" s="7" t="n"/>
      <c r="J2586" s="7" t="n"/>
      <c r="K2586" s="7" t="n"/>
      <c r="L2586" s="7" t="n"/>
      <c r="M2586" s="7" t="inlineStr">
        <is>
          <t>https://www.phy.ncu.edu.tw/news/%e5%85%ac%e5%85%b1%e7%a9%ba%e9%96%93%e6%b8%85%e6%bd%94%e5%85%ac%e5%91%8a-7-25%e5%9b%9b/</t>
        </is>
      </c>
      <c r="N2586" s="7" t="inlineStr">
        <is>
          <t>許慧君</t>
        </is>
      </c>
    </row>
    <row r="2587" ht="105" customHeight="1">
      <c r="A2587" s="7">
        <f>TRUE()</f>
        <v/>
      </c>
      <c r="B2587" s="7" t="inlineStr">
        <is>
          <t>其他</t>
        </is>
      </c>
      <c r="C2587" s="7" t="n"/>
      <c r="D2587" s="14" t="n">
        <v>43642</v>
      </c>
      <c r="E2587" s="7" t="inlineStr">
        <is>
          <t>108-1課程助教TA(1080626)</t>
        </is>
      </c>
      <c r="F2587" s="9" t="inlineStr">
        <is>
          <t>108-1課程助教安排如附件
The arrangement of TA for the first semester of the academic year 108 is as the annex.
1081課程助教
目前尚有數門課程待聘，有意申請者請於6/30(日)前填寫附件申請表，email  至corona@ncu.edu.tw
Positions are still available for several courses. Students who are willing to apply for the positions please fill in the application form and email it to corona@ncu.edu.tw  by June 30.
108-1助教志願表TA Application Form</t>
        </is>
      </c>
      <c r="G2587" s="7" t="inlineStr">
        <is>
          <t>1081課程助教</t>
        </is>
      </c>
      <c r="H2587" s="7" t="inlineStr">
        <is>
          <t>http://www.phy.ncu.edu.tw/wp-content/uploads/2019/06/1081課程助教-2.pdf</t>
        </is>
      </c>
      <c r="I2587" s="7" t="inlineStr">
        <is>
          <t>corona@ncu.edu.tw</t>
        </is>
      </c>
      <c r="J2587" s="7" t="inlineStr">
        <is>
          <t>mailto:corona@ncu.edu.tw</t>
        </is>
      </c>
      <c r="K2587" s="7" t="inlineStr">
        <is>
          <t>corona@ncu.edu.tw</t>
        </is>
      </c>
      <c r="L2587" s="7" t="inlineStr">
        <is>
          <t>mailto:corona@ncu.edu.tw</t>
        </is>
      </c>
      <c r="M2587" s="7" t="inlineStr">
        <is>
          <t>https://www.phy.ncu.edu.tw/news/108-1%e8%aa%b2%e7%a8%8b%e5%8a%a9%e6%95%99ta1080626/</t>
        </is>
      </c>
      <c r="N2587" s="7" t="inlineStr">
        <is>
          <t>許慧君</t>
        </is>
      </c>
    </row>
    <row r="2588" ht="144" customHeight="1">
      <c r="A2588" s="7">
        <f>TRUE()</f>
        <v/>
      </c>
      <c r="B2588" s="7" t="inlineStr">
        <is>
          <t>其他</t>
        </is>
      </c>
      <c r="C2588" s="7" t="n"/>
      <c r="D2588" s="14" t="n">
        <v>43640</v>
      </c>
      <c r="E2588" s="7" t="inlineStr">
        <is>
          <t>準中大人使用圖書館須知</t>
        </is>
      </c>
      <c r="F2588" s="9" t="inlineStr">
        <is>
          <t>圖書館歡迎準中大人，9/09(一)開學前可填表申請臨時閱覽證入館，閱覽免費，如需借書請繳交 3,000元保證金，保證金於收據繳回本館時，由校方無息退還。
申請流程：
一、填表申請：請填寫「臨時閱覽證暨借書證申請單」，並到總圖服務台交件。
表單遞送時須留意是否有系所用印及附錄取證明。申請借書請另附保證金 3,000元。
二、核發條碼：接獲圖書館通知後，請持身分證(或含照健保卡、駕照、居留證及護照)到服務台，俾便協助張貼條碼。
三、若有相關問題，請參考「臨時閱覽證暨借書證申請辦法」。
為方便準中大人入館，新生訓練週 9/02(一)~ 9/06(五)暨
開學第一週 9/09(一)~ 9/12(四)開放準中大人免換證入館，之後請憑學生證入館。
第一次借書須先完成「讀者權益確認暨個資蒐集同意書」簽署。</t>
        </is>
      </c>
      <c r="G2588" s="7" t="inlineStr">
        <is>
          <t>臨時閱覽證暨借書證申請單</t>
        </is>
      </c>
      <c r="H2588" s="7" t="inlineStr">
        <is>
          <t>https://www.lib.ncu.edu.tw/DownLoad-Table/libcardtmp-20160801.docx</t>
        </is>
      </c>
      <c r="I2588" s="7" t="inlineStr">
        <is>
          <t>臨時閱覽證暨借書證申請辦法</t>
        </is>
      </c>
      <c r="J2588" s="7" t="inlineStr">
        <is>
          <t>https://www.lib.ncu.edu.tw/rule/1011026cir18.pdf</t>
        </is>
      </c>
      <c r="K2588" s="7" t="inlineStr">
        <is>
          <t>讀者權益確認暨個資蒐集同意書</t>
        </is>
      </c>
      <c r="L2588" s="7" t="inlineStr">
        <is>
          <t>https://www2.lib.ncu.edu.tw/pbatch/</t>
        </is>
      </c>
      <c r="M2588" s="7" t="inlineStr">
        <is>
          <t>https://www.phy.ncu.edu.tw/news/%e6%ba%96%e4%b8%ad%e5%a4%a7%e4%ba%ba%e4%bd%bf%e7%94%a8%e5%9c%96%e6%9b%b8%e9%a4%a8%e9%a0%88%e7%9f%a5/</t>
        </is>
      </c>
      <c r="N2588" s="7" t="inlineStr">
        <is>
          <t>許慧君</t>
        </is>
      </c>
    </row>
    <row r="2589" ht="118" customHeight="1">
      <c r="A2589" s="7">
        <f>TRUE()</f>
        <v/>
      </c>
      <c r="B2589" s="7" t="inlineStr">
        <is>
          <t>演講</t>
        </is>
      </c>
      <c r="C2589" s="7" t="n"/>
      <c r="D2589" s="14" t="n">
        <v>43637</v>
      </c>
      <c r="E2589" s="7" t="inlineStr">
        <is>
          <t>博士生學位考試公告(林柏丞/Hien Thi Doan)</t>
        </is>
      </c>
      <c r="F2589" s="9" t="inlineStr">
        <is>
          <t>博士生: 林柏丞
時間: 6/26 (三)上午10:00
地點: S4-625
題目: Multiscale coherent excitations and extreme events in dust acoustic wave turbulence
博士生: Hien Thi Doan
時間: 6/27(四)上午9:00
地點: S4-623
題目: Measurement of Zgamma production cross section in pp collisions at sqrt(s) = 13 TeV with the CMS detector</t>
        </is>
      </c>
      <c r="G2589" s="7" t="n"/>
      <c r="H2589" s="7" t="n"/>
      <c r="I2589" s="7" t="n"/>
      <c r="J2589" s="7" t="n"/>
      <c r="K2589" s="7" t="n"/>
      <c r="L2589" s="7" t="n"/>
      <c r="M2589" s="7" t="inlineStr">
        <is>
          <t>https://www.phy.ncu.edu.tw/news/%e5%8d%9a%e5%a3%ab%e7%94%9f%e5%ad%b8%e4%bd%8d%e8%80%83%e8%a9%a6%e5%85%ac%e5%91%8a-4/</t>
        </is>
      </c>
      <c r="N2589" s="7" t="inlineStr">
        <is>
          <t>許慧君</t>
        </is>
      </c>
    </row>
    <row r="2590" ht="170" customHeight="1">
      <c r="A2590" s="7">
        <f>TRUE()</f>
        <v/>
      </c>
      <c r="B2590" s="7" t="inlineStr">
        <is>
          <t>其他</t>
        </is>
      </c>
      <c r="C2590" s="7" t="n"/>
      <c r="D2590" s="14" t="n">
        <v>43636</v>
      </c>
      <c r="E2590" s="7" t="inlineStr">
        <is>
          <t>本校共同暑休日計四天，教務處暫停服務。欲領取畢業證書或洽辦其他業務者，請避開共同暑休日。</t>
        </is>
      </c>
      <c r="F2590" s="9" t="inlineStr">
        <is>
          <t>註冊組公告
本校共同暑休日計四天，教務處暫停服務。欲領取畢業證書或洽辦其他業務者，請避開共同暑休日。
108年7月8日(一)、7月22日(一)、8月9日(五)及8月23日(五)為本校共同暑假補休日，教務處暫停受理各項業務。造成不便，尚祈見諒。
另檢送更正後本校107學年度第2學期頒發學位證書注意事項公告乙份，如附檔，請預定本學期畢業離校的同學，務必詳閱附件內容辦理各項畢業離校事宜，以免擔誤畢業時程。
本學期學生辦理離校手續及領取學位證書截止日為108年7月31日中午12 時前。
*******************************
國立中央大學教務處註冊組
TEL：(03)4227151轉57126~57129
email：ncu7121@ncu.edu.tw
*******************************</t>
        </is>
      </c>
      <c r="G2590" s="7" t="inlineStr">
        <is>
          <t>ncu7121@ncu.edu.tw</t>
        </is>
      </c>
      <c r="H2590" s="7" t="inlineStr">
        <is>
          <t>mailto:ncu7121@ncu.edu.tw</t>
        </is>
      </c>
      <c r="I2590" s="7" t="n"/>
      <c r="J2590" s="7" t="n"/>
      <c r="K2590" s="7" t="n"/>
      <c r="L2590" s="7" t="n"/>
      <c r="M2590" s="7" t="inlineStr">
        <is>
          <t>https://www.phy.ncu.edu.tw/news/%e6%9c%ac%e6%a0%a1%e5%85%b1%e5%90%8c%e6%9a%91%e4%bc%91%e6%97%a5%e8%a8%88%e5%9b%9b%e5%a4%a9%ef%bc%8c%e6%95%99%e5%8b%99%e8%99%95%e6%9a%ab%e5%81%9c%e6%9c%8d%e5%8b%99%e3%80%82%e6%ac%b2%e9%a0%98%e5%8f%96/</t>
        </is>
      </c>
      <c r="N2590" s="7" t="inlineStr">
        <is>
          <t>劉怡貞</t>
        </is>
      </c>
    </row>
    <row r="2591" ht="66" customHeight="1">
      <c r="A2591" s="7">
        <f>TRUE()</f>
        <v/>
      </c>
      <c r="B2591" s="7" t="inlineStr">
        <is>
          <t>其他</t>
        </is>
      </c>
      <c r="C2591" s="7" t="n"/>
      <c r="D2591" s="14" t="n">
        <v>43636</v>
      </c>
      <c r="E2591" s="7" t="inlineStr">
        <is>
          <t>107-2物理系研究生畢業離校手續Graduate Students’GraduationSchool Leaving Procedure of the Physics Department</t>
        </is>
      </c>
      <c r="F2591" s="9" t="inlineStr">
        <is>
          <t>物理系研究生畢業離校手續Graduate Students’GraduationSchool Leaving Procedure of the Physics Department
物理系離校系所同意書Graduation Form of the Physics Department of National Central University
1080620公告1072頒發學位證書注意事項</t>
        </is>
      </c>
      <c r="G2591" s="7" t="inlineStr">
        <is>
          <t>物理系研究生畢業離校手續Graduate Students’GraduationSchool Leaving Proce</t>
        </is>
      </c>
      <c r="H2591" s="7" t="inlineStr">
        <is>
          <t>http://www.phy.ncu.edu.tw/wp-content/uploads/2019/06/物理系研究生畢業離校手續Graduate-Students’GraduationSchool-Leaving-Procedure-of-the-Physics-Department.pdf</t>
        </is>
      </c>
      <c r="I2591" s="7" t="inlineStr">
        <is>
          <t>物理系離校系所同意書Graduation Form of the Physics Department of Natio</t>
        </is>
      </c>
      <c r="J2591" s="7" t="inlineStr">
        <is>
          <t>http://www.phy.ncu.edu.tw/wp-content/uploads/2019/06/物理系離校系所同意書Graduation-Form-of-the-Physics-Department-of-National-Central-University-.pdf</t>
        </is>
      </c>
      <c r="K2591" s="7" t="inlineStr">
        <is>
          <t>1080620公告1072頒發學位證書注意事項</t>
        </is>
      </c>
      <c r="L2591" s="7" t="inlineStr">
        <is>
          <t>http://www.phy.ncu.edu.tw/wp-content/uploads/2019/06/1080620公告1072頒發學位證書注意事項.pdf</t>
        </is>
      </c>
      <c r="M2591" s="7" t="inlineStr">
        <is>
          <t>https://www.phy.ncu.edu.tw/news/107-2%e7%89%a9%e7%90%86%e7%b3%bb%e7%a0%94%e7%a9%b6%e7%94%9f%e7%95%a2%e6%a5%ad%e9%9b%a2%e6%a0%a1%e6%89%8b%e7%ba%8cgraduate-studentsgraduationschool-leaving-procedure-of-the-physics-department-2/</t>
        </is>
      </c>
      <c r="N2591" s="7" t="inlineStr">
        <is>
          <t>許慧君</t>
        </is>
      </c>
    </row>
    <row r="2592">
      <c r="A2592" s="7">
        <f>TRUE()</f>
        <v/>
      </c>
      <c r="B2592" s="7" t="inlineStr">
        <is>
          <t>其他</t>
        </is>
      </c>
      <c r="C2592" s="7" t="n"/>
      <c r="D2592" s="14" t="n">
        <v>43636</v>
      </c>
      <c r="E2592" s="7" t="inlineStr">
        <is>
          <t>電力系統電壓閃爍提醒公告</t>
        </is>
      </c>
      <c r="F2592" s="7" t="n"/>
      <c r="G2592" s="7" t="inlineStr">
        <is>
          <t>http://www.phy.ncu.edu.tw/wp-content/uploads/2019/06/1080620</t>
        </is>
      </c>
      <c r="H2592" s="7" t="inlineStr">
        <is>
          <t>http://www.phy.ncu.edu.tw/wp-content/uploads/2019/06/1080620國立中央大學電力系統電壓閃爍提醒公告_頁面_1.jpg</t>
        </is>
      </c>
      <c r="I2592" s="7" t="n"/>
      <c r="J2592" s="7" t="n"/>
      <c r="K2592" s="7" t="n"/>
      <c r="L2592" s="7" t="n"/>
      <c r="M2592" s="7" t="inlineStr">
        <is>
          <t>https://www.phy.ncu.edu.tw/news/%e9%9b%bb%e5%8a%9b%e7%b3%bb%e7%b5%b1%e9%9b%bb%e5%a3%93%e9%96%83%e7%88%8d%e6%8f%90%e9%86%92%e5%85%ac%e5%91%8a/</t>
        </is>
      </c>
      <c r="N2592" s="7" t="inlineStr">
        <is>
          <t>許慧君</t>
        </is>
      </c>
    </row>
    <row r="2593" ht="170" customHeight="1">
      <c r="A2593" s="7">
        <f>TRUE()</f>
        <v/>
      </c>
      <c r="B2593" s="7" t="inlineStr">
        <is>
          <t>其他</t>
        </is>
      </c>
      <c r="C2593" s="7" t="n"/>
      <c r="D2593" s="14" t="n">
        <v>43635</v>
      </c>
      <c r="E2593" s="7" t="inlineStr">
        <is>
          <t>國立中央大學地下水間歇性停水公告</t>
        </is>
      </c>
      <c r="F2593" s="9" t="inlineStr">
        <is>
          <t>國立中央大學地下水間歇性停水公告
事由：校區1號地下水水塔控制系統故障緊急搶修，以下館舍如無設置地下水蓄水池，將有間歇性停水現象。
影響區域：女1、2、3、4、5、6、14舍、男3、6、7、11、13舍、國際學生宿舍、志道樓、工程一館(含品保中心)、電機一、三館、資策會、科一館、地科院、總圖書館、中正圖書館、游藝館、據德樓、大講堂、文一、二、三館、行政大樓、前門警衛室。
影響日期：108/06/19-108/06/21 
※不便之處敬祈見諒，提早搶修完畢後將提早供水，如遇有特殊困難亦可能延緩恢復供水。
施工廠商：京融水電工程有限公司
 聯絡電話：0932093643
 營繕組電話：03-4227151#57320
 總務處 啟</t>
        </is>
      </c>
      <c r="G2593" s="7" t="n"/>
      <c r="H2593" s="7" t="n"/>
      <c r="I2593" s="7" t="n"/>
      <c r="J2593" s="7" t="n"/>
      <c r="K2593" s="7" t="n"/>
      <c r="L2593" s="7" t="n"/>
      <c r="M2593" s="7" t="inlineStr">
        <is>
          <t>https://www.phy.ncu.edu.tw/news/%e5%9c%8b%e7%ab%8b%e4%b8%ad%e5%a4%ae%e5%a4%a7%e5%ad%b8%e5%9c%b0%e4%b8%8b%e6%b0%b4%e9%96%93%e6%ad%87%e6%80%a7%e5%81%9c%e6%b0%b4%e5%85%ac%e5%91%8a/</t>
        </is>
      </c>
      <c r="N2593" s="7" t="inlineStr">
        <is>
          <t>劉怡貞</t>
        </is>
      </c>
    </row>
    <row r="2594" ht="105" customHeight="1">
      <c r="A2594" s="7">
        <f>TRUE()</f>
        <v/>
      </c>
      <c r="B2594" s="7" t="inlineStr">
        <is>
          <t>其他</t>
        </is>
      </c>
      <c r="C2594" s="7" t="n"/>
      <c r="D2594" s="14" t="n">
        <v>43635</v>
      </c>
      <c r="E2594" s="7" t="inlineStr">
        <is>
          <t>108-1課程助教TA(1080619)</t>
        </is>
      </c>
      <c r="F2594" s="9" t="inlineStr">
        <is>
          <t>108-1課程助教安排如附件
The arrangement of TA for the first semester of the academic year 108 is as the annex.
1081課程助教
目前尚有數門課程待聘，有意申請者請於6/23(日)前填寫附件申請表，email  至corona@ncu.edu.tw
Positions are still available for several courses. Students who are willing to apply for the positions please fill in the application form and email it to corona@ncu.edu.tw  by June 23.
108-1助教志願表TA Application Form</t>
        </is>
      </c>
      <c r="G2594" s="7" t="inlineStr">
        <is>
          <t>1081課程助教</t>
        </is>
      </c>
      <c r="H2594" s="7" t="inlineStr">
        <is>
          <t>http://www.phy.ncu.edu.tw/wp-content/uploads/2019/06/1081課程助教-1.pdf</t>
        </is>
      </c>
      <c r="I2594" s="7" t="inlineStr">
        <is>
          <t>corona@ncu.edu.tw</t>
        </is>
      </c>
      <c r="J2594" s="7" t="inlineStr">
        <is>
          <t>mailto:corona@ncu.edu.tw</t>
        </is>
      </c>
      <c r="K2594" s="7" t="inlineStr">
        <is>
          <t>corona@ncu.edu.tw</t>
        </is>
      </c>
      <c r="L2594" s="7" t="inlineStr">
        <is>
          <t>mailto:corona@ncu.edu.tw</t>
        </is>
      </c>
      <c r="M2594" s="7" t="inlineStr">
        <is>
          <t>https://www.phy.ncu.edu.tw/news/108-1%e8%aa%b2%e7%a8%8b%e5%8a%a9%e6%95%99ta1080619/</t>
        </is>
      </c>
      <c r="N2594" s="7" t="inlineStr">
        <is>
          <t>許慧君</t>
        </is>
      </c>
    </row>
    <row r="2595" ht="131" customHeight="1">
      <c r="A2595" s="7">
        <f>TRUE()</f>
        <v/>
      </c>
      <c r="B2595" s="7" t="inlineStr">
        <is>
          <t>其他</t>
        </is>
      </c>
      <c r="C2595" s="7" t="n"/>
      <c r="D2595" s="14" t="n">
        <v>43634</v>
      </c>
      <c r="E2595" s="7" t="inlineStr">
        <is>
          <t>宣導~尚未履行兵役義務役男出國申請</t>
        </is>
      </c>
      <c r="F2595" s="9" t="inlineStr">
        <is>
          <t>內政部役政署宣導有關國內尚未履行兵役義務役男，出國應經申請核准後始得出境。
說明：
一、按兵役法施行法第48條及役男出境處理辦法規定，尚未履行兵役義務之役男出境應經申請核准，迭有役男規劃於暑假期間短期出國，因不諳法令，未事先申請核准出境，致抵達機場或港口後無法順利出國，屢生爭議。為避免前揭情事發生，請宣導提醒尚未履行兵役義務役男注意，出國前須先申請核准。
二、役男出境觀光可經由內政部役政署網站主題單元進入，連結至(https://www.ris.gov.tw/departure/)申請短期出境，經查核無兵役管制情形者，將立即核准出境，列印核准通知單後，自核准當日起1個月內可多次使用通關出境。
役男出國</t>
        </is>
      </c>
      <c r="G2595" s="7" t="inlineStr">
        <is>
          <t>https://www.ris.gov.tw/departure/</t>
        </is>
      </c>
      <c r="H2595" s="7" t="inlineStr">
        <is>
          <t>https://www.ris.gov.tw/departure/?fbclid=IwAR2HyKkyR2RfVAWFNKVGT5qruUDEylvIvnhmKbFDaM2EKb6siAJR-OJXhJo</t>
        </is>
      </c>
      <c r="I2595" s="7" t="inlineStr">
        <is>
          <t>役男出國</t>
        </is>
      </c>
      <c r="J2595" s="7" t="inlineStr">
        <is>
          <t>http://www.phy.ncu.edu.tw/wp-content/uploads/2019/06/役男出國.pdf</t>
        </is>
      </c>
      <c r="K2595" s="7" t="n"/>
      <c r="L2595" s="7" t="n"/>
      <c r="M2595" s="7" t="inlineStr">
        <is>
          <t>https://www.phy.ncu.edu.tw/news/%e5%ae%a3%e5%b0%8e%e5%b0%9a%e6%9c%aa%e5%b1%a5%e8%a1%8c%e5%85%b5%e5%bd%b9%e7%be%a9%e5%8b%99%e5%bd%b9%e7%94%b7%e5%87%ba%e5%9c%8b%e7%94%b3%e8%ab%8b/</t>
        </is>
      </c>
      <c r="N2595" s="7" t="inlineStr">
        <is>
          <t>劉怡貞</t>
        </is>
      </c>
    </row>
    <row r="2596" ht="53" customHeight="1">
      <c r="A2596" s="7">
        <f>TRUE()</f>
        <v/>
      </c>
      <c r="B2596" s="7" t="inlineStr">
        <is>
          <t>其他</t>
        </is>
      </c>
      <c r="C2596" s="7" t="n"/>
      <c r="D2596" s="14" t="n">
        <v>43634</v>
      </c>
      <c r="E2596" s="7" t="inlineStr">
        <is>
          <t>宣導~性平事件通報</t>
        </is>
      </c>
      <c r="F2596" s="9" t="inlineStr">
        <is>
          <t>為落實性別平等教育法第21條第1項，為保障學生權益，性平事件通報不得超過24小時，且同法第36條第1項規定，未於24小時內通報，處新臺幣3萬元以上15萬元以下罰鍰，本校性平事件受理通報窗口為性別平等教育委員會(ncu57268@ncu.edu.tw)
性平通報</t>
        </is>
      </c>
      <c r="G2596" s="7" t="inlineStr">
        <is>
          <t>性平通報</t>
        </is>
      </c>
      <c r="H2596" s="7" t="inlineStr">
        <is>
          <t>http://www.phy.ncu.edu.tw/wp-content/uploads/2019/06/性平通報.pdf</t>
        </is>
      </c>
      <c r="I2596" s="7" t="n"/>
      <c r="J2596" s="7" t="n"/>
      <c r="K2596" s="7" t="n"/>
      <c r="L2596" s="7" t="n"/>
      <c r="M2596" s="7" t="inlineStr">
        <is>
          <t>https://www.phy.ncu.edu.tw/news/%e5%ae%a3%e5%b0%8e%e6%80%a7%e5%b9%b3%e4%ba%8b%e4%bb%b6%e9%80%9a%e5%a0%b1/</t>
        </is>
      </c>
      <c r="N2596" s="7" t="inlineStr">
        <is>
          <t>劉怡貞</t>
        </is>
      </c>
    </row>
    <row r="2597" ht="105" customHeight="1">
      <c r="A2597" s="7">
        <f>TRUE()</f>
        <v/>
      </c>
      <c r="B2597" s="7" t="inlineStr">
        <is>
          <t>其他</t>
        </is>
      </c>
      <c r="C2597" s="7" t="n"/>
      <c r="D2597" s="14" t="n">
        <v>43633</v>
      </c>
      <c r="E2597" s="7" t="inlineStr">
        <is>
          <t>本校公佈108年度共同暑假補休日</t>
        </is>
      </c>
      <c r="F2597" s="9" t="inlineStr">
        <is>
          <t>物理系辦公室公告~~
本校公佈108年度職員共同暑假補休日:
7月8日(一)
7月22日(一)
8月9日(五)
8月23日(五)
系辦共同休假，有需處理之相關行政事務，請避開此4日。
不便之處，還請見諒!</t>
        </is>
      </c>
      <c r="G2597" s="7" t="n"/>
      <c r="H2597" s="7" t="n"/>
      <c r="I2597" s="7" t="n"/>
      <c r="J2597" s="7" t="n"/>
      <c r="K2597" s="7" t="n"/>
      <c r="L2597" s="7" t="n"/>
      <c r="M2597" s="7" t="inlineStr">
        <is>
          <t>https://www.phy.ncu.edu.tw/news/%e6%9c%ac%e6%a0%a1%e5%85%ac%e4%bd%88108%e5%b9%b4%e5%ba%a6%e5%85%b1%e5%90%8c%e6%9a%91%e5%81%87%e8%a3%9c%e4%bc%91%e6%97%a5/</t>
        </is>
      </c>
      <c r="N2597" s="7" t="inlineStr">
        <is>
          <t>劉怡貞</t>
        </is>
      </c>
    </row>
    <row r="2598">
      <c r="A2598" s="7">
        <f>TRUE()</f>
        <v/>
      </c>
      <c r="B2598" s="7" t="inlineStr">
        <is>
          <t>研討會</t>
        </is>
      </c>
      <c r="C2598" s="7" t="n"/>
      <c r="D2598" s="14" t="n">
        <v>43629</v>
      </c>
      <c r="E2598" s="7" t="inlineStr">
        <is>
          <t>2019物理小年會</t>
        </is>
      </c>
      <c r="F2598" s="7" t="inlineStr">
        <is>
          <t>https://annualmeeting6.wixsite.com/19annualmeeting</t>
        </is>
      </c>
      <c r="G2598" s="7" t="inlineStr">
        <is>
          <t>https://annualmeeting6.wixsite.com/19annualmeeting</t>
        </is>
      </c>
      <c r="H2598" s="7" t="inlineStr">
        <is>
          <t>https://annualmeeting6.wixsite.com/19annualmeeting</t>
        </is>
      </c>
      <c r="I2598" s="7" t="inlineStr">
        <is>
          <t>http://www.phy.ncu.edu.tw/wp-content/uploads/2019/06/圖片1.jpg</t>
        </is>
      </c>
      <c r="J2598" s="7" t="inlineStr">
        <is>
          <t>http://www.phy.ncu.edu.tw/wp-content/uploads/2019/06/圖片1.jpg</t>
        </is>
      </c>
      <c r="K2598" s="7" t="n"/>
      <c r="L2598" s="7" t="n"/>
      <c r="M2598" s="7" t="inlineStr">
        <is>
          <t>https://www.phy.ncu.edu.tw/news/2019%e7%89%a9%e7%90%86%e5%b0%8f%e5%b9%b4%e6%9c%83/</t>
        </is>
      </c>
      <c r="N2598" s="7" t="inlineStr">
        <is>
          <t>許慧君</t>
        </is>
      </c>
    </row>
    <row r="2599" ht="333" customHeight="1">
      <c r="A2599" s="7">
        <f>TRUE()</f>
        <v/>
      </c>
      <c r="B2599" s="7" t="inlineStr">
        <is>
          <t>演講</t>
        </is>
      </c>
      <c r="C2599" s="7" t="n"/>
      <c r="D2599" s="14" t="n">
        <v>43629</v>
      </c>
      <c r="E2599" s="7" t="inlineStr">
        <is>
          <t>20190617-Searching for the Electric Dipole Moment of the Neutron to Explain the Matter-Antimatter Imbalance of the Universe</t>
        </is>
      </c>
      <c r="F2599" s="9" t="inlineStr">
        <is>
          <t>Department of Physics, NCU
Searching for the Electric Dipole Moment of the Neutron to Explain the Matter-Antimatter Imbalance of the Universe
Prof. Chen-Yu Liu
Department of Physics,
Indiana University Bloomington
Time: 2019/06/17 Monday at 14:00
Location: S4-625
Abstract:
Searches for the neutron electric dipole moment (nEDM) began in 1951 and, up to the present, no evidence for an nEDM has been found. The persistent effort in the community to search for the nEDM is currently driven by the desire to explain the over-abundance of matter relative to anti-matter in the universe. The dynamical origin of this imbalance, or baryogenesis, is thought to have occurred a few picoseconds after the Big Bang, driven by combined Charge Conjugation-Parity (CP) symmetry violating processes beyond those predicted by the Standard Model of particle physics. The neutron is the simplest neutral hadronic system which lives long enough on which to conduct these symmetry tests. A non-zero nEDM would violate both P and Time-reversal (T) symmetries. In many scenarios, successful baryogenesis leads to strict lower bounds on the nEDM on the order of our target sensitivity of 3E-27 e-cm. To achieve this sensitivity, several efforts are underway in USA and Europe. In this talk, I will review the theoretical motivation for EDM searches and describe the experimental techniques. The latter include high-density ultracold neutron (UCN) sources, state-of-the-art magnetic shielding, novel magnetic field configurations, and sensitive magnetometry (both external and co-habitating) to control systematic effects. I will focus on one particular initiative at the Los Alamos National Laboratory, where we plan to improve the EDM sensitivity by an order of magnitude within a decade.</t>
        </is>
      </c>
      <c r="G2599" s="7" t="n"/>
      <c r="H2599" s="7" t="n"/>
      <c r="I2599" s="7" t="n"/>
      <c r="J2599" s="7" t="n"/>
      <c r="K2599" s="7" t="n"/>
      <c r="L2599" s="7" t="n"/>
      <c r="M2599" s="7" t="inlineStr">
        <is>
          <t>https://www.phy.ncu.edu.tw/news/20190617-searching-for-the-electric-dipole-moment-of-the-neutron-to-explain-the-matter-antimatter-imbalance-of-the-universe/</t>
        </is>
      </c>
      <c r="N2599" s="7" t="inlineStr">
        <is>
          <t>許慧君</t>
        </is>
      </c>
    </row>
    <row r="2600" ht="40" customHeight="1">
      <c r="A2600" s="7">
        <f>TRUE()</f>
        <v/>
      </c>
      <c r="B2600" s="7" t="inlineStr">
        <is>
          <t>其他</t>
        </is>
      </c>
      <c r="C2600" s="7" t="n"/>
      <c r="D2600" s="14" t="n">
        <v>43629</v>
      </c>
      <c r="E2600" s="7" t="inlineStr">
        <is>
          <t>108學年度第1學期註冊通知</t>
        </is>
      </c>
      <c r="F2600" s="9" t="inlineStr">
        <is>
          <t>108學年度第1學期(學士班新生)註冊通知
108學年度第1學期(研究所新生)註冊通知
108學年度第1學期(舊生)註冊通知</t>
        </is>
      </c>
      <c r="G2600" s="7" t="inlineStr">
        <is>
          <t>108學年度第1學期(學士班新生)註冊通知</t>
        </is>
      </c>
      <c r="H2600" s="7" t="inlineStr">
        <is>
          <t>https://www.ncu.edu.tw/events/showevent/eventid/7887</t>
        </is>
      </c>
      <c r="I2600" s="7" t="inlineStr">
        <is>
          <t>108學年度第1學期(研究所新生)註冊通知</t>
        </is>
      </c>
      <c r="J2600" s="7" t="inlineStr">
        <is>
          <t>https://www.ncu.edu.tw/events/showevent/eventid/7886</t>
        </is>
      </c>
      <c r="K2600" s="7" t="inlineStr">
        <is>
          <t>108學年度第1學期(舊生)註冊通知</t>
        </is>
      </c>
      <c r="L2600" s="7" t="inlineStr">
        <is>
          <t>https://www.ncu.edu.tw/events/showevent/eventid/7885</t>
        </is>
      </c>
      <c r="M2600" s="7" t="inlineStr">
        <is>
          <t>https://www.phy.ncu.edu.tw/news/108%e5%ad%b8%e5%b9%b4%e5%ba%a6%e7%ac%ac1%e5%ad%b8%e6%9c%9f%e5%ad%b8%e5%a3%ab%e7%8f%ad%e6%96%b0%e7%94%9f%e8%a8%bb%e5%86%8a%e9%80%9a%e7%9f%a5/</t>
        </is>
      </c>
      <c r="N2600" s="7" t="inlineStr">
        <is>
          <t>許慧君</t>
        </is>
      </c>
    </row>
    <row r="2601" ht="105" customHeight="1">
      <c r="A2601" s="7">
        <f>TRUE()</f>
        <v/>
      </c>
      <c r="B2601" s="7" t="inlineStr">
        <is>
          <t>其他</t>
        </is>
      </c>
      <c r="C2601" s="7" t="n"/>
      <c r="D2601" s="14" t="n">
        <v>43629</v>
      </c>
      <c r="E2601" s="7" t="inlineStr">
        <is>
          <t>108-1課程助教TA</t>
        </is>
      </c>
      <c r="F2601" s="9" t="inlineStr">
        <is>
          <t>108-1課程助教安排如附件
The arrangement of TA for the first semester of the academic year 108 is as the annex.
1081課程助教
目前尚有數門課程待聘，有意申請者請於6/16(日)前填寫附件申請表，email  至corona@ncu.edu.tw
Positions are still available for several courses. Students who are willing to apply for the positions please fill in the application form and email it to corona@ncu.edu.tw  by June 16.
108-1助教志願表TA Application Form</t>
        </is>
      </c>
      <c r="G2601" s="7" t="inlineStr">
        <is>
          <t>1081課程助教</t>
        </is>
      </c>
      <c r="H2601" s="7" t="inlineStr">
        <is>
          <t>http://www.phy.ncu.edu.tw/wp-content/uploads/2019/06/1081課程助教.pdf</t>
        </is>
      </c>
      <c r="I2601" s="7" t="inlineStr">
        <is>
          <t>corona@ncu.edu.tw</t>
        </is>
      </c>
      <c r="J2601" s="7" t="inlineStr">
        <is>
          <t>mailto:corona@ncu.edu.tw</t>
        </is>
      </c>
      <c r="K2601" s="7" t="inlineStr">
        <is>
          <t>corona@ncu.edu.tw</t>
        </is>
      </c>
      <c r="L2601" s="7" t="inlineStr">
        <is>
          <t>mailto:corona@ncu.edu.tw</t>
        </is>
      </c>
      <c r="M2601" s="7" t="inlineStr">
        <is>
          <t>https://www.phy.ncu.edu.tw/news/108-1%e8%aa%b2%e7%a8%8b%e5%8a%a9%e6%95%99ta/</t>
        </is>
      </c>
      <c r="N2601" s="7" t="inlineStr">
        <is>
          <t>許慧君</t>
        </is>
      </c>
    </row>
    <row r="2602" ht="261" customHeight="1">
      <c r="A2602" s="7">
        <f>TRUE()</f>
        <v/>
      </c>
      <c r="B2602" s="7" t="inlineStr">
        <is>
          <t>演講</t>
        </is>
      </c>
      <c r="C2602" s="7" t="n"/>
      <c r="D2602" s="14" t="n">
        <v>43627</v>
      </c>
      <c r="E2602" s="7" t="inlineStr">
        <is>
          <t>Colloquium20190618-Intuitive Quantum Mechanics and Noncommutative Geometry of the Quantum Physical Space --- Complete Resolution of the Einstein-Bohr Debate</t>
        </is>
      </c>
      <c r="F2602" s="9" t="inlineStr">
        <is>
          <t>Colloquium
Department of Physics, NCU
Intuitive Quantum Mechanics and Noncommutative Geometry of the Quantum Physical Space --- Complete Resolution of the Einstein-Bohr Debate
Speaker
Prof. Otto C.W. Kong
Dept. of Physics, NCU
Date 2019.06.18(Tue)
Time 14:00-16:00
Place S4-625
Abstract: The proper model of our physical space behind quantum mechanics is the (projective) Hilbert space which is also the phase space. The key difference between quantum mechanics and classical mechanics is just the different phase space, an infinite dimensional curved space instead of a six dimensional flat space. The latter is amazing the classical approximation of the former. We obtained all those results from a relativity symmetry perspective. Here, I give a much more intuitive picture about that. I will discuss, in the talk, how quantum physical/phase space can be seen also as a noncommutative geometry with six noncommutative coordinates and each quantum/noncommutative observable has the information content or value of infinite number of real numbers. That provide a complete resolution of the Einstein-Bohr debate which Einstein probably would like.</t>
        </is>
      </c>
      <c r="G2602" s="7" t="inlineStr">
        <is>
          <t>http://www.phy.ncu.edu.tw/wp-content/uploads/2019/06/2019061</t>
        </is>
      </c>
      <c r="H2602" s="7" t="inlineStr">
        <is>
          <t>http://www.phy.ncu.edu.tw/wp-content/uploads/2019/06/20190618_江祖永_2019_0618_151203001.jpg</t>
        </is>
      </c>
      <c r="I2602" s="7" t="inlineStr">
        <is>
          <t>http://www.phy.ncu.edu.tw/wp-content/uploads/2019/06/2019061</t>
        </is>
      </c>
      <c r="J2602" s="7" t="inlineStr">
        <is>
          <t>http://www.phy.ncu.edu.tw/wp-content/uploads/2019/06/20190618_江祖永_2019_0618_150530001.jpg</t>
        </is>
      </c>
      <c r="K2602" s="7" t="inlineStr">
        <is>
          <t>http://www.phy.ncu.edu.tw/wp-content/uploads/2019/06/2019061</t>
        </is>
      </c>
      <c r="L2602" s="7" t="inlineStr">
        <is>
          <t>http://www.phy.ncu.edu.tw/wp-content/uploads/2019/06/20190618_江祖永_2019_0618_151100001.jpg</t>
        </is>
      </c>
      <c r="M2602" s="7" t="inlineStr">
        <is>
          <t>https://www.phy.ncu.edu.tw/news/colloquium20190618-intuitive-quantum-mechanics-and-noncommutative-geometry-of-the-quantum-physical-space-complete-resolution-of-the-einstein-bohr-debate/</t>
        </is>
      </c>
      <c r="N2602" s="7" t="inlineStr">
        <is>
          <t>許慧君</t>
        </is>
      </c>
    </row>
    <row r="2603" ht="40" customHeight="1">
      <c r="A2603" s="7">
        <f>TRUE()</f>
        <v/>
      </c>
      <c r="B2603" s="7" t="inlineStr">
        <is>
          <t>其他</t>
        </is>
      </c>
      <c r="C2603" s="7" t="n"/>
      <c r="D2603" s="14" t="n">
        <v>43627</v>
      </c>
      <c r="E2603" s="7" t="inlineStr">
        <is>
          <t>賀陳俞融老師、鄭劭家老師榮獲本校107學年度教學傑出暨優良獎</t>
        </is>
      </c>
      <c r="F2603" s="9" t="inlineStr">
        <is>
          <t>107學年度教學傑出暨優良獎
教學傑出獎：陳俞融副教授
教學優良獎：鄭劭家副教授</t>
        </is>
      </c>
      <c r="G2603" s="7" t="n"/>
      <c r="H2603" s="7" t="n"/>
      <c r="I2603" s="7" t="n"/>
      <c r="J2603" s="7" t="n"/>
      <c r="K2603" s="7" t="n"/>
      <c r="L2603" s="7" t="n"/>
      <c r="M2603" s="7" t="inlineStr">
        <is>
          <t>https://www.phy.ncu.edu.tw/news/%e8%b3%80%e9%99%b3%e4%bf%9e%e8%9e%8d%e8%80%81%e5%b8%ab%e3%80%81%e9%84%ad%e5%8a%ad%e5%ae%b6%e8%80%81%e5%b8%ab%e6%a6%ae%e7%8d%b2%e6%9c%ac%e6%a0%a1107%e5%ad%b8%e5%b9%b4%e5%ba%a6%e6%95%99%e5%ad%b8/</t>
        </is>
      </c>
      <c r="N2603" s="7" t="inlineStr">
        <is>
          <t>許慧君</t>
        </is>
      </c>
    </row>
    <row r="2604" ht="409.6" customHeight="1">
      <c r="A2604" s="7">
        <f>TRUE()</f>
        <v/>
      </c>
      <c r="B2604" s="7" t="inlineStr">
        <is>
          <t>其他</t>
        </is>
      </c>
      <c r="C2604" s="7" t="n"/>
      <c r="D2604" s="14" t="n">
        <v>43626</v>
      </c>
      <c r="E2604" s="7" t="inlineStr">
        <is>
          <t>受理報名~2019 AMO Physics Summer School 原子、分子與光學物理暑期學校</t>
        </is>
      </c>
      <c r="F2604" s="9" t="inlineStr">
        <is>
          <t>2019 AMO Physics Summer School 原子、分子與光學物理暑期學校
課程網址：http://phys.cts.nthu.edu.tw/actnews/index.php?Sn=462
註冊網頁 : http://phys.cts.nthu.edu.tw/actnews/content.php?Sn=462
時間：108年8月20日至8月23日
地點：國立中央大學物理系
報名時間：即日起至108年7月19日截止報名
-----------------------------------------------------------------------
Introduction:
The 2019 annual Atomic, Molecular and Optical Physics Summer School will be held at
Department of Physics, National Central University, Taoyuan city between 8/20 ~ 8/23. We
invite domestic and international researchers to give lectures on related topics
including quantum technology, strong laser field, laser-plasma interaction, laboratory
astronomy, x-ray quantum optics, and precision spectroscopy. This is a great opportunity
for graduate students and junior scholars to learn about the cutting-edge researches and
latest development in this sub-field, as well as for all participants to share their
research experiences and exchange research ideas.
Lecturers:
Ite A. Yu 余怡德 （NTHU）
Jyhpyng Wang 汪治平（IAMS, Academia Sinica）
Yen-Chu Hsu 許艶珠 （NCU）
Chih-Sung Chuu 褚志崧 （NTHU）
Yen-Hung Chen 陳彥宏 （NCU）
Hung-Pin Chung 鍾宏彬 （NCU）
Li-Bang Wang 王立邦 （NTHU）
Zheng Li 李錚（CFEL, DESY）
Shao-Wei Chou 周紹暐（NCU）
Chih-Wei Chiang 江智偉 （KSU）
Organizers:
Wen-Te Liao 廖文德 （NCU）
Wang-Yau Cheng 鄭王曜 （NCU）
Hsu-hsin Chu 朱旭新 （NCU）
Yu-Jung Chen 陳俞融 （NCU）
Meng-Fan Luo 羅夢凡 （NCU）
Ray-Kuang Lee 李瑞光 （NTHU）
Sponsors:
Physics Division, National Center for Theoretical Sciences（國家理論科學研究中心物理組）
National Central University（國立中央大學）
Center for High Energy and High Field Physics（高能與強場物理研究中心）
除教授/老師外，均需繳交報名費金額，請於8/20 （二） 課程時現場繳款
（1） 學生500元
（2）博士後研究員 800元
（3）現職於業界者 1500元
若有任何問題，請聯絡
Shu-hui Huang（shhuang39@cc.ncu.edu.tw） / Tel: （03）4227151 ext. 65391
Cindy Wang （hywang@cts.nthu.edu.tw） / Tel : （03）5715131 ext. 31265...</t>
        </is>
      </c>
      <c r="G2604" s="7" t="inlineStr">
        <is>
          <t>http://phys.cts.nthu.edu.tw/actnews/index.php?Sn=462</t>
        </is>
      </c>
      <c r="H2604" s="7" t="inlineStr">
        <is>
          <t>http://phys.cts.nthu.edu.tw/actnews/index.php?Sn=462</t>
        </is>
      </c>
      <c r="I2604" s="7" t="inlineStr">
        <is>
          <t>http://phys.cts.nthu.edu.tw/actnews/content.php?Sn=462</t>
        </is>
      </c>
      <c r="J2604" s="7" t="inlineStr">
        <is>
          <t>http://phys.cts.nthu.edu.tw/actnews/content.php?Sn=462</t>
        </is>
      </c>
      <c r="K2604" s="7" t="inlineStr">
        <is>
          <t>shhuang39@cc.ncu.edu.tw</t>
        </is>
      </c>
      <c r="L2604" s="7" t="inlineStr">
        <is>
          <t>mailto:shhuang39@cc.ncu.edu.tw</t>
        </is>
      </c>
      <c r="M2604" s="7" t="inlineStr">
        <is>
          <t>https://www.phy.ncu.edu.tw/news/%e5%8f%97%e7%90%86%e5%a0%b1%e5%90%8d2019-amo-physics-summer-school-%e5%8e%9f%e5%ad%90%e3%80%81%e5%88%86%e5%ad%90%e8%88%87%e5%85%89%e5%ad%b8%e7%89%a9%e7%90%86%e6%9a%91%e6%9c%9f%e5%ad%b8%e6%a0%a1/</t>
        </is>
      </c>
      <c r="N2604" s="7" t="inlineStr">
        <is>
          <t>劉怡貞</t>
        </is>
      </c>
    </row>
    <row r="2605">
      <c r="A2605" s="7">
        <f>TRUE()</f>
        <v/>
      </c>
      <c r="B2605" s="7" t="inlineStr">
        <is>
          <t>其他</t>
        </is>
      </c>
      <c r="C2605" s="7" t="n"/>
      <c r="D2605" s="14" t="n">
        <v>43622</v>
      </c>
      <c r="E2605" s="7" t="inlineStr">
        <is>
          <t>108年(下半年)高壓檢驗維護停電公告</t>
        </is>
      </c>
      <c r="F2605" s="7" t="inlineStr">
        <is>
          <t>108年(下半年)高壓檢驗維護停電公告</t>
        </is>
      </c>
      <c r="G2605" s="7" t="inlineStr">
        <is>
          <t>108年(下半年)高壓檢驗維護停電公告</t>
        </is>
      </c>
      <c r="H2605" s="7" t="inlineStr">
        <is>
          <t>http://www.phy.ncu.edu.tw/wp-content/uploads/2019/06/108年下半年高壓檢驗維護停電公告.pdf</t>
        </is>
      </c>
      <c r="I2605" s="7" t="inlineStr">
        <is>
          <t>http://www.phy.ncu.edu.tw/wp-content/uploads/2019/06/108年下半年</t>
        </is>
      </c>
      <c r="J2605" s="7" t="inlineStr">
        <is>
          <t>http://www.phy.ncu.edu.tw/wp-content/uploads/2019/06/108年下半年高壓檢驗維護停電公告及附件再次提醒_頁面_2.jpg</t>
        </is>
      </c>
      <c r="K2605" s="7" t="n"/>
      <c r="L2605" s="7" t="n"/>
      <c r="M2605" s="7" t="inlineStr">
        <is>
          <t>https://www.phy.ncu.edu.tw/news/108%e5%b9%b4%e4%b8%8b%e5%8d%8a%e5%b9%b4%e9%ab%98%e5%a3%93%e6%aa%a2%e9%a9%97%e7%b6%ad%e8%ad%b7%e5%81%9c%e9%9b%bb%e5%85%ac%e5%91%8a/</t>
        </is>
      </c>
      <c r="N2605" s="7" t="inlineStr">
        <is>
          <t>許慧君</t>
        </is>
      </c>
    </row>
    <row r="2606" ht="53" customHeight="1">
      <c r="A2606" s="7">
        <f>TRUE()</f>
        <v/>
      </c>
      <c r="B2606" s="7" t="inlineStr">
        <is>
          <t>其他</t>
        </is>
      </c>
      <c r="C2606" s="7" t="n"/>
      <c r="D2606" s="14" t="n">
        <v>43622</v>
      </c>
      <c r="E2606" s="7" t="inlineStr">
        <is>
          <t>108-1課務相關日程表Academic Calendar for Course Selection</t>
        </is>
      </c>
      <c r="F2606" s="9" t="inlineStr">
        <is>
          <t>108學年度第1學期課務相關日程表
http://pdc.adm.ncu.edu.tw/Course/course/COUR_S.pdf
Academic Calendar for Course Selection in Fall Semester 2019
http://pdc.adm.ncu.edu.tw/Course/course/COUR_S_EL.pdf</t>
        </is>
      </c>
      <c r="G2606" s="7" t="inlineStr">
        <is>
          <t>http://pdc.adm.ncu.edu.tw/Course/course/COUR_S.pdf</t>
        </is>
      </c>
      <c r="H2606" s="7" t="inlineStr">
        <is>
          <t>http://pdc.adm.ncu.edu.tw/Course/course/COUR_S.pdf</t>
        </is>
      </c>
      <c r="I2606" s="7" t="inlineStr">
        <is>
          <t>http://pdc.adm.ncu.edu.tw/Course/course/COUR_S_EL.pdf</t>
        </is>
      </c>
      <c r="J2606" s="7" t="inlineStr">
        <is>
          <t>http://pdc.adm.ncu.edu.tw/Course/course/COUR_S_EL.pdf</t>
        </is>
      </c>
      <c r="K2606" s="7" t="n"/>
      <c r="L2606" s="7" t="n"/>
      <c r="M2606" s="7" t="inlineStr">
        <is>
          <t>https://www.phy.ncu.edu.tw/news/108-1%e8%aa%b2%e5%8b%99%e7%9b%b8%e9%97%9c%e6%97%a5%e7%a8%8b%e8%a1%a8academic-calendar-for-course-selection/</t>
        </is>
      </c>
      <c r="N2606" s="7" t="inlineStr">
        <is>
          <t>許慧君</t>
        </is>
      </c>
    </row>
    <row r="2607" ht="92" customHeight="1">
      <c r="A2607" s="7">
        <f>TRUE()</f>
        <v/>
      </c>
      <c r="B2607" s="7" t="inlineStr">
        <is>
          <t>其他</t>
        </is>
      </c>
      <c r="C2607" s="7" t="n"/>
      <c r="D2607" s="14" t="n">
        <v>43621</v>
      </c>
      <c r="E2607" s="7" t="inlineStr">
        <is>
          <t>暑假【職場英文】班報名即日起至108年06月17日止</t>
        </is>
      </c>
      <c r="F2607" s="9" t="inlineStr">
        <is>
          <t>工學院與理學院「 培育英語溝通能力及增進國際移動力計畫 」
報名方式：於報名截止日前，請先完成以下３件事。
一、 線上報名 https://reurl.cc/nAAa6
二、 完成本校於108年09月29日(星期日)辦理多益檢定報名網頁之擷取畫面或其他證明。
＊擷取畫面請以紙本遞送或email至工、理學院辦公室。
＊108年09月29日(星期日)多益檢定報名網址為https://reurl.cc/dvGjg。
三、 繳交500元教材費至工、理學院辦公室，不足部分由工、理學院辦公室補足。</t>
        </is>
      </c>
      <c r="G2607" s="7" t="inlineStr">
        <is>
          <t>http://www.phy.ncu.edu.tw/wp-content/uploads/2019/06/暑假職場英文班</t>
        </is>
      </c>
      <c r="H2607" s="7" t="inlineStr">
        <is>
          <t>http://www.phy.ncu.edu.tw/wp-content/uploads/2019/06/暑假職場英文班公告_p001.jpg</t>
        </is>
      </c>
      <c r="I2607" s="7" t="n"/>
      <c r="J2607" s="7" t="n"/>
      <c r="K2607" s="7" t="n"/>
      <c r="L2607" s="7" t="n"/>
      <c r="M2607" s="7" t="inlineStr">
        <is>
          <t>https://www.phy.ncu.edu.tw/news/%e6%9a%91%e5%81%87%e3%80%90%e8%81%b7%e5%a0%b4%e8%8b%b1%e6%96%87%e3%80%91%e7%8f%ad%e5%a0%b1%e5%90%8d%e5%8d%b3%e6%97%a5%e8%b5%b7%e8%87%b3108%e5%b9%b406%e6%9c%8817%e6%97%a5%e6%ad%a2/</t>
        </is>
      </c>
      <c r="N2607" s="7" t="inlineStr">
        <is>
          <t>劉怡貞</t>
        </is>
      </c>
    </row>
    <row r="2608" ht="357" customHeight="1">
      <c r="A2608" s="7">
        <f>TRUE()</f>
        <v/>
      </c>
      <c r="B2608" s="7" t="inlineStr">
        <is>
          <t>其他</t>
        </is>
      </c>
      <c r="C2608" s="7" t="n"/>
      <c r="D2608" s="14" t="n">
        <v>43621</v>
      </c>
      <c r="E2608" s="7" t="inlineStr">
        <is>
          <t>107-2大學部畢業生辦理離校注意事項</t>
        </is>
      </c>
      <c r="F2608" s="9" t="inlineStr">
        <is>
          <t>物理系大學部畢業生辦理離校注意事項
一、學生符合下列資格者，應領取學位證書。
學士班學生：符合本校「學則」第四十八條規定者。
二、領取時間：
學士班學生：108年7月1日至108年7月31日上班時間。
三、成績到齊：請先上網確認各學期所修課程(含英檢成績)及操行成績是否已全部登錄分數、學習護照時數是否已達100 小時。
（各學期所修課程及操行成績應全部由教師繳交至註冊組後，本項目始算完成）
Ａ、請先自行上網查詢成績（中大首頁網址左方→Portal 入口→輸入帳號密碼→學生相關服務→學籍成績服務→學生學籍成績→查詢成績）。成績未繳交至註冊組者請向老師查證（補繳）。
Ｂ、大學部英文畢業門檻：最遲應於畢業當學期第 18 週結束前(108/06/21)，持英檢成績單「正本」向語言中心提出畢業門檻審核申請。
Ｃ、學習護照時數如有問題請向服務學習辦公室詢問，分機57235。
四、完成下列兩項登錄後，請通知系辦公室作查核：
1.至物理系網頁【系友之家】進入【系友認證】填寫個人資料(http://alumni.phy.ncu.edu.tw/identity/step1.php )。
2.請至職涯中心網頁(https://cis.ncu.edu.tw/QuestionSys/) 點選連結學士-107學年度-應屆問卷填寫(以Portal帳密登入)。
以上填寫如有疑問，請逕洽系辦公室楊小姐，分機65338。
五、電子離校手續：
請利用電子離校系統（中大首頁網址左方→Portal 入口→輸入帳號密碼→學生相關服務→學籍成績服務→學生學籍成績→離校查詢）查詢並完成各項畢業離校相關手續。
2.繳驗學生證：完成全部離校手續後，至註冊組領取學位證書時辦理，驗畢歸還。學生證遺失者，請至註冊組網頁http://pdc.adm.ncu.edu.tw/Register/ →表格下載→學籍相關表格→[1-24 學生證遺失切結書(離校用)]下載填寫，並完成學生證掛失及註銷/退費程序。
3.領取畢業證書：學生本人無法親自領取學位證書者，請至註冊組網站→表格下載→學籍相關表格→[1-23 代領學位證書委託書]下載填寫。</t>
        </is>
      </c>
      <c r="G2608" s="7" t="inlineStr">
        <is>
          <t>http://alumni.phy.ncu.edu.tw/identity/step1.php</t>
        </is>
      </c>
      <c r="H2608" s="7" t="inlineStr">
        <is>
          <t>http://alumni.phy.ncu.edu.tw/identity/step1.php</t>
        </is>
      </c>
      <c r="I2608" s="7" t="inlineStr">
        <is>
          <t>學士-107學年度-應屆問卷</t>
        </is>
      </c>
      <c r="J2608" s="7" t="inlineStr">
        <is>
          <t>http://questionsys.is.ncu.edu.tw/user/surveys/S377772B94D9A346047D57D3EB34782F2</t>
        </is>
      </c>
      <c r="K2608" s="7" t="n"/>
      <c r="L2608" s="7" t="n"/>
      <c r="M2608" s="7" t="inlineStr">
        <is>
          <t>https://www.phy.ncu.edu.tw/news/107-2%e5%a4%a7%e5%ad%b8%e9%83%a8%e7%95%a2%e6%a5%ad%e7%94%9f%e8%be%a6%e7%90%86%e9%9b%a2%e6%a0%a1%e6%b3%a8%e6%84%8f%e4%ba%8b%e9%a0%85/</t>
        </is>
      </c>
      <c r="N2608" s="7" t="inlineStr">
        <is>
          <t>吳菁穗</t>
        </is>
      </c>
    </row>
    <row r="2609" ht="118" customHeight="1">
      <c r="A2609" s="7">
        <f>TRUE()</f>
        <v/>
      </c>
      <c r="B2609" s="7" t="inlineStr">
        <is>
          <t>演講</t>
        </is>
      </c>
      <c r="C2609" s="7" t="n"/>
      <c r="D2609" s="14" t="n">
        <v>43621</v>
      </c>
      <c r="E2609" s="7" t="inlineStr">
        <is>
          <t>Colloquium20190611-職涯定位 成功領航</t>
        </is>
      </c>
      <c r="F2609" s="9" t="inlineStr">
        <is>
          <t>Colloquium
Department of Physics, NCU
職涯定位 成功領航
Speaker
劉怡欣 Kimmy 經理
聯華電子 人力資源處 校園關係經理
Date 2019.06.11(Tue)
Time 14:00-16:00
Place S4-625</t>
        </is>
      </c>
      <c r="G2609" s="7" t="inlineStr">
        <is>
          <t>http://www.phy.ncu.edu.tw/wp-content/uploads/2019/06/2019061</t>
        </is>
      </c>
      <c r="H2609" s="7" t="inlineStr">
        <is>
          <t>http://www.phy.ncu.edu.tw/wp-content/uploads/2019/06/20190611_劉怡欣_2019_0611_142646001.jpg</t>
        </is>
      </c>
      <c r="I2609" s="7" t="inlineStr">
        <is>
          <t>http://www.phy.ncu.edu.tw/wp-content/uploads/2019/06/2019061</t>
        </is>
      </c>
      <c r="J2609" s="7" t="inlineStr">
        <is>
          <t>http://www.phy.ncu.edu.tw/wp-content/uploads/2019/06/20190611_劉怡欣_2019_0611_143227001.jpg</t>
        </is>
      </c>
      <c r="K2609" s="7" t="inlineStr">
        <is>
          <t>http://www.phy.ncu.edu.tw/wp-content/uploads/2019/06/2019061</t>
        </is>
      </c>
      <c r="L2609" s="7" t="inlineStr">
        <is>
          <t>http://www.phy.ncu.edu.tw/wp-content/uploads/2019/06/20190611_劉怡欣_2019_0611_151252001.jpg</t>
        </is>
      </c>
      <c r="M2609" s="7" t="inlineStr">
        <is>
          <t>https://www.phy.ncu.edu.tw/news/colloquium20190611-%e8%81%b7%e6%b6%af%e5%ae%9a%e4%bd%8d-%e6%88%90%e5%8a%9f%e9%a0%98%e8%88%aa/</t>
        </is>
      </c>
      <c r="N2609" s="7" t="inlineStr">
        <is>
          <t>許慧君</t>
        </is>
      </c>
    </row>
    <row r="2610" ht="170" customHeight="1">
      <c r="A2610" s="7">
        <f>TRUE()</f>
        <v/>
      </c>
      <c r="B2610" s="7" t="inlineStr">
        <is>
          <t>其他</t>
        </is>
      </c>
      <c r="C2610" s="7" t="n"/>
      <c r="D2610" s="14" t="n">
        <v>43620</v>
      </c>
      <c r="E2610" s="7" t="inlineStr">
        <is>
          <t>108學年度第1學期課程教學助教志願調查2019/2020 First Semester Teaching Assistant Application Form</t>
        </is>
      </c>
      <c r="F2610" s="9" t="inlineStr">
        <is>
          <t>物理系（含生物物理碩博士班）研究生欲申請擔任課程教學助教者，請填寫『課程教學助教志願表』電子檔(請至物理系網頁最新公告下載)，於108年6月10日（一）前回傳 corona@ncu.edu.tw 。
Physics Department (including Graduate Institute of Biophysics) graduate students who wish to serve as teaching assistants (TA), please fill in the TA Application Form (downloadable from the Department webpage: Latest News), and submit corona@ncu.edu.tw before June 10, 2019 (Mon)
108-1助教志願表TA Application Form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 while doctoral students must serve for at least two semesters (once in both semesters) as part of the criteria for graduation.</t>
        </is>
      </c>
      <c r="G2610" s="7" t="inlineStr">
        <is>
          <t>108-1助教志願表TA Application Form</t>
        </is>
      </c>
      <c r="H2610" s="7" t="inlineStr">
        <is>
          <t>http://www.phy.ncu.edu.tw/wp-content/uploads/2019/06/108-1助教志願表TA-Application-Form.xlsx</t>
        </is>
      </c>
      <c r="I2610" s="7" t="n"/>
      <c r="J2610" s="7" t="n"/>
      <c r="K2610" s="7" t="n"/>
      <c r="L2610" s="7" t="n"/>
      <c r="M2610" s="7" t="inlineStr">
        <is>
          <t>https://www.phy.ncu.edu.tw/news/108%e5%ad%b8%e5%b9%b4%e5%ba%a6%e7%ac%ac1%e5%ad%b8%e6%9c%9f%e8%aa%b2%e7%a8%8b%e6%95%99%e5%ad%b8%e5%8a%a9%e6%95%99%e5%bf%97%e9%a1%98%e8%aa%bf%e6%9f%a52019-2020-first-semester-teaching-assistant-applicat/</t>
        </is>
      </c>
      <c r="N2610" s="7" t="inlineStr">
        <is>
          <t>許慧君</t>
        </is>
      </c>
    </row>
    <row r="2611">
      <c r="A2611" s="7">
        <f>TRUE()</f>
        <v/>
      </c>
      <c r="B2611" s="7" t="inlineStr">
        <is>
          <t>其他</t>
        </is>
      </c>
      <c r="C2611" s="7" t="n"/>
      <c r="D2611" s="14" t="n">
        <v>43620</v>
      </c>
      <c r="E2611" s="7" t="inlineStr">
        <is>
          <t>失物招領(108.06.04)</t>
        </is>
      </c>
      <c r="F2611" s="7" t="inlineStr">
        <is>
          <t>有遺失下列物品者，請儘速至物理系辦(S4-629)認領! 未領取物品將於108.06.28清除。</t>
        </is>
      </c>
      <c r="G2611" s="7" t="inlineStr">
        <is>
          <t>http://www.phy.ncu.edu.tw/wp-content/uploads/2019/06/2.jpg</t>
        </is>
      </c>
      <c r="H2611" s="7" t="inlineStr">
        <is>
          <t>http://www.phy.ncu.edu.tw/wp-content/uploads/2019/06/2.jpg</t>
        </is>
      </c>
      <c r="I2611" s="7" t="inlineStr">
        <is>
          <t>http://www.phy.ncu.edu.tw/wp-content/uploads/2019/06/1-1.jpg</t>
        </is>
      </c>
      <c r="J2611" s="7" t="inlineStr">
        <is>
          <t>http://www.phy.ncu.edu.tw/wp-content/uploads/2019/06/1-1.jpg</t>
        </is>
      </c>
      <c r="K2611" s="7" t="n"/>
      <c r="L2611" s="7" t="n"/>
      <c r="M2611" s="7" t="inlineStr">
        <is>
          <t>https://www.phy.ncu.edu.tw/news/%e5%a4%b1%e7%89%a9%e6%8b%9b%e9%a0%98108-06-04/</t>
        </is>
      </c>
      <c r="N2611" s="7" t="inlineStr">
        <is>
          <t>許慧君</t>
        </is>
      </c>
    </row>
    <row r="2612" ht="157" customHeight="1">
      <c r="A2612" s="7">
        <f>TRUE()</f>
        <v/>
      </c>
      <c r="B2612" s="7" t="inlineStr">
        <is>
          <t>計畫</t>
        </is>
      </c>
      <c r="C2612" s="7" t="n"/>
      <c r="D2612" s="14" t="n">
        <v>43615</v>
      </c>
      <c r="E2612" s="7" t="inlineStr">
        <is>
          <t>科技部109年度博士生赴國外研究申請_108年7月30日23時截止報名</t>
        </is>
      </c>
      <c r="F2612" s="9" t="inlineStr">
        <is>
          <t>說明:
一、依科技部科部科字第1080026958B號函辦理。
二、科技部109年度博士生赴國外研究申請案自108年6月1日受理線上申請，本校校內線上申請期限為
108年7月30日23時止，俾利本處辦理後續事宜。申請方式及相關規定請參考以下網址及附件最新修正要
點。申請說明網址: https://bit.ly/2X83xi6
公告人:高小姐 分機57084
Attachments:
File
科技部來文
最新要點</t>
        </is>
      </c>
      <c r="G2612" s="7" t="inlineStr">
        <is>
          <t>https://bit.ly/2X83xi6</t>
        </is>
      </c>
      <c r="H2612" s="7" t="inlineStr">
        <is>
          <t>https://bit.ly/2X83xi6</t>
        </is>
      </c>
      <c r="I2612" s="7" t="inlineStr">
        <is>
          <t>http://oia.ncu.edu.tw/attachments/article/2440/application%2</t>
        </is>
      </c>
      <c r="J2612" s="7" t="inlineStr">
        <is>
          <t>http://oia.ncu.edu.tw/attachments/article/2440/application%20announcement.PDF</t>
        </is>
      </c>
      <c r="K2612" s="7" t="inlineStr">
        <is>
          <t>科技部來文</t>
        </is>
      </c>
      <c r="L2612" s="7" t="inlineStr">
        <is>
          <t>http://oia.ncu.edu.tw/attachments/article/2440/application%20announcement.PDF</t>
        </is>
      </c>
      <c r="M2612" s="7" t="inlineStr">
        <is>
          <t>https://www.phy.ncu.edu.tw/news/%e7%a7%91%e6%8a%80%e9%83%a8109%e5%b9%b4%e5%ba%a6%e5%8d%9a%e5%a3%ab%e7%94%9f%e8%b5%b4%e5%9c%8b%e5%a4%96%e7%a0%94%e7%a9%b6%e7%94%b3%e8%ab%8b_108%e5%b9%b47%e6%9c%8830%e6%97%a523%e6%99%82%e6%88%aa/</t>
        </is>
      </c>
      <c r="N2612" s="7" t="inlineStr">
        <is>
          <t>許慧君</t>
        </is>
      </c>
    </row>
    <row r="2613" ht="53" customHeight="1">
      <c r="A2613" s="7">
        <f>TRUE()</f>
        <v/>
      </c>
      <c r="B2613" s="7" t="inlineStr">
        <is>
          <t>其他</t>
        </is>
      </c>
      <c r="C2613" s="7" t="n"/>
      <c r="D2613" s="14" t="n">
        <v>43615</v>
      </c>
      <c r="E2613" s="7" t="inlineStr">
        <is>
          <t>~107(二)期末教學評量5月29日(三)至6月14日(五)</t>
        </is>
      </c>
      <c r="F2613" s="9" t="inlineStr">
        <is>
          <t>填寫完成全部修課課程問卷，有機會抽到全家禮券喔~
本次獎項共計150名~~1000元禮券15名、500元禮券30名、200元禮券105名
教學評量網址(Course Evaluation Website)
操作手冊</t>
        </is>
      </c>
      <c r="G2613" s="7" t="inlineStr">
        <is>
          <t>教學評量網址(Course Evaluation Website)</t>
        </is>
      </c>
      <c r="H2613" s="7" t="inlineStr">
        <is>
          <t>https://cis.ncu.edu.tw/iNCU/courseEvaluate</t>
        </is>
      </c>
      <c r="I2613" s="7" t="inlineStr">
        <is>
          <t>操作手冊</t>
        </is>
      </c>
      <c r="J2613" s="7" t="inlineStr">
        <is>
          <t>http://pdc.adm.ncu.edu.tw/postM/post/course/1070530_1.pdf</t>
        </is>
      </c>
      <c r="K2613" s="7" t="n"/>
      <c r="L2613" s="7" t="n"/>
      <c r="M2613" s="7" t="inlineStr">
        <is>
          <t>https://www.phy.ncu.edu.tw/news/107%e4%ba%8c%e6%9c%9f%e6%9c%ab%e6%95%99%e5%ad%b8%e8%a9%95%e9%87%8f5%e6%9c%8829%e6%97%a5%e4%b8%89%e8%87%b36%e6%9c%8814%e6%97%a5%e4%ba%94/</t>
        </is>
      </c>
      <c r="N2613" s="7" t="inlineStr">
        <is>
          <t>許慧君</t>
        </is>
      </c>
    </row>
    <row r="2614" ht="222" customHeight="1">
      <c r="A2614" s="7">
        <f>TRUE()</f>
        <v/>
      </c>
      <c r="B2614" s="7" t="inlineStr">
        <is>
          <t>演講</t>
        </is>
      </c>
      <c r="C2614" s="7" t="n"/>
      <c r="D2614" s="14" t="n">
        <v>43614</v>
      </c>
      <c r="E2614" s="7" t="inlineStr">
        <is>
          <t>20190612-Conceptual Issues in Modern High Energy Theory</t>
        </is>
      </c>
      <c r="F2614" s="9" t="inlineStr">
        <is>
          <t>Department of Physics, NCU
Conceptual Issues in Modern High Energy Theory
Informal Discussion Forum
Discussion Panel -- Otto C.W. Kong
Time: 12 June 2019, Wednesday 2:30 pm
Location: S4-208 Center for Mathematics and Theoretical Physics
Abstract:
Modern high energy theory is based on quantum field theory, which was originally formulated much with practical considerations in mind with many conceptual issues not properly addressed, as well indicated by Feynman's famous statement about throwing away the infinities (renormalization). Throughout the decades, we have learn so much more about the theory that it teaches us to look at the proper or at least better way to look at the concepts involved. Unfortunately, most if not all of the textbooks still talk about it using quite outdated notions and perspectives. As a theorist who cares much about putting theories under perfect consistent logical conceptual framework and always pushes to switch to any logically more sensible new perspective or even terminology, I will bring forward such issues for open discussions.</t>
        </is>
      </c>
      <c r="G2614" s="7" t="n"/>
      <c r="H2614" s="7" t="n"/>
      <c r="I2614" s="7" t="n"/>
      <c r="J2614" s="7" t="n"/>
      <c r="K2614" s="7" t="n"/>
      <c r="L2614" s="7" t="n"/>
      <c r="M2614" s="7" t="inlineStr">
        <is>
          <t>https://www.phy.ncu.edu.tw/news/20190612-conceptual-issues-in-modern-high-energy-theory/</t>
        </is>
      </c>
      <c r="N2614" s="7" t="inlineStr">
        <is>
          <t>許慧君</t>
        </is>
      </c>
    </row>
    <row r="2615" ht="209" customHeight="1">
      <c r="A2615" s="7">
        <f>TRUE()</f>
        <v/>
      </c>
      <c r="B2615" s="7" t="inlineStr">
        <is>
          <t>演講</t>
        </is>
      </c>
      <c r="C2615" s="7" t="n"/>
      <c r="D2615" s="14" t="n">
        <v>43613</v>
      </c>
      <c r="E2615" s="7" t="inlineStr">
        <is>
          <t>Colloquium20190604-關於失智，你應該要知道的事</t>
        </is>
      </c>
      <c r="F2615" s="9" t="inlineStr">
        <is>
          <t>Colloquium
Department of Physics, NCU
關於失智，你應該要知道的事
Speaker
賴秀昀醫師
台大醫院新竹分院社區及家庭醫學部主任
台大醫院新竹分院新竹市失智症共照中心計畫主持人
Date 2019.06.04(Tue)
Time 14:00-16:00
Place S4-625
Abstract
一百多年期前，德國的阿茲海默醫師發現了阿茲海默失智症，一百多年後的今天，醫學界對於這個疾病依然所知有限。2018年全球推估有5千萬人罹患失智症，依據台灣失智症協會的估算，台灣65歲以上的老人每13人即有1位失智者，隨著全球人口的快速高齡化，這個疾病將對人類社會帶來怎麼樣的衝擊？本次課程將介紹失智症的十大警訊症狀、如何診斷與治療，並告訴你要怎麼從現在開始預防失智症。</t>
        </is>
      </c>
      <c r="G2615" s="7" t="inlineStr">
        <is>
          <t>http://www.phy.ncu.edu.tw/wp-content/uploads/2019/05/2019060</t>
        </is>
      </c>
      <c r="H2615" s="7" t="inlineStr">
        <is>
          <t>http://www.phy.ncu.edu.tw/wp-content/uploads/2019/05/20190604_賴秀昀_2019_0604_142503.jpg</t>
        </is>
      </c>
      <c r="I2615" s="7" t="inlineStr">
        <is>
          <t>http://www.phy.ncu.edu.tw/wp-content/uploads/2019/05/2019060</t>
        </is>
      </c>
      <c r="J2615" s="7" t="inlineStr">
        <is>
          <t>http://www.phy.ncu.edu.tw/wp-content/uploads/2019/05/20190604_賴秀昀_2019_0604_142616.jpg</t>
        </is>
      </c>
      <c r="K2615" s="7" t="inlineStr">
        <is>
          <t>http://www.phy.ncu.edu.tw/wp-content/uploads/2019/05/2019060</t>
        </is>
      </c>
      <c r="L2615" s="7" t="inlineStr">
        <is>
          <t>http://www.phy.ncu.edu.tw/wp-content/uploads/2019/05/20190604_賴秀昀_2019_0604_144553001.jpg</t>
        </is>
      </c>
      <c r="M2615" s="7" t="inlineStr">
        <is>
          <t>https://www.phy.ncu.edu.tw/news/colloquium20190604-%e9%97%9c%e6%96%bc%e5%a4%b1%e6%99%ba%ef%bc%8c%e4%bd%a0%e6%87%89%e8%a9%b2%e8%a6%81%e7%9f%a5%e9%81%93%e7%9a%84%e4%ba%8b/</t>
        </is>
      </c>
      <c r="N2615" s="7" t="inlineStr">
        <is>
          <t>許慧君</t>
        </is>
      </c>
    </row>
    <row r="2616" ht="27" customHeight="1">
      <c r="A2616" s="7">
        <f>TRUE()</f>
        <v/>
      </c>
      <c r="B2616" s="7" t="inlineStr">
        <is>
          <t>其他</t>
        </is>
      </c>
      <c r="C2616" s="7" t="n"/>
      <c r="D2616" s="14" t="n">
        <v>43613</v>
      </c>
      <c r="E2616" s="7" t="inlineStr">
        <is>
          <t>108/06/01(六)校畢業典禮–座位配置圖(依仁堂)</t>
        </is>
      </c>
      <c r="F2616" s="9" t="inlineStr">
        <is>
          <t>依仁堂–畢業典禮座位配置圖
107畢業典禮座位配置圖0227</t>
        </is>
      </c>
      <c r="G2616" s="7" t="inlineStr">
        <is>
          <t>107畢業典禮座位配置圖0227</t>
        </is>
      </c>
      <c r="H2616" s="7" t="inlineStr">
        <is>
          <t>http://www.phy.ncu.edu.tw/wp-content/uploads/2019/05/107畢業典禮座位配置圖0227.pdf</t>
        </is>
      </c>
      <c r="I2616" s="7" t="n"/>
      <c r="J2616" s="7" t="n"/>
      <c r="K2616" s="7" t="n"/>
      <c r="L2616" s="7" t="n"/>
      <c r="M2616" s="7" t="inlineStr">
        <is>
          <t>https://www.phy.ncu.edu.tw/news/108-06-01%e5%85%ad%e6%a0%a1%e7%95%a2%e6%a5%ad%e5%85%b8%e7%a6%ae-%e5%ba%a7%e4%bd%8d%e9%85%8d%e7%bd%ae%e5%9c%96%e4%be%9d%e4%bb%81%e5%a0%82/</t>
        </is>
      </c>
      <c r="N2616" s="7" t="inlineStr">
        <is>
          <t>劉怡貞</t>
        </is>
      </c>
    </row>
    <row r="2617" ht="66" customHeight="1">
      <c r="A2617" s="7">
        <f>TRUE()</f>
        <v/>
      </c>
      <c r="B2617" s="7" t="inlineStr">
        <is>
          <t>其他</t>
        </is>
      </c>
      <c r="C2617" s="7" t="n"/>
      <c r="D2617" s="14" t="n">
        <v>43612</v>
      </c>
      <c r="E2617" s="7" t="inlineStr">
        <is>
          <t>二手書拍賣活動-募集書本公告</t>
        </is>
      </c>
      <c r="F2617" s="9" t="inlineStr">
        <is>
          <t>募集正版物理類書籍，書主自訂欲拍賣價錢，交由系辦彙整後，於統一時間內拍賣，拍賣所得將於活動結束後歸還書主。
收書時間地點:5/27-6/28
請於上班時間將書本送至物理系辦公室（健雄館629室）
拍賣活動時間地點：九月份開學前另行公告</t>
        </is>
      </c>
      <c r="G2617" s="7" t="n"/>
      <c r="H2617" s="7" t="n"/>
      <c r="I2617" s="7" t="n"/>
      <c r="J2617" s="7" t="n"/>
      <c r="K2617" s="7" t="n"/>
      <c r="L2617" s="7" t="n"/>
      <c r="M2617" s="7" t="inlineStr">
        <is>
          <t>https://www.phy.ncu.edu.tw/news/%e4%ba%8c%e6%89%8b%e6%9b%b8%e6%8b%8d%e8%b3%a3%e6%b4%bb%e5%8b%95-%e5%8b%9f%e9%9b%86%e6%9b%b8%e6%9c%ac%e5%85%ac%e5%91%8a-2/</t>
        </is>
      </c>
      <c r="N2617" s="7" t="inlineStr">
        <is>
          <t>許慧君</t>
        </is>
      </c>
    </row>
    <row r="2618" ht="196" customHeight="1">
      <c r="A2618" s="7">
        <f>TRUE()</f>
        <v/>
      </c>
      <c r="B2618" s="7" t="inlineStr">
        <is>
          <t>演講</t>
        </is>
      </c>
      <c r="C2618" s="7" t="n"/>
      <c r="D2618" s="14" t="n">
        <v>43606</v>
      </c>
      <c r="E2618" s="7" t="inlineStr">
        <is>
          <t>Colloquium20190528-Perturbative Quantum Gravity Comes of Age</t>
        </is>
      </c>
      <c r="F2618" s="9" t="inlineStr">
        <is>
          <t>Colloquium
Department of Physics, NCU
Perturbative Quantum Gravity Comes of Age
Speaker
Dr. Richard P Woodard
Dept of Physics, University of Florida
Date 2019.05.28(Tue)
Time 14:00-16:00
Place S4-625
Abstract
I argue that cosmological data from the epoch of primordial inflation is catalysing the maturation of quantum gravity from speculation into a hard science. I explain why quantum gravitational effects from primordial inflation are observable. I then review what has been done, both theoretically and observationally, and what the future holds. I also discuss what this tells us about quantum gravity. This talk is based on arXiv:1407.4748</t>
        </is>
      </c>
      <c r="G2618" s="7" t="inlineStr">
        <is>
          <t>http://www.phy.ncu.edu.tw/wp-content/uploads/2019/05/2019052</t>
        </is>
      </c>
      <c r="H2618" s="7" t="inlineStr">
        <is>
          <t>http://www.phy.ncu.edu.tw/wp-content/uploads/2019/05/20190528_Woodard_2019_0528_140149001-2.jpg</t>
        </is>
      </c>
      <c r="I2618" s="7" t="inlineStr">
        <is>
          <t>http://www.phy.ncu.edu.tw/wp-content/uploads/2019/05/2019052</t>
        </is>
      </c>
      <c r="J2618" s="7" t="inlineStr">
        <is>
          <t>http://www.phy.ncu.edu.tw/wp-content/uploads/2019/05/20190528_Woodard_2019_0528_142656001-3.jpg</t>
        </is>
      </c>
      <c r="K2618" s="7" t="inlineStr">
        <is>
          <t>http://www.phy.ncu.edu.tw/wp-content/uploads/2019/05/2019052</t>
        </is>
      </c>
      <c r="L2618" s="7" t="inlineStr">
        <is>
          <t>http://www.phy.ncu.edu.tw/wp-content/uploads/2019/05/20190528_Woodard_2019_0528_142710001-3.jpg</t>
        </is>
      </c>
      <c r="M2618" s="7" t="inlineStr">
        <is>
          <t>https://www.phy.ncu.edu.tw/news/colloquium20190528-perturbative-quantum-gravity-comes-of-age/</t>
        </is>
      </c>
      <c r="N2618" s="7" t="inlineStr">
        <is>
          <t>許慧君</t>
        </is>
      </c>
    </row>
    <row r="2619" ht="105" customHeight="1">
      <c r="A2619" s="7">
        <f>TRUE()</f>
        <v/>
      </c>
      <c r="B2619" s="7" t="inlineStr">
        <is>
          <t>演講</t>
        </is>
      </c>
      <c r="C2619" s="7" t="n"/>
      <c r="D2619" s="14" t="n">
        <v>43606</v>
      </c>
      <c r="E2619" s="7" t="inlineStr">
        <is>
          <t>博士生學位考試公告(江昆嶸/謝佳穎)</t>
        </is>
      </c>
      <c r="F2619" s="9" t="inlineStr">
        <is>
          <t>博士生:江昆嶸
時間:108.05.28(二)10:00
地點:健雄館六樓621
題目:XY strip探測器在質子治療之應用
博士生:謝佳穎
時間:108.06.06(四) 09:00
地點:健雄館六樓 625
題目: Simulation Studies of Laser-Driven Plasma Electron Accelerators</t>
        </is>
      </c>
      <c r="G2619" s="7" t="n"/>
      <c r="H2619" s="7" t="n"/>
      <c r="I2619" s="7" t="n"/>
      <c r="J2619" s="7" t="n"/>
      <c r="K2619" s="7" t="n"/>
      <c r="L2619" s="7" t="n"/>
      <c r="M2619" s="7" t="inlineStr">
        <is>
          <t>https://www.phy.ncu.edu.tw/news/%e5%8d%9a%e5%a3%ab%e7%94%9f%e5%ad%b8%e4%bd%8d%e8%80%83%e8%a9%a6%e5%85%ac%e5%91%8a-3/</t>
        </is>
      </c>
      <c r="N2619" s="7" t="inlineStr">
        <is>
          <t>許慧君</t>
        </is>
      </c>
    </row>
    <row r="2620" ht="157" customHeight="1">
      <c r="A2620" s="7">
        <f>TRUE()</f>
        <v/>
      </c>
      <c r="B2620" s="7" t="inlineStr">
        <is>
          <t>其他</t>
        </is>
      </c>
      <c r="C2620" s="7" t="n"/>
      <c r="D2620" s="14" t="n">
        <v>43606</v>
      </c>
      <c r="E2620" s="7" t="inlineStr">
        <is>
          <t>大二多益後測補助</t>
        </is>
      </c>
      <c r="F2620" s="9" t="inlineStr">
        <is>
          <t>理學院公告--
107學年度（即將升大二）有參加前測的同學：可憑成績單申請全額補助（成績不拘）
「培育英語溝通能力及增進國際移動力計畫」將於108年09月29日(星期日)辦理第二次測驗，邀請您於108年06月17日(星期一)前至 https://reurl.cc/lMNm6 報名，報名費由理學院全額補助新台幣1600元。本測驗為正式公開測驗，有紙本成績單，且能以此成績申請正式多益成績單或證書。
⋯⋯
以上若有相關問題，歡迎查閱本計畫公開資訊網https://reurl.cc/lMNm6，或洽理學院辦公室。
另，本院將於暑假開設職場英文班，輔導學生順利通過英文相關檢定，相關資訊也將不定期更新於資訊網站，歡迎預先報名並回覆期望開始上課時間
https://forms.gle/SNqBzQwYBjvBJJQ9A</t>
        </is>
      </c>
      <c r="G2620" s="7" t="inlineStr">
        <is>
          <t>https://reurl.cc/lMNm6</t>
        </is>
      </c>
      <c r="H2620" s="7" t="inlineStr">
        <is>
          <t>https://l.facebook.com/l.php?u=https%3A%2F%2Freurl.cc%2FlMNm6%3Ffbclid%3DIwAR1BumHVaUFzslCUKQZzIjJuPVuVnNx5xhMr9gTdWKLScbgFIhSY3qfBUMM&amp;h=AT0Xl_bsEtP_t44KlimIXKjOct5udqC2y3tNv-k1c58Nc4oirB849H0BkXy_Qel9tvueEMrAOyuwyEok5ZcJeUvv6eljwHVKP_Cox0y_Q6Y3owhIEg9wXLA9_2FO7kSkwfF68XivN1emq7VJKE4PFFEISOelEEw2ayJVCTEPiYApN4_qobefviTC5apJ4LFK2xIbS337nDc7Kbp_6T3JdhEOhucB68D92fxZoXUptryBWAoY987eygDY4Auqjz9qRehsJ_UlN-RVOVCHF0jSJnPczQpmDi2dxcSI4saxjsLWZLC9MnMj9ziP9pN-eVbPulbdSRuY5ZAomsLBI_z0ZCDU3VkTy5WDG4WmIZBMJ3AFVlvGIlrddAhfbF3OvBDI6c9Go7fUkN982fNZRNUSpywQNZdlJDJFxnoyqQKlZ4MvOYZn46qEW6Ep8zlRxHIl5fRypzMlFvVoycSXm0Ng14F57ofL7wIz7gnbfgijGeib1Xc-KV6JyqDfQSJyIPvX4b_7yHF6A7UO16sAKKPGTEEDhAFCqTKznGhbJeGPK8slMIk6rzXDJEo9e5GNvHenAyqs_XtGpFeldDtqnC5tspG_RDoNYR17AvZv_E714POvKCSx5_4jEaX3oQzdrA</t>
        </is>
      </c>
      <c r="I2620" s="7" t="inlineStr">
        <is>
          <t>https://forms.gle/SNqBzQwYBjvBJJQ9A</t>
        </is>
      </c>
      <c r="J2620" s="7" t="inlineStr">
        <is>
          <t>https://forms.gle/SNqBzQwYBjvBJJQ9A?fbclid=IwAR216BpeGqleJE-DqovlYJTtrPgWTZtgTbi1Bi-khdILF-J1SrEHV3aZ7G8</t>
        </is>
      </c>
      <c r="K2620" s="7" t="n"/>
      <c r="L2620" s="7" t="n"/>
      <c r="M2620" s="7" t="inlineStr">
        <is>
          <t>https://www.phy.ncu.edu.tw/news/%e5%a4%a7%e4%ba%8c%e5%a4%9a%e7%9b%8a%e5%be%8c%e6%b8%ac%e8%a3%9c%e5%8a%a9/</t>
        </is>
      </c>
      <c r="N2620" s="7" t="inlineStr">
        <is>
          <t>劉怡貞</t>
        </is>
      </c>
    </row>
    <row r="2621" ht="131" customHeight="1">
      <c r="A2621" s="7">
        <f>TRUE()</f>
        <v/>
      </c>
      <c r="B2621" s="7" t="inlineStr">
        <is>
          <t>演講</t>
        </is>
      </c>
      <c r="C2621" s="7" t="n"/>
      <c r="D2621" s="14" t="n">
        <v>43605</v>
      </c>
      <c r="E2621" s="7" t="inlineStr">
        <is>
          <t>Talk20190527-Non-Gaussian limit fluctuations in active swimmer suspensions</t>
        </is>
      </c>
      <c r="F2621" s="9" t="inlineStr">
        <is>
          <t>Department of Physics, NCU
Non-Gaussian limit fluctuations in active swimmer suspensions
Prof. Daisuke Mizuno
Kyushu University, Japan
Time: 2019/05/27(Mon) 10:00-12:00
Location: 數學與理論物理中心交誼廳
Center for Mathematics and Theoretical Physics (S4-208)
[1] T. Kurihara, H. Ayade, M. Aridome, I. Zaid and D. Mizuno, Physical Review E. 95, 030601 (2017).
[2] I. Zaid and D. Mizuno T. Kurihara, Physical Review Letters 117, 030602 (2016)</t>
        </is>
      </c>
      <c r="G2621" s="7" t="n"/>
      <c r="H2621" s="7" t="n"/>
      <c r="I2621" s="7" t="n"/>
      <c r="J2621" s="7" t="n"/>
      <c r="K2621" s="7" t="n"/>
      <c r="L2621" s="7" t="n"/>
      <c r="M2621" s="7" t="inlineStr">
        <is>
          <t>https://www.phy.ncu.edu.tw/news/talk20190527-non-gaussian-limit-fluctuations-in-active-swimmer-suspensions/</t>
        </is>
      </c>
      <c r="N2621" s="7" t="inlineStr">
        <is>
          <t>許慧君</t>
        </is>
      </c>
    </row>
    <row r="2622">
      <c r="A2622" s="7">
        <f>TRUE()</f>
        <v/>
      </c>
      <c r="B2622" s="7" t="inlineStr">
        <is>
          <t>招生</t>
        </is>
      </c>
      <c r="C2622" s="7" t="n"/>
      <c r="D2622" s="14" t="n">
        <v>43602</v>
      </c>
      <c r="E2622" s="7" t="inlineStr">
        <is>
          <t>108 學年度博士班考試入學錄取名單</t>
        </is>
      </c>
      <c r="F2622" s="7" t="inlineStr">
        <is>
          <t>http://pdc.adm.ncu.edu.tw/postM/post/adm/1080517_1.pdf</t>
        </is>
      </c>
      <c r="G2622" s="7" t="inlineStr">
        <is>
          <t>http://pdc.adm.ncu.edu.tw/postM/post/adm/1080517_1.pdf</t>
        </is>
      </c>
      <c r="H2622" s="7" t="inlineStr">
        <is>
          <t>http://pdc.adm.ncu.edu.tw/postM/post/adm/1080517_1.pdf</t>
        </is>
      </c>
      <c r="I2622" s="7" t="n"/>
      <c r="J2622" s="7" t="n"/>
      <c r="K2622" s="7" t="n"/>
      <c r="L2622" s="7" t="n"/>
      <c r="M2622" s="7" t="inlineStr">
        <is>
          <t>https://www.phy.ncu.edu.tw/news/108-%e5%ad%b8%e5%b9%b4%e5%ba%a6%e5%8d%9a%e5%a3%ab%e7%8f%ad%e8%80%83%e8%a9%a6%e5%85%a5%e5%ad%b8%e9%8c%84%e5%8f%96%e5%90%8d%e5%96%ae/</t>
        </is>
      </c>
      <c r="N2622" s="7" t="inlineStr">
        <is>
          <t>許慧君</t>
        </is>
      </c>
    </row>
    <row r="2623">
      <c r="A2623" s="7">
        <f>TRUE()</f>
        <v/>
      </c>
      <c r="B2623" s="7" t="inlineStr">
        <is>
          <t>其他</t>
        </is>
      </c>
      <c r="C2623" s="7" t="n"/>
      <c r="D2623" s="14" t="n">
        <v>43602</v>
      </c>
      <c r="E2623" s="7" t="inlineStr">
        <is>
          <t>107(二)暑修第一期預開課程公告</t>
        </is>
      </c>
      <c r="F2623" s="7" t="inlineStr">
        <is>
          <t>http://pdc.adm.ncu.edu.tw/postM/post/course/1080516_1.pdf</t>
        </is>
      </c>
      <c r="G2623" s="7" t="inlineStr">
        <is>
          <t>http://pdc.adm.ncu.edu.tw/postM/post/course/1080516_1.pdf</t>
        </is>
      </c>
      <c r="H2623" s="7" t="inlineStr">
        <is>
          <t>http://pdc.adm.ncu.edu.tw/postM/post/course/1080516_1.pdf</t>
        </is>
      </c>
      <c r="I2623" s="7" t="n"/>
      <c r="J2623" s="7" t="n"/>
      <c r="K2623" s="7" t="n"/>
      <c r="L2623" s="7" t="n"/>
      <c r="M2623" s="7" t="inlineStr">
        <is>
          <t>https://www.phy.ncu.edu.tw/news/107%e4%ba%8c%e6%9a%91%e4%bf%ae%e7%ac%ac%e4%b8%80%e6%9c%9f%e9%a0%90%e9%96%8b%e8%aa%b2%e7%a8%8b%e5%85%ac%e5%91%8a/</t>
        </is>
      </c>
      <c r="N2623" s="7" t="inlineStr">
        <is>
          <t>許慧君</t>
        </is>
      </c>
    </row>
    <row r="2624" ht="297" customHeight="1">
      <c r="A2624" s="7">
        <f>TRUE()</f>
        <v/>
      </c>
      <c r="B2624" s="7" t="inlineStr">
        <is>
          <t>其他</t>
        </is>
      </c>
      <c r="C2624" s="7" t="n"/>
      <c r="D2624" s="14" t="n">
        <v>43601</v>
      </c>
      <c r="E2624" s="7" t="inlineStr">
        <is>
          <t>圖書館「畢業生專屬--論文審核快速通關」繳交講習會</t>
        </is>
      </c>
      <c r="F2624" s="9" t="inlineStr">
        <is>
          <t>(中文講解3場，英文講解1場)
畢業生專屬--論文審核快速通關講習會場次如下：
5/21(二) 14:00-15:00 中文講解
6/4 (二) 14:00-15:00 英文講解(歡迎外籍畢業生報名)
6/5 (三) 14:00-15:00 中文講解
6/10 (一) 14:00-15:00 中文講解
報名網址：https://rapid.lib.ncu.edu.tw/course/info.php
無法參加講習者，圖書館提供「論文上傳」線上資源參考，請多多利用
一、論文PDF檔需要放甚麼項目？順序為何? 請參考http://etd.lib.nctu.edu.tw/gs32/stdcdr_ncu/Operating/hankbook_08-3.html。
二、如何上傳論文，請參考http://etd.lib.nctu.edu.tw/gs32/stdcdr_ncu/Operating/hankbook_08-2.html。
三、學位論文上傳線上影音教學。https://rapid.lib.ncu.edu.tw/e-learning/teach.html#thesis
學位論文授權及專利申請相關事宜：
每位同學對於自己的學位論文有以下兩種授權：
電子檔論文：無論開放與否，PDF檔皆需附「電子檔授權書」
(下載路徑：圖書館首頁&gt;&gt;表單下載&gt;&gt;學位論文電子檔授權書 )
紙本論文：若您的論文不能立即開放，需另外加填一張「紙本論文延後上架申請書」並裝訂於「電子檔授權書」的後一頁。這份申請書需您及指導教授親筆簽名。
(下載路徑：圖書館首頁&gt;&gt;表單下載&gt;&gt;學位論文電子檔授權書 )
申請專利之論文，電子檔與紙本論文皆不能立即開放，網頁裡的中英文摘要請勿揭漏專利申請內容。
博碩論文上傳相關問題請聯絡： 分機57407 email：ncu57407@ncu.edu.tw</t>
        </is>
      </c>
      <c r="G2624" s="7" t="inlineStr">
        <is>
          <t>https://rapid.lib.ncu.edu.tw/course/info.php</t>
        </is>
      </c>
      <c r="H2624" s="7" t="inlineStr">
        <is>
          <t>https://rapid.lib.ncu.edu.tw/course/info.php</t>
        </is>
      </c>
      <c r="I2624" s="7" t="inlineStr">
        <is>
          <t>http://etd.lib.nctu.edu.tw/gs32/stdcdr_ncu/Operating/hankboo</t>
        </is>
      </c>
      <c r="J2624" s="7" t="inlineStr">
        <is>
          <t>http://etd.lib.nctu.edu.tw/gs32/stdcdr_ncu/Operating/hankbook_08-3.html</t>
        </is>
      </c>
      <c r="K2624" s="7" t="inlineStr">
        <is>
          <t>http://etd.lib.nctu.edu.tw/gs32/stdcdr_ncu/Operating/hankboo</t>
        </is>
      </c>
      <c r="L2624" s="7" t="inlineStr">
        <is>
          <t>http://etd.lib.nctu.edu.tw/gs32/stdcdr_ncu/Operating/hankbook_08-2.html</t>
        </is>
      </c>
      <c r="M2624" s="7" t="inlineStr">
        <is>
          <t>https://www.phy.ncu.edu.tw/news/%e5%9c%96%e6%9b%b8%e9%a4%a8%e3%80%8c%e7%95%a2%e6%a5%ad%e7%94%9f%e5%b0%88%e5%b1%ac-%e8%ab%96%e6%96%87%e5%af%a9%e6%a0%b8%e5%bf%ab%e9%80%9f%e9%80%9a%e9%97%9c%e3%80%8d%e7%b9%b3%e4%ba%a4%e8%ac%9b%e7%bf%92/</t>
        </is>
      </c>
      <c r="N2624" s="7" t="inlineStr">
        <is>
          <t>劉怡貞</t>
        </is>
      </c>
    </row>
    <row r="2625" ht="40" customHeight="1">
      <c r="A2625" s="7">
        <f>TRUE()</f>
        <v/>
      </c>
      <c r="B2625" s="7" t="inlineStr">
        <is>
          <t>其他</t>
        </is>
      </c>
      <c r="C2625" s="7" t="n"/>
      <c r="D2625" s="14" t="n">
        <v>43601</v>
      </c>
      <c r="E2625" s="7" t="inlineStr">
        <is>
          <t>公車行駛路線調整--6月1日（星期六）畢業典禮</t>
        </is>
      </c>
      <c r="F2625" s="9" t="inlineStr">
        <is>
          <t>於當日上午7時至下午1時，公車行駛路線調整為不停靠「依仁堂」乙站，屆時本校駐警隊將進行交通管制及行車指引，並視活動情況，適時開放。
1080601畢業典禮_公車改道圖</t>
        </is>
      </c>
      <c r="G2625" s="7" t="inlineStr">
        <is>
          <t>1080601畢業典禮_公車改道圖</t>
        </is>
      </c>
      <c r="H2625" s="7" t="inlineStr">
        <is>
          <t>http://www.phy.ncu.edu.tw/wp-content/uploads/2019/05/1080601畢業典禮_公車改道圖.pdf</t>
        </is>
      </c>
      <c r="I2625" s="7" t="n"/>
      <c r="J2625" s="7" t="n"/>
      <c r="K2625" s="7" t="n"/>
      <c r="L2625" s="7" t="n"/>
      <c r="M2625" s="7" t="inlineStr">
        <is>
          <t>https://www.phy.ncu.edu.tw/news/%e5%85%ac%e8%bb%8a%e8%a1%8c%e9%a7%9b%e8%b7%af%e7%b7%9a%e8%aa%bf%e6%95%b4-6%e6%9c%881%e6%97%a5%ef%bc%88%e6%98%9f%e6%9c%9f%e5%85%ad%ef%bc%89%e7%95%a2%e6%a5%ad%e5%85%b8%e7%a6%ae/</t>
        </is>
      </c>
      <c r="N2625" s="7" t="inlineStr">
        <is>
          <t>劉怡貞</t>
        </is>
      </c>
    </row>
    <row r="2626">
      <c r="A2626" s="7">
        <f>TRUE()</f>
        <v/>
      </c>
      <c r="B2626" s="7" t="inlineStr">
        <is>
          <t>其他</t>
        </is>
      </c>
      <c r="C2626" s="7" t="n"/>
      <c r="D2626" s="14" t="n">
        <v>43600</v>
      </c>
      <c r="E2626" s="7" t="inlineStr">
        <is>
          <t>108學年度研究生新生申請暑期借住宿舍作業</t>
        </is>
      </c>
      <c r="F2626" s="7" t="inlineStr">
        <is>
          <t>https://in.ncu.edu.tw/~ncu7221/OSDS/post_detail.php?no=1196</t>
        </is>
      </c>
      <c r="G2626" s="7" t="inlineStr">
        <is>
          <t>https://in.ncu.edu.tw/~ncu7221/OSDS/post_detail.php?no=1196</t>
        </is>
      </c>
      <c r="H2626" s="7" t="inlineStr">
        <is>
          <t>https://in.ncu.edu.tw/~ncu7221/OSDS/post_detail.php?no=1196</t>
        </is>
      </c>
      <c r="I2626" s="7" t="n"/>
      <c r="J2626" s="7" t="n"/>
      <c r="K2626" s="7" t="n"/>
      <c r="L2626" s="7" t="n"/>
      <c r="M2626" s="7" t="inlineStr">
        <is>
          <t>https://www.phy.ncu.edu.tw/news/108%e5%ad%b8%e5%b9%b4%e5%ba%a6%e7%a0%94%e7%a9%b6%e7%94%9f%e6%96%b0%e7%94%9f%e7%94%b3%e8%ab%8b%e6%9a%91%e6%9c%9f%e5%80%9f%e4%bd%8f%e5%ae%bf%e8%88%8d%e4%bd%9c%e6%a5%ad/</t>
        </is>
      </c>
      <c r="N2626" s="7" t="inlineStr">
        <is>
          <t>許慧君</t>
        </is>
      </c>
    </row>
    <row r="2627" ht="118" customHeight="1">
      <c r="A2627" s="7">
        <f>TRUE()</f>
        <v/>
      </c>
      <c r="B2627" s="7" t="inlineStr">
        <is>
          <t>其他</t>
        </is>
      </c>
      <c r="C2627" s="7" t="n"/>
      <c r="D2627" s="14" t="n">
        <v>43600</v>
      </c>
      <c r="E2627" s="7" t="inlineStr">
        <is>
          <t>107(二)課程停修申請至 5 月 17 日止</t>
        </is>
      </c>
      <c r="F2627" s="9" t="inlineStr">
        <is>
          <t>107(二)課程停修申請至 5 月 17 日截止，請辦理的同學於 5 月 17 日17:00前完成相關手續並將申請單送至課務組，逾期不受理。
1.停修條件：
學生申請停修課程，一學期以一科為限，惟停修後之學分數不得少於每學期應修最低學分數。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請於公告辦理停修期間至選課系統→課程加退選→停修課程申請表→列印申請表，經任課老師及系（所、專班、學位學程）主管簽章後，於期限內送回課務組辦理。</t>
        </is>
      </c>
      <c r="G2627" s="7" t="n"/>
      <c r="H2627" s="7" t="n"/>
      <c r="I2627" s="7" t="n"/>
      <c r="J2627" s="7" t="n"/>
      <c r="K2627" s="7" t="n"/>
      <c r="L2627" s="7" t="n"/>
      <c r="M2627" s="7" t="inlineStr">
        <is>
          <t>https://www.phy.ncu.edu.tw/news/107%e4%ba%8c%e8%aa%b2%e7%a8%8b%e5%81%9c%e4%bf%ae%e7%94%b3%e8%ab%8b%e8%87%b3-5-%e6%9c%88-17-%e6%97%a5%e6%ad%a2/</t>
        </is>
      </c>
      <c r="N2627" s="7" t="inlineStr">
        <is>
          <t>許慧君</t>
        </is>
      </c>
    </row>
    <row r="2628" ht="118" customHeight="1">
      <c r="A2628" s="7">
        <f>TRUE()</f>
        <v/>
      </c>
      <c r="B2628" s="7" t="inlineStr">
        <is>
          <t>其他</t>
        </is>
      </c>
      <c r="C2628" s="7" t="n"/>
      <c r="D2628" s="14" t="n">
        <v>43600</v>
      </c>
      <c r="E2628" s="7" t="inlineStr">
        <is>
          <t>教育目標與核心能力問卷</t>
        </is>
      </c>
      <c r="F2628" s="9" t="inlineStr">
        <is>
          <t>本系為提升教師教學品質、改善學生學習成效，並使課程規劃更多元化及更符合社會需求，定期於每年5月進行教育目標與核心能力問卷施測。本問卷旨在透過同學們的學習經驗，檢討本系教育品質。同時藉由問卷以了解系上所學是否能為你所用，以幫助本系調整課程規劃及課程內容。
本問卷資料僅供評鑑與課程規劃之整體分析使用，絕對保密，請安心填答，謝謝!
本系教育目標與核心能力 https://reurl.cc/GD9eW
請在學生(大學部、碩士班、博士班)及畢業系友於5/31(五)前至下列網址填寫問卷
https://forms.gle/oyZX77cDnvjncxZMA
謝謝</t>
        </is>
      </c>
      <c r="G2628" s="7" t="inlineStr">
        <is>
          <t>https://reurl.cc/GD9eW</t>
        </is>
      </c>
      <c r="H2628" s="7" t="inlineStr">
        <is>
          <t>https://reurl.cc/GD9eW</t>
        </is>
      </c>
      <c r="I2628" s="7" t="inlineStr">
        <is>
          <t>https://forms.gle/oyZX77cDnvjncxZMA</t>
        </is>
      </c>
      <c r="J2628" s="7" t="inlineStr">
        <is>
          <t>https://forms.gle/oyZX77cDnvjncxZMA</t>
        </is>
      </c>
      <c r="K2628" s="7" t="inlineStr">
        <is>
          <t>http://www.phy.ncu.edu.tw/wp-content/uploads/2019/05/問卷.png</t>
        </is>
      </c>
      <c r="L2628" s="7" t="inlineStr">
        <is>
          <t>http://www.phy.ncu.edu.tw/wp-content/uploads/2019/05/問卷.png</t>
        </is>
      </c>
      <c r="M2628" s="7" t="inlineStr">
        <is>
          <t>https://www.phy.ncu.edu.tw/news/%e6%95%99%e8%82%b2%e7%9b%ae%e6%a8%99%e8%88%87%e6%a0%b8%e5%bf%83%e8%83%bd%e5%8a%9b%e5%95%8f%e5%8d%b7-2/</t>
        </is>
      </c>
      <c r="N2628" s="7" t="inlineStr">
        <is>
          <t>許慧君</t>
        </is>
      </c>
    </row>
    <row r="2629" ht="409.6" customHeight="1">
      <c r="A2629" s="7">
        <f>TRUE()</f>
        <v/>
      </c>
      <c r="B2629" s="7" t="inlineStr">
        <is>
          <t>演講</t>
        </is>
      </c>
      <c r="C2629" s="7" t="n"/>
      <c r="D2629" s="14" t="n">
        <v>43600</v>
      </c>
      <c r="E2629" s="7" t="inlineStr">
        <is>
          <t>Colloquium20190521-Spintronics: from magnetoresistance to spin transfer torque</t>
        </is>
      </c>
      <c r="F2629" s="9" t="inlineStr">
        <is>
          <t>Colloquium
Department of Physics, NCU
Spintronics: from magnetoresistance to spin transfer torque
Speaker
Prof. Hiroyoshi Itoh
Department of Pure and Applied Physics, Kansai University, Japan
Date 2019.05.21(Tue)
Time 14:00-16:00
Place S4-625
Spintronics, also known as spin-electronics or magneto-electronics, is an emerging field of basic and applied research in electronics. It utilizes the spin of electrons in addition to the charge and has provided new physics (magnetoresistance, spin Hall effect, spin transfer torque, etc.) and new functional devices (read head of HDD, magnetic sensor, memory, etc.).
The development of spintronics is triggered by the discovery of the giant magnetoresistance (GMR) in the 1980s, in which the electrical resistance of nano-scaled magnetic multilayers, e.g. Fe/Cr system, changes a lot as the magnetization alignment of the adjacent magnetic layers separated by a thin nonmagnetic spacer varies by applying a magnetic field. GMR revealed that the magnetic structure affects significantly the electrical current or transport properties of the system. In the 2000s, the current-induced domain wall motion in magnetic nano-wires and the current-induced magnetization reversal in GMR systems showed that the electrical current also affects significantly the magnetic structure via spin-transfer torque. Now, magnetic random access memory (MRAM) comprised of magnetic tunnel junction (MTJ), which is expected to replace DRAM and eFlash memory, is being developed by semiconductor companies such as TSMC (Taiwan), Samsung (Korea), Globalfoundries (USA), Toshiba Memory (Japan), and so on.
After an introductory talk about spintronics, I will show you some of our recent works on magnetoresistance and spin-transfer torque. As for the tunnel magnetoresistance (TMR), we consider MTJ of FM/ NM/ FI/ NM where FM, NM, and FI are ferromagnetic metal, nonmagnetic metal, and ferromagnetic insulator, respectively. By using a free electron model and the transfer matrix method, the conductance and TMR are calculated. It is shown that the important factors to obtain large TMR effect are the combination of the materials of the FM electrode and the NM spacer and also the optimization of the NM thickness. As for spintransfer torque, we examine magnetization reversals in magnetic thin films when pure spin currents are injected into the film. By performing micromagnetic simulations based on the Landau-Lifshitz-Gilbert (LLG) equation including a spin-transfer torque term, the magnetization dynamics of the films is clarified. It is shown how the critical current required for the magnetization reversal depends on the size of the film.</t>
        </is>
      </c>
      <c r="G2629" s="7" t="n"/>
      <c r="H2629" s="7" t="n"/>
      <c r="I2629" s="7" t="n"/>
      <c r="J2629" s="7" t="n"/>
      <c r="K2629" s="7" t="n"/>
      <c r="L2629" s="7" t="n"/>
      <c r="M2629" s="7" t="inlineStr">
        <is>
          <t>https://www.phy.ncu.edu.tw/news/colloquium20190521-spintronics-from-magnetoresistance-to-spin-transfer-torque/</t>
        </is>
      </c>
      <c r="N2629" s="7" t="inlineStr">
        <is>
          <t>許慧君</t>
        </is>
      </c>
    </row>
    <row r="2630" ht="53" customHeight="1">
      <c r="A2630" s="7">
        <f>TRUE()</f>
        <v/>
      </c>
      <c r="B2630" s="7" t="inlineStr">
        <is>
          <t>獎學金</t>
        </is>
      </c>
      <c r="C2630" s="7" t="n"/>
      <c r="D2630" s="14" t="n">
        <v>43599</v>
      </c>
      <c r="E2630" s="7" t="inlineStr">
        <is>
          <t>中技社108年度「科技獎學金」&amp; CTCI Scholarship for Oversea Graduate Students in Taiwan申請公告(申請截止日:8/30)</t>
        </is>
      </c>
      <c r="F2630" s="9" t="inlineStr">
        <is>
          <t>有意申請者請備妥相關申請文件
於8/30前備妥紙本申請書(電子檔請Email: corona@ncu.edu.tw )送物理系辦公室
http://www.ctci.org.tw/8838/talent/ctci-scholarship/41014/41205/
http://www.ctci.org.tw/8831/8838/talent_en/ctci-scholarship_en/40992/41240/</t>
        </is>
      </c>
      <c r="G2630" s="7" t="inlineStr">
        <is>
          <t>http://www.ctci.org.tw/8838/talent/ctci-scholarship/41014/41</t>
        </is>
      </c>
      <c r="H2630" s="7" t="inlineStr">
        <is>
          <t>http://www.ctci.org.tw/8838/talent/ctci-scholarship/41014/41205/</t>
        </is>
      </c>
      <c r="I2630" s="7" t="inlineStr">
        <is>
          <t>http://www.ctci.org.tw/8831/8838/talent_en/ctci-scholarship_</t>
        </is>
      </c>
      <c r="J2630" s="7" t="inlineStr">
        <is>
          <t>http://www.ctci.org.tw/8831/8838/talent_en/ctci-scholarship_en/40992/41240/</t>
        </is>
      </c>
      <c r="K2630" s="7" t="inlineStr">
        <is>
          <t>http://www.phy.ncu.edu.tw/wp-content/uploads/2019/05/04中技社科技</t>
        </is>
      </c>
      <c r="L2630" s="7" t="inlineStr">
        <is>
          <t>http://www.phy.ncu.edu.tw/wp-content/uploads/2019/05/04中技社科技獎學金-海報.jpg</t>
        </is>
      </c>
      <c r="M2630" s="7" t="inlineStr">
        <is>
          <t>https://www.phy.ncu.edu.tw/news/%e4%b8%ad%e6%8a%80%e7%a4%be108%e5%b9%b4%e5%ba%a6%e3%80%8c%e7%a7%91%e6%8a%80%e7%8d%8e%e5%ad%b8%e9%87%91%e3%80%8d-ctci-scholarship-for-oversea-graduate-students-in-taiwan%e7%94%b3%e8%ab%8b%e5%85%ac/</t>
        </is>
      </c>
      <c r="N2630" s="7" t="inlineStr">
        <is>
          <t>許慧君</t>
        </is>
      </c>
    </row>
    <row r="2631" ht="105" customHeight="1">
      <c r="A2631" s="7">
        <f>TRUE()</f>
        <v/>
      </c>
      <c r="B2631" s="7" t="inlineStr">
        <is>
          <t>招生</t>
        </is>
      </c>
      <c r="C2631" s="7" t="n"/>
      <c r="D2631" s="14" t="n">
        <v>43599</v>
      </c>
      <c r="E2631" s="7" t="inlineStr">
        <is>
          <t>108年〔五年取得學、碩士學位〕獲推薦名單</t>
        </is>
      </c>
      <c r="F2631" s="9" t="inlineStr">
        <is>
          <t>108年〔五年取得學、碩士學位〕獲推薦名單(依學號排序)：
105202006、105202011、105202501、105202503、105202504、
105202506、105202509、105202513、105202515、105202517、
105202518、105202519、105202520、105602022、105208004、
105208505。
獲推薦學生
(1)仍須報名下學年度本系碩士班甄試，報名時需檢附指導教授之推薦書；
(2)如未能於大四取得學士學位即喪失資格。</t>
        </is>
      </c>
      <c r="G2631" s="7" t="n"/>
      <c r="H2631" s="7" t="n"/>
      <c r="I2631" s="7" t="n"/>
      <c r="J2631" s="7" t="n"/>
      <c r="K2631" s="7" t="n"/>
      <c r="L2631" s="7" t="n"/>
      <c r="M2631" s="7" t="inlineStr">
        <is>
          <t>https://www.phy.ncu.edu.tw/news/108%e5%b9%b4%e3%80%94%e4%ba%94%e5%b9%b4%e5%8f%96%e5%be%97%e5%ad%b8%e3%80%81%e7%a2%a9%e5%a3%ab%e5%ad%b8%e4%bd%8d%e3%80%95%e7%8d%b2%e6%8e%a8%e8%96%a6%e5%90%8d%e5%96%ae/</t>
        </is>
      </c>
      <c r="N2631" s="7" t="inlineStr">
        <is>
          <t>吳菁穗</t>
        </is>
      </c>
    </row>
    <row r="2632" ht="92" customHeight="1">
      <c r="A2632" s="7">
        <f>TRUE()</f>
        <v/>
      </c>
      <c r="B2632" s="7" t="inlineStr">
        <is>
          <t>其他</t>
        </is>
      </c>
      <c r="C2632" s="7" t="n"/>
      <c r="D2632" s="14" t="n">
        <v>43599</v>
      </c>
      <c r="E2632" s="7" t="inlineStr">
        <is>
          <t>108年6月1日(六)物理系畢業撥穗活動</t>
        </is>
      </c>
      <c r="F2632" s="9" t="inlineStr">
        <is>
          <t>物理系畢業撥穗活動
108年6月1日星期六
11:50~13:30 畢業餐會 (S4-625)
13:40-14:00 典禮開始 教授致詞 (S4-209)
14:00~15:20 撥穗儀式 (S4-209)
14:20~15:40 畢業生行謝師禮 (S4-209)
15:40~16:00 物理系師生合影留念 (S4-1F)</t>
        </is>
      </c>
      <c r="G2632" s="7" t="inlineStr">
        <is>
          <t>http://www.phy.ncu.edu.tw/wp-content/uploads/2019/05/108畢業宣傳</t>
        </is>
      </c>
      <c r="H2632" s="7" t="inlineStr">
        <is>
          <t>http://www.phy.ncu.edu.tw/wp-content/uploads/2019/05/108畢業宣傳單電梯公告.jpg</t>
        </is>
      </c>
      <c r="I2632" s="7" t="n"/>
      <c r="J2632" s="7" t="n"/>
      <c r="K2632" s="7" t="n"/>
      <c r="L2632" s="7" t="n"/>
      <c r="M2632" s="7" t="inlineStr">
        <is>
          <t>https://www.phy.ncu.edu.tw/news/108%e5%b9%b46%e6%9c%881%e6%97%a5%e5%85%ad%e7%89%a9%e7%90%86%e7%b3%bb%e7%95%a2%e6%a5%ad%e6%92%a5%e7%a9%97%e6%b4%bb%e5%8b%95/</t>
        </is>
      </c>
      <c r="N2632" s="7" t="inlineStr">
        <is>
          <t>劉怡貞</t>
        </is>
      </c>
    </row>
    <row r="2633">
      <c r="A2633" s="7">
        <f>TRUE()</f>
        <v/>
      </c>
      <c r="B2633" s="7" t="inlineStr">
        <is>
          <t>其他</t>
        </is>
      </c>
      <c r="C2633" s="7" t="n"/>
      <c r="D2633" s="14" t="n">
        <v>43598</v>
      </c>
      <c r="E2633" s="7" t="inlineStr">
        <is>
          <t>2019 中大國際處假日學校Short-Term Program生活輔導員開始招募囉！！</t>
        </is>
      </c>
      <c r="F2633" s="7" t="inlineStr">
        <is>
          <t>招募-2019年假日學校生活輔導員</t>
        </is>
      </c>
      <c r="G2633" s="7" t="inlineStr">
        <is>
          <t>招募-2019年假日學校生活輔導員</t>
        </is>
      </c>
      <c r="H2633" s="7" t="inlineStr">
        <is>
          <t>http://www.phy.ncu.edu.tw/wp-content/uploads/2019/05/招募-2019年假日學校生活輔導員.pdf</t>
        </is>
      </c>
      <c r="I2633" s="7" t="inlineStr">
        <is>
          <t>http://www.phy.ncu.edu.tw/wp-content/uploads/2019/05/招募-2019</t>
        </is>
      </c>
      <c r="J2633" s="7" t="inlineStr">
        <is>
          <t>http://www.phy.ncu.edu.tw/wp-content/uploads/2019/05/招募-2019年假日學校生活輔導員_頁面_1.jpg</t>
        </is>
      </c>
      <c r="K2633" s="7" t="n"/>
      <c r="L2633" s="7" t="n"/>
      <c r="M2633" s="7" t="inlineStr">
        <is>
          <t>https://www.phy.ncu.edu.tw/news/2019-%e4%b8%ad%e5%a4%a7%e5%9c%8b%e9%9a%9b%e8%99%95%e5%81%87%e6%97%a5%e5%ad%b8%e6%a0%a1short-term-program%e7%94%9f%e6%b4%bb%e8%bc%94%e5%b0%8e%e5%93%a1%e9%96%8b%e5%a7%8b%e6%8b%9b%e5%8b%9f%e5%9b%89/</t>
        </is>
      </c>
      <c r="N2633" s="7" t="inlineStr">
        <is>
          <t>許慧君</t>
        </is>
      </c>
    </row>
    <row r="2634" ht="369" customHeight="1">
      <c r="A2634" s="7">
        <f>TRUE()</f>
        <v/>
      </c>
      <c r="B2634" s="7" t="inlineStr">
        <is>
          <t>其他</t>
        </is>
      </c>
      <c r="C2634" s="7" t="n"/>
      <c r="D2634" s="14" t="n">
        <v>43594</v>
      </c>
      <c r="E2634" s="7" t="inlineStr">
        <is>
          <t>107學年度物理學系乙類學生畢業論文口試注意事項</t>
        </is>
      </c>
      <c r="F2634" s="9" t="inlineStr">
        <is>
          <t>口試申請時間：即日起至108/06/21。
口試完成時間：108/06/27（6/28為學期成績繳交期限）。
表單下載：物理系網頁(http://www.phy.ncu.edu.tw/)-系所簡介-系所規章-大學部相關規章：
乙類學生畢業論文口試申請表
乙類學生論文指導教授推薦書
乙類學生論文口試評分條
乙類學生論文口試評定報告單
**時間、工作項目 ((下列相關表單如有電子檔，相關資料（如姓名、論文題目.等）請用電腦繕打，盡量避免手寫字體（簽名除外）)。
*口試前一週：
一、備妥下列文件經指導教授簽名後送至系辦申請：
1. 論文口試申請表：請預先填好姓名、學號、電話、口試日期、論文題目、口試委員資料（姓名、最高學歷（寫明學校名稱）-博士或碩士、服務單位- XX 大學 XX 系/中研 院 XX 所、職稱-教授/副教授/助理教授/研究員/副研究員/助理研究員）、備註欄註明『指導教授』及 『主持人』。
2. 指導教授推薦書。
二、向系辦許小姐登記借用口試場地。
*口試當天：
備妥下列文件給口試委員簽名：
1. 論文口試評定報告單
2. 論文口試評分條
*口試完三天內
繳回（或提醒指導老師繳回）下列文件給系辦 ：
1. 論文口試評定報告單
2. 論文口試評分條（黏貼在一張空白 A4 紙上）
備註：
1.如口試評定報告單上的論文名稱與先前論文口申請表上不同，請指導教授於口試評定報告單上的論文題目旁簽名。
2.口試評定報告單上的論文口試成績為當學期「論文研習與撰寫」課程之學期成績。</t>
        </is>
      </c>
      <c r="G2634" s="7" t="n"/>
      <c r="H2634" s="7" t="n"/>
      <c r="I2634" s="7" t="n"/>
      <c r="J2634" s="7" t="n"/>
      <c r="K2634" s="7" t="n"/>
      <c r="L2634" s="7" t="n"/>
      <c r="M2634" s="7" t="inlineStr">
        <is>
          <t>https://www.phy.ncu.edu.tw/news/107%e5%ad%b8%e5%b9%b4%e5%ba%a6%e7%89%a9%ef%a7%a4%e5%ad%b8%e7%b3%bb%e4%b9%99%e9%a1%9e%e5%ad%b8%e7%94%9f%e7%95%a2%e6%a5%ad%e8%ab%96%e6%96%87%e5%8f%a3%e8%a9%a6%e6%b3%a8%e6%84%8f%e4%ba%8b%e9%a0%85/</t>
        </is>
      </c>
      <c r="N2634" s="7" t="inlineStr">
        <is>
          <t>吳菁穗</t>
        </is>
      </c>
    </row>
    <row r="2635" ht="409.6" customHeight="1">
      <c r="A2635" s="7">
        <f>TRUE()</f>
        <v/>
      </c>
      <c r="B2635" s="7" t="inlineStr">
        <is>
          <t>其他</t>
        </is>
      </c>
      <c r="C2635" s="7" t="n"/>
      <c r="D2635" s="14" t="n">
        <v>43593</v>
      </c>
      <c r="E2635" s="7" t="inlineStr">
        <is>
          <t>5月15~16日進行全校戶外公共區域環境消毒作業</t>
        </is>
      </c>
      <c r="F2635" s="9" t="inlineStr">
        <is>
          <t>國立中央大學全校環境消毒公告
108.05.07
時    間：  中華民國108年05月15日 至108年05月16日上午8：00～18：00
消毒原由及範圍：
近來因梅雨影響，致雨量增多，雨後易形成積水且氣候悶濕，而使蚊蟲孳生，為杜絕登革熱病媒蚊孳生，擬針對校園戶外公共區域陰暗處、各館舍周邊水溝及本校外圍圍牆週邊陰暗處，進行防治消毒工作。
施作計畫：(本案施作期間，逢每節下課與中午休息時間，將會暫停噴藥)
(一)05月15日預計消毒範圍：校區東北側、北側及西北側，公共區域及建物館舍周邊水溝。
08：00-12：00 文學一館、文學二館、人文社會科學大樓、太極銅雕草坪、中大會館、男九舍、男九舍地下室公廁、男十二舍(含後方機車停車棚)、國鼎館、男研舍、男研舍地下室公廁、志希館、管二館、壘球場大草坪、綜教館、科二~科五館、普化實驗大樓、鴻經館、中大湖周邊、光電大樓、客家學院大樓、游泳池。
13：00-17：00溜冰場、羽球館、籃球場、網球場、網球場公廁、依仁堂、排球場、田徑場、機械館、實習三廠、工五館停車場、工五館、太遙中心、研究中心大樓二期、環工化工館、大型力學實驗室、風洞品保中心、雷達站。
(二)05月16日預計消毒範圍：校區東南側、南側、西南側，公共區域及建物館舍周邊水溝。
08：00-12：00 前門警衛室旁公廁、行政大樓、總圖書館、中正圖書館(舊圖)、科一館、國泰樹草坪、大講堂、據德樓、男十三舍、游藝館、男五舍、國際學生宿舍、男六舍、男七舍、男十一舍、洗衣部旁公廁、女十四舍、志道樓、志道樓公廁、女五舍、男三舍、倉庫。
13：00-17：00 女一~四舍、工一館、資電學院、電機系、松果館、松苑餐廳、後門機車停車場、後門圍牆外至健雄館(科四館)後側門路段陰暗處。
施作廠商：誼新環保科技有限公司                      電話：(02)3151-8670
(病媒防許可執照字號：環藥病媒字第01-053號)
廠商負責人：何士豪      電話：0961-066140
本案承辦人：事務組鍾小姐                電話：(03)422-7151分機57314
防治對象：蚊子、蒼蠅、蟑螂
防治方式：使用動力噴霧機針對全校建築物1樓周邊水溝及週遭樹木樹葉背面蚊蟲易棲習處實施殘效噴灑。
使用器具：日本高壓噴霧機。
使用藥劑：
名稱
主要成分及濃度
稀釋後濃度
劑型
許可證字號
使用區域
新滅寧
賽滅寧(Cypermethrin)
5 %
0.02%
液劑
環署衛製字第2295號
校園戶外公共區域陰暗處、排水溝
注意事項：
請全校師生、寵物在消毒時間內儘量少在校園戶外活動，以避免吸入消毒藥劑，並請準備口罩於必要時配戴。
本次採用合成菊精類藥劑，本類藥劑對哺乳動物之毒性甚低，正常使用時很少引起中毒，但可能對皮膚略有刺激反應，若大量過度接觸或誤食時，可能引起過度敏感、活動減少、俯臥、疲軟、流涎、咳嗽、流鼻水等症狀。
解毒及急救方式：眼睛或皮膚不慎接觸藥液時，應以大量清水連續沖洗15分鐘後再送醫診治。若不慎吸入藥霧，應立即將病患移至通風處再送醫診治。不慎誤服時，若病患仍有意識，可提供2-3杯開水給病患後再予催吐：若病患沒有意識，則不可嘗試催吐，應立即持本藥劑標示送榮總毒物科診治。
各館舍屋基周圍，請勿堆放雜物（若有易燃物品請事先告知）並儘可能保持通道淨空，以供施工人員進入施工。
施作當日請暫時關閉門窗。
「清除孳生源是預防登革熱最有效的方法」，本次施藥後，仍請持續落實清除孳生源四大訣竅「巡、倒、清、刷」：
★「巡」─經常巡檢，檢查居家室內外可能積水的容器。
★「倒」─倒掉積水，不要的器物予以丟棄。
★「清」─減少容器，使用的器具也都應該澈底清潔。
★「刷」─去除蟲卵，收拾或倒置勿再積水養蚊。
【註】若本次施作時逢下雨或強風等其他不適合噴灑因素時，將再擇期施作，謝謝合作!!
總務處事務組 敬啟</t>
        </is>
      </c>
      <c r="G2635" s="7" t="n"/>
      <c r="H2635" s="7" t="n"/>
      <c r="I2635" s="7" t="n"/>
      <c r="J2635" s="7" t="n"/>
      <c r="K2635" s="7" t="n"/>
      <c r="L2635" s="7" t="n"/>
      <c r="M2635" s="7" t="inlineStr">
        <is>
          <t>https://www.phy.ncu.edu.tw/news/5%e6%9c%881516%e6%97%a5%e9%80%b2%e8%a1%8c%e5%85%a8%e6%a0%a1%e6%88%b6%e5%a4%96%e5%85%ac%e5%85%b1%e5%8d%80%e5%9f%9f%e7%92%b0%e5%a2%83%e6%b6%88%e6%af%92%e4%bd%9c%e6%a5%ad/</t>
        </is>
      </c>
      <c r="N2635" s="7" t="inlineStr">
        <is>
          <t>許慧君</t>
        </is>
      </c>
    </row>
    <row r="2636" ht="297" customHeight="1">
      <c r="A2636" s="7">
        <f>TRUE()</f>
        <v/>
      </c>
      <c r="B2636" s="7" t="inlineStr">
        <is>
          <t>其他</t>
        </is>
      </c>
      <c r="C2636" s="7" t="n"/>
      <c r="D2636" s="14" t="n">
        <v>43593</v>
      </c>
      <c r="E2636" s="7" t="inlineStr">
        <is>
          <t>萬安42號演習108年5月27日(星期一)13:30至14:00</t>
        </is>
      </c>
      <c r="F2636" s="9" t="inlineStr">
        <is>
          <t>一、這次「萬安42號」演練，首度增加「空中威脅告警系統」測試，模擬飛彈來襲的避難措施。當民眾從手機得知「飛彈來襲警報」時，應處方式與防空警報類似，就近在住家附近場所避難，並聽從人員引導。聞演習警報鳴響，校園內人、車全部參加演習，前後門鐵門關閉、禁止車輛及人員進出，在校園內之行人應就近大樓尋求避難，行駛之車輛應立即停放路旁並熄火，整個校園實施淨空狀態。
二、演習期間所有館舍場所之人員應緊閉門窗、關水電、音響、瓦斯、熄滅燈火、立即至就近場所避難。
三、本校教職員工與學生於演習期間禁止在校園戶外遊蕩，應就近建築物入內避難,因演習影響而導致遲到,不得視為遲到或曠職、曠課。
四、本校防護團所屬各館舍小隊之消防組與防護組全體人員，應於該館舍一樓大門內警戒(由小隊長全權指揮)。
消防組:全體組員帶必備器材及工具，如滅火器等，至一樓大門內警戒。
防護組:全體組員帶必備器材及工具，如急救箱擔架等，至一樓大門內警戒。 並於該館舍大門實施管制，人員准進不准出大門。
五、團本部所屬災害緊急處理小組之消防一、二組，工程隊之工程組、水電組，急救隊一、二組全體組員帶必備之器材及工具至行政大樓一樓大廳內警戒待命(由各小隊長全權指揮)。
六、本團民防組:一、二、三、四各組人員當天聞警報響起，應立即就所屬責任區位置，執行警戒管制任務。
七、本公告因請本校所屬各院、中心、館、處、系、所、舍等應對所屬之教職員工、學生等加以宣導，並對該單位務必公告及通知所屬、以配合此次萬安四十二號演習之圓滿完成。
總務處 駐警隊</t>
        </is>
      </c>
      <c r="G2636" s="7" t="n"/>
      <c r="H2636" s="7" t="n"/>
      <c r="I2636" s="7" t="n"/>
      <c r="J2636" s="7" t="n"/>
      <c r="K2636" s="7" t="n"/>
      <c r="L2636" s="7" t="n"/>
      <c r="M2636" s="7" t="inlineStr">
        <is>
          <t>https://www.phy.ncu.edu.tw/news/%e8%90%ac%e5%ae%8942%e8%99%9f%e6%bc%94%e7%bf%92108%e5%b9%b45%e6%9c%8827%e6%97%a5%e6%98%9f%e6%9c%9f%e4%b8%801330%e8%87%b31400/</t>
        </is>
      </c>
      <c r="N2636" s="7" t="inlineStr">
        <is>
          <t>許慧君</t>
        </is>
      </c>
    </row>
    <row r="2637" ht="345" customHeight="1">
      <c r="A2637" s="7">
        <f>TRUE()</f>
        <v/>
      </c>
      <c r="B2637" s="7" t="inlineStr">
        <is>
          <t>其他</t>
        </is>
      </c>
      <c r="C2637" s="7" t="n"/>
      <c r="D2637" s="14" t="n">
        <v>43593</v>
      </c>
      <c r="E2637" s="7" t="inlineStr">
        <is>
          <t>108年中大館舍施行消毒作業108年5月19日星期日</t>
        </is>
      </c>
      <c r="F2637" s="9" t="inlineStr">
        <is>
          <t>公告主旨：108年中大館舍施行消毒作業，請依公告事項辦理。
公告事項：
因節氣轉換，氣候變化避免環境蚊蟲孳生，宏潔公司將於108年5月19日星期日上午08:00起陸續施行以下病媒防治消毒作業。
各舍消毒作業時間如下，敬請配合辦理。
學院別
消毒時間
舍別
消毒時間
工程四館
08：00~08：40
科二館
13：30~14：10
機械系
09：00~10：00
科三館、理學教學館
14：20~14：50
工程ㄧ館
10：00~11：00
健雄館
15：00~16：00
各舍施作時間為上述標記時間，前後最大誤差為20分鐘。
消毒範圍為館舍各樓層公共區域、中庭、走道與公用浴廁。
進行消毒作業2小時內勿逗留於館舍內，避免發生非必要之危害。
病媒防治業名稱：宏潔清潔有限公司 執照字號：環藥病媒字第03-011號
藥劑名稱：落優寧微乳劑  (環署衛字第  1974  號)
宏潔公司 徐傑暄 0928-888-421 2019/5/7</t>
        </is>
      </c>
      <c r="G2637" s="7" t="n"/>
      <c r="H2637" s="7" t="n"/>
      <c r="I2637" s="7" t="n"/>
      <c r="J2637" s="7" t="n"/>
      <c r="K2637" s="7" t="n"/>
      <c r="L2637" s="7" t="n"/>
      <c r="M2637" s="7" t="inlineStr">
        <is>
          <t>https://www.phy.ncu.edu.tw/news/108%e5%b9%b4%e4%b8%ad%e5%a4%a7%e9%a4%a8%e8%88%8d%e6%96%bd%e8%a1%8c%e6%b6%88%e6%af%92%e4%bd%9c%e6%a5%ad108%e5%b9%b45%e6%9c%8819%e6%97%a5%e6%98%9f%e6%9c%9f%e6%97%a5/</t>
        </is>
      </c>
      <c r="N2637" s="7" t="inlineStr">
        <is>
          <t>許慧君</t>
        </is>
      </c>
    </row>
    <row r="2638" ht="222" customHeight="1">
      <c r="A2638" s="7">
        <f>TRUE()</f>
        <v/>
      </c>
      <c r="B2638" s="7" t="inlineStr">
        <is>
          <t>演講</t>
        </is>
      </c>
      <c r="C2638" s="7" t="n"/>
      <c r="D2638" s="14" t="n">
        <v>43593</v>
      </c>
      <c r="E2638" s="7" t="inlineStr">
        <is>
          <t>Talk20190516-How to manipulate pure spin current?</t>
        </is>
      </c>
      <c r="F2638" s="9" t="inlineStr">
        <is>
          <t>Department of Physics, NCU
How to manipulate pure spin current?
Dr. Danru Qu (曲丹茹)
Institute of Physics, Academia Sinica
Time: 2019/05/16(Thur) 14:00-16:00
Location: 數學與理論物理中心
Center for Mathematics and Theoretical Physics (S4-208)
Abstract:
Spintronic devices have the advantages of low power consumption for information technology. It can be used to store information without constant power. Compared to charge current or polarized spin current, pure spin current carries only angular momentum but no net charge. Therefore, it can deliver maximum information with minimum energy. Pure spin current can be manipulated in not only ferromagnets but also antiferromagnets with negligible total magnetization. Moreover, pure spin current can propagate in magnetic insulator in the form of spin wave or magnon, which requires even less energy. In this talk, I will introduce experimental methods that can be used to manipulate pure spin current. I will also discuss its potential applications for spintronic devices.</t>
        </is>
      </c>
      <c r="G2638" s="7" t="n"/>
      <c r="H2638" s="7" t="n"/>
      <c r="I2638" s="7" t="n"/>
      <c r="J2638" s="7" t="n"/>
      <c r="K2638" s="7" t="n"/>
      <c r="L2638" s="7" t="n"/>
      <c r="M2638" s="7" t="inlineStr">
        <is>
          <t>https://www.phy.ncu.edu.tw/news/talk20190516-how-to-manipulate-pure-spin-current/</t>
        </is>
      </c>
      <c r="N2638" s="7" t="inlineStr">
        <is>
          <t>許慧君</t>
        </is>
      </c>
    </row>
    <row r="2639" ht="273" customHeight="1">
      <c r="A2639" s="7">
        <f>TRUE()</f>
        <v/>
      </c>
      <c r="B2639" s="7" t="inlineStr">
        <is>
          <t>演講</t>
        </is>
      </c>
      <c r="C2639" s="7" t="n"/>
      <c r="D2639" s="14" t="n">
        <v>43592</v>
      </c>
      <c r="E2639" s="7" t="inlineStr">
        <is>
          <t>Colloquium20190514-When a photon meets many atoms: Cooperative Atom-Photon Interactions</t>
        </is>
      </c>
      <c r="F2639" s="9" t="inlineStr">
        <is>
          <t>Colloquium
Department of Physics, NCU
When a photon meets many atoms: Cooperative Atom-Photon Interactions
Speaker
Prof. Ying-Cheng Chen (陳應誠)
Institute of Atomic and Molecular Sciences, Academia Sinica
Date 2019.05.14(Tue)
Time 14:00-16:00
Place S4-625
Light scattering or absorption in an atomic ensemble is actually a complicated many-body problem because it involves resonant dipole-dipole interactions (RDDIs) between atoms through exchange of photons, especially at a high atom density. Such cooperative atom-photon interaction may induce effects like shortening or lengthening of the spontaneous decay time (superradiance or subradiance) and shift of the energy level (cooperative Lamb shift). Although the formulation of cooperative atom-photon interactions are well established for many decades, thorough experimental tests of such physics have been revisited in recent years due to the well-control capability of cold atomic gases. In this talk, I will first introduce worldwide research status of this topic and then describe our research on cooperative radiation phenomena based on optically dense cold atomic ensembles. Applications in quantum information science, e.g. photonic quantum memory, to utilize and even design RDDIs in the platform of atom-waveguide or atomic arrays will be discussed.</t>
        </is>
      </c>
      <c r="G2639" s="7" t="n"/>
      <c r="H2639" s="7" t="n"/>
      <c r="I2639" s="7" t="n"/>
      <c r="J2639" s="7" t="n"/>
      <c r="K2639" s="7" t="n"/>
      <c r="L2639" s="7" t="n"/>
      <c r="M2639" s="7" t="inlineStr">
        <is>
          <t>https://www.phy.ncu.edu.tw/news/colloquium20190514-when-a-photon-meets-many-atoms-cooperative-atom-photon-interactions/</t>
        </is>
      </c>
      <c r="N2639" s="7" t="inlineStr">
        <is>
          <t>許慧君</t>
        </is>
      </c>
    </row>
    <row r="2640" ht="157" customHeight="1">
      <c r="A2640" s="7">
        <f>TRUE()</f>
        <v/>
      </c>
      <c r="B2640" s="7" t="inlineStr">
        <is>
          <t>其他</t>
        </is>
      </c>
      <c r="C2640" s="7" t="n"/>
      <c r="D2640" s="14" t="n">
        <v>43592</v>
      </c>
      <c r="E2640" s="7" t="inlineStr">
        <is>
          <t>物理系冷氣清洗公告5/17（五）、5/24（五）</t>
        </is>
      </c>
      <c r="F2640" s="9" t="inlineStr">
        <is>
          <t>時間：5/17（五）、5/24（五）
地點：
健雄館（科四館）
二樓：208E辦公室、209視聽教室
四樓：417實驗室
五樓：517實驗室
六樓：622辦公室、625教室、627交誼廳、629系辦
七樓：717讀書室、734辦公室
 教學館：202、206教室
冷氣清洗期間略有噪音，並會使用到該樓層貨梯旁陽台區域作為清洗場地，不便之處請多諒解。
教室與研討室部分，除表訂課程與特殊事由已先與系辦登記借用空間外，一律暫停使用。</t>
        </is>
      </c>
      <c r="G2640" s="7" t="n"/>
      <c r="H2640" s="7" t="n"/>
      <c r="I2640" s="7" t="n"/>
      <c r="J2640" s="7" t="n"/>
      <c r="K2640" s="7" t="n"/>
      <c r="L2640" s="7" t="n"/>
      <c r="M2640" s="7" t="inlineStr">
        <is>
          <t>https://www.phy.ncu.edu.tw/news/%e7%89%a9%e7%90%86%e7%b3%bb%e5%86%b7%e6%b0%a3%e6%b8%85%e6%b4%97%e5%85%ac%e5%91%8a/</t>
        </is>
      </c>
      <c r="N2640" s="7" t="inlineStr">
        <is>
          <t>許慧君</t>
        </is>
      </c>
    </row>
    <row r="2641">
      <c r="A2641" s="7">
        <f>TRUE()</f>
        <v/>
      </c>
      <c r="B2641" s="7" t="inlineStr">
        <is>
          <t>其他</t>
        </is>
      </c>
      <c r="C2641" s="7" t="n"/>
      <c r="D2641" s="14" t="n">
        <v>43588</v>
      </c>
      <c r="E2641" s="7" t="inlineStr">
        <is>
          <t>內政部公告自108年4月29日起，取消護照加蓋或註銷兵役管制章戳作業。</t>
        </is>
      </c>
      <c r="F2641" s="7" t="inlineStr">
        <is>
          <t>詳見本校生輔組網頁http://studentservices.ncu.edu.tw/wp/?p=2116</t>
        </is>
      </c>
      <c r="G2641" s="7" t="inlineStr">
        <is>
          <t>http://studentservices.ncu.edu.tw/wp/?p=2116</t>
        </is>
      </c>
      <c r="H2641" s="7" t="inlineStr">
        <is>
          <t>http://studentservices.ncu.edu.tw/wp/?p=2116</t>
        </is>
      </c>
      <c r="I2641" s="7" t="n"/>
      <c r="J2641" s="7" t="n"/>
      <c r="K2641" s="7" t="n"/>
      <c r="L2641" s="7" t="n"/>
      <c r="M2641" s="7" t="inlineStr">
        <is>
          <t>https://www.phy.ncu.edu.tw/news/%e5%85%a7%e6%94%bf%e9%83%a8%e5%85%ac%e5%91%8a%e8%87%aa108%e5%b9%b44%e6%9c%8829%e6%97%a5%e8%b5%b7%ef%bc%8c%e5%8f%96%e6%b6%88%e8%ad%b7%e7%85%a7%e5%8a%a0%e8%93%8b%e6%88%96%e8%a8%bb%e9%8a%b7%e5%85%b5/</t>
        </is>
      </c>
      <c r="N2641" s="7" t="inlineStr">
        <is>
          <t>劉怡貞</t>
        </is>
      </c>
    </row>
    <row r="2642" ht="321" customHeight="1">
      <c r="A2642" s="7">
        <f>TRUE()</f>
        <v/>
      </c>
      <c r="B2642" s="7" t="inlineStr">
        <is>
          <t>其他</t>
        </is>
      </c>
      <c r="C2642" s="7" t="n"/>
      <c r="D2642" s="14" t="n">
        <v>43588</v>
      </c>
      <c r="E2642" s="7" t="inlineStr">
        <is>
          <t>108年替代役體位役男在學期間接受補充兵役徵集申請須知(申請期間：108/5/13~5/20)</t>
        </is>
      </c>
      <c r="F2642" s="9" t="inlineStr">
        <is>
          <t>http://studentservices.ncu.edu.tw/wp/?p=2129
83年次以後且經徵兵檢查判定替代役體位役男，依規定只需接受12天補充兵役，為減緩每年7月以後大量應屆畢業役男，等待入營服役時間。內政部經與國防部協商規劃於108年6月24日至7月5日，在不影響年度軍事訓練役接訓流路之梯次區間，匡列專列梯次提供給已判定替代役體位役男，於在學期間申請接受補充兵役訓練，以利役男儘早履行兵役義務。有意願接受徵集者，請詳閱下列說明：
一、申請對象：
83年次以後出生且經徵兵檢查判定替代役體位者(在學或應屆畢業皆可申請)。
二、申請期間及方式：
108年5月13日(星期一)上午8時30分至108年5月20日(星期一)下午5時止。請檢附役男身分證明文件逕向戶籍地鄉（鎮、市、區）公所提出申請。
三、受訓期間：
108年6月24日至7月5日共計12天。申請人數超過梯次員額時，將依役男出生年月日依序徵集入營。
四、注意事項：
(一)申請後因故欲放棄者，如尚未接獲徵集令可向戶籍地鄉（鎮、市、區）公所切結放棄；惟已接獲徵集令，則須符合徵兵規則第29條附件「應徵役男延期徵集入營事故表」原因，檢具相關證明文件向戶籍地鄉（鎮、市、區）公所申辦延期徵集；有關上揭延期徵集入營事故表，可至內政部役政署網站(https://www.nca.gov.tw)－業務資訊-役政法規-徵兵規則附件「應徵役男延期徵集入營事故表」查詢。
(二)役男徵集入營完成軍事訓練後，以後備軍人身分列管。
(三)接獲徵集令役男，未經核准延期徵集者，仍應依徵集令指定時間、地點入營，無故未入營者，依妨害兵役治罪條例移送法辦。
以上申辦事項，如尚有疑義，請逕向直轄市、縣（市）政府或鄉（鎮、市、區）公所兵役單位洽詢。</t>
        </is>
      </c>
      <c r="G2642" s="7" t="inlineStr">
        <is>
          <t>http://studentservices.ncu.edu.tw/wp/?p=2129</t>
        </is>
      </c>
      <c r="H2642" s="7" t="inlineStr">
        <is>
          <t>http://studentservices.ncu.edu.tw/wp/?p=2129</t>
        </is>
      </c>
      <c r="I2642" s="7" t="n"/>
      <c r="J2642" s="7" t="n"/>
      <c r="K2642" s="7" t="n"/>
      <c r="L2642" s="7" t="n"/>
      <c r="M2642" s="7" t="inlineStr">
        <is>
          <t>https://www.phy.ncu.edu.tw/news/108%e5%b9%b4%e6%9b%bf%e4%bb%a3%e5%bd%b9%e9%ab%94%e4%bd%8d%e5%bd%b9%e7%94%b7%e5%9c%a8%e5%ad%b8%e6%9c%9f%e9%96%93%e6%8e%a5%e5%8f%97%e8%a3%9c%e5%85%85%e5%85%b5%e5%bd%b9%e5%be%b5%e9%9b%86%e7%94%b3/</t>
        </is>
      </c>
      <c r="N2642" s="7" t="inlineStr">
        <is>
          <t>劉怡貞</t>
        </is>
      </c>
    </row>
    <row r="2643" ht="40" customHeight="1">
      <c r="A2643" s="7">
        <f>TRUE()</f>
        <v/>
      </c>
      <c r="B2643" s="7" t="inlineStr">
        <is>
          <t>其他</t>
        </is>
      </c>
      <c r="C2643" s="7" t="n"/>
      <c r="D2643" s="14" t="n">
        <v>43588</v>
      </c>
      <c r="E2643" s="7" t="inlineStr">
        <is>
          <t>108/06/01(六)校畢業典禮--理學院畢業團拍(依仁堂)</t>
        </is>
      </c>
      <c r="F2643" s="9" t="inlineStr">
        <is>
          <t>時間：6/1(六)早上09:15-09:20 (5分鐘)。
地點：依仁堂大門口。
備註：請於09:05前，著裝學位袍，至依仁堂大門理學院指示牌處集合，09:15準時開拍。</t>
        </is>
      </c>
      <c r="G2643" s="7" t="inlineStr">
        <is>
          <t>http://www.phy.ncu.edu.tw/wp-content/uploads/2019/05/全校畢典各院在</t>
        </is>
      </c>
      <c r="H2643" s="7" t="inlineStr">
        <is>
          <t>http://www.phy.ncu.edu.tw/wp-content/uploads/2019/05/全校畢典各院在依仁堂外拍照時間.jpg</t>
        </is>
      </c>
      <c r="I2643" s="7" t="inlineStr">
        <is>
          <t>http://www.phy.ncu.edu.tw/wp-content/uploads/2019/05/未命名.jpg</t>
        </is>
      </c>
      <c r="J2643" s="7" t="inlineStr">
        <is>
          <t>http://www.phy.ncu.edu.tw/wp-content/uploads/2019/05/未命名.jpg</t>
        </is>
      </c>
      <c r="K2643" s="7" t="n"/>
      <c r="L2643" s="7" t="n"/>
      <c r="M2643" s="7" t="inlineStr">
        <is>
          <t>https://www.phy.ncu.edu.tw/news/108-06-01%e5%85%ad%e6%a0%a1%e7%95%a2%e6%a5%ad%e5%85%b8%e7%a6%ae-%e7%90%86%e5%ad%b8%e9%99%a2%e7%95%a2%e6%a5%ad%e5%9c%98%e6%8b%8d%e4%be%9d%e4%bb%81%e5%a0%82/</t>
        </is>
      </c>
      <c r="N2643" s="7" t="inlineStr">
        <is>
          <t>劉怡貞</t>
        </is>
      </c>
    </row>
    <row r="2644" ht="27" customHeight="1">
      <c r="A2644" s="7">
        <f>TRUE()</f>
        <v/>
      </c>
      <c r="B2644" s="7" t="inlineStr">
        <is>
          <t>其他</t>
        </is>
      </c>
      <c r="C2644" s="7" t="n"/>
      <c r="D2644" s="14" t="n">
        <v>43587</v>
      </c>
      <c r="E2644" s="7" t="inlineStr">
        <is>
          <t>失物招領(108.05.02)</t>
        </is>
      </c>
      <c r="F2644" s="9" t="inlineStr">
        <is>
          <t>有遺失下列物品者，請儘速至物理系辦(S4-629)認領!
未領取物品將於108.05.31清除。</t>
        </is>
      </c>
      <c r="G2644" s="7" t="inlineStr">
        <is>
          <t>http://www.phy.ncu.edu.tw/wp-content/uploads/2019/05/1.jpg</t>
        </is>
      </c>
      <c r="H2644" s="7" t="inlineStr">
        <is>
          <t>http://www.phy.ncu.edu.tw/wp-content/uploads/2019/05/1.jpg</t>
        </is>
      </c>
      <c r="I2644" s="7" t="n"/>
      <c r="J2644" s="7" t="n"/>
      <c r="K2644" s="7" t="n"/>
      <c r="L2644" s="7" t="n"/>
      <c r="M2644" s="7" t="inlineStr">
        <is>
          <t>https://www.phy.ncu.edu.tw/news/%e5%a4%b1%e7%89%a9%e6%8b%9b%e9%a0%98108-05-02/</t>
        </is>
      </c>
      <c r="N2644" s="7" t="inlineStr">
        <is>
          <t>許慧君</t>
        </is>
      </c>
    </row>
    <row r="2645" ht="333" customHeight="1">
      <c r="A2645" s="7">
        <f>TRUE()</f>
        <v/>
      </c>
      <c r="B2645" s="7" t="inlineStr">
        <is>
          <t>演講</t>
        </is>
      </c>
      <c r="C2645" s="7" t="n"/>
      <c r="D2645" s="14" t="n">
        <v>43585</v>
      </c>
      <c r="E2645" s="7" t="inlineStr">
        <is>
          <t>Colloquium20190507-Spatial-Spectral Holographic Imaging</t>
        </is>
      </c>
      <c r="F2645" s="9" t="inlineStr">
        <is>
          <t>Colloquium
Department of Physics, NCU
Spatial-Spectral Holographic Imaging
Speaker
Prof. Yuan Luo (駱遠)
College of Medicine, NTU臺灣大學醫學院
Date 2019.05.07(Tue)
Time 14:00-16:00
Place S4-625
The biggest challenge on the path towards high-dimensional (HD) imaging is obtaining spatial and spectral information of a volumetric sample in real-time. Advances in this field are of vital importance for biology, material sciences, and medical applications. For example, cancer is one of the leading causes of death in the world, thus gaining a mechanistic understanding of cancer cell processes will significantly impact therapies targeting cancer metastasis pathways. Revealing the entire process with its surrounding environment will require real-time HD imaging systems that will open the way for better understanding of cancer onset and tissue morphology. This talk will introduce real-time HD volume holographic imaging systems, which are based on multiplexed volume holographic (MVH) gratings acting as spatial-spectral filters used in conventional optical imaging systems. This allows the acquisition of spatial images with spectral selectivity but without scanning in both transverse and longitudinal directions. In addition, with proper multiplexed holographic pupil engineering, the MVH systems can provide multiple depth-resolved phase-contrast imaging in real time and quantitative phase imaging in a single shot. Furthermore, the talk will address MVH techniques incorporating other state-of-the-art imaging methods to better manipulate light for label-free imaging as well as fluorescence imaging.</t>
        </is>
      </c>
      <c r="G2645" s="7" t="n"/>
      <c r="H2645" s="7" t="n"/>
      <c r="I2645" s="7" t="n"/>
      <c r="J2645" s="7" t="n"/>
      <c r="K2645" s="7" t="n"/>
      <c r="L2645" s="7" t="n"/>
      <c r="M2645" s="7" t="inlineStr">
        <is>
          <t>https://www.phy.ncu.edu.tw/news/colloquium20190507-spatial-spectral-holographic-imaging/</t>
        </is>
      </c>
      <c r="N2645" s="7" t="inlineStr">
        <is>
          <t>許慧君</t>
        </is>
      </c>
    </row>
    <row r="2646" ht="273" customHeight="1">
      <c r="A2646" s="7">
        <f>TRUE()</f>
        <v/>
      </c>
      <c r="B2646" s="7" t="inlineStr">
        <is>
          <t>其他</t>
        </is>
      </c>
      <c r="C2646" s="7" t="n"/>
      <c r="D2646" s="14" t="n">
        <v>43585</v>
      </c>
      <c r="E2646" s="7" t="inlineStr">
        <is>
          <t>108年理學院專題成果海報競賽</t>
        </is>
      </c>
      <c r="F2646" s="9" t="inlineStr">
        <is>
          <t>理學院專題成果海報競賽即日起開始報名~
歡迎理院各系、大氣系同學踴躍報名參加！
更正以下訊息，敬請參賽者留意：
【海報印製數量龐大，需要四個工作天，6/7（五）又逢端午節放假，所以得請報名的同學提早於5/28前繳交海報!】
(請同學從院網  https://reurl.cc/lMNVY   下載海報公版製作海報，謝謝！)
1. 海報上原「參加並獲選發表者（組）可獲500元獎勵及參加證明」更正如下：
(1) 口頭報告前三名及佳作：
第一名*1 獎金三千元
第二名*2 獎金兩千元
第三名*3 獎金一千五百元
其餘佳作 獎金六百元
(2) 海報競賽：每五組取一名（組數二捨三入），獎金五百元
(3) 海報人氣獎：取三名，獎金三百元，由參與學生自由評分
2. 場地更正：
海報發表在國鼎光電大樓B1（上午9-12點）
口頭報告在國鼎光電大樓1樓國際會議廳（下午1:30-5:30）
3. 除光電系外，請各系報名參加同學事先準備8-10分鐘英文簡報
競賽當天獲選口頭發表者需以該份簡報檔做報告
4. 海報請用A0直式，稍後由院提供公版格式
報名表單：https://reurl.cc/dOmXV</t>
        </is>
      </c>
      <c r="G2646" s="7" t="inlineStr">
        <is>
          <t>https://reurl.cc/lMNVY</t>
        </is>
      </c>
      <c r="H2646" s="7" t="inlineStr">
        <is>
          <t>https://reurl.cc/lMNVY</t>
        </is>
      </c>
      <c r="I2646" s="7" t="inlineStr">
        <is>
          <t>https://reurl.cc/dOmXV</t>
        </is>
      </c>
      <c r="J2646" s="7" t="inlineStr">
        <is>
          <t>https://l.facebook.com/l.php?u=https%3A%2F%2Freurl.cc%2FdOmXV&amp;h=AT1SZFMm9-2abMVn9pcqZVPbnXPAustuNnyiuWB_NCYKKb2gGID77EEaACnLEiB3f5tsv6sqrZhLJvreVSFacjt_GHvlZP8CsCrwvK1X3eY1z4BPjDetF8zVlYHCPg6wsfephTFBgoelo_2nyoMvv_Oor9qcheO1GMGL80ExzSHmfLSd-fxvKzs_oOBk4ClKJmZCtKldEqeHW2UbK7GEwySnVs5KO-E3awkR9L9HYHf7aHaHRmsKZcwiY3w-xRBJi33xO9LM_KvpNSViD8zdsXkWV_H6QDiDSUhwP4HwQ6HVb3blCQo8sFylU6_Q7oz-SbYzPjZySaTiQ8Fsqizm-AbztRR-BJyN3ANmvcaNeJN9hQ9sRv0BgzkyRgpToCLvuAM4HpFKVmk7fsyDCyHqHq5cwbaABOuslcIytUrchl_aL-3WasZ5UXpbjG2XqRuY3rIXErQeV03pIJuQaqtOlHotfU3Nl0x9Z01w3QUhMz0b1Veqs26foFfVzQUvWSHCoCdWxCwGt2hw4XHhIqfoWlEXl4_kbfeBOzgc2srzMFujtwmYtRXrcJ7sFqepil7ShyzIgk3vMZxHtWHEr1gf7cZRNDpj59qUfWQjXOKh0LOJ6lU0CpUeOU9LNseXD5bjmp-C0YhwSenjlba9NrU</t>
        </is>
      </c>
      <c r="K2646" s="7" t="inlineStr">
        <is>
          <t>http://www.phy.ncu.edu.tw/wp-content/uploads/2019/04/108理學院_</t>
        </is>
      </c>
      <c r="L2646" s="7" t="inlineStr">
        <is>
          <t>http://www.phy.ncu.edu.tw/wp-content/uploads/2019/04/108理學院_專題競賽海報_F_A1_工作區域-1.jpg</t>
        </is>
      </c>
      <c r="M2646" s="7" t="inlineStr">
        <is>
          <t>https://www.phy.ncu.edu.tw/news/108%e5%b9%b4%e7%90%86%e5%ad%b8%e9%99%a2%e5%b0%88%e9%a1%8c%e6%88%90%e6%9e%9c%e6%b5%b7%e5%a0%b1%e7%ab%b6%e8%b3%bd/</t>
        </is>
      </c>
      <c r="N2646" s="7" t="inlineStr">
        <is>
          <t>劉怡貞</t>
        </is>
      </c>
    </row>
    <row r="2647">
      <c r="A2647" s="7">
        <f>TRUE()</f>
        <v/>
      </c>
      <c r="B2647" s="7" t="inlineStr">
        <is>
          <t>其他</t>
        </is>
      </c>
      <c r="C2647" s="7" t="n"/>
      <c r="D2647" s="14" t="n">
        <v>43585</v>
      </c>
      <c r="E2647" s="7" t="inlineStr">
        <is>
          <t>107-2TA培訓工作坊-教育訓練系列課程</t>
        </is>
      </c>
      <c r="F2647" s="7" t="n"/>
      <c r="G2647" s="7" t="inlineStr">
        <is>
          <t>http://www.phy.ncu.edu.tw/wp-content/uploads/2019/04/107-2TA</t>
        </is>
      </c>
      <c r="H2647" s="7" t="inlineStr">
        <is>
          <t>http://www.phy.ncu.edu.tw/wp-content/uploads/2019/04/107-2TA培訓教育訓練-01-002.jpg</t>
        </is>
      </c>
      <c r="I2647" s="7" t="n"/>
      <c r="J2647" s="7" t="n"/>
      <c r="K2647" s="7" t="n"/>
      <c r="L2647" s="7" t="n"/>
      <c r="M2647" s="7" t="inlineStr">
        <is>
          <t>https://www.phy.ncu.edu.tw/news/107-2ta%e5%9f%b9%e8%a8%93%e5%b7%a5%e4%bd%9c%e5%9d%8a-%e6%95%99%e8%82%b2%e8%a8%93%e7%b7%b4%e7%b3%bb%e5%88%97%e8%aa%b2%e7%a8%8b/</t>
        </is>
      </c>
      <c r="N2647" s="7" t="inlineStr">
        <is>
          <t>許慧君</t>
        </is>
      </c>
    </row>
    <row r="2648" ht="27" customHeight="1">
      <c r="A2648" s="7">
        <f>TRUE()</f>
        <v/>
      </c>
      <c r="B2648" s="7" t="inlineStr">
        <is>
          <t>招生</t>
        </is>
      </c>
      <c r="C2648" s="7" t="n"/>
      <c r="D2648" s="14" t="n">
        <v>43585</v>
      </c>
      <c r="E2648" s="7" t="inlineStr">
        <is>
          <t>108學年度博士班考試入學可參加複試名單</t>
        </is>
      </c>
      <c r="F2648" s="9" t="inlineStr">
        <is>
          <t>108博班考試入學口試通知（物理）
口試通知紙本及初試成績單於4/30以掛號郵寄至通訊地址</t>
        </is>
      </c>
      <c r="G2648" s="7" t="inlineStr">
        <is>
          <t>108博班考試入學口試通知（物理）</t>
        </is>
      </c>
      <c r="H2648" s="7" t="inlineStr">
        <is>
          <t>http://www.phy.ncu.edu.tw/wp-content/uploads/2019/04/108博班考試入學口試通知（物理）.pdf</t>
        </is>
      </c>
      <c r="I2648" s="7" t="n"/>
      <c r="J2648" s="7" t="n"/>
      <c r="K2648" s="7" t="n"/>
      <c r="L2648" s="7" t="n"/>
      <c r="M2648" s="7" t="inlineStr">
        <is>
          <t>https://www.phy.ncu.edu.tw/news/108%e5%ad%b8%e5%b9%b4%e5%ba%a6%e5%8d%9a%e5%a3%ab%e7%8f%ad%e8%80%83%e8%a9%a6%e5%85%a5%e5%ad%b8%e5%8f%af%e5%8f%83%e5%8a%a0%e8%a4%87%e8%a9%a6%e5%90%8d%e5%96%ae/</t>
        </is>
      </c>
      <c r="N2648" s="7" t="inlineStr">
        <is>
          <t>許慧君</t>
        </is>
      </c>
    </row>
    <row r="2649" ht="393" customHeight="1">
      <c r="A2649" s="7">
        <f>TRUE()</f>
        <v/>
      </c>
      <c r="B2649" s="7" t="inlineStr">
        <is>
          <t>其他</t>
        </is>
      </c>
      <c r="C2649" s="7" t="n"/>
      <c r="D2649" s="14" t="n">
        <v>43585</v>
      </c>
      <c r="E2649" s="7" t="inlineStr">
        <is>
          <t>108年8月21日起進行年度「校園廢棄車輛清理 」作業。</t>
        </is>
      </c>
      <c r="F2649" s="9" t="inlineStr">
        <is>
          <t>事務組公告
連結網址：http://mybike.ncu.edu.tw/
內文：
一、疑似廢棄車輛已公布於自行車網站(http://mybike.ncu.edu.tw/)。
二、自行車識別證之前三碼為到期年份，例如108-X104000000-00-00，108則表示該車輛於今年7月31日到期。
三、8月21日起除清運以下情形自行車：
1.未正確黏貼自行車識別證之自行車。
2.自行車識別證前三碼為0~108之逾期自行車。
四、上述車輛如不願被清運，務必遵循以下妥善方式處理車輛：
1.8月1日以後不會於校內使用車輛，務必於7月31日前將愛車攜回。
2.自行車未張貼識別證，7月31日前完成申請與正確黏貼。
3.自行車識別證到期仍需於校內使用，7月31日前攜當初申辦證件至中大會館展期至109年，重新完成申請與正確黏貼。
●自行車識別證需將到期年，向前、平行、平整正確黏貼於自行車上管。
●遺失、黏貼方向錯誤、位置錯誤、髒汙、破損、不清晰、不平整、遮蔽、無法使用機器掃讀或以眼辨識，視為無效不正確黏貼，請攜當初申辦證件至中大會館重印與完成正確黏貼，未完成正確黏貼仍屬無效黏貼。
●到期年份為109以後之閒置廢棄自行車，車主需循以下方式妥善處理車輛，如長期閒置攜回、轉贈(賣)或自行移至校內資源回收暫存場回收……等。
●為騎乘安全與免除愛車遭誤清運情形，自行車車主請保持自行車識別證正確黏貼、鍊條適量上油、輪胎充氣適當、置物籃清空等維護良好車況。禁止將廢棄車輛閒置於校園，鎖於車架上。
●「提醒標示牌」，請於確實正確完成黏貼自行車識別證後，移除並將紙張資源回收，勿隨地丟棄、勿移置其他車輛。
本年度『疑似廢棄車輛』圖片、『校園廢棄車輛清理 』作業公文
http://mybike.ncu.edu.tw/
自行車識別證『申請』說明
http://mybike.ncu.edu.tw/Home/FrontNewsDetail?FN_ID=7
自行車識別證『到期日』說明
http://mybike.ncu.edu.tw/Home/FrontNewsDetail?FN_ID=9</t>
        </is>
      </c>
      <c r="G2649" s="7" t="inlineStr">
        <is>
          <t>http://mybike.ncu.edu.tw/</t>
        </is>
      </c>
      <c r="H2649" s="7" t="inlineStr">
        <is>
          <t>http://mybike.ncu.edu.tw/</t>
        </is>
      </c>
      <c r="I2649" s="7" t="n"/>
      <c r="J2649" s="7" t="n"/>
      <c r="K2649" s="7" t="n"/>
      <c r="L2649" s="7" t="n"/>
      <c r="M2649" s="7" t="inlineStr">
        <is>
          <t>https://www.phy.ncu.edu.tw/news/108%e5%b9%b48%e6%9c%8821%e6%97%a5%e8%b5%b7%e9%80%b2%e8%a1%8c%e5%b9%b4%e5%ba%a6%e3%80%8c%e6%a0%a1%e5%9c%92%e5%bb%a2%e6%a3%84%e8%bb%8a%e8%bc%9b%e6%b8%85%e7%90%86-%e3%80%8d%e4%bd%9c%e6%a5%ad%e3%80%82/</t>
        </is>
      </c>
      <c r="N2649" s="7" t="inlineStr">
        <is>
          <t>劉怡貞</t>
        </is>
      </c>
    </row>
    <row r="2650">
      <c r="A2650" s="7">
        <f>TRUE()</f>
        <v/>
      </c>
      <c r="B2650" s="7" t="inlineStr">
        <is>
          <t>其他</t>
        </is>
      </c>
      <c r="C2650" s="7" t="n"/>
      <c r="D2650" s="14" t="n">
        <v>43581</v>
      </c>
      <c r="E2650" s="7" t="inlineStr">
        <is>
          <t>108學年度校曆..692次行政會議通過</t>
        </is>
      </c>
      <c r="F2650" s="7" t="inlineStr">
        <is>
          <t>http://pdc.adm.ncu.edu.tw/calendar/calendar108.pdf</t>
        </is>
      </c>
      <c r="G2650" s="7" t="inlineStr">
        <is>
          <t>http://pdc.adm.ncu.edu.tw/calendar/calendar108.pdf</t>
        </is>
      </c>
      <c r="H2650" s="7" t="inlineStr">
        <is>
          <t>http://pdc.adm.ncu.edu.tw/calendar/calendar108.pdf</t>
        </is>
      </c>
      <c r="I2650" s="7" t="n"/>
      <c r="J2650" s="7" t="n"/>
      <c r="K2650" s="7" t="n"/>
      <c r="L2650" s="7" t="n"/>
      <c r="M2650" s="7" t="inlineStr">
        <is>
          <t>https://www.phy.ncu.edu.tw/news/108%e5%ad%b8%e5%b9%b4%e5%ba%a6%e6%a0%a1%e6%9b%86-692%e6%ac%a1%e8%a1%8c%e6%94%bf%e6%9c%83%e8%ad%b0%e9%80%9a%e9%81%8e/</t>
        </is>
      </c>
      <c r="N2650" s="7" t="inlineStr">
        <is>
          <t>許慧君</t>
        </is>
      </c>
    </row>
    <row r="2651" ht="79" customHeight="1">
      <c r="A2651" s="7">
        <f>TRUE()</f>
        <v/>
      </c>
      <c r="B2651" s="7" t="inlineStr">
        <is>
          <t>招生</t>
        </is>
      </c>
      <c r="C2651" s="7" t="inlineStr">
        <is>
          <t>高中生</t>
        </is>
      </c>
      <c r="D2651" s="14" t="n">
        <v>43579</v>
      </c>
      <c r="E2651" s="7" t="inlineStr">
        <is>
          <t>108學年度大學「個人申請」入學錄取名單</t>
        </is>
      </c>
      <c r="F2651" s="9" t="inlineStr">
        <is>
          <t>轉招生組通知，「個人申請」榜單已公告，
網路榜單：物理學系
http://pdc.adm.ncu.edu.tw/postM/post/adm/108_PassList_only_ceecno/pass_016_016062.htm
紙本榜單：公告於本校行政大樓3樓公布欄
成績單：4/24 (今天)寄出</t>
        </is>
      </c>
      <c r="G2651" s="7" t="inlineStr">
        <is>
          <t>http://pdc.adm.ncu.edu.tw/postM/post/adm/108_PassList_only_c</t>
        </is>
      </c>
      <c r="H2651" s="7" t="inlineStr">
        <is>
          <t>http://pdc.adm.ncu.edu.tw/postM/post/adm/108_PassList_only_ceecno/pass_016_016062.htm</t>
        </is>
      </c>
      <c r="I2651" s="7" t="n"/>
      <c r="J2651" s="7" t="n"/>
      <c r="K2651" s="7" t="n"/>
      <c r="L2651" s="7" t="n"/>
      <c r="M2651" s="7" t="inlineStr">
        <is>
          <t>https://www.phy.ncu.edu.tw/news/108%e5%ad%b8%e5%b9%b4%e5%ba%a6%e5%a4%a7%e5%ad%b8%e3%80%8c%e5%80%8b%e4%ba%ba%e7%94%b3%e8%ab%8b%e3%80%8d%e5%85%a5%e5%ad%b8%e9%8c%84%e5%8f%96%e5%90%8d%e5%96%ae/</t>
        </is>
      </c>
      <c r="N2651" s="7" t="inlineStr">
        <is>
          <t>吳菁穗</t>
        </is>
      </c>
    </row>
    <row r="2652" ht="405" customHeight="1">
      <c r="A2652" s="7">
        <f>TRUE()</f>
        <v/>
      </c>
      <c r="B2652" s="7" t="inlineStr">
        <is>
          <t>演講</t>
        </is>
      </c>
      <c r="C2652" s="7" t="n"/>
      <c r="D2652" s="14" t="n">
        <v>43578</v>
      </c>
      <c r="E2652" s="7" t="inlineStr">
        <is>
          <t>Colloquium20190430-Particles in Space</t>
        </is>
      </c>
      <c r="F2652" s="9" t="inlineStr">
        <is>
          <t>Colloquium
Department of Physics, NCU
Particles in Space
Speaker
Prof. Xin WU
Department of Nuclear and Particle Physics
University of Geneva
Date 2019.04.30(Tue)
Time 14:00-16:00
Place S4-625
High energy particles from outer space, or Cosmic Rays, have been discovered over a hundred years ago, however their exact origins still remain unelucidated. Current evidence suggests astrophysical sources such as supernova explosion or pulsar acceleration, but more exotic sources such as Dark Matter decay or annihilation are also possible. Space experiments allows to detect cosmic rays above the Earth’s atmosphere to unveil the fine features of the spectra, composition and anisotropy of cosmic rays. In the past few years, the unprecedented precision reached by the latest generation of space experiments, exemplified by AMS and DAMPE, allows to detect several unexpected structures in cosmic ray fluxes, providing unique phenomenological inputs to further develop cosmic ray production, acceleration and propagation, as well as Dark Matter models.
This talk will give an overview of the current space cosmic ray experiments and their latest results. In particular the DAMPE (DArk Matter Particle Explorer) mission will be presented in details. Since its successful launch on December 2015 a large amount of cosmic ray data has been collected. With relatively large acceptance, DAMPE is designed to detect electrons and positrons up to 10 TeV with unprecedented energy resolution to search for new features in the cosmic ray electron plus positron (CRE) spectrum. It will also study cosmic ray nuclei up to 100 TeV with good precision. First results from the DAMPE data analysis results, including the recently published CRE spectrum from 25 GeV to 4.6 TeV, as well as preliminary result on the proton flux, will be presented. Finally, a next generation astroparticle space mission, called High Energy Radiation Detection facility (HERD), proposed to be installed on the Chinese Space Station, that will extend the cosmic ray direct detection to the PeV range, will be introduced</t>
        </is>
      </c>
      <c r="G2652" s="7" t="n"/>
      <c r="H2652" s="7" t="n"/>
      <c r="I2652" s="7" t="n"/>
      <c r="J2652" s="7" t="n"/>
      <c r="K2652" s="7" t="n"/>
      <c r="L2652" s="7" t="n"/>
      <c r="M2652" s="7" t="inlineStr">
        <is>
          <t>https://www.phy.ncu.edu.tw/news/colloquium20190430-particles-in-space/</t>
        </is>
      </c>
      <c r="N2652" s="7" t="inlineStr">
        <is>
          <t>許慧君</t>
        </is>
      </c>
    </row>
    <row r="2653">
      <c r="A2653" s="7">
        <f>TRUE()</f>
        <v/>
      </c>
      <c r="B2653" s="7" t="inlineStr">
        <is>
          <t>其他</t>
        </is>
      </c>
      <c r="C2653" s="7" t="n"/>
      <c r="D2653" s="14" t="n">
        <v>43578</v>
      </c>
      <c r="E2653" s="7" t="inlineStr">
        <is>
          <t>107學年度畢業生歸還學位服相關事宜</t>
        </is>
      </c>
      <c r="F2653" s="7" t="n"/>
      <c r="G2653" s="7" t="inlineStr">
        <is>
          <t>http://www.phy.ncu.edu.tw/wp-content/uploads/2019/04/1.png</t>
        </is>
      </c>
      <c r="H2653" s="7" t="inlineStr">
        <is>
          <t>http://www.phy.ncu.edu.tw/wp-content/uploads/2019/04/1.png</t>
        </is>
      </c>
      <c r="I2653" s="7" t="n"/>
      <c r="J2653" s="7" t="n"/>
      <c r="K2653" s="7" t="n"/>
      <c r="L2653" s="7" t="n"/>
      <c r="M2653" s="7" t="inlineStr">
        <is>
          <t>https://www.phy.ncu.edu.tw/news/107%e5%ad%b8%e5%b9%b4%e5%ba%a6%e7%95%a2%e6%a5%ad%e7%94%9f%e6%ad%b8%e9%82%84%e5%ad%b8%e4%bd%8d%e6%9c%8d%e7%9b%b8%e9%97%9c%e4%ba%8b%e5%ae%9c/</t>
        </is>
      </c>
      <c r="N2653" s="7" t="inlineStr">
        <is>
          <t>許慧君</t>
        </is>
      </c>
    </row>
    <row r="2654" ht="53" customHeight="1">
      <c r="A2654" s="7">
        <f>TRUE()</f>
        <v/>
      </c>
      <c r="B2654" s="7" t="inlineStr">
        <is>
          <t>獎學金</t>
        </is>
      </c>
      <c r="C2654" s="7" t="n"/>
      <c r="D2654" s="14" t="n">
        <v>43577</v>
      </c>
      <c r="E2654" s="7" t="inlineStr">
        <is>
          <t>107-2物理學系聚碩科技獎學金得獎名單(第二梯次)</t>
        </is>
      </c>
      <c r="F2654" s="9" t="inlineStr">
        <is>
          <t>請得獎同學盡速至物理系辦領取文件
出國交流 學士班 謝嘉豪
國際會議 學士班 葉智翔
國際會議 學士班 廖育資</t>
        </is>
      </c>
      <c r="G2654" s="7" t="n"/>
      <c r="H2654" s="7" t="n"/>
      <c r="I2654" s="7" t="n"/>
      <c r="J2654" s="7" t="n"/>
      <c r="K2654" s="7" t="n"/>
      <c r="L2654" s="7" t="n"/>
      <c r="M2654" s="7" t="inlineStr">
        <is>
          <t>https://www.phy.ncu.edu.tw/news/107-2%e7%89%a9%e7%90%86%e5%ad%b8%e7%b3%bb%e8%81%9a%e7%a2%a9%e7%a7%91%e6%8a%80%e7%8d%8e%e5%ad%b8%e9%87%91%e5%be%97%e7%8d%8e%e5%90%8d%e5%96%ae%e7%ac%ac%e4%ba%8c%e6%a2%af%e6%ac%a1/</t>
        </is>
      </c>
      <c r="N2654" s="7" t="inlineStr">
        <is>
          <t>許慧君</t>
        </is>
      </c>
    </row>
    <row r="2655" ht="66" customHeight="1">
      <c r="A2655" s="7">
        <f>TRUE()</f>
        <v/>
      </c>
      <c r="B2655" s="7" t="inlineStr">
        <is>
          <t>獎學金</t>
        </is>
      </c>
      <c r="C2655" s="7" t="n"/>
      <c r="D2655" s="14" t="n">
        <v>43577</v>
      </c>
      <c r="E2655" s="7" t="inlineStr">
        <is>
          <t>107-2物理學系德成基金會獎學金得獎名單(1080422更新)</t>
        </is>
      </c>
      <c r="F2655" s="9" t="inlineStr">
        <is>
          <t>學士班 3年級 105202502 廖育資
學士班 3年級 105202501 丘翊歆
學士班 2年級 106202017 何品緯
本獎學金獲獎人於次一學年度每學期領取4 萬元獎學金。
得獎人須於次一學年度間擔任至少72 小時助教工作。</t>
        </is>
      </c>
      <c r="G2655" s="7" t="n"/>
      <c r="H2655" s="7" t="n"/>
      <c r="I2655" s="7" t="n"/>
      <c r="J2655" s="7" t="n"/>
      <c r="K2655" s="7" t="n"/>
      <c r="L2655" s="7" t="n"/>
      <c r="M2655" s="7" t="inlineStr">
        <is>
          <t>https://www.phy.ncu.edu.tw/news/107-2%e7%89%a9%e7%90%86%e5%ad%b8%e7%b3%bb%e5%be%b7%e6%88%90%e5%9f%ba%e9%87%91%e6%9c%83%e7%8d%8e%e5%ad%b8%e9%87%91%e5%be%97%e7%8d%8e%e5%90%8d%e5%96%ae1080422%e6%9b%b4%e6%96%b0/</t>
        </is>
      </c>
      <c r="N2655" s="7" t="inlineStr">
        <is>
          <t>許慧君</t>
        </is>
      </c>
    </row>
    <row r="2656" ht="40" customHeight="1">
      <c r="A2656" s="7">
        <f>TRUE()</f>
        <v/>
      </c>
      <c r="B2656" s="7" t="inlineStr">
        <is>
          <t>招生</t>
        </is>
      </c>
      <c r="C2656" s="7" t="inlineStr">
        <is>
          <t>高中生</t>
        </is>
      </c>
      <c r="D2656" s="14" t="n">
        <v>43572</v>
      </c>
      <c r="E2656" s="7" t="inlineStr">
        <is>
          <t>108學年度大學「個人申請」入學【逕予錄取】名單</t>
        </is>
      </c>
      <c r="F2656" s="9" t="inlineStr">
        <is>
          <t>108學年度大學「個人申請」入學【逕予錄取】名單
本系108學年度大學「個人申請」入學考生之學測及審查資料成績皆未達逕予錄取標準，請考生全數參加4/18(四)面試。</t>
        </is>
      </c>
      <c r="G2656" s="7" t="n"/>
      <c r="H2656" s="7" t="n"/>
      <c r="I2656" s="7" t="n"/>
      <c r="J2656" s="7" t="n"/>
      <c r="K2656" s="7" t="n"/>
      <c r="L2656" s="7" t="n"/>
      <c r="M2656" s="7" t="inlineStr">
        <is>
          <t>https://www.phy.ncu.edu.tw/news/108%e5%ad%b8%e5%b9%b4%e5%ba%a6%e5%a4%a7%e5%ad%b8%e3%80%8c%e5%80%8b%e4%ba%ba%e7%94%b3%e8%ab%8b%e3%80%8d%e5%85%a5%e5%ad%b8%e3%80%90%e9%80%95%e4%ba%88%e9%8c%84%e5%8f%96%e3%80%91%e5%90%8d%e5%96%ae/</t>
        </is>
      </c>
      <c r="N2656" s="7" t="inlineStr">
        <is>
          <t>吳菁穗</t>
        </is>
      </c>
    </row>
    <row r="2657" ht="321" customHeight="1">
      <c r="A2657" s="7">
        <f>TRUE()</f>
        <v/>
      </c>
      <c r="B2657" s="7" t="inlineStr">
        <is>
          <t>演講</t>
        </is>
      </c>
      <c r="C2657" s="7" t="n"/>
      <c r="D2657" s="14" t="n">
        <v>43571</v>
      </c>
      <c r="E2657" s="7" t="inlineStr">
        <is>
          <t>Colloquium20190423-Synthetic azimuthal gauge potentials and spin-orbital-angular-momentum coupling in atomic Bose-Einstein condensates</t>
        </is>
      </c>
      <c r="F2657" s="9" t="inlineStr">
        <is>
          <t>Colloquium
Department of Physics, NCU
Synthetic azimuthal gauge potentials and spin-orbital-angular-momentum coupling in atomic Bose-Einstein condensates
Speaker
Dr. Yu-Ju Lin (林育如)
Institute of Atomic and Molecular Sciences, Academia Sinica
中央研究院 原子與分子科學研究所
Date 2019.04.23(Tue)
Time 14:00-16:00
Place S4-625
Abstract : We demonstrate coupling between the atomic spin and orbital-angular-momentum (OAM) of the atom's center-of-mass motion in a Bose-Einstein condensate (BEC), referred to as “spin-orbital-angular-momentum coupling”. This is achieved by using two co-propagating Raman-dressing beams to couple the atoms in the hyperfine spin F=1 manifold while transferring orbital-angular-momentum (OAM) to the atoms’ center-of-mass. One of the Raman beam is a Laguerre-Gaussian (LG) beam carrying OAM of light. In this system, we create synthetic azimuthal gauge potentials which act as effective rotations. We exploit the azimuthal gauge potential to demonstrate the Hess-Fairbank effect, the analogue of Meissner effect in superconductors. Here, the BEC in the absolute ground state is a coreless vortex state and transits into a polar-core vortex when the synthetic magnetic flux is tuned to exceed a critical value. Our demonstration serves as a paradigm to create topological excitations by tailoring atom-light interactions. Further, the gauge field in the stationary Hamiltonian opens a path to investigating rotation properties of atomic superfluids under thermal equilibrium.</t>
        </is>
      </c>
      <c r="G2657" s="7" t="n"/>
      <c r="H2657" s="7" t="n"/>
      <c r="I2657" s="7" t="n"/>
      <c r="J2657" s="7" t="n"/>
      <c r="K2657" s="7" t="n"/>
      <c r="L2657" s="7" t="n"/>
      <c r="M2657" s="7" t="inlineStr">
        <is>
          <t>https://www.phy.ncu.edu.tw/news/colloquium20190423-synthetic-azimuthal-gauge-potentials-and-spin-orbital-angular-momentum-coupling-in-atomic-bose-einstein-condensates/</t>
        </is>
      </c>
      <c r="N2657" s="7" t="inlineStr">
        <is>
          <t>許慧君</t>
        </is>
      </c>
    </row>
    <row r="2658" ht="40" customHeight="1">
      <c r="A2658" s="7">
        <f>TRUE()</f>
        <v/>
      </c>
      <c r="B2658" s="7" t="inlineStr">
        <is>
          <t>其他</t>
        </is>
      </c>
      <c r="C2658" s="7" t="n"/>
      <c r="D2658" s="14" t="n">
        <v>43571</v>
      </c>
      <c r="E2658" s="7" t="inlineStr">
        <is>
          <t>4月30日(二)10:00理學院院週會(大講堂)</t>
        </is>
      </c>
      <c r="F2658" s="9" t="inlineStr">
        <is>
          <t>本學期理學院院週會演講，
請本院 大一 同學攜帶學生證，並準時出席與會，
同時歡迎所有師、生、同仁前來聽講！</t>
        </is>
      </c>
      <c r="G2658" s="7" t="inlineStr">
        <is>
          <t>http://www.phy.ncu.edu.tw/wp-content/uploads/2019/04/理學院院週會.</t>
        </is>
      </c>
      <c r="H2658" s="7" t="inlineStr">
        <is>
          <t>http://www.phy.ncu.edu.tw/wp-content/uploads/2019/04/理學院院週會.jpg</t>
        </is>
      </c>
      <c r="I2658" s="7" t="n"/>
      <c r="J2658" s="7" t="n"/>
      <c r="K2658" s="7" t="n"/>
      <c r="L2658" s="7" t="n"/>
      <c r="M2658" s="7" t="inlineStr">
        <is>
          <t>https://www.phy.ncu.edu.tw/news/4%e6%9c%8830%e6%97%a5%e4%ba%8c1000%e7%90%86%e5%ad%b8%e9%99%a2%e9%99%a2%e9%80%b1%e6%9c%83%e5%a4%a7%e8%ac%9b%e5%a0%82/</t>
        </is>
      </c>
      <c r="N2658" s="7" t="inlineStr">
        <is>
          <t>吳菁穗</t>
        </is>
      </c>
    </row>
    <row r="2659" ht="144" customHeight="1">
      <c r="A2659" s="7">
        <f>TRUE()</f>
        <v/>
      </c>
      <c r="B2659" s="7" t="inlineStr">
        <is>
          <t>其他</t>
        </is>
      </c>
      <c r="C2659" s="7" t="n"/>
      <c r="D2659" s="14" t="n">
        <v>43567</v>
      </c>
      <c r="E2659" s="7" t="inlineStr">
        <is>
          <t>5月1日辦理職業安全衛生教育訓練</t>
        </is>
      </c>
      <c r="F2659" s="9" t="inlineStr">
        <is>
          <t>5/01 (三) 12:00-15:00 S4-209
報名網址：
http://in.ncu.edu.tw/~ncu57303/CEPS/index.php
環安中心報名教育訓練SOP
依職業安全衛生教育訓練規則第16條規定，新進教職員生(含專任助理)需接受三小時安全衛生教育訓練；另依職業安全衛生教育訓練規則第17條規定，實驗室之工作者需每三年至少三小時在職教育訓練。
所有的大學部學生與研究生都必須參加過安全講習，才能獲得上班時間進入機械工廠的門禁許可。
有特殊門禁時間需求的學生，除了必需參加安全講習課程外，另需指導教授的簽名許可才會開放非上班時間進入機械工廠的門禁。</t>
        </is>
      </c>
      <c r="G2659" s="7" t="inlineStr">
        <is>
          <t>http://in.ncu.edu.tw/~ncu57303/CEPS/index.php</t>
        </is>
      </c>
      <c r="H2659" s="7" t="inlineStr">
        <is>
          <t>http://in.ncu.edu.tw/~ncu57303/CEPS/index.php</t>
        </is>
      </c>
      <c r="I2659" s="7" t="inlineStr">
        <is>
          <t>環安中心報名教育訓練SOP</t>
        </is>
      </c>
      <c r="J2659" s="7" t="inlineStr">
        <is>
          <t>http://www.phy.ncu.edu.tw/wp-content/uploads/2019/04/環安中心報名教育訓練SOP.pdf</t>
        </is>
      </c>
      <c r="K2659" s="7" t="n"/>
      <c r="L2659" s="7" t="n"/>
      <c r="M2659" s="7" t="inlineStr">
        <is>
          <t>https://www.phy.ncu.edu.tw/news/5%e6%9c%881%e6%97%a5%e8%be%a6%e7%90%86%e8%81%b7%e6%a5%ad%e5%ae%89%e5%85%a8%e8%a1%9b%e7%94%9f%e6%95%99%e8%82%b2%e8%a8%93%e7%b7%b4/</t>
        </is>
      </c>
      <c r="N2659" s="7" t="inlineStr">
        <is>
          <t>許慧君</t>
        </is>
      </c>
    </row>
    <row r="2660" ht="79" customHeight="1">
      <c r="A2660" s="7">
        <f>TRUE()</f>
        <v/>
      </c>
      <c r="B2660" s="7" t="inlineStr">
        <is>
          <t>其他</t>
        </is>
      </c>
      <c r="C2660" s="7" t="n"/>
      <c r="D2660" s="14" t="n">
        <v>43567</v>
      </c>
      <c r="E2660" s="7" t="inlineStr">
        <is>
          <t>108年應屆役男優先及延緩入營申請時程與說明</t>
        </is>
      </c>
      <c r="F2660" s="9" t="inlineStr">
        <is>
          <t>轉學務處通知，今年新實施的「役男儘早及儘晚申請入營時間」，攸關即將畢業男同學權益!!!!!!!(很重要,很重要,很重要)
108年應屆役男優先及延緩入營申請時程與說明_20190411
如有任何問題,歡迎同學請教軍訓室教官
03-4227151轉57212、57999
值勤專線： 03-2805666</t>
        </is>
      </c>
      <c r="G2660" s="7" t="inlineStr">
        <is>
          <t>108年應屆役男優先及延緩入營申請時程與說明_20190411</t>
        </is>
      </c>
      <c r="H2660" s="7" t="inlineStr">
        <is>
          <t>http://www.phy.ncu.edu.tw/wp-content/uploads/2019/04/108年應屆役男優先及延緩入營申請時程與說明_20190411.pdf</t>
        </is>
      </c>
      <c r="I2660" s="7" t="n"/>
      <c r="J2660" s="7" t="n"/>
      <c r="K2660" s="7" t="n"/>
      <c r="L2660" s="7" t="n"/>
      <c r="M2660" s="7" t="inlineStr">
        <is>
          <t>https://www.phy.ncu.edu.tw/news/108%e5%b9%b4%e6%87%89%e5%b1%86%e5%bd%b9%e7%94%b7%e5%84%aa%e5%85%88%e5%8f%8a%e5%bb%b6%e7%b7%a9%e5%85%a5%e7%87%9f%e7%94%b3%e8%ab%8b%e6%99%82%e7%a8%8b%e8%88%87%e8%aa%aa%e6%98%8e/</t>
        </is>
      </c>
      <c r="N2660" s="7" t="inlineStr">
        <is>
          <t>吳菁穗</t>
        </is>
      </c>
    </row>
    <row r="2661" ht="409.6" customHeight="1">
      <c r="A2661" s="7">
        <f>TRUE()</f>
        <v/>
      </c>
      <c r="B2661" s="7" t="inlineStr">
        <is>
          <t>演講</t>
        </is>
      </c>
      <c r="C2661" s="7" t="n"/>
      <c r="D2661" s="14" t="n">
        <v>43567</v>
      </c>
      <c r="E2661" s="7" t="inlineStr">
        <is>
          <t>Talk20190424-The J-PARC high-intensity neutrino beam &amp; The Hyper-Kamiokande project</t>
        </is>
      </c>
      <c r="F2661" s="9" t="inlineStr">
        <is>
          <t>Title: The J-PARC high-intensity neutrino beam 
Speaker: Takeshi Nakadaira, IPNS, High Energy Accelerator Research Organization(KEK)
Abstract:
Accelerator-based Long base-line neutrino experiments can measure the neutrino oscillations precisely, and can search for CP violation in lepton sector by comparing the neutrino beam measurement and the anti-neutrino beam measurement. The high intensity neutrino beam is essential for CP violation search. The J-PARC neutrino facility has the potential to provides Mega-watt class neutrino beam for the long base-line experiments. The latest results of the current J-PARC neutrino experiment, T2K, may be the hint of the large CP violation in lepton sector. The J-PARC accelerator and the neutrino beam facility will be upgraded aiming 1.3MW neutrino beam to enhance the sensitivity of CP violation search by T2K and the future project Hyper-K. The contents and the prospects of this improvement plans to realize the world highest neutrino intensity will be introduced.
Title: The Hyper-Kamiokande project
Speaker: Shigetaka Moriyama, ICRR, the University of Tokyo
Abstract:
Hyper-Kamiokande (Hyper-K), a straightforward extension of Super-Kamiokande, is expected to provide significant progress and new discoveries in particle and astroparticle physics. This will be realized by one order of magnitude increase in detector mass, improvements to photon-detection systems, and an envisioned J-PARC megawatt class neutrino beam. These improvements are expected to substantially enhance all ongoing physics programs at Super-Kamiokande and T2K. The J-PARC neutrino beam will provide accurate measurement of neutrino oscillations, targeting five-sigma discovery of CP violation in the lepton sector. As for the nucleon decay search, the sensitivity to the partial lifetime of proton decay p -&gt; e + pi0 exceeds 10^35 years. The astrophysical neutrino program involves precise measurement of solar neutrino oscillations, matter effect, supernova burst, supernova relic neutrinos, and other astronomical sources. Hyper-K is a priority project listed in the Road Map 2017 of the Japanese Ministry of Education, Culture, Sports, Science and Technology. Herein, we present recent project status updates and milestones, i.e., construction begins in 2020 and commissioning begins in 2027.
Time: 2019/04/24 Wednesday 14:00-16:00
Location: 數學與理論物理中心 交誼廳
Center for Mathematics and Theoretical Physics (S4-208)</t>
        </is>
      </c>
      <c r="G2661" s="7" t="inlineStr">
        <is>
          <t>http://www.phy.ncu.edu.tw/wp-content/uploads/2019/04/special</t>
        </is>
      </c>
      <c r="H2661" s="7" t="inlineStr">
        <is>
          <t>http://www.phy.ncu.edu.tw/wp-content/uploads/2019/04/special_seminar.jpg</t>
        </is>
      </c>
      <c r="I2661" s="7" t="n"/>
      <c r="J2661" s="7" t="n"/>
      <c r="K2661" s="7" t="n"/>
      <c r="L2661" s="7" t="n"/>
      <c r="M2661" s="7" t="inlineStr">
        <is>
          <t>https://www.phy.ncu.edu.tw/news/talk20190424-the-j-parc-high-intensity-neutrino-beam-the-hyper-kamiokande-project/</t>
        </is>
      </c>
      <c r="N2661" s="7" t="inlineStr">
        <is>
          <t>許慧君</t>
        </is>
      </c>
    </row>
    <row r="2662">
      <c r="A2662" s="7">
        <f>TRUE()</f>
        <v/>
      </c>
      <c r="B2662" s="7" t="inlineStr">
        <is>
          <t>其他</t>
        </is>
      </c>
      <c r="C2662" s="7" t="n"/>
      <c r="D2662" s="14" t="n">
        <v>43567</v>
      </c>
      <c r="E2662" s="7" t="inlineStr">
        <is>
          <t>恭賀朱克泰學長當選108年物理學系傑出系友</t>
        </is>
      </c>
      <c r="F2662" s="7" t="n"/>
      <c r="G2662" s="7" t="n"/>
      <c r="H2662" s="7" t="n"/>
      <c r="I2662" s="7" t="n"/>
      <c r="J2662" s="7" t="n"/>
      <c r="K2662" s="7" t="n"/>
      <c r="L2662" s="7" t="n"/>
      <c r="M2662" s="7" t="inlineStr">
        <is>
          <t>https://www.phy.ncu.edu.tw/news/%e6%81%ad%e8%b3%80%e6%9c%b1%e5%85%8b%e6%b3%b0%e5%ad%b8%e9%95%b7%e7%95%b6%e9%81%b8108%e5%b9%b4%e7%89%a9%e7%90%86%e5%ad%b8%e7%b3%bb%e5%82%91%e5%87%ba%e7%b3%bb%e5%8f%8b/</t>
        </is>
      </c>
      <c r="N2662" s="7" t="inlineStr">
        <is>
          <t>許慧君</t>
        </is>
      </c>
    </row>
    <row r="2663" ht="66" customHeight="1">
      <c r="A2663" s="7">
        <f>TRUE()</f>
        <v/>
      </c>
      <c r="B2663" s="7" t="inlineStr">
        <is>
          <t>其他</t>
        </is>
      </c>
      <c r="C2663" s="7" t="n"/>
      <c r="D2663" s="14" t="n">
        <v>43566</v>
      </c>
      <c r="E2663" s="7" t="inlineStr">
        <is>
          <t>2019年第22屆吳健雄科學營開始接受報名</t>
        </is>
      </c>
      <c r="F2663" s="9" t="inlineStr">
        <is>
          <t>營隊時間：2019年8月5日至8月10日地 點：溪頭森林遊樂區報名時間：即日起至2019年5月25日止
詳細報名資格請見吳健雄科學營參加辦法
線上報名請進入下列網址進入報名系統
http://www.wcscamp-register.com</t>
        </is>
      </c>
      <c r="G2663" s="7" t="inlineStr">
        <is>
          <t>吳健雄科學營參加辦法</t>
        </is>
      </c>
      <c r="H2663" s="7" t="inlineStr">
        <is>
          <t>http://wcscamp-register.com/wcs_web/wcs_dr_science_camp11.html</t>
        </is>
      </c>
      <c r="I2663" s="7" t="inlineStr">
        <is>
          <t>http://www.wcscamp-register.com</t>
        </is>
      </c>
      <c r="J2663" s="7" t="inlineStr">
        <is>
          <t>http://www.wcscamp-register.com</t>
        </is>
      </c>
      <c r="K2663" s="7" t="n"/>
      <c r="L2663" s="7" t="n"/>
      <c r="M2663" s="7" t="inlineStr">
        <is>
          <t>https://www.phy.ncu.edu.tw/news/2019%e5%b9%b4%e7%ac%ac22%e5%b1%86%e5%90%b3%e5%81%a5%e9%9b%84%e7%a7%91%e5%ad%b8%e7%87%9f%e9%96%8b%e5%a7%8b%e6%8e%a5%e5%8f%97%e5%a0%b1%e5%90%8d/</t>
        </is>
      </c>
      <c r="N2663" s="7" t="inlineStr">
        <is>
          <t>劉怡貞</t>
        </is>
      </c>
    </row>
    <row r="2664" ht="222" customHeight="1">
      <c r="A2664" s="7">
        <f>TRUE()</f>
        <v/>
      </c>
      <c r="B2664" s="7" t="inlineStr">
        <is>
          <t>其他</t>
        </is>
      </c>
      <c r="C2664" s="7" t="n"/>
      <c r="D2664" s="14" t="n">
        <v>43566</v>
      </c>
      <c r="E2664" s="7" t="inlineStr">
        <is>
          <t>恭賀林松福學長當選108年第十六屆中大傑出校友</t>
        </is>
      </c>
      <c r="F2664" s="9" t="inlineStr">
        <is>
          <t>中大第十六屆傑出校友遴選會議，於民國108年4月10日(三)上午舉行，參選校友皆為中大俊彥之才，以才華出眾，奉獻社會，榮我校譽，誠為學子楷模，而深獲師長肯定與提名推薦。
本屆傑出校友當選人共計五位，依年歲排序列名如下：
化材系   李順欽
大氣系   葉天降
物理系   林松福
環工所   林金德
中文系   葉怡蘭
  恭喜五位學長姐當選～
本屆傑出校友頒獎典禮，謹訂於民國108年5月24日（星期五）中大創校104年校慶大會舉行，誠摯歡迎校友嘉賓返校蒞臨盛典！
中大創校104年校慶大會【網站】連結 http://ncusec.ncu.edu.tw/ncu104/anniversary/
- --- --- ----
活動諮詢：秘書室校友服務中心 駱季青
電 話：(03) 422-7151ext.57042
電 郵：eluo@ncu.edu.tw</t>
        </is>
      </c>
      <c r="G2664" s="7" t="inlineStr">
        <is>
          <t>http://ncusec.ncu.edu.tw/ncu104/anniversary/</t>
        </is>
      </c>
      <c r="H2664" s="7" t="inlineStr">
        <is>
          <t>http://ncusec.ncu.edu.tw/ncu104/anniversary/</t>
        </is>
      </c>
      <c r="I2664" s="7" t="n"/>
      <c r="J2664" s="7" t="n"/>
      <c r="K2664" s="7" t="n"/>
      <c r="L2664" s="7" t="n"/>
      <c r="M2664" s="7" t="inlineStr">
        <is>
          <t>https://www.phy.ncu.edu.tw/news/%e6%81%ad%e8%b3%80%e6%9e%97%e6%9d%be%e7%a6%8f%e5%ad%b8%e9%95%b7%e6%a6%ae%e7%8d%b2108%e5%b9%b4%e7%ac%ac%e5%8d%81%e5%85%ad%e5%b1%86%e4%b8%ad%e5%a4%a7%e5%82%91%e5%87%ba%e6%a0%a1%e5%8f%8b/</t>
        </is>
      </c>
      <c r="N2664" s="7" t="inlineStr">
        <is>
          <t>許慧君</t>
        </is>
      </c>
    </row>
    <row r="2665" ht="79" customHeight="1">
      <c r="A2665" s="7">
        <f>TRUE()</f>
        <v/>
      </c>
      <c r="B2665" s="7" t="inlineStr">
        <is>
          <t>招生</t>
        </is>
      </c>
      <c r="C2665" s="7" t="inlineStr">
        <is>
          <t>高中生</t>
        </is>
      </c>
      <c r="D2665" s="14" t="n">
        <v>43565</v>
      </c>
      <c r="E2665" s="7" t="inlineStr">
        <is>
          <t>108學年度大學個人申請入學第二階段指定項目甄試【報到時間表】</t>
        </is>
      </c>
      <c r="F2665" s="9" t="inlineStr">
        <is>
          <t>108學年度大學個人申請入學第二階段指定項目甄試【報到時間表】如附件：
(請點入)108個人申請面試報到時間及應試順序表
甄試時間以4/18（四）當天實際的時間為主，請依規定報到時間內報到。
面試當日家長汽車入校出示「指定項目甄試通知函」可免費停車，提醒入校時切勿刷卡(悠遊卡、一卡通…)，離校時出示通知函始得減免費用。
備註：為顧及全體考生之權益及公平性，面試時間公告後不得要求更改。</t>
        </is>
      </c>
      <c r="G2665" s="7" t="inlineStr">
        <is>
          <t>108個人申請面試報到時間及應試順序表</t>
        </is>
      </c>
      <c r="H2665" s="7" t="inlineStr">
        <is>
          <t>http://www.phy.ncu.edu.tw/wp-content/uploads/2019/04/108個人申請面試報到時間及應試順序表.pdf</t>
        </is>
      </c>
      <c r="I2665" s="7" t="n"/>
      <c r="J2665" s="7" t="n"/>
      <c r="K2665" s="7" t="n"/>
      <c r="L2665" s="7" t="n"/>
      <c r="M2665" s="7" t="inlineStr">
        <is>
          <t>https://www.phy.ncu.edu.tw/news/108%e5%ad%b8%e5%b9%b4%e5%ba%a6%e5%a4%a7%e5%ad%b8%e5%80%8b%e4%ba%ba%e7%94%b3%e8%ab%8b%e5%85%a5%e5%ad%b8%e7%ac%ac%e4%ba%8c%e9%9a%8e%e6%ae%b5%e6%8c%87%e5%ae%9a%e9%a0%85%e7%9b%ae%e7%94%84%e8%a9%a6-2/</t>
        </is>
      </c>
      <c r="N2665" s="7" t="inlineStr">
        <is>
          <t>吳菁穗</t>
        </is>
      </c>
    </row>
    <row r="2666" ht="144" customHeight="1">
      <c r="A2666" s="7">
        <f>TRUE()</f>
        <v/>
      </c>
      <c r="B2666" s="7" t="inlineStr">
        <is>
          <t>其他</t>
        </is>
      </c>
      <c r="C2666" s="7" t="n"/>
      <c r="D2666" s="14" t="n">
        <v>43564</v>
      </c>
      <c r="E2666" s="7" t="inlineStr">
        <is>
          <t>107學年度104級「學生學習護照金、銀質獎」</t>
        </is>
      </c>
      <c r="F2666" s="9" t="inlineStr">
        <is>
          <t>說明：
一、依據「國立中央大學學生服務學習實施細則」第八條第一項規定，金質榮譽認證為自我學習滿300認證時數（基本+200認證時數）；銀質進階認證為自我學習滿200認證時
數（基本+100認證時數）。
二、為鼓勵多元學習，進而激勵學生個人榮譽，有意參與金、銀質獎之學生，可至服務學習網查詢。時數結算期限至5/20止（5/10後達到金質獎標準之同學，姓名則不列入畢業典禮節目清單）。
三、獲得金質獎殊榮之同學，將於6月1日畢業典禮頒獎表揚；另， 獲得銀質獎殊榮之同學， 請於5 月2 0 日前至https://forms.gle/BqSSZbTBf8JhHfYx7登錄，以利製作獎狀；並於108年6月3日至28日至服務學習辦公室領取獎狀。
四、本案不需申請，符合獲獎資格者，服務學習辦公室將會另行通知。</t>
        </is>
      </c>
      <c r="G2666" s="7" t="n"/>
      <c r="H2666" s="7" t="n"/>
      <c r="I2666" s="7" t="n"/>
      <c r="J2666" s="7" t="n"/>
      <c r="K2666" s="7" t="n"/>
      <c r="L2666" s="7" t="n"/>
      <c r="M2666" s="7" t="inlineStr">
        <is>
          <t>https://www.phy.ncu.edu.tw/news/107%e5%ad%b8%e5%b9%b4%e5%ba%a6104%e7%b4%9a%e3%80%8c%e5%ad%b8%e7%94%9f%e5%ad%b8%e7%bf%92%e8%ad%b7%e7%85%a7%e9%87%91%e3%80%81%e9%8a%80%e8%b3%aa%e7%8d%8e%e3%80%8d/</t>
        </is>
      </c>
      <c r="N2666" s="7" t="inlineStr">
        <is>
          <t>劉怡貞</t>
        </is>
      </c>
    </row>
    <row r="2667" ht="333" customHeight="1">
      <c r="A2667" s="7">
        <f>TRUE()</f>
        <v/>
      </c>
      <c r="B2667" s="7" t="inlineStr">
        <is>
          <t>演講</t>
        </is>
      </c>
      <c r="C2667" s="7" t="n"/>
      <c r="D2667" s="14" t="n">
        <v>43564</v>
      </c>
      <c r="E2667" s="7" t="inlineStr">
        <is>
          <t>Colloquium20190416-High brightness electron linear accelerator and light source R&amp;D at NSRRC</t>
        </is>
      </c>
      <c r="F2667" s="9" t="inlineStr">
        <is>
          <t>Colloquium
Department of Physics, NCU
High brightness electron linear accelerator and light source R&amp;D at NSRRC
Speaker
Prof. Wai-Keung Lau (劉偉強)
High Brightness Injector Group, Light Source Division
National Synchrotron Radiation Research Center (NSRRC)
Date 2019.04.16(Tue)
Time 14:00-16:00
Place S4-625
Abstract : Significant progress has been made over the past decades on development of high brightness electron linac technology for various novel applications such as x-ray free electron lasers (FELs), -ray sources based on inverse Compton scattering, and ultrafast electron microscopy etc.. Laser-driven photo-cathode rf gun has proven to be one of the most successful candidates that deliver high brightness relativistic electron beam for those advanced applications. An S-band photo-cathode rf gun system had been developed in-house at NSRRC and being operated regularly since 2013. With this electron gun, a linac system has been installed recently and a high brightness sub-picosecond electron beam has been produced successfully by use of the “velocity bunching” mechanism in the rf linac of the injector. Intense single-cycle coherent THz radiation has been generated by hitting such beam on metallic foils and a multi-cycle coherent THz radiation has been obtained by passing the beam through a 1.8-m planar undulator of 100-mm period length. Based on the experiences accumulated in the past several years, and with mostly the existing hardware in-house, we are moving forward to plan a FEL test facility that provides tunable coherent radiation in THz as well as the vacuum ultraviolet (VUV) regions. The feasibility to turn this test device into a facility that serves local user community is also under consideration.</t>
        </is>
      </c>
      <c r="G2667" s="7" t="n"/>
      <c r="H2667" s="7" t="n"/>
      <c r="I2667" s="7" t="n"/>
      <c r="J2667" s="7" t="n"/>
      <c r="K2667" s="7" t="n"/>
      <c r="L2667" s="7" t="n"/>
      <c r="M2667" s="7" t="inlineStr">
        <is>
          <t>https://www.phy.ncu.edu.tw/news/colloquium20190416-high-brightness-electron-linear-accelerator-and-light-source-rd-at-nsrrc/</t>
        </is>
      </c>
      <c r="N2667" s="7" t="inlineStr">
        <is>
          <t>許慧君</t>
        </is>
      </c>
    </row>
    <row r="2668" ht="118" customHeight="1">
      <c r="A2668" s="7">
        <f>TRUE()</f>
        <v/>
      </c>
      <c r="B2668" s="7" t="inlineStr">
        <is>
          <t>其他</t>
        </is>
      </c>
      <c r="C2668" s="7" t="n"/>
      <c r="D2668" s="14" t="n">
        <v>43563</v>
      </c>
      <c r="E2668" s="7" t="inlineStr">
        <is>
          <t>4月11日及5月1日辦理職業安全衛生教育訓練，實驗室專題生與研究生務必參加</t>
        </is>
      </c>
      <c r="F2668" s="9" t="inlineStr">
        <is>
          <t>第一場 : 4/11 (四) 13:00-16:00 S4-625
第二場 : 5/01 (三) 12:00-15:00 S4-209
報名網址：
http://in.ncu.edu.tw/~ncu57303/CEPS/index.php
長期待在實驗室的學生都必須參加過安全講習課程。
所有的大學部學生與研究生都必須參加過安全講習，才能獲得上班時間進入機械工廠的門禁許可。
有特殊門禁時間需求的學生，除了必需參加安全講習課程外，另需指導教授的簽名許可才會開放非上班時間進入機械工廠的門禁。</t>
        </is>
      </c>
      <c r="G2668" s="7" t="inlineStr">
        <is>
          <t>http://in.ncu.edu.tw/~ncu57303/CEPS/index.php</t>
        </is>
      </c>
      <c r="H2668" s="7" t="inlineStr">
        <is>
          <t>http://in.ncu.edu.tw/~ncu57303/CEPS/index.php</t>
        </is>
      </c>
      <c r="I2668" s="7" t="n"/>
      <c r="J2668" s="7" t="n"/>
      <c r="K2668" s="7" t="n"/>
      <c r="L2668" s="7" t="n"/>
      <c r="M2668" s="7" t="inlineStr">
        <is>
          <t>https://www.phy.ncu.edu.tw/news/%e7%89%a9%e7%90%86%e7%b3%bb-4%e6%9c%8811%e6%97%a5%e5%8f%8a5%e6%9c%881%e6%97%a5%e8%be%a6%e7%90%86%e5%ae%89%e5%85%a8%e8%ac%9b%e7%bf%92%e8%aa%b2%e7%a8%8b%ef%bc%8c%e5%af%a6%e9%a9%97%e5%ae%a4%e5%b0%88/</t>
        </is>
      </c>
      <c r="N2668" s="7" t="inlineStr">
        <is>
          <t>許慧君</t>
        </is>
      </c>
    </row>
    <row r="2669" ht="183" customHeight="1">
      <c r="A2669" s="7">
        <f>TRUE()</f>
        <v/>
      </c>
      <c r="B2669" s="7" t="inlineStr">
        <is>
          <t>演講</t>
        </is>
      </c>
      <c r="C2669" s="7" t="n"/>
      <c r="D2669" s="14" t="n">
        <v>43557</v>
      </c>
      <c r="E2669" s="7" t="inlineStr">
        <is>
          <t>Colloquium20190409-Recent results on the Higgs boson from the ATLAS Experiment</t>
        </is>
      </c>
      <c r="F2669" s="9" t="inlineStr">
        <is>
          <t>Colloquium
Department of Physics, NCU
Recent results on the Higgs boson from the ATLAS Experiment
Speaker
Prof. Pai-hsien Jennifer Hsu (徐百嫻)
Department of Physics, NTHU清華大學物理學系
Date 2019.04.09(Tue)
Time 14:00-16:00
Place S4-625
Abstract
In this talk I will give an overview of recent results from the ATLAS Experiment regarding the measurement of the Higgs boson, such as its coupling to other Standard Model (SM) particles and cross sections. I will also mention searches for beyond SM interactions of the Higgs boson, and outlook for the program.</t>
        </is>
      </c>
      <c r="G2669" s="7" t="n"/>
      <c r="H2669" s="7" t="n"/>
      <c r="I2669" s="7" t="n"/>
      <c r="J2669" s="7" t="n"/>
      <c r="K2669" s="7" t="n"/>
      <c r="L2669" s="7" t="n"/>
      <c r="M2669" s="7" t="inlineStr">
        <is>
          <t>https://www.phy.ncu.edu.tw/news/colloquium20190409-recent-results-on-the-higgs-boson-from-the-atlas-experiment/</t>
        </is>
      </c>
      <c r="N2669" s="7" t="inlineStr">
        <is>
          <t>許慧君</t>
        </is>
      </c>
    </row>
    <row r="2670">
      <c r="A2670" s="7">
        <f>TRUE()</f>
        <v/>
      </c>
      <c r="B2670" s="7" t="inlineStr">
        <is>
          <t>其他</t>
        </is>
      </c>
      <c r="C2670" s="7" t="n"/>
      <c r="D2670" s="14" t="n">
        <v>43557</v>
      </c>
      <c r="E2670" s="7" t="inlineStr">
        <is>
          <t>失物招領(108.04.02)</t>
        </is>
      </c>
      <c r="F2670" s="7" t="inlineStr">
        <is>
          <t>有遺失下列物品者，請儘速至物理系辦(S4-629)認領! 未領取物品將於108.04.30清除。</t>
        </is>
      </c>
      <c r="G2670" s="7" t="inlineStr">
        <is>
          <t>http://www.phy.ncu.edu.tw/wp-content/uploads/2019/04/1.jpg</t>
        </is>
      </c>
      <c r="H2670" s="7" t="inlineStr">
        <is>
          <t>http://www.phy.ncu.edu.tw/wp-content/uploads/2019/04/1.jpg</t>
        </is>
      </c>
      <c r="I2670" s="7" t="inlineStr">
        <is>
          <t>http://www.phy.ncu.edu.tw/wp-content/uploads/2019/04/2.jpg</t>
        </is>
      </c>
      <c r="J2670" s="7" t="inlineStr">
        <is>
          <t>http://www.phy.ncu.edu.tw/wp-content/uploads/2019/04/2.jpg</t>
        </is>
      </c>
      <c r="K2670" s="7" t="inlineStr">
        <is>
          <t>http://www.phy.ncu.edu.tw/wp-content/uploads/2019/04/3-1.jpg</t>
        </is>
      </c>
      <c r="L2670" s="7" t="inlineStr">
        <is>
          <t>http://www.phy.ncu.edu.tw/wp-content/uploads/2019/04/3-1.jpg</t>
        </is>
      </c>
      <c r="M2670" s="7" t="inlineStr">
        <is>
          <t>https://www.phy.ncu.edu.tw/news/%e5%a4%b1%e7%89%a9%e6%8b%9b%e9%a0%98108-04-02/</t>
        </is>
      </c>
      <c r="N2670" s="7" t="inlineStr">
        <is>
          <t>許慧君</t>
        </is>
      </c>
    </row>
    <row r="2671" ht="222" customHeight="1">
      <c r="A2671" s="7">
        <f>TRUE()</f>
        <v/>
      </c>
      <c r="B2671" s="7" t="inlineStr">
        <is>
          <t>其他</t>
        </is>
      </c>
      <c r="C2671" s="7" t="n"/>
      <c r="D2671" s="14" t="n">
        <v>43556</v>
      </c>
      <c r="E2671" s="7" t="inlineStr">
        <is>
          <t>中央研究院原子與分子科學研究所Open House開放參訪</t>
        </is>
      </c>
      <c r="F2671" s="9" t="inlineStr">
        <is>
          <t>中央研究院原子與分子科學研究所將於108.04.20 (六) 13:30-17:00 舉辦今年度 Open House (開放參訪) 活動，竭誠歡迎各位到訪。
本次 Open House 是專為大學院校在學同學所舉辦，以使同學對本所四個研究領域「化學動態學與光譜」、「尖端材料與表面科學」、「生物物理與分析技術」、「原子物理與光學」的研究內容有所認識。尤其，本所暑期研究工讀計畫(https://www.iams.sinica.edu.tw/ssr/)即將於四月一日開始申請，有興趣的同學，可藉此Open House更進一步了解本所各實驗室的研究方向與環境，方便做出最適合自己的選擇。
本次開放參訪的實驗室有「醣質譜」、「大氣化學與反應動態」、「分子/材料模擬」、「量子光學」、「強場物理與超快雷射技術」、「尖端細胞顯微技術」、「材料物理及光電元件」、「寬頻雷射與應用光譜」、「奈米元件物理」、「超低溫原子物理」、「反應動態與雷射化學」等11個實驗室。
活動報名網頁請逕連結：https://conferences.iams.sinica.edu.tw/iams-openhouse/
活動名額限150人，機會寶貴，請速報名。
中央研究院原子與分子科學研究所
聯絡人：黃宇馨
Email: mars@gate.sinica.edu.tw
Tel: 02-2362 4915</t>
        </is>
      </c>
      <c r="G2671" s="7" t="inlineStr">
        <is>
          <t>https://www.iams.sinica.edu.tw/ssr/</t>
        </is>
      </c>
      <c r="H2671" s="7" t="inlineStr">
        <is>
          <t>https://www.iams.sinica.edu.tw/ssr/</t>
        </is>
      </c>
      <c r="I2671" s="7" t="inlineStr">
        <is>
          <t>https://conferences.iams.sinica.edu.tw/iams-openhouse/</t>
        </is>
      </c>
      <c r="J2671" s="7" t="inlineStr">
        <is>
          <t>https://conferences.iams.sinica.edu.tw/iams-openhouse/</t>
        </is>
      </c>
      <c r="K2671" s="7" t="inlineStr">
        <is>
          <t>mars@gate.sinica.edu.tw</t>
        </is>
      </c>
      <c r="L2671" s="7" t="inlineStr">
        <is>
          <t>mailto:mars@gate.sinica.edu.tw</t>
        </is>
      </c>
      <c r="M2671" s="7" t="inlineStr">
        <is>
          <t>https://www.phy.ncu.edu.tw/news/%e4%b8%ad%e5%a4%ae%e7%a0%94%e7%a9%b6%e9%99%a2%e5%8e%9f%e5%ad%90%e8%88%87%e5%88%86%e5%ad%90%e7%a7%91%e5%ad%b8%e7%a0%94%e7%a9%b6%e6%89%80open-house%e9%96%8b%e6%94%be%e5%8f%83%e8%a8%aa/</t>
        </is>
      </c>
      <c r="N2671" s="7" t="inlineStr">
        <is>
          <t>劉怡貞</t>
        </is>
      </c>
    </row>
    <row r="2672" ht="27" customHeight="1">
      <c r="A2672" s="7">
        <f>TRUE()</f>
        <v/>
      </c>
      <c r="B2672" s="7" t="inlineStr">
        <is>
          <t>其他</t>
        </is>
      </c>
      <c r="C2672" s="7" t="n"/>
      <c r="D2672" s="14" t="n">
        <v>43556</v>
      </c>
      <c r="E2672" s="7" t="inlineStr">
        <is>
          <t>物理系教室異動公告4/18(四)621.623.625教室異動</t>
        </is>
      </c>
      <c r="F2672" s="9" t="inlineStr">
        <is>
          <t>4/18(四)因舉辦大學個人申請入學
 621.623.625教室異動</t>
        </is>
      </c>
      <c r="G2672" s="7" t="inlineStr">
        <is>
          <t>http://www.phy.ncu.edu.tw/wp-content/uploads/2019/04/未命名.jpg</t>
        </is>
      </c>
      <c r="H2672" s="7" t="inlineStr">
        <is>
          <t>http://www.phy.ncu.edu.tw/wp-content/uploads/2019/04/未命名.jpg</t>
        </is>
      </c>
      <c r="I2672" s="7" t="n"/>
      <c r="J2672" s="7" t="n"/>
      <c r="K2672" s="7" t="n"/>
      <c r="L2672" s="7" t="n"/>
      <c r="M2672" s="7" t="inlineStr">
        <is>
          <t>https://www.phy.ncu.edu.tw/news/%e7%89%a9%e7%90%86%e7%b3%bb%e6%95%99%e5%ae%a4%e7%95%b0%e5%8b%95%e5%85%ac%e5%91%8a4-18%e5%9b%9b621-623-625%e6%95%99%e5%ae%a4%e7%95%b0%e5%8b%95/</t>
        </is>
      </c>
      <c r="N2672" s="7" t="inlineStr">
        <is>
          <t>許慧君</t>
        </is>
      </c>
    </row>
    <row r="2673" ht="27" customHeight="1">
      <c r="A2673" s="7">
        <f>TRUE()</f>
        <v/>
      </c>
      <c r="B2673" s="7" t="inlineStr">
        <is>
          <t>其他</t>
        </is>
      </c>
      <c r="C2673" s="7" t="n"/>
      <c r="D2673" s="14" t="n">
        <v>43553</v>
      </c>
      <c r="E2673" s="7" t="inlineStr">
        <is>
          <t>108年理學院程式設計比賽開跑</t>
        </is>
      </c>
      <c r="F2673" s="9" t="inlineStr">
        <is>
          <t>108年理學院程式設計比賽開跑，4/30開放報名，敬請踴躍報名參加！
http://pcontest.math.ncu.edu.tw/</t>
        </is>
      </c>
      <c r="G2673" s="7" t="inlineStr">
        <is>
          <t>http://pcontest.math.ncu.edu.tw/</t>
        </is>
      </c>
      <c r="H2673" s="7" t="inlineStr">
        <is>
          <t>http://pcontest.math.ncu.edu.tw/</t>
        </is>
      </c>
      <c r="I2673" s="7" t="inlineStr">
        <is>
          <t>http://www.phy.ncu.edu.tw/wp-content/uploads/2019/03/國立中央大學海</t>
        </is>
      </c>
      <c r="J2673" s="7" t="inlineStr">
        <is>
          <t>http://www.phy.ncu.edu.tw/wp-content/uploads/2019/03/國立中央大學海報2-01.jpg</t>
        </is>
      </c>
      <c r="K2673" s="7" t="n"/>
      <c r="L2673" s="7" t="n"/>
      <c r="M2673" s="7" t="inlineStr">
        <is>
          <t>https://www.phy.ncu.edu.tw/news/108%e5%b9%b4%e7%90%86%e5%ad%b8%e9%99%a2%e7%a8%8b%e5%bc%8f%e8%a8%ad%e8%a8%88%e6%af%94%e8%b3%bd%e9%96%8b%e8%b7%91/</t>
        </is>
      </c>
      <c r="N2673" s="7" t="inlineStr">
        <is>
          <t>劉怡貞</t>
        </is>
      </c>
    </row>
    <row r="2674" ht="79" customHeight="1">
      <c r="A2674" s="7">
        <f>TRUE()</f>
        <v/>
      </c>
      <c r="B2674" s="7" t="inlineStr">
        <is>
          <t>其他</t>
        </is>
      </c>
      <c r="C2674" s="7" t="n"/>
      <c r="D2674" s="14" t="n">
        <v>43553</v>
      </c>
      <c r="E2674" s="7" t="inlineStr">
        <is>
          <t>【學術專車資訊】中研院-中央清大線於108年4月1日起更新時刻表、停靠點資訊，詳細內容請參考附件。</t>
        </is>
      </c>
      <c r="F2674" s="9" t="inlineStr">
        <is>
          <t>有關本校【學術專車】 中研院-中央清大線於108年4月1日起更新時刻表、停靠點資訊，詳細內容請參考附件。
(一) 更新每週一、三、五之路線時刻表。
(二) 每日最後一班次會停靠中央大學。
(三) 不再停靠清華大學台積館及南港展覽館站。
【學術專車】 中研院-中央清大線 108.3.28更新</t>
        </is>
      </c>
      <c r="G2674" s="7" t="inlineStr">
        <is>
          <t>【學術專車】 中研院-中央清大線 108.3.28更新</t>
        </is>
      </c>
      <c r="H2674" s="7" t="inlineStr">
        <is>
          <t>http://www.phy.ncu.edu.tw/wp-content/uploads/2019/03/【學術專車】-中研院-中央清大線-108.3.28更新.pdf</t>
        </is>
      </c>
      <c r="I2674" s="7" t="n"/>
      <c r="J2674" s="7" t="n"/>
      <c r="K2674" s="7" t="n"/>
      <c r="L2674" s="7" t="n"/>
      <c r="M2674" s="7" t="inlineStr">
        <is>
          <t>https://www.phy.ncu.edu.tw/news/%e3%80%90%e5%ad%b8%e8%a1%93%e5%b0%88%e8%bb%8a%e8%b3%87%e8%a8%8a%e3%80%91%e4%b8%ad%e7%a0%94%e9%99%a2-%e4%b8%ad%e5%a4%ae%e6%b8%85%e5%a4%a7%e7%b7%9a%e6%96%bc108%e5%b9%b44%e6%9c%881%e6%97%a5%e8%b5%b7/</t>
        </is>
      </c>
      <c r="N2674" s="7" t="inlineStr">
        <is>
          <t>許慧君</t>
        </is>
      </c>
    </row>
    <row r="2675" ht="144" customHeight="1">
      <c r="A2675" s="7">
        <f>TRUE()</f>
        <v/>
      </c>
      <c r="B2675" s="7" t="inlineStr">
        <is>
          <t>獎學金</t>
        </is>
      </c>
      <c r="C2675" s="7" t="n"/>
      <c r="D2675" s="14" t="n">
        <v>43552</v>
      </c>
      <c r="E2675" s="7" t="inlineStr">
        <is>
          <t>賀!博士班陳香穎同學榮獲2019年第十二屆台灣女科學家「孟粹珠獎學金」</t>
        </is>
      </c>
      <c r="F2675" s="9" t="inlineStr">
        <is>
          <t>http://wcscamp-register.com/wcs_web/news_56.html
孟粹珠獎學金：國立中央大學物理研究所博士班二年級學生陳香穎同學
陳香穎同學在2015年大三暑假時，隨同博士班學長，與生醫理工學院的團隊合作，開拓新領域研究，對癌細胞入侵到密緻單層血管內皮細胞後，所造成不同的集體運動行為進行探討，發現癌細胞會逐漸團簇，並在團簇中展現紊流般的集體運動行為，而細胞團簇隨時間增長而變大，為造成更紊亂的集體運動行為的主因，此研究陳同學以第一作者身分於2018年發表在美國物理評論快報(Physical Review Letters)。2016年暑假，陳同學同時領導另一團隊探討水面非線性法拉第波，因外界上下振動之驅動振幅增加而失穩後，造成時空上突發之不穩定突波(Rogue Wave)，找出預警指標，此研究無疑對此爭議性議題找到明確的答案，此研究陳同學也以第一作者身分發表於2018年美國流體物理評論期刊(Physical Review Fluids)，其優異研究能力及領導表現贏得高度讚賞。</t>
        </is>
      </c>
      <c r="G2675" s="7" t="inlineStr">
        <is>
          <t>http://wcscamp-register.com/wcs_web/news_56.html</t>
        </is>
      </c>
      <c r="H2675" s="7" t="inlineStr">
        <is>
          <t>http://wcscamp-register.com/wcs_web/news_56.html</t>
        </is>
      </c>
      <c r="I2675" s="7" t="n"/>
      <c r="J2675" s="7" t="n"/>
      <c r="K2675" s="7" t="n"/>
      <c r="L2675" s="7" t="n"/>
      <c r="M2675" s="7" t="inlineStr">
        <is>
          <t>https://www.phy.ncu.edu.tw/news/%e8%b3%80%e9%99%b3%e9%a6%99%e7%a9%8e%e5%90%8c%e5%ad%b8%e6%a6%ae%e7%8d%b22019%e5%b9%b4%e7%ac%ac%e5%8d%81%e4%ba%8c%e5%b1%86%e5%8f%b0%e7%81%a3%e5%a5%b3%e7%a7%91%e5%ad%b8%e5%ae%b6%e3%80%8c%e5%ad%9f/</t>
        </is>
      </c>
      <c r="N2675" s="7" t="inlineStr">
        <is>
          <t>許慧君</t>
        </is>
      </c>
    </row>
    <row r="2676" ht="357" customHeight="1">
      <c r="A2676" s="7">
        <f>TRUE()</f>
        <v/>
      </c>
      <c r="B2676" s="7" t="inlineStr">
        <is>
          <t>招生</t>
        </is>
      </c>
      <c r="C2676" s="7" t="inlineStr">
        <is>
          <t>高中生</t>
        </is>
      </c>
      <c r="D2676" s="14" t="n">
        <v>43551</v>
      </c>
      <c r="E2676" s="7" t="inlineStr">
        <is>
          <t>108學年度大學個人申請入學第二階段指定項目甄試通知函</t>
        </is>
      </c>
      <c r="F2676" s="9" t="inlineStr">
        <is>
          <t>108學年度大學個人申請入學第二階段指定項目甄試通知函內容如下，敬請查閱。
 通知函正本於108年3月27日以限時郵件寄出，敬請注意收件，謝謝！
一、隨函檢附本校指定項目甄試繳費及上傳審查資料通知單(可至本校招生組網站查詢)。
二、報到日期、時間及地點：
日期：108年04月18日（星期四）
時間：本系將於4月10日16：00前公佈面試順序表於本系網頁，公告後即不得要求更改；4月17日逕予錄取放榜後，公佈最終版（排除逕予錄取者），不再另行寄發紙本通知單，請各位考生務必上網確認報到及面試順序。
地點：健雄館（原科學四館）六樓S4-627室
三、考生應攜帶物品（報到繳驗文件）：
本通知函、身分證明文件（附有照片之學生證、身分證正本或健保卡）
四、注意事項：
請依所屬之指定報到時間親自辦理報到。如預期會因故遲到者請事先告知，若於當天面試全部結束前完成報到，將安排於最後一位考生之後遞補面試，不得異議。
面試方式及流程：請參閱本系考生須知（請至本校招生組網站查詢）。各試場面試完畢後，請等待工作人員引領至下一個試場。為控管時間流程，每個試場面試結束前1分鐘，工作人員將敲門3聲以作提醒，面試時間到時敲門1聲後隨即開門。
自報到時間起至完成面試流程約需一小時。
五、招生宣傳說明會：
面試當日本系將於上午9:00、11:00及下午13:50、15:50為考生及家長們進行學系簡介及意見交流，同時備有餐點（採自助式），誠摯邀請考生及家長參加。
Open House參觀日：108年04月24日（面試當日發放邀請函）。
六、聯絡方式：
聯絡人：物理系辦公室 吳小姐
聯絡電話：(03) 422-7151轉分機65300
傳真：(03) 4251175
E-mail: cswu@ncu.edu.tw
物理系網頁：http://www.phy.ncu.edu.tw/</t>
        </is>
      </c>
      <c r="G2676" s="7" t="inlineStr">
        <is>
          <t>cswu@ncu.edu.tw</t>
        </is>
      </c>
      <c r="H2676" s="7" t="inlineStr">
        <is>
          <t>mailto:cswu@ncu.edu.tw</t>
        </is>
      </c>
      <c r="I2676" s="7" t="inlineStr">
        <is>
          <t>http://www.phy.ncu.edu.tw/</t>
        </is>
      </c>
      <c r="J2676" s="7" t="inlineStr">
        <is>
          <t>http://www.phy.ncu.edu.tw/</t>
        </is>
      </c>
      <c r="K2676" s="7" t="n"/>
      <c r="L2676" s="7" t="n"/>
      <c r="M2676" s="7" t="inlineStr">
        <is>
          <t>https://www.phy.ncu.edu.tw/news/108%e5%ad%b8%e5%b9%b4%e5%ba%a6%e5%a4%a7%e5%ad%b8%e5%80%8b%e4%ba%ba%e7%94%b3%e8%ab%8b%e5%85%a5%e5%ad%b8%e7%ac%ac%e4%ba%8c%e9%9a%8e%e6%ae%b5%e6%8c%87%e5%ae%9a%e9%a0%85%e7%9b%ae%e7%94%84%e8%a9%a6/</t>
        </is>
      </c>
      <c r="N2676" s="7" t="inlineStr">
        <is>
          <t>吳菁穗</t>
        </is>
      </c>
    </row>
    <row r="2677" ht="321" customHeight="1">
      <c r="A2677" s="7">
        <f>TRUE()</f>
        <v/>
      </c>
      <c r="B2677" s="7" t="inlineStr">
        <is>
          <t>演講</t>
        </is>
      </c>
      <c r="C2677" s="7" t="n"/>
      <c r="D2677" s="14" t="n">
        <v>43550</v>
      </c>
      <c r="E2677" s="7" t="inlineStr">
        <is>
          <t>Colloquium20190402-LiteBIRD Satellite for Tests of Cosmic Inflation and Quantum Gravity</t>
        </is>
      </c>
      <c r="F2677" s="9" t="inlineStr">
        <is>
          <t>Colloquium
Department of Physics, NCU
LiteBIRD Satellite for Tests of Cosmic Inflation and Quantum Gravity
Speaker
Prof. Masashi Hazumi
Institute of Nuclear and Particle Studies, High Energy Accelerator Research Organization (KEK)
and
Kavli Institute for the Physics and Mathematics of the Universe (Kavli IPMU), UTIAS, The University of Tokyo
Date 2019.04.02(Tue)
Time 14:00-16:00
Place S4-625
Abstract
Cosmic Inflation is the leading hypothesis to resolve the problems in the Big Bang theory. It predicts that primordial gravitational waves were created during the inflationary era, which then imprinted large-scale curl patterns in the cosmic microwave background (CMB) polarization map, called the B-modes. Measurements of the CMB B-mode signals are known as the best probe to detect the primordial gravitational waves. LiteBIRD is a candidate for a JAXA’s strategic large mission to map the polarization of the CMB radiation over the full sky at large angular scales with unprecedented precision, which will offer us a crucial test of cosmic inflation. It will also serve as the first crucial test of quantum gravity such as superstring theory. Precise polarization maps of LiteBIRD will also provide us with valuable pieces of information on particle physics and astrophysics.In this talk, I will give an overview of the science and design of LiteBIRD.</t>
        </is>
      </c>
      <c r="G2677" s="7" t="n"/>
      <c r="H2677" s="7" t="n"/>
      <c r="I2677" s="7" t="n"/>
      <c r="J2677" s="7" t="n"/>
      <c r="K2677" s="7" t="n"/>
      <c r="L2677" s="7" t="n"/>
      <c r="M2677" s="7" t="inlineStr">
        <is>
          <t>https://www.phy.ncu.edu.tw/news/colloquium20190402-litebird-satellite-for-tests-of-cosmic-inflation-and-quantum-gravity/</t>
        </is>
      </c>
      <c r="N2677" s="7" t="inlineStr">
        <is>
          <t>許慧君</t>
        </is>
      </c>
    </row>
    <row r="2678" ht="27" customHeight="1">
      <c r="A2678" s="7">
        <f>TRUE()</f>
        <v/>
      </c>
      <c r="B2678" s="7" t="inlineStr">
        <is>
          <t>獎學金</t>
        </is>
      </c>
      <c r="C2678" s="7" t="n"/>
      <c r="D2678" s="14" t="n">
        <v>43550</v>
      </c>
      <c r="E2678" s="7" t="inlineStr">
        <is>
          <t>107-2物理學系德成基金會獎學金得獎名單</t>
        </is>
      </c>
      <c r="F2678" s="9" t="inlineStr">
        <is>
          <t>請得獎同學盡速至物理系辦領取文件
學士班 廖育資</t>
        </is>
      </c>
      <c r="G2678" s="7" t="n"/>
      <c r="H2678" s="7" t="n"/>
      <c r="I2678" s="7" t="n"/>
      <c r="J2678" s="7" t="n"/>
      <c r="K2678" s="7" t="n"/>
      <c r="L2678" s="7" t="n"/>
      <c r="M2678" s="7" t="inlineStr">
        <is>
          <t>https://www.phy.ncu.edu.tw/news/107-2%e7%89%a9%e7%90%86%e5%ad%b8%e7%b3%bb%e5%be%b7%e6%88%90%e5%9f%ba%e9%87%91%e6%9c%83%e7%8d%8e%e5%ad%b8%e9%87%91%e5%be%97%e7%8d%8e%e5%90%8d%e5%96%ae/</t>
        </is>
      </c>
      <c r="N2678" s="7" t="inlineStr">
        <is>
          <t>許慧君</t>
        </is>
      </c>
    </row>
    <row r="2679" ht="40" customHeight="1">
      <c r="A2679" s="7">
        <f>TRUE()</f>
        <v/>
      </c>
      <c r="B2679" s="7" t="inlineStr">
        <is>
          <t>獎學金</t>
        </is>
      </c>
      <c r="C2679" s="7" t="n"/>
      <c r="D2679" s="14" t="n">
        <v>43550</v>
      </c>
      <c r="E2679" s="7" t="inlineStr">
        <is>
          <t>107-2物理學系聚碩科技獎學金得獎名單</t>
        </is>
      </c>
      <c r="F2679" s="9" t="inlineStr">
        <is>
          <t>請得獎同學盡速至物理系辦領取文件
學士班 張允瑄
學士班 羅偉碩</t>
        </is>
      </c>
      <c r="G2679" s="7" t="n"/>
      <c r="H2679" s="7" t="n"/>
      <c r="I2679" s="7" t="n"/>
      <c r="J2679" s="7" t="n"/>
      <c r="K2679" s="7" t="n"/>
      <c r="L2679" s="7" t="n"/>
      <c r="M2679" s="7" t="inlineStr">
        <is>
          <t>https://www.phy.ncu.edu.tw/news/107-2%e7%89%a9%e7%90%86%e5%ad%b8%e7%b3%bb%e8%81%9a%e7%a2%a9%e7%a7%91%e6%8a%80%e7%8d%8e%e5%ad%b8%e9%87%91%e5%be%97%e7%8d%8e%e5%90%8d%e5%96%ae/</t>
        </is>
      </c>
      <c r="N2679" s="7" t="inlineStr">
        <is>
          <t>許慧君</t>
        </is>
      </c>
    </row>
    <row r="2680" ht="170" customHeight="1">
      <c r="A2680" s="7">
        <f>TRUE()</f>
        <v/>
      </c>
      <c r="B2680" s="7" t="inlineStr">
        <is>
          <t>獎學金</t>
        </is>
      </c>
      <c r="C2680" s="7" t="n"/>
      <c r="D2680" s="14" t="n">
        <v>43550</v>
      </c>
      <c r="E2680" s="7" t="inlineStr">
        <is>
          <t>107-2物理學系上詮光纖獎學金得獎名單</t>
        </is>
      </c>
      <c r="F2680" s="9" t="inlineStr">
        <is>
          <t>請得獎同學盡速至物理系辦領取文件
補助學生出國交流獎助
博士班 黃朝暉
碩士班 李明晏
碩士班 賴培築
碩士班 林禮興
補助學生出席國際會議
博士班 江冠勳
博士班 王彣
博士班 謝妮恩
碩士班 陳翁基
研究傑出獎助
碩士班 湯士昀</t>
        </is>
      </c>
      <c r="G2680" s="7" t="n"/>
      <c r="H2680" s="7" t="n"/>
      <c r="I2680" s="7" t="n"/>
      <c r="J2680" s="7" t="n"/>
      <c r="K2680" s="7" t="n"/>
      <c r="L2680" s="7" t="n"/>
      <c r="M2680" s="7" t="inlineStr">
        <is>
          <t>https://www.phy.ncu.edu.tw/news/107-2%e7%89%a9%e7%90%86%e5%ad%b8%e7%b3%bb%e4%b8%8a%e8%a9%ae%e5%85%89%e7%ba%96%e7%8d%8e%e5%ad%b8%e9%87%91%e5%be%97%e7%8d%8e%e5%90%8d%e5%96%ae/</t>
        </is>
      </c>
      <c r="N2680" s="7" t="inlineStr">
        <is>
          <t>許慧君</t>
        </is>
      </c>
    </row>
    <row r="2681">
      <c r="A2681" s="7">
        <f>TRUE()</f>
        <v/>
      </c>
      <c r="B2681" s="7" t="inlineStr">
        <is>
          <t>獎學金</t>
        </is>
      </c>
      <c r="C2681" s="7" t="n"/>
      <c r="D2681" s="14" t="n">
        <v>43550</v>
      </c>
      <c r="E2681" s="7" t="inlineStr">
        <is>
          <t>107-2學期物理系聚碩科技獎學金第二次受理申請公告(申請截止日:4/12)</t>
        </is>
      </c>
      <c r="F2681" s="7" t="inlineStr">
        <is>
          <t>本獎學金用於補助大學部學生出國交流獎助（開會、研修實驗、交換生）。國立中央大學物理學系聚碩科技獎學金辦法(1051004系務會議)國立中央大學物理學系聚碩科技獎學金申請表補助2019.04-2019.09出國申請案 (出國期間為2019.04前亦可申請)</t>
        </is>
      </c>
      <c r="G2681" s="7" t="inlineStr">
        <is>
          <t>國立中央大學物理學系聚碩科技獎學金辦法(1051004系務會議)</t>
        </is>
      </c>
      <c r="H2681" s="7" t="inlineStr">
        <is>
          <t>http://www.phy.ncu.edu.tw/wp-content/uploads/2019/01/%E5%9C%8B%E7%AB%8B%E4%B8%AD%E5%A4%AE%E5%A4%A7%E5%AD%B8%E7%89%A9%E7%90%86%E5%AD%B8%E7%B3%BB%E8%81%9A%E7%A2%A9%E7%A7%91%E6%8A%80%E7%8D%8E%E5%AD%B8%E9%87%91%E8%BE%A6%E6%B3%951051004%E7%B3%BB%E5%8B%99%E6%9C%83%E8%AD%B0.pdf</t>
        </is>
      </c>
      <c r="I2681" s="7" t="inlineStr">
        <is>
          <t>國立中央大學物理學系聚碩科技獎學金申請表</t>
        </is>
      </c>
      <c r="J2681" s="7" t="inlineStr">
        <is>
          <t>http://www.phy.ncu.edu.tw/wp-content/uploads/2019/01/%E5%9C%8B%E7%AB%8B%E4%B8%AD%E5%A4%AE%E5%A4%A7%E5%AD%B8%E7%89%A9%E7%90%86%E5%AD%B8%E7%B3%BB%E8%81%9A%E7%A2%A9%E7%A7%91%E6%8A%80%E7%8D%8E%E5%AD%B8%E9%87%91%E7%94%B3%E8%AB%8B%E8%A1%A8.doc</t>
        </is>
      </c>
      <c r="K2681" s="7" t="n"/>
      <c r="L2681" s="7" t="n"/>
      <c r="M2681" s="7" t="inlineStr">
        <is>
          <t>https://www.phy.ncu.edu.tw/news/107-2%e5%ad%b8%e6%9c%9f%e7%89%a9%e7%90%86%e7%b3%bb%e8%81%9a%e7%a2%a9%e7%a7%91%e6%8a%80%e7%8d%8e%e5%ad%b8%ef%a4%8a%e7%ac%ac%e4%ba%8c%e6%ac%a1%e5%8f%97%e7%90%86%e7%94%b3%e8%ab%8b%e5%85%ac%e5%91%8a/</t>
        </is>
      </c>
      <c r="N2681" s="7" t="inlineStr">
        <is>
          <t>許慧君</t>
        </is>
      </c>
    </row>
    <row r="2682" ht="409.6" customHeight="1">
      <c r="A2682" s="7">
        <f>TRUE()</f>
        <v/>
      </c>
      <c r="B2682" s="7" t="inlineStr">
        <is>
          <t>其他</t>
        </is>
      </c>
      <c r="C2682" s="7" t="n"/>
      <c r="D2682" s="14" t="n">
        <v>43550</v>
      </c>
      <c r="E2682" s="7" t="inlineStr">
        <is>
          <t>107-2 MATLAB訓練課程開課呦，從基礎到進階應用強化你的程式設計力</t>
        </is>
      </c>
      <c r="F2682" s="9" t="inlineStr">
        <is>
          <t>此系列課程專門為 MATLAB 學習者設計，希望藉訓練幫助使用者充分地了解 MATLAB 程式語言，課程從基礎到進階由原廠講師蒞校指導，訓練課程內容包括：
基礎程式技術、進階程式設計、Simulink 基礎概念、使用MATLAB進行科學與工程運算、資料分析的應用、使用 MATLAB 進行大數據分析、MATLAB於影像處理之應用、MATLAB於電腦視覺之應用、Autonomous System/Robotics的演算法開發、從MATLAB產生高效率的C程式碼、與可被Python呼叫的元件、電腦視覺之深度學習應用....等
因為場地有限請有興趣者，把握時間報名參加。各場次時間與報名連結如下
活動地點：志希館 002教室   活動承辦人：教務處教學發展中心 蔡先生 （57137/dwtsai@ncu.edu.tw）
可以依自己的程式能力階段與興趣選擇上課場次
MATLAB 基礎程式技術
3/26  09:00-12:00 ，1300-1600
https://reurl.cc/WxbRx
MATLAB 進階程式設計
3/29  09:00-12:00 ，1300-1600
https://reurl.cc/QR2R5
Simulink 基礎概念
4/9 09:00-12:00
https://reurl.cc/z1Q1V
使用MATLAB進行科學與工程運算
4/12 13:00-16:00
https://reurl.cc/bVdYd
MATLAB 於資料分析的應用
4/19 13:00-16:00
https://reurl.cc/EjmgA
如何使用 MATLAB 進行大數據分析
4/22 13:00-16:00
https://reurl.cc/z1Qqe
MATLAB於影像處理之應用
4/30 09:00-12:00
https://reurl.cc/LW2nx
MATLAB於電腦視覺之應用
5/7 09:00-12:00
https://reurl.cc/qVpKD
Autonomous System/Robotics的演算法開發
5/10 13:00-16:00
https://reurl.cc/8veeb
從MATLAB產生高效率的C程式碼、與可被Python呼叫的元件
5/17 13:00-16:00
https://s.yam.com/Sn7pr
MATLAB於電腦視覺之深度學習應用
5/20 13:00-16:00
https://reurl.cc/MO29W
=============2019 MATLAB全校授權版================
申請與授權說明連結 https://reurl.cc/2jM76
=================================================
MATLAB 線上影音
https://www.terasoft.com.tw/videos/index.asp
活動時間
2019-03-26 09:00 至 2019-05-20 16:00
活動地點
志希館 002教室
聯       絡
教務處教學發展中心蔡先生
電       話
57137
電子郵件
dwtsai@ncu.edu.tw</t>
        </is>
      </c>
      <c r="G2682" s="7" t="inlineStr">
        <is>
          <t>https://reurl.cc/WxbRx</t>
        </is>
      </c>
      <c r="H2682" s="7" t="inlineStr">
        <is>
          <t>https://reurl.cc/WxbRx</t>
        </is>
      </c>
      <c r="I2682" s="7" t="inlineStr">
        <is>
          <t>https://reurl.cc/QR2R5</t>
        </is>
      </c>
      <c r="J2682" s="7" t="inlineStr">
        <is>
          <t>https://reurl.cc/QR2R5</t>
        </is>
      </c>
      <c r="K2682" s="7" t="inlineStr">
        <is>
          <t>https://reurl.cc/z1Q1V</t>
        </is>
      </c>
      <c r="L2682" s="7" t="inlineStr">
        <is>
          <t>https://reurl.cc/z1Q1V</t>
        </is>
      </c>
      <c r="M2682" s="7" t="inlineStr">
        <is>
          <t>https://www.phy.ncu.edu.tw/news/107-2-matlab%e8%a8%93%e7%b7%b4%e8%aa%b2%e7%a8%8b%e9%96%8b%e8%aa%b2%e5%91%a6%ef%bc%8c%e5%be%9e%e5%9f%ba%e7%a4%8e%e5%88%b0%e9%80%b2%e9%9a%8e%e6%87%89%e7%94%a8%e5%bc%b7%e5%8c%96%e4%bd%a0%e7%9a%84/</t>
        </is>
      </c>
      <c r="N2682" s="7" t="inlineStr">
        <is>
          <t>許慧君</t>
        </is>
      </c>
    </row>
    <row r="2683" ht="321" customHeight="1">
      <c r="A2683" s="7">
        <f>TRUE()</f>
        <v/>
      </c>
      <c r="B2683" s="7" t="inlineStr">
        <is>
          <t>其他</t>
        </is>
      </c>
      <c r="C2683" s="7" t="n"/>
      <c r="D2683" s="14" t="n">
        <v>43549</v>
      </c>
      <c r="E2683" s="7" t="inlineStr">
        <is>
          <t>20190622物理小年會~報名、注意事項</t>
        </is>
      </c>
      <c r="F2683" s="9" t="inlineStr">
        <is>
          <t>流程相關訊息: 2019小年會公告(含流程)   2019小年會注意事項
報名時間:民國108年3月18日至民國108年4月22日
報名方式:上網填寫表單 https://www.surveycake.com/s/mr7vr
海報格式
海報尺寸為A0(全開)，格式、顏色並無規定。(實驗物理可成另有規定)。
請在民國108年6月7日(五)之前，將檔案用「小年會參賽編號.pdf」為檔名，寄至annualmeeting@phy.ncu.edu.tw 小年會官方信箱。(附註：在完成報名後，會收到一組小年會參賽編號)
會議規則
(1)實驗發表：參加者主要為本系大一、大二學生，在實驗物理課老師之協調安排下分組參加。
第一階段(上午)為海報講解，每組需在自己的海報欄位前講解自己所做之實驗內容，預計每組會有1位評審教授分別評鑑(詳看教授細項)。
第二階段(下午)為簡報報告，實驗班各推派2組，共6組輪流進行報告，每組時間10分鐘，提問5分鐘，將以計時器做計時，全部結束後由評審教授做第一階段及第二階段的實驗總講評。(15*6=90min)
(2) 專題發表：參加者主要為本系大三、大四及他校參賽者，在實驗室老師之指導下參加。
第一階段(上午)為海報講解，每組需在自己的海報欄位前講解自己所做之實驗內容，最後抽出1組，於午餐時間公布進入二階組別。
第二階段(下午)為簡報報告，每組時間10分鐘，提問5分鐘，將以計時器做計時，全部結束後由評審教授做第一階段及第二階段的實驗總講評。(15=15min)
會議資訊
會議時間：民國107年6月22日(六) 早上8時至下午5時10分
會議地點：科學四館625教室
負責人：黃少榆0955477708 jack980180qq@gmail.com</t>
        </is>
      </c>
      <c r="G2683" s="7" t="inlineStr">
        <is>
          <t>2019小年會公告(含流程)</t>
        </is>
      </c>
      <c r="H2683" s="7" t="inlineStr">
        <is>
          <t>http://www.phy.ncu.edu.tw/wp-content/uploads/2019/03/2019小年會公告含流程.pdf</t>
        </is>
      </c>
      <c r="I2683" s="7" t="inlineStr">
        <is>
          <t>2019小年會注意事項</t>
        </is>
      </c>
      <c r="J2683" s="7" t="inlineStr">
        <is>
          <t>http://www.phy.ncu.edu.tw/wp-content/uploads/2019/03/2019小年會注意事項.pdf</t>
        </is>
      </c>
      <c r="K2683" s="7" t="inlineStr">
        <is>
          <t>https://www.surveycake.com/s/mr7vr</t>
        </is>
      </c>
      <c r="L2683" s="7" t="inlineStr">
        <is>
          <t>https://www.surveycake.com/s/mr7vr</t>
        </is>
      </c>
      <c r="M2683" s="7" t="inlineStr">
        <is>
          <t>https://www.phy.ncu.edu.tw/news/20190622%e7%89%a9%e7%90%86%e5%b0%8f%e5%b9%b4%e6%9c%83%e5%a0%b1%e5%90%8d%e3%80%81%e6%b3%a8%e6%84%8f%e4%ba%8b%e9%a0%85/</t>
        </is>
      </c>
      <c r="N2683" s="7" t="inlineStr">
        <is>
          <t>劉怡貞</t>
        </is>
      </c>
    </row>
    <row r="2684" ht="170" customHeight="1">
      <c r="A2684" s="7">
        <f>TRUE()</f>
        <v/>
      </c>
      <c r="B2684" s="7" t="inlineStr">
        <is>
          <t>其他</t>
        </is>
      </c>
      <c r="C2684" s="7" t="n"/>
      <c r="D2684" s="14" t="n">
        <v>43546</v>
      </c>
      <c r="E2684" s="7" t="inlineStr">
        <is>
          <t>「107學年度第2學期全校培訓工作坊」-教務處108/3/22、3/26(本校綜教館3樓創意空間)</t>
        </is>
      </c>
      <c r="F2684" s="9" t="inlineStr">
        <is>
          <t>本校(中大)教務處謹訂於108年3月22日及3月26日，假本校綜教館3樓創意空間，舉辦「107學年度第2學期全校培訓工作坊」，學生踴躍報名參加。
一、活動主題：資深TA經驗分享。
二、活動場次：（1）基礎TA培訓-一般課程：108年3月22日下
午1：00-3：00，地點O-313，主講人：中文系林廣一博士
生。（2）進階TA培訓-學習與社會參與：108年3月26日，⋯⋯
上午10：00-12：00，地點O-313，主講人：服務學習辦公
室莊麗葉行政專員。（3）進階TA培訓-專題與討論：
108年3月26日下午1：00-3：00，地點O-314，主講人：學
習所張懷鐵、李佳霓碩士生。
三、報名方式：採線上報名，網址https://reurl.cc/dLZqD。
四、本活動提供TA研習證書，統一於4月底發放各系所。
五、附件：宣傳海報。</t>
        </is>
      </c>
      <c r="G2684" s="7" t="inlineStr">
        <is>
          <t>http://www.phy.ncu.edu.tw/wp-content/uploads/2019/03/107-2TA</t>
        </is>
      </c>
      <c r="H2684" s="7" t="inlineStr">
        <is>
          <t>http://www.phy.ncu.edu.tw/wp-content/uploads/2019/03/107-2TA培訓工作坊海報.jpg</t>
        </is>
      </c>
      <c r="I2684" s="7" t="n"/>
      <c r="J2684" s="7" t="n"/>
      <c r="K2684" s="7" t="n"/>
      <c r="L2684" s="7" t="n"/>
      <c r="M2684" s="7" t="inlineStr">
        <is>
          <t>https://www.phy.ncu.edu.tw/news/%e3%80%8c107%e5%ad%b8%e5%b9%b4%e5%ba%a6%e7%ac%ac2%e5%ad%b8%e6%9c%9f%e5%85%a8%e6%a0%a1%e5%9f%b9%e8%a8%93%e5%b7%a5%e4%bd%9c%e5%9d%8a%e3%80%8d-%e6%95%99%e5%8b%99%e8%99%95108-3-22%e3%80%813-26%e6%9c%ac/</t>
        </is>
      </c>
      <c r="N2684" s="7" t="inlineStr">
        <is>
          <t>劉怡貞</t>
        </is>
      </c>
    </row>
    <row r="2685" ht="222" customHeight="1">
      <c r="A2685" s="7">
        <f>TRUE()</f>
        <v/>
      </c>
      <c r="B2685" s="7" t="inlineStr">
        <is>
          <t>演講</t>
        </is>
      </c>
      <c r="C2685" s="7" t="n"/>
      <c r="D2685" s="14" t="n">
        <v>43546</v>
      </c>
      <c r="E2685" s="7" t="inlineStr">
        <is>
          <t>Talk20190430-Understanding how particles are created via exclusive charm meson event studies</t>
        </is>
      </c>
      <c r="F2685" s="9" t="inlineStr">
        <is>
          <t>Department of Physics, NCU
Understanding how particles are created via exclusive charm meson event studies
粒子的誕生
Speaker
Prof. Augustine E. Chen (陳鎰鋒教授)
Dept. of Physics, NCU
Date 2019.04.30 (Tue)
Time 10:00-12:00
Place S4-625
Abstract
Physical world is built on particles, yet our knowledge of how they created is limited. In Belle experiment, exclusive 2-, 3-, &amp; 4-Body charm meson events are studied which leads to the understanding of particle creation.
Models like PYTHIA (string model) or HERWIG (cluster model) fail to describe our result, while factorization (pQCD) with Quasi-particle seem to be success. Preliminary results of cross section, production angle, Xp, event topology, V/PS ratio and resonances will be presented and discussed. Still there are more works and challenges.</t>
        </is>
      </c>
      <c r="G2685" s="7" t="n"/>
      <c r="H2685" s="7" t="n"/>
      <c r="I2685" s="7" t="n"/>
      <c r="J2685" s="7" t="n"/>
      <c r="K2685" s="7" t="n"/>
      <c r="L2685" s="7" t="n"/>
      <c r="M2685" s="7" t="inlineStr">
        <is>
          <t>https://www.phy.ncu.edu.tw/news/talk20190430-understanding-how-particles-are-created-via-exclusive-charm-meson-event-studies/</t>
        </is>
      </c>
      <c r="N2685" s="7" t="inlineStr">
        <is>
          <t>許慧君</t>
        </is>
      </c>
    </row>
    <row r="2686" ht="144" customHeight="1">
      <c r="A2686" s="7">
        <f>TRUE()</f>
        <v/>
      </c>
      <c r="B2686" s="7" t="inlineStr">
        <is>
          <t>招生</t>
        </is>
      </c>
      <c r="C2686" s="7" t="n"/>
      <c r="D2686" s="14" t="n">
        <v>43546</v>
      </c>
      <c r="E2686" s="7" t="inlineStr">
        <is>
          <t>108學年度碩士班考試入學複試錄取名單</t>
        </is>
      </c>
      <c r="F2686" s="9" t="inlineStr">
        <is>
          <t>http://pdc.adm.ncu.edu.tw/postM/post/adm/1080321_1.pdf
正取生成績單及錄取報到資料於3/22以掛號寄至通訊地址。請於 108年4月12日（五）前，備妥新生報到表、切結書（或學位證書正本/影本及大學歷年成績單），親送中央大學物理系辦公室或以掛號郵寄『32001桃園市中壢區中大路300號中央大學物理系辦公室許小姐收』，以完成報到手續。
備取生成績單於3/22以掛號寄至通訊地址
正取生報到後，如有缺額將依序通知備取生，先以電話通知(連絡電話若有錯誤（如空號）致無法聯繫考生，考生應自行負責)，並同時以掛號郵寄錄取通知書及新生報到資料至考生報名時提供之通訊地址。另網路報名系統可查詢目前備取情形，備取生請隨時留意，若逾遞補期限不得以未接獲通知為由要求補救措施。
https://cis.ncu.edu.tw/ExamRegister/checkin?activityNo=85</t>
        </is>
      </c>
      <c r="G2686" s="7" t="inlineStr">
        <is>
          <t>http://pdc.adm.ncu.edu.tw/postM/post/adm/1080321_1.pdf</t>
        </is>
      </c>
      <c r="H2686" s="7" t="inlineStr">
        <is>
          <t>http://pdc.adm.ncu.edu.tw/postM/post/adm/1080321_1.pdf</t>
        </is>
      </c>
      <c r="I2686" s="7" t="inlineStr">
        <is>
          <t>https://cis.ncu.edu.tw/ExamRegister/checkin?activityNo=85</t>
        </is>
      </c>
      <c r="J2686" s="7" t="inlineStr">
        <is>
          <t>https://cis.ncu.edu.tw/ExamRegister/checkin?activityNo=85</t>
        </is>
      </c>
      <c r="K2686" s="7" t="n"/>
      <c r="L2686" s="7" t="n"/>
      <c r="M2686" s="7" t="inlineStr">
        <is>
          <t>https://www.phy.ncu.edu.tw/news/108%e5%ad%b8%e5%b9%b4%e5%ba%a6%e7%a2%a9%e5%a3%ab%e7%8f%ad%e8%80%83%e8%a9%a6%e5%85%a5%e5%ad%b8%e8%a4%87%e8%a9%a6%e9%8c%84%e5%8f%96%e5%90%8d%e5%96%ae/</t>
        </is>
      </c>
      <c r="N2686" s="7" t="inlineStr">
        <is>
          <t>許慧君</t>
        </is>
      </c>
    </row>
    <row r="2687">
      <c r="A2687" s="7">
        <f>TRUE()</f>
        <v/>
      </c>
      <c r="B2687" s="7" t="inlineStr">
        <is>
          <t>其他</t>
        </is>
      </c>
      <c r="C2687" s="7" t="n"/>
      <c r="D2687" s="14" t="n">
        <v>43544</v>
      </c>
      <c r="E2687" s="7" t="inlineStr">
        <is>
          <t>104週年校慶</t>
        </is>
      </c>
      <c r="F2687" s="7" t="inlineStr">
        <is>
          <t>http://ncusec.ncu.edu.tw/ncu104/anniversary/</t>
        </is>
      </c>
      <c r="G2687" s="7" t="inlineStr">
        <is>
          <t>http://ncusec.ncu.edu.tw/ncu104/anniversary/</t>
        </is>
      </c>
      <c r="H2687" s="7" t="inlineStr">
        <is>
          <t>http://ncusec.ncu.edu.tw/ncu104/anniversary/</t>
        </is>
      </c>
      <c r="I2687" s="7" t="inlineStr">
        <is>
          <t>http://www.phy.ncu.edu.tw/wp-content/uploads/2019/03/slide1.</t>
        </is>
      </c>
      <c r="J2687" s="7" t="inlineStr">
        <is>
          <t>http://www.phy.ncu.edu.tw/wp-content/uploads/2019/03/slide1.jpg</t>
        </is>
      </c>
      <c r="K2687" s="7" t="n"/>
      <c r="L2687" s="7" t="n"/>
      <c r="M2687" s="7" t="inlineStr">
        <is>
          <t>https://www.phy.ncu.edu.tw/news/104%e9%80%b1%e5%b9%b4%e6%a0%a1%e6%85%b6/</t>
        </is>
      </c>
      <c r="N2687" s="7" t="inlineStr">
        <is>
          <t>許慧君</t>
        </is>
      </c>
    </row>
    <row r="2688" ht="409.6" customHeight="1">
      <c r="A2688" s="7">
        <f>TRUE()</f>
        <v/>
      </c>
      <c r="B2688" s="7" t="inlineStr">
        <is>
          <t>演講</t>
        </is>
      </c>
      <c r="C2688" s="7" t="n"/>
      <c r="D2688" s="14" t="n">
        <v>43543</v>
      </c>
      <c r="E2688" s="7" t="inlineStr">
        <is>
          <t>Colloquium20190326-隱沒帶大地震與海嘯</t>
        </is>
      </c>
      <c r="F2688" s="9" t="inlineStr">
        <is>
          <t>Colloquium
Department of Physics, NCU
隱沒帶大地震與海嘯
Speaker
Dr. Hsu, Ya-Ju許雅儒研究員
Institute of Earth Sciences, Academia Sinica
中央研究院 地球科學研究所
Date 2019.03.26(Tue)
Time 14:00-16:00
Place S4-625
Abstract
台灣位於環太平洋地震帶的西緣，板塊聚合速率每年約8-9公分，由於聚合速率高，再加上鄰近隱沒帶在過去歷史上少有芮氏規模大於8的地震，必須特別注意潛在可能發生大地震的危害。許雅儒博士之研究主要利用全球衛星定位系統(GNSS)、地震及井下應變儀觀測資料，分析陸地及隱沒帶斷層系統在地震周期中不同時段之地表變形特性、斷層帶的物理性質及岩石圈之應力狀態；進一步根據這些資訊估算活動斷層的滑移速率、發生大地震的潛能和可能的最大地震規模。地震發生時，利用地表觀測資料可反演發震斷層破裂分佈及預測可能引發餘震之區域，藉此作為長時間之地震活動趨勢評估及防震減災工作的參考依據。
除了陸地觀測，隱沒帶海底斷層活動也是不容忽視的一環。海底監測同樣透過GNSS定位系統，不過因為衛星訊號無法穿透海水，所以必須藉由聲波定位，陸地的GNSS站先跟船的位置做一般GPS相對定位，船的位置再跟海床聲波回應器做聲波定位，由此得知海床聲波回應器相對陸地GPS站的位置及位移速度。臺灣鄰近海域有許多大型隱沒帶海溝需要持續監測，包括琉球海溝(長約 2200 公里)、馬尼拉海溝(長約 900公里)。雖然自16世紀至今未見馬尼拉海溝有大規模地震的紀錄，但無法排除未來發生地震的可能。如同2004印尼蘇門答臘地震過往也沒有相關紀錄，地震發生後破裂卻超過1000公里。為了解地震重複周期很長的斷層活動，就必須靠長期的地質記錄。例如利用微型環礁或海岸階地相對海平面的垂直位置變化，將其和地震記錄聯結，計算古地震的垂直位移量及可能的地震規模。另外，經由槽溝開挖了解古地震斷層滑移量、研究海嘯沉積物、或者蒐集歷史文獻上的古地震紀錄也是常用的方法。
隱沒帶地震，除了會激發地震波造成強烈的地動，若地震在近海床處發生破裂，造成海床錯移，將會引發海嘯，災害可以傳播到千里以外的地方。目前地震預測是一個難度相當大的問題，因為大地震的重複周期可能高達數百至數千年，而人類對於地震的觀測也不過是近百年來的事情，要從有限的觀測去推敲地震斷層滑移千年尺度的行為，將存在很大的不確定性。雖然預測地震發生時間難度很高，但現今利用地球物理及地質資料對可能產生大地震的區域已有較好的約制，相信在今後科學家的努力之下，地震預警不再是遙不可及的夢想。</t>
        </is>
      </c>
      <c r="G2688" s="7" t="n"/>
      <c r="H2688" s="7" t="n"/>
      <c r="I2688" s="7" t="n"/>
      <c r="J2688" s="7" t="n"/>
      <c r="K2688" s="7" t="n"/>
      <c r="L2688" s="7" t="n"/>
      <c r="M2688" s="7" t="inlineStr">
        <is>
          <t>https://www.phy.ncu.edu.tw/news/colloquium20190326-%e9%9a%b1%e6%b2%92%e5%b8%b6%e5%a4%a7%e5%9c%b0%e9%9c%87%e8%88%87%e6%b5%b7%e5%98%af/</t>
        </is>
      </c>
      <c r="N2688" s="7" t="inlineStr">
        <is>
          <t>許慧君</t>
        </is>
      </c>
    </row>
    <row r="2689">
      <c r="A2689" s="7">
        <f>TRUE()</f>
        <v/>
      </c>
      <c r="B2689" s="7" t="inlineStr">
        <is>
          <t>其他</t>
        </is>
      </c>
      <c r="C2689" s="7" t="n"/>
      <c r="D2689" s="14" t="n">
        <v>43543</v>
      </c>
      <c r="E2689" s="7" t="inlineStr">
        <is>
          <t>107學年度中央大學畢業典禮 2019年6月1日</t>
        </is>
      </c>
      <c r="F2689" s="7" t="inlineStr">
        <is>
          <t>http://club.adm.ncu.edu.tw/graduate/</t>
        </is>
      </c>
      <c r="G2689" s="7" t="inlineStr">
        <is>
          <t>http://club.adm.ncu.edu.tw/graduate/</t>
        </is>
      </c>
      <c r="H2689" s="7" t="inlineStr">
        <is>
          <t>http://club.adm.ncu.edu.tw/graduate/</t>
        </is>
      </c>
      <c r="I2689" s="7" t="inlineStr">
        <is>
          <t>http://www.phy.ncu.edu.tw/wp-content/uploads/2019/03/107畢業典禮</t>
        </is>
      </c>
      <c r="J2689" s="7" t="inlineStr">
        <is>
          <t>http://www.phy.ncu.edu.tw/wp-content/uploads/2019/03/107畢業典禮請柬.jpg</t>
        </is>
      </c>
      <c r="K2689" s="7" t="n"/>
      <c r="L2689" s="7" t="n"/>
      <c r="M2689" s="7" t="inlineStr">
        <is>
          <t>https://www.phy.ncu.edu.tw/news/107%e5%ad%b8%e5%b9%b4%e5%ba%a6%e4%b8%ad%e5%a4%ae%e5%a4%a7%e5%ad%b8%e7%95%a2%e6%a5%ad%e5%85%b8%e7%a6%ae-2019%e5%b9%b46%e6%9c%881%e6%97%a5/</t>
        </is>
      </c>
      <c r="N2689" s="7" t="inlineStr">
        <is>
          <t>許慧君</t>
        </is>
      </c>
    </row>
    <row r="2690">
      <c r="A2690" s="7">
        <f>TRUE()</f>
        <v/>
      </c>
      <c r="B2690" s="7" t="inlineStr">
        <is>
          <t>研討會</t>
        </is>
      </c>
      <c r="C2690" s="7" t="n"/>
      <c r="D2690" s="14" t="n">
        <v>43542</v>
      </c>
      <c r="E2690" s="7" t="inlineStr">
        <is>
          <t>2019物理小年會報名</t>
        </is>
      </c>
      <c r="F2690" s="7" t="inlineStr">
        <is>
          <t>https://www.surveycake.com/s/mr7vr</t>
        </is>
      </c>
      <c r="G2690" s="7" t="inlineStr">
        <is>
          <t>https://www.surveycake.com/s/mr7vr</t>
        </is>
      </c>
      <c r="H2690" s="7" t="inlineStr">
        <is>
          <t>https://www.surveycake.com/s/mr7vr</t>
        </is>
      </c>
      <c r="I2690" s="7" t="inlineStr">
        <is>
          <t>https://www.surveycake.com/s/mr7vr</t>
        </is>
      </c>
      <c r="J2690" s="7" t="inlineStr">
        <is>
          <t>https://www.surveycake.com/s/mr7vr</t>
        </is>
      </c>
      <c r="K2690" s="7" t="n"/>
      <c r="L2690" s="7" t="n"/>
      <c r="M2690" s="7" t="inlineStr">
        <is>
          <t>https://www.phy.ncu.edu.tw/news/2019%e7%89%a9%e7%90%86%e5%b0%8f%e5%b9%b4%e6%9c%83%e5%a0%b1%e5%90%8d/</t>
        </is>
      </c>
      <c r="N2690" s="7" t="inlineStr">
        <is>
          <t>許慧君</t>
        </is>
      </c>
    </row>
    <row r="2691" ht="157" customHeight="1">
      <c r="A2691" s="7">
        <f>TRUE()</f>
        <v/>
      </c>
      <c r="B2691" s="7" t="inlineStr">
        <is>
          <t>獎學金</t>
        </is>
      </c>
      <c r="C2691" s="7" t="n"/>
      <c r="D2691" s="14" t="n">
        <v>43542</v>
      </c>
      <c r="E2691" s="7" t="inlineStr">
        <is>
          <t>108學年度中央大學校長獎學金 NCU Presidential Scholarship(申請截止日延後至:3/29)</t>
        </is>
      </c>
      <c r="F2691" s="9" t="inlineStr">
        <is>
          <t>獎勵本校表現優異之博士班研究生。每月35000元，一年。108學年度需在學。校長獎學金處理要點本獎學金申請資格為至少發表過一篇期刊論文，並成為該篇論文第一作者或通訊作者(內規)，且須為108學年度仍在學之學生。申請者本人不在國內者亦可提出申請，惟在簡報時必須找同學(不得為指導老師)代為簡報。理學院將成立推薦甄試委員會召集所有申請者前來作簡報(每人15分鐘，其中10分鐘請同學針對其目前所作之研究作說明，另5分鐘由委員們發問)。會議時間4/17(三)中午12:00。申請程序
請至本校獎助學金管理系統https://scholarship.is.ncu.edu.tw/Scholarship/ 登錄基本資料。
博士班研究生校長獎學金申請表及「校長獎學金成果發表情形(院要求)」紙本及電子檔，請於3/29(五)前送物理系辦許小姐
提醒同學填寫申請表時，務必依照申請表「論文著述」之規定及範例詳列個人最近3年內(2016~)發表之學術性著作，不在期限內之論文著述切勿列入。「著作目錄」之填寫請依申請書內之範本規定填列。</t>
        </is>
      </c>
      <c r="G2691" s="7" t="inlineStr">
        <is>
          <t>校長獎學金處理要點</t>
        </is>
      </c>
      <c r="H2691" s="7" t="inlineStr">
        <is>
          <t>http://www.phy.ncu.edu.tw/wp-content/uploads/2019/01/%E6%A0%A1%E9%95%B7%E7%8D%8E%E5%AD%B8%E9%87%91%E8%99%95%E7%90%86%E8%A6%81%E9%BB%9E.pdf</t>
        </is>
      </c>
      <c r="I2691" s="7" t="inlineStr">
        <is>
          <t>校長獎學金申請表</t>
        </is>
      </c>
      <c r="J2691" s="7" t="inlineStr">
        <is>
          <t>http://www.phy.ncu.edu.tw/wp-content/uploads/2019/01/%E6%A0%A1%E9%95%B7%E7%8D%8E%E5%AD%B8%E9%87%91%E7%94%B3%E8%AB%8B%E8%A1%A8.doc</t>
        </is>
      </c>
      <c r="K2691" s="7" t="inlineStr">
        <is>
          <t>校長獎學金成果發表情形(院要求)</t>
        </is>
      </c>
      <c r="L2691" s="7" t="inlineStr">
        <is>
          <t>http://www.phy.ncu.edu.tw/wp-content/uploads/2018/02/%E6%A0%A1%E9%95%B7%E7%8D%8E%E5%AD%B8%E9%87%91%E6%88%90%E6%9E%9C%E7%99%BC%E8%A1%A8%E6%83%85%E5%BD%A2%E9%99%A2%E8%A6%81%E6%B1%82.xls</t>
        </is>
      </c>
      <c r="M2691" s="7" t="inlineStr">
        <is>
          <t>https://www.phy.ncu.edu.tw/news/108%e5%ad%b8%e5%b9%b4%e5%ba%a6%e4%b8%ad%e5%a4%ae%e5%a4%a7%e5%ad%b8%e6%a0%a1%e9%95%b7%e7%8d%8e%e5%ad%b8%e9%87%91-ncu-presidential-scholarship%e7%94%b3%e8%ab%8b%e6%88%aa%e6%ad%a2%e6%97%a5%e5%bb%b6/</t>
        </is>
      </c>
      <c r="N2691" s="7" t="inlineStr">
        <is>
          <t>許慧君</t>
        </is>
      </c>
    </row>
    <row r="2692" ht="66" customHeight="1">
      <c r="A2692" s="7">
        <f>TRUE()</f>
        <v/>
      </c>
      <c r="B2692" s="7" t="inlineStr">
        <is>
          <t>其他</t>
        </is>
      </c>
      <c r="C2692" s="7" t="n"/>
      <c r="D2692" s="14" t="n">
        <v>43542</v>
      </c>
      <c r="E2692" s="7" t="inlineStr">
        <is>
          <t>3/30(六) 8:00 ~ 17:00 關閉EMP(緊急盤)供電</t>
        </is>
      </c>
      <c r="F2692" s="9" t="inlineStr">
        <is>
          <t>因健雄館電梯更新需更新機房配電，
將於3/30(六) 8:00 ~ 17:00 關閉EMP(緊急盤)供電，
屆時緊急供電系統(發電機、3號客梯、緊急照明(走道、廁所) …)將停電，
請轉知相關人員，若有問題請盡速反映，
謝謝!</t>
        </is>
      </c>
      <c r="G2692" s="7" t="n"/>
      <c r="H2692" s="7" t="n"/>
      <c r="I2692" s="7" t="n"/>
      <c r="J2692" s="7" t="n"/>
      <c r="K2692" s="7" t="n"/>
      <c r="L2692" s="7" t="n"/>
      <c r="M2692" s="7" t="inlineStr">
        <is>
          <t>https://www.phy.ncu.edu.tw/news/3-30%e5%85%ad-800-1700-%e9%97%9c%e9%96%89emp%e7%b7%8a%e6%80%a5%e7%9b%a4%e4%be%9b%e9%9b%bb/</t>
        </is>
      </c>
      <c r="N2692" s="7" t="inlineStr">
        <is>
          <t>許慧君</t>
        </is>
      </c>
    </row>
    <row r="2693" ht="144" customHeight="1">
      <c r="A2693" s="7">
        <f>TRUE()</f>
        <v/>
      </c>
      <c r="B2693" s="7" t="inlineStr">
        <is>
          <t>招生</t>
        </is>
      </c>
      <c r="C2693" s="7" t="n"/>
      <c r="D2693" s="14" t="n">
        <v>43538</v>
      </c>
      <c r="E2693" s="7" t="inlineStr">
        <is>
          <t>學生逕行修讀物理系博士學位申請公告Direct Admission to a Doctoral Degree in Physics-10804</t>
        </is>
      </c>
      <c r="F2693" s="9" t="inlineStr">
        <is>
          <t>【學生逕行修讀物理系博士學位申請公告】
Direct Admission to a Doctoral Degree in Physics
本次申請通過者為108 學年度第1 學期入學
For applicants enrolled in the 1st Semester of the 2019/2020 Academic Year
（下次申請時間為民國108 年11 月，申請通過者為108 學年度第2 學期入學）
(Next round of applications will begin in Nov. 2019, successful applicants will enroll in the 2nd Semester of the 2019/2020 Academic Year)
􀂾 申請時間：108 年03 月15 日至108 年04 月15 日止
Application period: 2019.03.15-2019.04.15
學生逕行修讀物理系博士學位申請公告Direct Admission to a Doctoral Degree in Physics-10804</t>
        </is>
      </c>
      <c r="G2693" s="7" t="inlineStr">
        <is>
          <t>學生逕行修讀物理系博士學位申請公告Direct Admission to a Doctoral Degree in Ph</t>
        </is>
      </c>
      <c r="H2693" s="7" t="inlineStr">
        <is>
          <t>http://www.phy.ncu.edu.tw/wp-content/uploads/2019/03/學生逕行修讀物理系博士學位申請公告Direct-Admission-to-a-Doctoral-Degree-in-Physics-10804.pdf</t>
        </is>
      </c>
      <c r="I2693" s="7" t="n"/>
      <c r="J2693" s="7" t="n"/>
      <c r="K2693" s="7" t="n"/>
      <c r="L2693" s="7" t="n"/>
      <c r="M2693" s="7" t="inlineStr">
        <is>
          <t>https://www.phy.ncu.edu.tw/news/%e5%ad%b8%e7%94%9f%e9%80%95%e8%a1%8c%e4%bf%ae%e8%ae%80%e7%89%a9%e7%90%86%e7%b3%bb%e5%8d%9a%e5%a3%ab%e5%ad%b8%e4%bd%8d%e7%94%b3%e8%ab%8b%e5%85%ac%e5%91%8adirect-admission-to-a-doctoral-degree-in-phys-4/</t>
        </is>
      </c>
      <c r="N2693" s="7" t="inlineStr">
        <is>
          <t>許慧君</t>
        </is>
      </c>
    </row>
    <row r="2694" ht="183" customHeight="1">
      <c r="A2694" s="7">
        <f>TRUE()</f>
        <v/>
      </c>
      <c r="B2694" s="7" t="inlineStr">
        <is>
          <t>其他</t>
        </is>
      </c>
      <c r="C2694" s="7" t="n"/>
      <c r="D2694" s="14" t="n">
        <v>43538</v>
      </c>
      <c r="E2694" s="7" t="inlineStr">
        <is>
          <t>【敬邀】學生會、學生議會、系代班代多元外語座談會-3/19日(二)12:00，工程五館1樓A111會議室</t>
        </is>
      </c>
      <c r="F2694" s="9" t="inlineStr">
        <is>
          <t>【轉理學院通知】
理學院及工學院為提升學生外語能力及國際移動力，擬提出「國立中央大學理學院、工學院推動多元外語教育試辦作業要點」，試行推動多元外語教育。
希望能召集學生會、學生議會、系代班代等學生代表，召開「多元外語推動試辦座談會」，聽取各位對此作業要點之寶貴意見與看法。敬請於3月15日(週五)前，點選下方報名表單連結回覆，俾利統計出席人數，謝謝！
名稱：「多元外語推動試辦座談會」
時間：3月19日(週二)12:00 (敬備便當)
地點：工程五館1樓A111會議室
表單：https://goo.gl/forms/cF3suDhOc0Ki01NW2
賴玉婷 敬上
國立中央大學 理學院
Tel: 03-4227151 ext 65006
Fax:03-2806317</t>
        </is>
      </c>
      <c r="G2694" s="7" t="inlineStr">
        <is>
          <t>https://goo.gl/forms/cF3suDhOc0Ki01NW2</t>
        </is>
      </c>
      <c r="H2694" s="7" t="inlineStr">
        <is>
          <t>https://goo.gl/forms/cF3suDhOc0Ki01NW2</t>
        </is>
      </c>
      <c r="I2694" s="7" t="n"/>
      <c r="J2694" s="7" t="n"/>
      <c r="K2694" s="7" t="n"/>
      <c r="L2694" s="7" t="n"/>
      <c r="M2694" s="7" t="inlineStr">
        <is>
          <t>https://www.phy.ncu.edu.tw/news/%e3%80%90%e6%95%ac%e9%82%80%e3%80%91%e5%ad%b8%e7%94%9f%e6%9c%83%e3%80%81%e5%ad%b8%e7%94%9f%e8%ad%b0%e6%9c%83%e3%80%81%e7%b3%bb%e4%bb%a3%e7%8f%ad%e4%bb%a3%e5%a4%9a%e5%85%83%e5%a4%96%e8%aa%9e%e5%ba%a7/</t>
        </is>
      </c>
      <c r="N2694" s="7" t="inlineStr">
        <is>
          <t>劉怡貞</t>
        </is>
      </c>
    </row>
    <row r="2695" ht="27" customHeight="1">
      <c r="A2695" s="7">
        <f>TRUE()</f>
        <v/>
      </c>
      <c r="B2695" s="7" t="inlineStr">
        <is>
          <t>其他</t>
        </is>
      </c>
      <c r="C2695" s="7" t="n"/>
      <c r="D2695" s="14" t="n">
        <v>43537</v>
      </c>
      <c r="E2695" s="7" t="inlineStr">
        <is>
          <t>物理系教室異動公告3/25(一)-3/27(三)625教室</t>
        </is>
      </c>
      <c r="F2695" s="9" t="inlineStr">
        <is>
          <t>3/25(一)-3/27(三)因舉辦研討會
625教室異動</t>
        </is>
      </c>
      <c r="G2695" s="7" t="inlineStr">
        <is>
          <t>http://www.phy.ncu.edu.tw/wp-content/uploads/2019/03/未命名-1.j</t>
        </is>
      </c>
      <c r="H2695" s="7" t="inlineStr">
        <is>
          <t>http://www.phy.ncu.edu.tw/wp-content/uploads/2019/03/未命名-1.jpg</t>
        </is>
      </c>
      <c r="I2695" s="7" t="n"/>
      <c r="J2695" s="7" t="n"/>
      <c r="K2695" s="7" t="n"/>
      <c r="L2695" s="7" t="n"/>
      <c r="M2695" s="7" t="inlineStr">
        <is>
          <t>https://www.phy.ncu.edu.tw/news/%e7%89%a9%e7%90%86%e7%b3%bb%e6%95%99%e5%ae%a4%e7%95%b0%e5%8b%95%e5%85%ac%e5%91%8a3-25%e4%b8%80-3-27%e4%b8%89625%e6%95%99%e5%ae%a4/</t>
        </is>
      </c>
      <c r="N2695" s="7" t="inlineStr">
        <is>
          <t>許慧君</t>
        </is>
      </c>
    </row>
    <row r="2696" ht="321" customHeight="1">
      <c r="A2696" s="7">
        <f>TRUE()</f>
        <v/>
      </c>
      <c r="B2696" s="7" t="inlineStr">
        <is>
          <t>其他</t>
        </is>
      </c>
      <c r="C2696" s="7" t="n"/>
      <c r="D2696" s="14" t="n">
        <v>43537</v>
      </c>
      <c r="E2696" s="7" t="inlineStr">
        <is>
          <t>107學年度第2學期【學分費】及【貸款差額】繳費單下載時間公告</t>
        </is>
      </c>
      <c r="F2696" s="9" t="inlineStr">
        <is>
          <t>一、繳費期間為：108年3月14日（四）至108年3月25日（一）
繳費截止日：108年3月25日（一）
＊使用信用卡刷卡需3~4個工作天才能入帳（不含假日），超商繳交需5~7個工作天才能入帳（不含假日）請提早授權或繳納，以免逾期。
學分費之逾期後續問題請洽課務組。
二、108.3.14開放網路下載繳費單：
(1)學校首頁的Portal入口下載列印繳費單 (學生服務→生活助學服務→學費繳費單)
(2)第一銀行第e學雜費入口網：https://eschool.firstbank.com.tw (依畫面選項選擇學校名稱，依序輸入學號及身分證後6碼)
(3)學雜費管理系統：http://tuition.is.ncu.edu.tw/stdvoucher
三、繳費方式：
(1)臨櫃繳款：第一銀行全省分行
第一銀行於每週二、四、五上午10:00~12:00會配合到校服務 / 行政大樓一樓
(2)ATM轉帳繳費：轉入行庫代碼007（第一銀行）
(3)語音信用卡繳費：02-27608818
(4)網路信用卡繳費：https://www.27608818.com
(5)超商繳款：須自付手續費
＊請同學多利用自動化設備繳款，使用信用卡刷卡需3~4個工作天才能入帳（不含假日），超商繳交需5~7個工作天才能入帳（不含假日）請提早授權或繳納，以免逾期。
四、若對繳費單內容有任何疑問請洽出納組（分機57346）。
五、未繳交學分費者，依選課辦法第三條規定，依規定需繳交學分費者，請於期限內繳交完畢，否則視同未完成選課手續，所修習需繳交學分費之課程，均予自動退選。請注意，以免權益受損。
六、學分費收費對象：碩博士生（97學年度以後入學之博士生除外）、大學延畢生、修教育學分者。</t>
        </is>
      </c>
      <c r="G2696" s="7" t="n"/>
      <c r="H2696" s="7" t="n"/>
      <c r="I2696" s="7" t="n"/>
      <c r="J2696" s="7" t="n"/>
      <c r="K2696" s="7" t="n"/>
      <c r="L2696" s="7" t="n"/>
      <c r="M2696" s="7" t="inlineStr">
        <is>
          <t>https://www.phy.ncu.edu.tw/news/107%e5%ad%b8%e5%b9%b4%e5%ba%a6%e7%ac%ac2%e5%ad%b8%e6%9c%9f%e3%80%90%e5%ad%b8%e5%88%86%e8%b2%bb%e3%80%91%e5%8f%8a%e3%80%90%e8%b2%b8%e6%ac%be%e5%b7%ae%e9%a1%8d%e3%80%91%e7%b9%b3%e8%b2%bb%e5%96%ae/</t>
        </is>
      </c>
      <c r="N2696" s="7" t="inlineStr">
        <is>
          <t>許慧君</t>
        </is>
      </c>
    </row>
    <row r="2697" ht="170" customHeight="1">
      <c r="A2697" s="7">
        <f>TRUE()</f>
        <v/>
      </c>
      <c r="B2697" s="7" t="inlineStr">
        <is>
          <t>演講</t>
        </is>
      </c>
      <c r="C2697" s="7" t="n"/>
      <c r="D2697" s="14" t="n">
        <v>43537</v>
      </c>
      <c r="E2697" s="7" t="inlineStr">
        <is>
          <t>Talk20190328-Production, Properties, and Applications of 2D Materials</t>
        </is>
      </c>
      <c r="F2697" s="9" t="inlineStr">
        <is>
          <t>Department of Physics, NCU
Production, Properties, and Applications of 2D Materials
Speaker
Dr. Hsu-Sheng Tsai (蔡勖升)
Research Center of Applied Sciences, Academia Sinica
Date 2019.03.28 (Thur)
Time 14:00-16:00
Place S4-208 Center for Mathematics and Theoretical Physics
Following the rapidly extensive development of graphene, lots of two-dimensional (2D) materials have been continually announced and predicted that they possess much potential to be applied to a variety of (opto) electronic devices. In this presentation, elemental 2D materials and transition metal dichalcogenides (TMDs) will be mainly discussed. Overall, the production methods, material properties, and mainstream applications will be introduced.</t>
        </is>
      </c>
      <c r="G2697" s="7" t="n"/>
      <c r="H2697" s="7" t="n"/>
      <c r="I2697" s="7" t="n"/>
      <c r="J2697" s="7" t="n"/>
      <c r="K2697" s="7" t="n"/>
      <c r="L2697" s="7" t="n"/>
      <c r="M2697" s="7" t="inlineStr">
        <is>
          <t>https://www.phy.ncu.edu.tw/news/talk20190328-production-properties-and-applications-of-2d-materials/</t>
        </is>
      </c>
      <c r="N2697" s="7" t="inlineStr">
        <is>
          <t>許慧君</t>
        </is>
      </c>
    </row>
    <row r="2698" ht="333" customHeight="1">
      <c r="A2698" s="7">
        <f>TRUE()</f>
        <v/>
      </c>
      <c r="B2698" s="7" t="inlineStr">
        <is>
          <t>演講</t>
        </is>
      </c>
      <c r="C2698" s="7" t="n"/>
      <c r="D2698" s="14" t="n">
        <v>43536</v>
      </c>
      <c r="E2698" s="7" t="inlineStr">
        <is>
          <t>Colloquium20190319-Visualizing hydrogen diffusion in Co25Pd75 alloy film through the magneto-optical Kerr effect</t>
        </is>
      </c>
      <c r="F2698" s="9" t="inlineStr">
        <is>
          <t>Colloquium
Department of Physics, NCU
Visualizing hydrogen diffusion in Co25Pd75 alloy film through the magneto-optical Kerr effect
Speaker
Prof. Lin, Wen-Chin 林文欽教授
Department of Physics, NTNU
臺灣師範大學 物理學系
Date 2019.03.19(Tue)
Time 14:00-16:00
Place S4-625
Abstract
Hydrogen diffusion in Co25Pd75 alloy film was real-time monitored using a magneto-optical Kerr microscope. Hydrogen absorption increased the remanence (Mr) to saturation (Ms) ratio in the magnetic hysteresis loop of Co25Pd75 film from 20% to 100% when the hydrogen/metal atomic ratio increased from 0% to 5%. The spatially resolved magneto-optical contrasted images thus provided a noninvasive method of monitoring hydrogen movement in a magnetic thin film. Hydrogen absorption and diffusion followed Fick’s diffusion law, and a diffusion coefficient of 4 ± 2 × 10-12 m2/s was obtained by fitting the spatial distribution of hydrogen content. The diffusion velocity of the 2%, 3%, and 4% hydrogen concentration fronts reached 30 ± 15 nm/s in the uniform film area and increased to 50 ± 20 nm/s near a defect site. During hydrogen desorption, the lateral diffusion speed of hydrogen content within the alloy film was measured at 30 ± 15 nm/s. These results demonstrated that hydrogen diffusion in nontransparent Pd-rich magnetic alloy thin films could be monitored, with possible applications in hydrogen-sensing and -storage technology.</t>
        </is>
      </c>
      <c r="G2698" s="7" t="n"/>
      <c r="H2698" s="7" t="n"/>
      <c r="I2698" s="7" t="n"/>
      <c r="J2698" s="7" t="n"/>
      <c r="K2698" s="7" t="n"/>
      <c r="L2698" s="7" t="n"/>
      <c r="M2698" s="7" t="inlineStr">
        <is>
          <t>https://www.phy.ncu.edu.tw/news/colloquium20190319-visualizing-hydrogen-diffusion-in-co25pd75-alloy-film-through-the-magneto-optical-kerr-effect/</t>
        </is>
      </c>
      <c r="N2698" s="7" t="inlineStr">
        <is>
          <t>許慧君</t>
        </is>
      </c>
    </row>
    <row r="2699" ht="261" customHeight="1">
      <c r="A2699" s="7">
        <f>TRUE()</f>
        <v/>
      </c>
      <c r="B2699" s="7" t="inlineStr">
        <is>
          <t>演講</t>
        </is>
      </c>
      <c r="C2699" s="7" t="n"/>
      <c r="D2699" s="14" t="n">
        <v>43529</v>
      </c>
      <c r="E2699" s="7" t="inlineStr">
        <is>
          <t>Colloquium20190312-Asteroid Interior Structure – A Study of Asteroid Rotation</t>
        </is>
      </c>
      <c r="F2699" s="9" t="inlineStr">
        <is>
          <t>Colloquium
Department of Physics, NCU
Asteroid Interior Structure – A Study of Asteroid Rotation
Speaker
Dr. Chang, Chan-Kao 章展誥博士
Graduate Institute of Astronomy, NCU
中央大學天文所
Date 2019.03.12(Tue)
Time 14:00-16:00
Place S4-625
Abstract:
Thanks to modern technology — wide-field detectors, high computing power, massive data storage, and robotic observation—it is possible to obtain many asteroid light curves within a short period of time. Therefore, several important applications can be conducted on asteroids in a more comprehensive way. For instance, the interior structure which can be studied through the spin-barrier and the odd objects called super-fast rotator, the mechanisms that change asteroid spin state can be learned through the spin-rate distribution, and binary asteroid discovery....etc. I will talk about our asteroid time-series survey using wide-field facility, like the PTF/ZTF, the PS1, and the Subaru HSC, and what we have learned so far.</t>
        </is>
      </c>
      <c r="G2699" s="7" t="n"/>
      <c r="H2699" s="7" t="n"/>
      <c r="I2699" s="7" t="n"/>
      <c r="J2699" s="7" t="n"/>
      <c r="K2699" s="7" t="n"/>
      <c r="L2699" s="7" t="n"/>
      <c r="M2699" s="7" t="inlineStr">
        <is>
          <t>https://www.phy.ncu.edu.tw/news/colloquium20190312-asteroid-interior-structure-a-study-of-asteroid-rotation/</t>
        </is>
      </c>
      <c r="N2699" s="7" t="inlineStr">
        <is>
          <t>許慧君</t>
        </is>
      </c>
    </row>
    <row r="2700">
      <c r="A2700" s="7">
        <f>TRUE()</f>
        <v/>
      </c>
      <c r="B2700" s="7" t="inlineStr">
        <is>
          <t>招生</t>
        </is>
      </c>
      <c r="C2700" s="7" t="n"/>
      <c r="D2700" s="14" t="n">
        <v>43528</v>
      </c>
      <c r="E2700" s="7" t="inlineStr">
        <is>
          <t>108學年度博士班考試入學班招生簡章</t>
        </is>
      </c>
      <c r="F2700" s="7" t="inlineStr">
        <is>
          <t>108學年度博士班考試入學班招生簡章</t>
        </is>
      </c>
      <c r="G2700" s="7" t="inlineStr">
        <is>
          <t>108學年度博士班考試入學班招生簡章</t>
        </is>
      </c>
      <c r="H2700" s="7" t="inlineStr">
        <is>
          <t>http://pdc.adm.ncu.edu.tw/Admission/%E5%90%84%E9%A0%85%E6%8B%9B%E7%94%9F/%E5%8D%9A%E5%A3%AB%E7%8F%AD%E8%80%83%E8%A9%A6/108_phd/index.htm</t>
        </is>
      </c>
      <c r="I2700" s="7" t="inlineStr">
        <is>
          <t>http://www.phy.ncu.edu.tw/wp-content/uploads/2019/03/message</t>
        </is>
      </c>
      <c r="J2700" s="7" t="inlineStr">
        <is>
          <t>http://www.phy.ncu.edu.tw/wp-content/uploads/2019/03/messageImage_1551687267515.jpg</t>
        </is>
      </c>
      <c r="K2700" s="7" t="n"/>
      <c r="L2700" s="7" t="n"/>
      <c r="M2700" s="7" t="inlineStr">
        <is>
          <t>https://www.phy.ncu.edu.tw/news/108%e5%ad%b8%e5%b9%b4%e5%ba%a6%e5%8d%9a%e5%a3%ab%e7%8f%ad%e8%80%83%e8%a9%a6%e5%85%a5%e5%ad%b8%e7%8f%ad%e6%8b%9b%e7%94%9f%e7%b0%a1%e7%ab%a0/</t>
        </is>
      </c>
      <c r="N2700" s="7" t="inlineStr">
        <is>
          <t>許慧君</t>
        </is>
      </c>
    </row>
    <row r="2701" ht="131" customHeight="1">
      <c r="A2701" s="7">
        <f>TRUE()</f>
        <v/>
      </c>
      <c r="B2701" s="7" t="inlineStr">
        <is>
          <t>招生</t>
        </is>
      </c>
      <c r="C2701" s="7" t="n"/>
      <c r="D2701" s="14" t="n">
        <v>43528</v>
      </c>
      <c r="E2701" s="7" t="inlineStr">
        <is>
          <t>108年〔五年取得學、碩士學位〕即日起受理申請</t>
        </is>
      </c>
      <c r="F2701" s="9" t="inlineStr">
        <is>
          <t>108年〔五年取得學、碩士學位〕即日起受理申請
申請截止日：108/04/30；
欲申請的同學，請備妥：
申請表、推薦函2封及歷年成績單乙份(含累計成績排名及總平均成績)、其他有利審查文件等，
於截止日前送至系辦吳小姐處。
申請表請點選右邊下載：物理系五年取得學碩士學位申請表
相關辦法請參考：物理系網頁–&gt;系所簡介–&gt;系所規章–&gt;大學部--國立中央大學物理學系五年取得學、碩士學位推薦辦法 。
國立中央大學物理學系五年取得學、碩士學位推薦辦法</t>
        </is>
      </c>
      <c r="G2701" s="7" t="inlineStr">
        <is>
          <t>物理系五年取得學碩士學位申請表</t>
        </is>
      </c>
      <c r="H2701" s="7" t="inlineStr">
        <is>
          <t>http://www.phy.ncu.edu.tw/wp-content/uploads/2019/03/物理系五年取得學碩士學位申請表.doc</t>
        </is>
      </c>
      <c r="I2701" s="7" t="inlineStr">
        <is>
          <t>國立中央大學物理學系五年取得學、碩士學位推薦辦法</t>
        </is>
      </c>
      <c r="J2701" s="7" t="inlineStr">
        <is>
          <t>https://www.phy.ncu.edu.tw/wp-content/uploads/2017/11/%E7%90%86%E5%AD%B8%E9%99%A2%E7%89%A9%E7%90%86%E7%B3%BB%E4%BA%94%E5%B9%B4%E5%8F%96%E5%BE%97%E5%AD%B8%E7%A2%A9%E5%A3%AB%E5%AD%B8%E4%BD%8D%E6%8E%A8%E8%96%A6%E8%BE%A6%E6%B3%951060523.pdf</t>
        </is>
      </c>
      <c r="K2701" s="7" t="n"/>
      <c r="L2701" s="7" t="n"/>
      <c r="M2701" s="7" t="inlineStr">
        <is>
          <t>https://www.phy.ncu.edu.tw/news/108%e5%b9%b4%e3%80%94%e4%ba%94%e5%b9%b4%e5%8f%96%e5%be%97%e5%ad%b8%e3%80%81%e7%a2%a9%e5%a3%ab%e5%ad%b8%e4%bd%8d%e3%80%95%e5%8d%b3%e6%97%a5%e8%b5%b7%e5%8f%97%e7%90%86%e7%94%b3%e8%ab%8b/</t>
        </is>
      </c>
      <c r="N2701" s="7" t="inlineStr">
        <is>
          <t>吳菁穗</t>
        </is>
      </c>
    </row>
    <row r="2702" ht="53" customHeight="1">
      <c r="A2702" s="7">
        <f>TRUE()</f>
        <v/>
      </c>
      <c r="B2702" s="7" t="inlineStr">
        <is>
          <t>其他</t>
        </is>
      </c>
      <c r="C2702" s="7" t="n"/>
      <c r="D2702" s="14" t="n">
        <v>43528</v>
      </c>
      <c r="E2702" s="7" t="inlineStr">
        <is>
          <t>中大物理五十週年系慶演講影片</t>
        </is>
      </c>
      <c r="F2702" s="9" t="inlineStr">
        <is>
          <t>中大物理五十週年系慶
中大物理五十週年系慶~劉全生校長演講(國立中央大學前校長暨物理系教授)
中大物理五十週年系慶~張博增董事長演講(Global Graphene Group, Inc.)
中大物理五十週年系慶~林雲峰教授演講(新加坡管理大學工業管理系)</t>
        </is>
      </c>
      <c r="G2702" s="7" t="inlineStr">
        <is>
          <t>中大物理五十週年系慶</t>
        </is>
      </c>
      <c r="H2702" s="7" t="inlineStr">
        <is>
          <t>https://youtu.be/nZv01orUobk</t>
        </is>
      </c>
      <c r="I2702" s="7" t="inlineStr">
        <is>
          <t>中大物理五十週年系慶~劉全生校長演講(國立中央大學前校長暨物理系教授)</t>
        </is>
      </c>
      <c r="J2702" s="7" t="inlineStr">
        <is>
          <t>https://youtu.be/abN7WVs-COc</t>
        </is>
      </c>
      <c r="K2702" s="7" t="inlineStr">
        <is>
          <t>中大物理五十週年系慶~張博增董事長演講(Global Graphene Group, Inc.)</t>
        </is>
      </c>
      <c r="L2702" s="7" t="inlineStr">
        <is>
          <t>https://youtu.be/7sauJ1s1OjQ</t>
        </is>
      </c>
      <c r="M2702" s="7" t="inlineStr">
        <is>
          <t>https://www.phy.ncu.edu.tw/news/%e4%b8%ad%e5%a4%a7%e7%89%a9%e7%90%86%e4%ba%94%e5%8d%81%e9%80%b1%e5%b9%b4%e7%b3%bb%e6%85%b6%e6%bc%94%e8%ac%9b%e5%bd%b1%e7%89%87/</t>
        </is>
      </c>
      <c r="N2702" s="7" t="inlineStr">
        <is>
          <t>許慧君</t>
        </is>
      </c>
    </row>
    <row r="2703">
      <c r="A2703" s="7">
        <f>TRUE()</f>
        <v/>
      </c>
      <c r="B2703" s="7" t="inlineStr">
        <is>
          <t>其他</t>
        </is>
      </c>
      <c r="C2703" s="7" t="n"/>
      <c r="D2703" s="14" t="n">
        <v>43528</v>
      </c>
      <c r="E2703" s="7" t="inlineStr">
        <is>
          <t>失物招領(108.03.04)</t>
        </is>
      </c>
      <c r="F2703" s="7" t="inlineStr">
        <is>
          <t>有遺失下列物品者，請儘速至物理系辦(S4-629)認領! 未領取物品將於108.03.29清除。</t>
        </is>
      </c>
      <c r="G2703" s="7" t="inlineStr">
        <is>
          <t>http://www.phy.ncu.edu.tw/wp-content/uploads/2019/03/1.jpg</t>
        </is>
      </c>
      <c r="H2703" s="7" t="inlineStr">
        <is>
          <t>http://www.phy.ncu.edu.tw/wp-content/uploads/2019/03/1.jpg</t>
        </is>
      </c>
      <c r="I2703" s="7" t="n"/>
      <c r="J2703" s="7" t="n"/>
      <c r="K2703" s="7" t="n"/>
      <c r="L2703" s="7" t="n"/>
      <c r="M2703" s="7" t="inlineStr">
        <is>
          <t>https://www.phy.ncu.edu.tw/news/%e5%a4%b1%e7%89%a9%e6%8b%9b%e9%a0%98108-03-04/</t>
        </is>
      </c>
      <c r="N2703" s="7" t="inlineStr">
        <is>
          <t>許慧君</t>
        </is>
      </c>
    </row>
    <row r="2704" ht="273" customHeight="1">
      <c r="A2704" s="7">
        <f>TRUE()</f>
        <v/>
      </c>
      <c r="B2704" s="7" t="inlineStr">
        <is>
          <t>其他</t>
        </is>
      </c>
      <c r="C2704" s="7" t="n"/>
      <c r="D2704" s="14" t="n">
        <v>43528</v>
      </c>
      <c r="E2704" s="7" t="inlineStr">
        <is>
          <t>物理系教室異動公告  3/15（五）</t>
        </is>
      </c>
      <c r="F2704" s="9" t="inlineStr">
        <is>
          <t>3/15（五）因舉辦研究所考試
 621.623教室異動
原本教室 
課程
時間
教室異動
621
PH7062*-重力波與多重訊息觀測
(井上優貴)
五234
H2-202
621
PH7015*-表面物理
(粘正勳)
五678
H2-202
623
PH6034*-固態物理 Ⅱ
(李文献)
五234
H2-206</t>
        </is>
      </c>
      <c r="G2704" s="7" t="n"/>
      <c r="H2704" s="7" t="n"/>
      <c r="I2704" s="7" t="n"/>
      <c r="J2704" s="7" t="n"/>
      <c r="K2704" s="7" t="n"/>
      <c r="L2704" s="7" t="n"/>
      <c r="M2704" s="7" t="inlineStr">
        <is>
          <t>https://www.phy.ncu.edu.tw/news/%e7%89%a9%e7%90%86%e7%b3%bb%e6%95%99%e5%ae%a4%e7%95%b0%e5%8b%95%e5%85%ac%e5%91%8a-3-15%ef%bc%88%e4%ba%94%ef%bc%89/</t>
        </is>
      </c>
      <c r="N2704" s="7" t="inlineStr">
        <is>
          <t>許慧君</t>
        </is>
      </c>
    </row>
    <row r="2705" ht="53" customHeight="1">
      <c r="A2705" s="7">
        <f>TRUE()</f>
        <v/>
      </c>
      <c r="B2705" s="7" t="inlineStr">
        <is>
          <t>其他</t>
        </is>
      </c>
      <c r="C2705" s="7" t="n"/>
      <c r="D2705" s="14" t="n">
        <v>43523</v>
      </c>
      <c r="E2705" s="7" t="inlineStr">
        <is>
          <t>七樓717讀書室暫停開放  3/5(二)1200-1300</t>
        </is>
      </c>
      <c r="F2705" s="9" t="inlineStr">
        <is>
          <t>公共讀書區、書櫃沙發區、儲物櫃上方，請勿堆放私人物品，否則一律清除丟棄，謝謝合作!
 前次清理之物品放置於白板下方桌上，請盡速領取。
 請多加利用儲物櫃存放私人物品!</t>
        </is>
      </c>
      <c r="G2705" s="7" t="n"/>
      <c r="H2705" s="7" t="n"/>
      <c r="I2705" s="7" t="n"/>
      <c r="J2705" s="7" t="n"/>
      <c r="K2705" s="7" t="n"/>
      <c r="L2705" s="7" t="n"/>
      <c r="M2705" s="7" t="inlineStr">
        <is>
          <t>https://www.phy.ncu.edu.tw/news/%e4%b8%83%e6%a8%93717%e8%ae%80%e6%9b%b8%e5%ae%a4%e6%9a%ab%e5%81%9c%e9%96%8b%e6%94%be-3-5%e4%ba%8c1200-1300/</t>
        </is>
      </c>
      <c r="N2705" s="7" t="inlineStr">
        <is>
          <t>許慧君</t>
        </is>
      </c>
    </row>
    <row r="2706">
      <c r="A2706" s="7">
        <f>TRUE()</f>
        <v/>
      </c>
      <c r="B2706" s="7" t="inlineStr">
        <is>
          <t>其他</t>
        </is>
      </c>
      <c r="C2706" s="7" t="n"/>
      <c r="D2706" s="14" t="n">
        <v>43523</v>
      </c>
      <c r="E2706" s="7" t="inlineStr">
        <is>
          <t>學生證免加蓋註冊章/如何申請在學證明</t>
        </is>
      </c>
      <c r="F2706" s="7" t="n"/>
      <c r="G2706" s="7" t="inlineStr">
        <is>
          <t>http://www.phy.ncu.edu.tw/wp-content/uploads/2019/02/1080130</t>
        </is>
      </c>
      <c r="H2706" s="7" t="inlineStr">
        <is>
          <t>http://www.phy.ncu.edu.tw/wp-content/uploads/2019/02/1080130_頁面_1.jpg</t>
        </is>
      </c>
      <c r="I2706" s="7" t="n"/>
      <c r="J2706" s="7" t="n"/>
      <c r="K2706" s="7" t="n"/>
      <c r="L2706" s="7" t="n"/>
      <c r="M2706" s="7" t="inlineStr">
        <is>
          <t>https://www.phy.ncu.edu.tw/news/%e5%ad%b8%e7%94%9f%e8%ad%89%e5%85%8d%e5%8a%a0%e8%93%8b%e8%a8%bb%e5%86%8a%e7%ab%a0-%e5%a6%82%e4%bd%95%e7%94%b3%e8%ab%8b%e5%9c%a8%e5%ad%b8%e8%ad%89%e6%98%8e/</t>
        </is>
      </c>
      <c r="N2706" s="7" t="inlineStr">
        <is>
          <t>許慧君</t>
        </is>
      </c>
    </row>
    <row r="2707" ht="92" customHeight="1">
      <c r="A2707" s="7">
        <f>TRUE()</f>
        <v/>
      </c>
      <c r="B2707" s="7" t="inlineStr">
        <is>
          <t>其他</t>
        </is>
      </c>
      <c r="C2707" s="7" t="n"/>
      <c r="D2707" s="14" t="n">
        <v>43523</v>
      </c>
      <c r="E2707" s="7" t="inlineStr">
        <is>
          <t>選課結果確認期間：3月1日~3月8日</t>
        </is>
      </c>
      <c r="F2707" s="9" t="inlineStr">
        <is>
          <t>1072學期起不再提供紙本選課紀錄表，
請於3月1日至3月8日登入選課系統&gt;個人功能表&gt;選課結果，
確認本學期選課結果是否正確，
如需修改，請於3月5日至3月7日辦理人工加退選，
申請表列印路徑：選課系統&gt;課程加退選&gt;人工加退選課程申請表印製
辦理流程：任課教師簽核 -&gt; 出納組繳手續費100元(或至課務組使用悠遊卡扣款) -&gt; 申請表繳至課務組</t>
        </is>
      </c>
      <c r="G2707" s="7" t="n"/>
      <c r="H2707" s="7" t="n"/>
      <c r="I2707" s="7" t="n"/>
      <c r="J2707" s="7" t="n"/>
      <c r="K2707" s="7" t="n"/>
      <c r="L2707" s="7" t="n"/>
      <c r="M2707" s="7" t="inlineStr">
        <is>
          <t>https://www.phy.ncu.edu.tw/news/%e9%81%b8%e8%aa%b2%e7%b5%90%e6%9e%9c%e7%a2%ba%e8%aa%8d%e6%9c%9f%e9%96%93%ef%bc%9a3%e6%9c%881%e6%97%a53%e6%9c%888%e6%97%a5/</t>
        </is>
      </c>
      <c r="N2707" s="7" t="inlineStr">
        <is>
          <t>許慧君</t>
        </is>
      </c>
    </row>
    <row r="2708" ht="53" customHeight="1">
      <c r="A2708" s="7">
        <f>TRUE()</f>
        <v/>
      </c>
      <c r="B2708" s="7" t="inlineStr">
        <is>
          <t>其他</t>
        </is>
      </c>
      <c r="C2708" s="7" t="n"/>
      <c r="D2708" s="14" t="n">
        <v>43523</v>
      </c>
      <c r="E2708" s="7" t="inlineStr">
        <is>
          <t>歷年物理系小年會意見回饋</t>
        </is>
      </c>
      <c r="F2708" s="9" t="inlineStr">
        <is>
          <t>這是一份物理小年會的回饋單，請您將您歷年來的經驗，彙整給我們，您的意見將協助我們改善小年會。
小年會執行團隊
https://www.surveycake.com/s/dyowK</t>
        </is>
      </c>
      <c r="G2708" s="7" t="inlineStr">
        <is>
          <t>https://www.surveycake.com/s/dyowK</t>
        </is>
      </c>
      <c r="H2708" s="7" t="inlineStr">
        <is>
          <t>https://www.surveycake.com/s/dyowK</t>
        </is>
      </c>
      <c r="I2708" s="7" t="n"/>
      <c r="J2708" s="7" t="n"/>
      <c r="K2708" s="7" t="n"/>
      <c r="L2708" s="7" t="n"/>
      <c r="M2708" s="7" t="inlineStr">
        <is>
          <t>https://www.phy.ncu.edu.tw/news/%e6%ad%b7%e5%b9%b4%e7%89%a9%e7%90%86%e7%b3%bb%e5%b0%8f%e5%b9%b4%e6%9c%83%e6%84%8f%e8%a6%8b%e5%9b%9e%e9%a5%8b/</t>
        </is>
      </c>
      <c r="N2708" s="7" t="inlineStr">
        <is>
          <t>許慧君</t>
        </is>
      </c>
    </row>
    <row r="2709" ht="261" customHeight="1">
      <c r="A2709" s="7">
        <f>TRUE()</f>
        <v/>
      </c>
      <c r="B2709" s="7" t="inlineStr">
        <is>
          <t>其他</t>
        </is>
      </c>
      <c r="C2709" s="7" t="n"/>
      <c r="D2709" s="14" t="n">
        <v>43522</v>
      </c>
      <c r="E2709" s="7" t="inlineStr">
        <is>
          <t>Sakura Program 徵選公告</t>
        </is>
      </c>
      <c r="F2709" s="9" t="inlineStr">
        <is>
          <t>日本中央大學Sakura Program將於2019/08/04-08/10舉辦summer courses，邀請本校理、工學院共10名學生參加。參與者可獲日本中央大學補助機票、食宿及免費課程(如下所列)。有意者請於2019/03/05前檢附相關證明資料送至院辦提出申請：
(1) laser spectroscopy, laser cooling (Physics Dept.)
(2) Solar cell, Photocatalysis, Time-resolved spectroscopy, Microscopy, Active matter, Liquid crystal(Chemistry Dept.)
(3) Water treatment, membrane filtration, sludge treatment (Civil Eng. Dept.)
(4) Micro/Nano-Robotics, Biomedical Microdevices (Mech. Eng. Dept.)
對象/資格：
本院已通過甄選，確定續讀本校理學院研究所之大四生
本院已獲五年雙學位資格之大四生
本院有意申請五年雙學位資格之大三生，須檢附指導教授推薦信
申請資料：
日文N4以上檢定成績證明或英文TOEIC 600分以上成績證明，繳交影本，
正本核對後歸還
歷年在校成績單
推薦信(非必要)
截止日期：108年3月5日(週二) 前
口試日期：將於第一輪書面審查結束後另行通知進行口試
理學院承辦窗口：賴玉婷小姐 分機：65006  Email: yutinglai@ncu.edu.tw</t>
        </is>
      </c>
      <c r="G2709" s="7" t="inlineStr">
        <is>
          <t>yutinglai@ncu.edu.tw</t>
        </is>
      </c>
      <c r="H2709" s="7" t="inlineStr">
        <is>
          <t>mailto:yutinglai@ncu.edu.tw</t>
        </is>
      </c>
      <c r="I2709" s="7" t="inlineStr">
        <is>
          <t>http://www.phy.ncu.edu.tw/wp-content/uploads/2019/02/Sakura-</t>
        </is>
      </c>
      <c r="J2709" s="7" t="inlineStr">
        <is>
          <t>http://www.phy.ncu.edu.tw/wp-content/uploads/2019/02/Sakura-Program-徵選公告.jpg</t>
        </is>
      </c>
      <c r="K2709" s="7" t="n"/>
      <c r="L2709" s="7" t="n"/>
      <c r="M2709" s="7" t="inlineStr">
        <is>
          <t>https://www.phy.ncu.edu.tw/news/sakura-program-%e5%be%b5%e9%81%b8%e5%85%ac%e5%91%8a/</t>
        </is>
      </c>
      <c r="N2709" s="7" t="inlineStr">
        <is>
          <t>劉怡貞</t>
        </is>
      </c>
    </row>
    <row r="2710" ht="53" customHeight="1">
      <c r="A2710" s="7">
        <f>TRUE()</f>
        <v/>
      </c>
      <c r="B2710" s="7" t="inlineStr">
        <is>
          <t>高中生</t>
        </is>
      </c>
      <c r="C2710" s="7" t="n"/>
      <c r="D2710" s="14" t="n">
        <v>43522</v>
      </c>
      <c r="E2710" s="7" t="inlineStr">
        <is>
          <t>2019中央大學Open House Day</t>
        </is>
      </c>
      <c r="F2710" s="9" t="inlineStr">
        <is>
          <t>2019 Open House Day
活動網站：http://openhouse.ncu.edu.tw/
FB粉專：https://reurl.cc/eXyqj
Instagram：https://goo.gl/y5ByHg</t>
        </is>
      </c>
      <c r="G2710" s="7" t="inlineStr">
        <is>
          <t>http://openhouse.ncu.edu.tw/</t>
        </is>
      </c>
      <c r="H2710" s="7" t="inlineStr">
        <is>
          <t>http://openhouse.ncu.edu.tw/</t>
        </is>
      </c>
      <c r="I2710" s="7" t="inlineStr">
        <is>
          <t>https://reurl.cc/eXyqj</t>
        </is>
      </c>
      <c r="J2710" s="7" t="inlineStr">
        <is>
          <t>https://reurl.cc/eXyqj</t>
        </is>
      </c>
      <c r="K2710" s="7" t="inlineStr">
        <is>
          <t>https://goo.gl/y5ByHg</t>
        </is>
      </c>
      <c r="L2710" s="7" t="inlineStr">
        <is>
          <t>https://goo.gl/y5ByHg</t>
        </is>
      </c>
      <c r="M2710" s="7" t="inlineStr">
        <is>
          <t>https://www.phy.ncu.edu.tw/news/2019%e4%b8%ad%e5%a4%ae%e5%a4%a7%e5%ad%b8open-house-day/</t>
        </is>
      </c>
      <c r="N2710" s="7" t="inlineStr">
        <is>
          <t>吳菁穗</t>
        </is>
      </c>
    </row>
    <row r="2711" ht="118" customHeight="1">
      <c r="A2711" s="7">
        <f>TRUE()</f>
        <v/>
      </c>
      <c r="B2711" s="7" t="inlineStr">
        <is>
          <t>演講</t>
        </is>
      </c>
      <c r="C2711" s="7" t="n"/>
      <c r="D2711" s="14" t="n">
        <v>43522</v>
      </c>
      <c r="E2711" s="7" t="inlineStr">
        <is>
          <t>Colloquium20190305-台灣同步輻射的源起以及研究新契機</t>
        </is>
      </c>
      <c r="F2711" s="9" t="inlineStr">
        <is>
          <t>Colloquium
Department of Physics, NCU
台灣同步輻射的源起以及研究新契機
Speaker
Dr. Hwo-Shuenn Sheu 許火順研究員
National Synchrotron Radiation Research Center (NSRRC)國家同步輻射研究中心
Date 2019.03.05(Tue)
Time 14:00-16:00
Place S4-625</t>
        </is>
      </c>
      <c r="G2711" s="7" t="n"/>
      <c r="H2711" s="7" t="n"/>
      <c r="I2711" s="7" t="n"/>
      <c r="J2711" s="7" t="n"/>
      <c r="K2711" s="7" t="n"/>
      <c r="L2711" s="7" t="n"/>
      <c r="M2711" s="7" t="inlineStr">
        <is>
          <t>https://www.phy.ncu.edu.tw/news/colloquium20190305-%e5%8f%b0%e7%81%a3%e5%90%8c%e6%ad%a5%e8%bc%bb%e5%b0%84%e7%9a%84%e6%ba%90%e8%b5%b7%e4%bb%a5%e5%8f%8a%e7%a0%94%e7%a9%b6%e6%96%b0%e5%a5%91%e6%a9%9f/</t>
        </is>
      </c>
      <c r="N2711" s="7" t="inlineStr">
        <is>
          <t>許慧君</t>
        </is>
      </c>
    </row>
    <row r="2712">
      <c r="A2712" s="7">
        <f>TRUE()</f>
        <v/>
      </c>
      <c r="B2712" s="7" t="inlineStr">
        <is>
          <t>其他</t>
        </is>
      </c>
      <c r="C2712" s="7" t="n"/>
      <c r="D2712" s="14" t="n">
        <v>43522</v>
      </c>
      <c r="E2712" s="7" t="inlineStr">
        <is>
          <t>健雄館電梯施工公告(3/5吊車及設備進場作業)</t>
        </is>
      </c>
      <c r="F2712" s="7" t="n"/>
      <c r="G2712" s="7" t="inlineStr">
        <is>
          <t>http://www.phy.ncu.edu.tw/wp-content/uploads/2019/02/2019022</t>
        </is>
      </c>
      <c r="H2712" s="7" t="inlineStr">
        <is>
          <t>http://www.phy.ncu.edu.tw/wp-content/uploads/2019/02/20190226_114307.jpg</t>
        </is>
      </c>
      <c r="I2712" s="7" t="inlineStr">
        <is>
          <t>http://www.phy.ncu.edu.tw/wp-content/uploads/2019/02/2019022</t>
        </is>
      </c>
      <c r="J2712" s="7" t="inlineStr">
        <is>
          <t>http://www.phy.ncu.edu.tw/wp-content/uploads/2019/02/20190226_114434-1.jpg</t>
        </is>
      </c>
      <c r="K2712" s="7" t="n"/>
      <c r="L2712" s="7" t="n"/>
      <c r="M2712" s="7" t="inlineStr">
        <is>
          <t>https://www.phy.ncu.edu.tw/news/%e5%81%a5%e9%9b%84%e9%a4%a8%e9%9b%bb%e6%a2%af%e6%96%bd%e5%b7%a5%e5%85%ac%e5%91%8a3-5%e5%90%8a%e8%bb%8a%e5%8f%8a%e8%a8%ad%e5%82%99%e9%80%b2%e5%a0%b4%e4%bd%9c%e6%a5%ad/</t>
        </is>
      </c>
      <c r="N2712" s="7" t="inlineStr">
        <is>
          <t>許慧君</t>
        </is>
      </c>
    </row>
    <row r="2713" ht="66" customHeight="1">
      <c r="A2713" s="7">
        <f>TRUE()</f>
        <v/>
      </c>
      <c r="B2713" s="7" t="inlineStr">
        <is>
          <t>其他</t>
        </is>
      </c>
      <c r="C2713" s="7" t="n"/>
      <c r="D2713" s="14" t="n">
        <v>43522</v>
      </c>
      <c r="E2713" s="7" t="inlineStr">
        <is>
          <t>Applications-北海道夏季研究所(Hokkaido Summer Institute)</t>
        </is>
      </c>
      <c r="F2713" s="9" t="inlineStr">
        <is>
          <t>北海道大學辦理「北海道夏季研究所(Hokkaido Summer Institute)」，學生可依興趣修讀各領域課程，包含學士級或研究所級之課程，無修讀課程數上限，所有課程皆為英語授課。
因本校理學院與北海道大學理工學院簽訂合約，可免學分費。
HSI2019-Application-Guidelines
https://hokkaidosummerinstitute.oia.hokudai.ac.jp/applications/</t>
        </is>
      </c>
      <c r="G2713" s="7" t="inlineStr">
        <is>
          <t>HSI2019-Application-Guidelines</t>
        </is>
      </c>
      <c r="H2713" s="7" t="inlineStr">
        <is>
          <t>http://www.phy.ncu.edu.tw/wp-content/uploads/2019/02/HSI2019-Application-Guidelines.pdf</t>
        </is>
      </c>
      <c r="I2713" s="7" t="inlineStr">
        <is>
          <t>https://hokkaidosummerinstitute.oia.hokudai.ac.jp/applicatio</t>
        </is>
      </c>
      <c r="J2713" s="7" t="inlineStr">
        <is>
          <t>https://hokkaidosummerinstitute.oia.hokudai.ac.jp/applications/</t>
        </is>
      </c>
      <c r="K2713" s="7" t="n"/>
      <c r="L2713" s="7" t="n"/>
      <c r="M2713" s="7" t="inlineStr">
        <is>
          <t>https://www.phy.ncu.edu.tw/news/applications-%e5%8c%97%e6%b5%b7%e9%81%93%e5%a4%8f%e5%ad%a3%e7%a0%94%e7%a9%b6%e6%89%80hokkaido-summer-institute/</t>
        </is>
      </c>
      <c r="N2713" s="7" t="inlineStr">
        <is>
          <t>劉怡貞</t>
        </is>
      </c>
    </row>
    <row r="2714" ht="53" customHeight="1">
      <c r="A2714" s="7">
        <f>TRUE()</f>
        <v/>
      </c>
      <c r="B2714" s="7" t="inlineStr">
        <is>
          <t>招生</t>
        </is>
      </c>
      <c r="C2714" s="7" t="inlineStr">
        <is>
          <t>高中生</t>
        </is>
      </c>
      <c r="D2714" s="14" t="n">
        <v>43521</v>
      </c>
      <c r="E2714" s="7" t="inlineStr">
        <is>
          <t>108學年度大學個人申請入學考生須知</t>
        </is>
      </c>
      <c r="F2714" s="9" t="inlineStr">
        <is>
          <t>國立中央大學108學年度大學個人申請入學考生須知（請考生務必詳讀）
請點選下面連結
108學年度大學「個人申請」入學考生須知（各系考生須知及報名繳費等資訊）
04-108個申_考生須知_物理系</t>
        </is>
      </c>
      <c r="G2714" s="7" t="inlineStr">
        <is>
          <t>108學年度大學「個人申請」入學考生須知（各系考生須知及報名繳費等資訊）</t>
        </is>
      </c>
      <c r="H2714" s="7" t="inlineStr">
        <is>
          <t>http://pdc.adm.ncu.edu.tw/Admission/%E5%90%84%E9%A0%85%E6%8B%9B%E7%94%9F/%E5%A4%A7%E5%AD%B8%E7%94%84%E9%81%B8/108/</t>
        </is>
      </c>
      <c r="I2714" s="7" t="inlineStr">
        <is>
          <t>04-108個申_考生須知_物理系</t>
        </is>
      </c>
      <c r="J2714" s="7" t="inlineStr">
        <is>
          <t>http://www.phy.ncu.edu.tw/wp-content/uploads/2019/02/04-108個申_考生須知_物理系.pdf</t>
        </is>
      </c>
      <c r="K2714" s="7" t="inlineStr">
        <is>
          <t>http://www.phy.ncu.edu.tw/wp-content/uploads/2019/02/04-108個</t>
        </is>
      </c>
      <c r="L2714" s="7" t="inlineStr">
        <is>
          <t>http://www.phy.ncu.edu.tw/wp-content/uploads/2019/02/04-108個申_考生須知_物理系_頁面_1.jpg</t>
        </is>
      </c>
      <c r="M2714" s="7" t="inlineStr">
        <is>
          <t>https://www.phy.ncu.edu.tw/news/108%e5%ad%b8%e5%b9%b4%e5%ba%a6%e5%a4%a7%e5%ad%b8%e5%80%8b%e4%ba%ba%e7%94%b3%e8%ab%8b%e5%85%a5%e5%ad%b8%e8%80%83%e7%94%9f%e9%a0%88%e7%9f%a5/</t>
        </is>
      </c>
      <c r="N2714" s="7" t="inlineStr">
        <is>
          <t>吳菁穗</t>
        </is>
      </c>
    </row>
    <row r="2715">
      <c r="A2715" s="7">
        <f>TRUE()</f>
        <v/>
      </c>
      <c r="B2715" s="7" t="inlineStr">
        <is>
          <t>其他</t>
        </is>
      </c>
      <c r="C2715" s="7" t="n"/>
      <c r="D2715" s="14" t="n">
        <v>43521</v>
      </c>
      <c r="E2715" s="7" t="inlineStr">
        <is>
          <t>悠遊卡學生證記名設定作業</t>
        </is>
      </c>
      <c r="F2715" s="7" t="inlineStr">
        <is>
          <t>悠遊卡學生證記名教學</t>
        </is>
      </c>
      <c r="G2715" s="7" t="inlineStr">
        <is>
          <t>悠遊卡學生證記名教學</t>
        </is>
      </c>
      <c r="H2715" s="7" t="inlineStr">
        <is>
          <t>http://pdc.adm.ncu.edu.tw/postM/post/reg/1080221.pdf</t>
        </is>
      </c>
      <c r="I2715" s="7" t="n"/>
      <c r="J2715" s="7" t="n"/>
      <c r="K2715" s="7" t="n"/>
      <c r="L2715" s="7" t="n"/>
      <c r="M2715" s="7" t="inlineStr">
        <is>
          <t>https://www.phy.ncu.edu.tw/news/%e6%82%a0%e9%81%8a%e5%8d%a1%e5%ad%b8%e7%94%9f%e8%ad%89%e8%a8%98%e5%90%8d%e8%a8%ad%e5%ae%9a%e4%bd%9c%e6%a5%ad/</t>
        </is>
      </c>
      <c r="N2715" s="7" t="inlineStr">
        <is>
          <t>許慧君</t>
        </is>
      </c>
    </row>
    <row r="2716" ht="183" customHeight="1">
      <c r="A2716" s="7">
        <f>TRUE()</f>
        <v/>
      </c>
      <c r="B2716" s="7" t="inlineStr">
        <is>
          <t>其他</t>
        </is>
      </c>
      <c r="C2716" s="7" t="n"/>
      <c r="D2716" s="14" t="n">
        <v>43519</v>
      </c>
      <c r="E2716" s="7" t="inlineStr">
        <is>
          <t>健雄館門禁更換新系統</t>
        </is>
      </c>
      <c r="F2716" s="9" t="inlineStr">
        <is>
          <t>更換日期:2/18(一)
門禁位置:一樓大門、105機械工廠、208理論中心、719網管室、721電腦室
新系統使用教職員證、學生證或悠遊卡，刷卡加密碼進入。(密碼:4位數字+#)
卡片設定:2/20-2/27
攜帶證件(教職員證、學生證或悠遊卡)
物理系請至S4-629系辦。
天文所請至S4-1012所辦。
太空所教職員已申請電腦室門禁者，無須另行過卡設定。新申請者，請依規定至電腦室填單持卡片申請。
臨時通行密碼將會於2/27起停用!!!!! 
已設定完成之卡片請務必在上班時間進行測試，如無法使用請盡速至S4-629重新設定!
舊系統使用的白色卡片已無法使用!(不需繳回)
新舊系統更換期間造成不便敬請見諒!
517生物物理核心設施實驗室亦同步更新系統，卡片設定請洽517實驗室。</t>
        </is>
      </c>
      <c r="G2716" s="7" t="n"/>
      <c r="H2716" s="7" t="n"/>
      <c r="I2716" s="7" t="n"/>
      <c r="J2716" s="7" t="n"/>
      <c r="K2716" s="7" t="n"/>
      <c r="L2716" s="7" t="n"/>
      <c r="M2716" s="7" t="inlineStr">
        <is>
          <t>https://www.phy.ncu.edu.tw/news/%e5%81%a5%e9%9b%84%e9%a4%a8%e9%96%80%e7%a6%81%e6%9b%b4%e6%8f%9b%e6%96%b0%e7%b3%bb%e7%b5%b1-3/</t>
        </is>
      </c>
      <c r="N2716" s="7" t="inlineStr">
        <is>
          <t>許慧君</t>
        </is>
      </c>
    </row>
    <row r="2717" ht="118" customHeight="1">
      <c r="A2717" s="7">
        <f>TRUE()</f>
        <v/>
      </c>
      <c r="B2717" s="7" t="inlineStr">
        <is>
          <t>演講</t>
        </is>
      </c>
      <c r="C2717" s="7" t="n"/>
      <c r="D2717" s="14" t="n">
        <v>43519</v>
      </c>
      <c r="E2717" s="7" t="inlineStr">
        <is>
          <t>Talk20190312-Graphene Functionalized and Optically Forged by Femtosecond Laser</t>
        </is>
      </c>
      <c r="F2717" s="9" t="inlineStr">
        <is>
          <t>Department of Physics, NCU
Graphene Functionalized and Optically Forged by Femtosecond Laser
Speaker
Dr. Andreas Johansson
Nanoscience center
University of Jyvaskyla, Finland
Date 2019.03.12 (Tue)
Time 10:00-12:00
Place S4-625</t>
        </is>
      </c>
      <c r="G2717" s="7" t="n"/>
      <c r="H2717" s="7" t="n"/>
      <c r="I2717" s="7" t="n"/>
      <c r="J2717" s="7" t="n"/>
      <c r="K2717" s="7" t="n"/>
      <c r="L2717" s="7" t="n"/>
      <c r="M2717" s="7" t="inlineStr">
        <is>
          <t>https://www.phy.ncu.edu.tw/news/talk20190312-graphene-functionalized-and-optically-forged-by-femtosecond-laser/</t>
        </is>
      </c>
      <c r="N2717" s="7" t="inlineStr">
        <is>
          <t>許慧君</t>
        </is>
      </c>
    </row>
    <row r="2718" ht="170" customHeight="1">
      <c r="A2718" s="7">
        <f>TRUE()</f>
        <v/>
      </c>
      <c r="B2718" s="7" t="inlineStr">
        <is>
          <t>其他</t>
        </is>
      </c>
      <c r="C2718" s="7" t="n"/>
      <c r="D2718" s="14" t="n">
        <v>43519</v>
      </c>
      <c r="E2718" s="7" t="inlineStr">
        <is>
          <t>107學年度[研究所]畢業生借還學位服相關作業</t>
        </is>
      </c>
      <c r="F2718" s="9" t="inlineStr">
        <is>
          <t>畢業典禮 : 6月1日(六)
登記、繳費:
請於3/19(二)前登記尺寸並繳交洗燙費用(碩士150元、博士250元)
碩士班請向碩二班代林廷軒登記(分機65301/房號407)
博士班請向系辦許小姐登記
領取學位服:
領取時間為4/19(五)
碩士班請向碩二班代林廷軒領取(分機65301/房號407)
博士班請至系辦許小姐領取
歸還學位服:
地點:大講堂地下室
時間:6月1日~6月14日之上班日(每日上午9:00~11:50及下午13:30~16:30)，。
逾期歸還者，每逾一日（例假日不計）罰繳新台幣50元</t>
        </is>
      </c>
      <c r="G2718" s="7" t="n"/>
      <c r="H2718" s="7" t="n"/>
      <c r="I2718" s="7" t="n"/>
      <c r="J2718" s="7" t="n"/>
      <c r="K2718" s="7" t="n"/>
      <c r="L2718" s="7" t="n"/>
      <c r="M2718" s="7" t="inlineStr">
        <is>
          <t>https://www.phy.ncu.edu.tw/news/107%e5%ad%b8%e5%b9%b4%e5%ba%a6%e7%a0%94%e7%a9%b6%e6%89%80%e7%95%a2%e6%a5%ad%e7%94%9f%e5%80%9f%e9%82%84%e5%ad%b8%e4%bd%8d%e6%9c%8d%e7%9b%b8%e9%97%9c%e4%bd%9c%e6%a5%ad3-19%e4%ba%8c%e5%89%8d%e7%99%bb/</t>
        </is>
      </c>
      <c r="N2718" s="7" t="inlineStr">
        <is>
          <t>許慧君</t>
        </is>
      </c>
    </row>
    <row r="2719" ht="285" customHeight="1">
      <c r="A2719" s="7">
        <f>TRUE()</f>
        <v/>
      </c>
      <c r="B2719" s="7" t="inlineStr">
        <is>
          <t>招生</t>
        </is>
      </c>
      <c r="C2719" s="7" t="n"/>
      <c r="D2719" s="14" t="n">
        <v>43518</v>
      </c>
      <c r="E2719" s="7" t="inlineStr">
        <is>
          <t>108學年度碩士班考試入學初試錄取暨得參加複試名單</t>
        </is>
      </c>
      <c r="F2719" s="9" t="inlineStr">
        <is>
          <t>得參加複試名單
複試通知函及初試成績單將於2/23寄出
複試方式及時間表
物理-108物理系碩士班入學考試複試通知函
生物物理-108物理系生物物理碩士班入學考試複試通知函
審查資料：請務必依據招生簡章上所規定『複試審查資料請於 108 年3 月 8 日前（以郵戳為憑）寄至32001桃園市中壢區中大路300號中央大學物理系辦公室。（信封封面請註明『准考證號碼』＆『姓名』）』
（1）學歷證件影本一份。（在學生繳交學生證、畢業生繳交畢業證書）
（2）最高學歷歷年成績單正本一份，須附名次證明並註明全班(組)人數。
（3）二年制技術學院及轉學生另須繳交專科學校或轉(入)學前原校之歷年成績單正本。
（4）自傳(內含研究計畫、學術著作、學習心得..等)。
（5）教師(主管)推薦函二封。（格式不拘）
（6）其他有助於審查之資料。
下列事項特別說明
如欲放棄參加複試，請來信(corona@ncu.edu.tw)告知姓名、准考證號碼，並註明放棄參加3/15複試。
書面資料所需檢附的推薦信及自傳，皆無特定格式。
推薦信可由推薦者另外郵寄至本系(不與審查資料一起郵寄)，但請推薦者在信封上註明姓名、准考證號碼，且同樣需於108 年 3 月 8 日前（以郵戳為憑）郵寄。
已寄達的書面資料如有缺件，本系會以電話聯繫通知。
如有其他相關問題，歡迎來信(corona@ncu.edu.tw)或來電(03-4227151分機65384)詢問</t>
        </is>
      </c>
      <c r="G2719" s="7" t="inlineStr">
        <is>
          <t>得參加複試名單</t>
        </is>
      </c>
      <c r="H2719" s="7" t="inlineStr">
        <is>
          <t>http://pdc.adm.ncu.edu.tw/postM/post/adm/1080222_0.pdf</t>
        </is>
      </c>
      <c r="I2719" s="7" t="inlineStr">
        <is>
          <t>物理-108物理系碩士班入學考試複試通知函</t>
        </is>
      </c>
      <c r="J2719" s="7" t="inlineStr">
        <is>
          <t>http://www.phy.ncu.edu.tw/wp-content/uploads/2019/02/物理-108物理系碩士班入學考試複試通知函.pdf</t>
        </is>
      </c>
      <c r="K2719" s="7" t="inlineStr">
        <is>
          <t>生物物理-108物理系生物物理碩士班入學考試複試通知函</t>
        </is>
      </c>
      <c r="L2719" s="7" t="inlineStr">
        <is>
          <t>http://www.phy.ncu.edu.tw/wp-content/uploads/2019/02/生物物理-108物理系生物物理碩士班入學考試複試通知函.pdf</t>
        </is>
      </c>
      <c r="M2719" s="7" t="inlineStr">
        <is>
          <t>https://www.phy.ncu.edu.tw/news/108%e5%ad%b8%e5%b9%b4%e5%ba%a6%e7%a2%a9%e5%a3%ab%e7%8f%ad%e8%80%83%e8%a9%a6%e5%85%a5%e5%ad%b8%e5%88%9d%e8%a9%a6%e9%8c%84%e5%8f%96%e6%9a%a8%e5%be%97%e5%8f%83%e5%8a%a0%e8%a4%87%e8%a9%a6%e5%90%8d/</t>
        </is>
      </c>
      <c r="N2719" s="7" t="inlineStr">
        <is>
          <t>許慧君</t>
        </is>
      </c>
    </row>
    <row r="2720" ht="345" customHeight="1">
      <c r="A2720" s="7">
        <f>TRUE()</f>
        <v/>
      </c>
      <c r="B2720" s="7" t="inlineStr">
        <is>
          <t>其他</t>
        </is>
      </c>
      <c r="C2720" s="7" t="n"/>
      <c r="D2720" s="14" t="n">
        <v>43518</v>
      </c>
      <c r="E2720" s="7" t="inlineStr">
        <is>
          <t>中大校友總會2019校友新春團拜 ~活動公告~</t>
        </is>
      </c>
      <c r="F2720" s="9" t="inlineStr">
        <is>
          <t>【中大校友總會2019校友新春團拜】踴躍報名中!!
本活動由中大校友總會號召發起，感謝校友們的熱烈響應！歡迎校友認桌報名參加！／張育美理事長 敬邀
--- 活動資訊 ---
中大校友總會2019『會員大會暨新春團拜』
時間：2019/03/16（週六）16:30 會員大會 | 17:30 雞尾酒會 | 18:00 晚宴
地點：香江時尚美食館（桃園市中壢區環西路二段295號）
捐款認桌或回覆出席請洽中大校友總會理事長秘書曹小姐
｜sec01@tcmg.com.tw｜03-462-7735｜0910-263762
【溫馨提醒您】
1.     團拜認桌後，請認桌人將邀約到的貴賓名單（師長親眷好友之姓名、葷素等資訊）email至sec01@tcmg.com.tw ，以利校友總會安排席位。謝謝您～
2.    受邀出席的校友們，請聯絡邀請您的認桌人(提供出席資訊)，以便認桌人回覆校友總會，安排席位哦！
--- -- ----
~協助轉發 校友社團活動公告~
主辦單位：中大校友總會
活動時間
2019-03-16 4:30 至 2019-03-16 21:00
活動地點
香江時尚美食館（桃園市中壢區環西路二段295號）
聯       絡
中大校友總會理事長秘書
電       話
03-462-7735
電子郵件
sec01@tcmg.com.tw</t>
        </is>
      </c>
      <c r="G2720" s="7" t="n"/>
      <c r="H2720" s="7" t="n"/>
      <c r="I2720" s="7" t="n"/>
      <c r="J2720" s="7" t="n"/>
      <c r="K2720" s="7" t="n"/>
      <c r="L2720" s="7" t="n"/>
      <c r="M2720" s="7" t="inlineStr">
        <is>
          <t>https://www.phy.ncu.edu.tw/news/%e4%b8%ad%e5%a4%a7%e6%a0%a1%e5%8f%8b%e7%b8%bd%e6%9c%832019%e6%a0%a1%e5%8f%8b%e6%96%b0%e6%98%a5%e5%9c%98%e6%8b%9c-%e6%b4%bb%e5%8b%95%e5%85%ac%e5%91%8a/</t>
        </is>
      </c>
      <c r="N2720" s="7" t="inlineStr">
        <is>
          <t>許慧君</t>
        </is>
      </c>
    </row>
    <row r="2721">
      <c r="A2721" s="7">
        <f>TRUE()</f>
        <v/>
      </c>
      <c r="B2721" s="7" t="inlineStr">
        <is>
          <t>其他</t>
        </is>
      </c>
      <c r="C2721" s="7" t="n"/>
      <c r="D2721" s="14" t="n">
        <v>43518</v>
      </c>
      <c r="E2721" s="7" t="inlineStr">
        <is>
          <t>赴亞洲交換生分享會</t>
        </is>
      </c>
      <c r="F2721" s="7" t="n"/>
      <c r="G2721" s="7" t="inlineStr">
        <is>
          <t>http://www.phy.ncu.edu.tw/wp-content/uploads/2019/02/a4618f1</t>
        </is>
      </c>
      <c r="H2721" s="7" t="inlineStr">
        <is>
          <t>http://www.phy.ncu.edu.tw/wp-content/uploads/2019/02/a4618f10956f3c1d81acb0294142b4a6.jpg</t>
        </is>
      </c>
      <c r="I2721" s="7" t="n"/>
      <c r="J2721" s="7" t="n"/>
      <c r="K2721" s="7" t="n"/>
      <c r="L2721" s="7" t="n"/>
      <c r="M2721" s="7" t="inlineStr">
        <is>
          <t>https://www.phy.ncu.edu.tw/news/%e8%b5%b4%e4%ba%9e%e6%b4%b2%e4%ba%a4%e6%8f%9b%e7%94%9f%e5%88%86%e4%ba%ab%e6%9c%83/</t>
        </is>
      </c>
      <c r="N2721" s="7" t="inlineStr">
        <is>
          <t>許慧君</t>
        </is>
      </c>
    </row>
    <row r="2722" ht="79" customHeight="1">
      <c r="A2722" s="7">
        <f>TRUE()</f>
        <v/>
      </c>
      <c r="B2722" s="7" t="inlineStr">
        <is>
          <t>其他</t>
        </is>
      </c>
      <c r="C2722" s="7" t="n"/>
      <c r="D2722" s="14" t="n">
        <v>43518</v>
      </c>
      <c r="E2722" s="7" t="inlineStr">
        <is>
          <t>課程如有「衝堂」情形，請於加退選結束前自行退選</t>
        </is>
      </c>
      <c r="F2722" s="9" t="inlineStr">
        <is>
          <t>課程如有「衝堂」情形，請於加退選結束(2/27)前自行退選，
加退選結束後若未退選，課務組會將衝堂的課程都退課，
若課程為體育代表隊、服務學習、RA課程衝堂則不退課。
另外，因2/27最後一天加選仍會於2/28分發，
故2/27請勿選擇和已中選課程衝堂之課程，以免2/28分發後衝堂被退課，謝謝!
連結：https://cis.ncu.edu.tw/Course/main/news/stdExplanation</t>
        </is>
      </c>
      <c r="G2722" s="7" t="inlineStr">
        <is>
          <t>https://cis.ncu.edu.tw/Course/main/news/stdExplanation</t>
        </is>
      </c>
      <c r="H2722" s="7" t="inlineStr">
        <is>
          <t>https://cis.ncu.edu.tw/Course/main/news/stdExplanation</t>
        </is>
      </c>
      <c r="I2722" s="7" t="n"/>
      <c r="J2722" s="7" t="n"/>
      <c r="K2722" s="7" t="n"/>
      <c r="L2722" s="7" t="n"/>
      <c r="M2722" s="7" t="inlineStr">
        <is>
          <t>https://www.phy.ncu.edu.tw/news/%e8%aa%b2%e7%a8%8b%e5%a6%82%e6%9c%89%e3%80%8c%e8%a1%9d%e5%a0%82%e3%80%8d%e6%83%85%e5%bd%a2%ef%bc%8c%e8%ab%8b%e6%96%bc%e5%8a%a0%e9%80%80%e9%81%b8%e7%b5%90%e6%9d%9f%e5%89%8d%e8%87%aa%e8%a1%8c%e9%80%80/</t>
        </is>
      </c>
      <c r="N2722" s="7" t="inlineStr">
        <is>
          <t>許慧君</t>
        </is>
      </c>
    </row>
    <row r="2723" ht="157" customHeight="1">
      <c r="A2723" s="7">
        <f>TRUE()</f>
        <v/>
      </c>
      <c r="B2723" s="7" t="inlineStr">
        <is>
          <t>獎學金</t>
        </is>
      </c>
      <c r="C2723" s="7" t="n"/>
      <c r="D2723" s="14" t="n">
        <v>43518</v>
      </c>
      <c r="E2723" s="7" t="inlineStr">
        <is>
          <t>安心就學支持計畫補助暨獎勵辦法</t>
        </is>
      </c>
      <c r="F2723" s="9" t="inlineStr">
        <is>
          <t>公告：本校「安心就學支持計畫補助暨獎勵辦法」已於108/2/18第688次行政會議通過後實施
公告內容：
一、公告內容：「安心就學支持計畫補助暨獎勵辦法」即日起生效。
二、計畫目的：
為協助弱勢學生安心就學，並鼓勵其積極參與學習輔導、提升多元能力、順利銜接職場，特訂定本辦法(下列詳附加檔案)。
三、申請方式 :
請至本校獎助學金暨工讀管理系統https://portal.ncu.edu.tw/system/134，安心就學支持計畫專區填寫資料並檢附相關文件(下列連結)
連結：https://portal.ncu.edu.tw/system/134
附加檔案：080101.pdf</t>
        </is>
      </c>
      <c r="G2723" s="7" t="inlineStr">
        <is>
          <t>https://portal.ncu.edu.tw/system/134</t>
        </is>
      </c>
      <c r="H2723" s="7" t="inlineStr">
        <is>
          <t>https://portal.ncu.edu.tw/system/134</t>
        </is>
      </c>
      <c r="I2723" s="7" t="inlineStr">
        <is>
          <t>080101.pdf</t>
        </is>
      </c>
      <c r="J2723" s="7" t="inlineStr">
        <is>
          <t>http://pdc.adm.ncu.edu.tw/postM/post/tldc/080101.pdf</t>
        </is>
      </c>
      <c r="K2723" s="7" t="n"/>
      <c r="L2723" s="7" t="n"/>
      <c r="M2723" s="7" t="inlineStr">
        <is>
          <t>https://www.phy.ncu.edu.tw/news/%e5%ae%89%e5%bf%83%e5%b0%b1%e5%ad%b8%e6%94%af%e6%8c%81%e8%a8%88%e7%95%ab%e8%a3%9c%e5%8a%a9%e6%9a%a8%e7%8d%8e%e5%8b%b5%e8%be%a6%e6%b3%95/</t>
        </is>
      </c>
      <c r="N2723" s="7" t="inlineStr">
        <is>
          <t>許慧君</t>
        </is>
      </c>
    </row>
    <row r="2724" ht="157" customHeight="1">
      <c r="A2724" s="7">
        <f>TRUE()</f>
        <v/>
      </c>
      <c r="B2724" s="7" t="inlineStr">
        <is>
          <t>其他</t>
        </is>
      </c>
      <c r="C2724" s="7" t="n"/>
      <c r="D2724" s="14" t="n">
        <v>43516</v>
      </c>
      <c r="E2724" s="7" t="inlineStr">
        <is>
          <t>健雄館門禁更換新系統</t>
        </is>
      </c>
      <c r="F2724" s="9" t="inlineStr">
        <is>
          <t>更換日期:2/18(一)
門禁位置:一樓大門、105機械工廠、208理論中心、719網管室、721電腦室
新系統使用教職員證、學生證或悠遊卡，刷卡加密碼進入。(密碼:4位數字+#)
卡片設定:
2/20-2/23 (09:00-12:00 / 14:00-16:00) 攜帶證件(教職員證、學生證或悠遊卡)
物理系請至S4-629系辦。
天文所請至S4-1012所辦。
太空所教職員已申請電腦室門禁者，無須另行過卡設定。新申請者，請依規定至電腦室填單持卡片申請。
舊系統使用的白色卡片已無法使用!
新舊系統更換期間造成不便敬請見諒!
517生物物理核心設施實驗室亦同步更新系統，卡片設定請洽517實驗室。</t>
        </is>
      </c>
      <c r="G2724" s="7" t="n"/>
      <c r="H2724" s="7" t="n"/>
      <c r="I2724" s="7" t="n"/>
      <c r="J2724" s="7" t="n"/>
      <c r="K2724" s="7" t="n"/>
      <c r="L2724" s="7" t="n"/>
      <c r="M2724" s="7" t="inlineStr">
        <is>
          <t>https://www.phy.ncu.edu.tw/news/%e5%81%a5%e9%9b%84%e9%a4%a8%e9%96%80%e7%a6%81%e6%9b%b4%e6%8f%9b%e6%96%b0%e7%b3%bb%e7%b5%b1-2/</t>
        </is>
      </c>
      <c r="N2724" s="7" t="inlineStr">
        <is>
          <t>許慧君</t>
        </is>
      </c>
    </row>
    <row r="2725" ht="297" customHeight="1">
      <c r="A2725" s="7">
        <f>TRUE()</f>
        <v/>
      </c>
      <c r="B2725" s="7" t="inlineStr">
        <is>
          <t>演講</t>
        </is>
      </c>
      <c r="C2725" s="7" t="n"/>
      <c r="D2725" s="14" t="n">
        <v>43515</v>
      </c>
      <c r="E2725" s="7" t="inlineStr">
        <is>
          <t>Colloquium20190226-Introduction to NCU theoretical Quantum Optics Group NCU 理論量子光學團隊簡介</t>
        </is>
      </c>
      <c r="F2725" s="9" t="inlineStr">
        <is>
          <t>Colloquium
Department of Physics, NCU
Introduction to NCU theoretical Quantum Optics Group
NCU 理論量子光學團隊簡介
Speaker
Prof. Wen-Te Liao 廖文德教授
Dept. of Physics, NCU中央大學物理系
Date 2019.02.26(Tue)
Time 14:00-16:00
Place S4-625
Abstract: In this talk I will briefly introduce research topics conducted in NCU theoretical Quantum Optics Group. There will be three parts in this talk: (1) X-ray quantum optics, (2) electromagnetically-induced-transparency-related new effects, and (3) modulation of free electron radiation. In order to motivate more students to join our group or AMO-related fields, the level of audience is expected to be undergraduate student. The presentation will be kept as easy as possible. If you are looking for group to do your undergraduate project, master or PhD, welcome to join us! Please check out our website in advance http://wenteliao.wixsite.com/wente-liao-ncu, or scanning QR code
摘要：在此演講中我會簡介NCU 理論量子光學團隊的研究課題，並著重在三大部分：(1) X光量子光學，(2) 電磁誘發透明相關的新現象，(3) 自由電子輻射的調變。為了吸引更多學生加入我們團隊或是原子分子光學的相關研究，本演講設定的聽眾是大學部的同學，並以簡單的語言介紹我們做的研究。如果你正在找專題或碩博士要加入的團隊，歡迎入席本演講及事先造訪我們的網頁 http://wenteliao.wixsite.com/wente-liao-ncu, 或掃描QR二維碼。</t>
        </is>
      </c>
      <c r="G2725" s="7" t="inlineStr">
        <is>
          <t>http://www.phy.ncu.edu.tw/wp-content/uploads/2019/02/NCUQOG.</t>
        </is>
      </c>
      <c r="H2725" s="7" t="inlineStr">
        <is>
          <t>http://www.phy.ncu.edu.tw/wp-content/uploads/2019/02/NCUQOG.png</t>
        </is>
      </c>
      <c r="I2725" s="7" t="n"/>
      <c r="J2725" s="7" t="n"/>
      <c r="K2725" s="7" t="n"/>
      <c r="L2725" s="7" t="n"/>
      <c r="M2725" s="7" t="inlineStr">
        <is>
          <t>https://www.phy.ncu.edu.tw/news/colloquium20190226-introduction-to-ncu-theoretical-quantum-optics-group-ncu-%e7%90%86%e8%ab%96%e9%87%8f%e5%ad%90%e5%85%89%e5%ad%b8%e5%9c%98%e9%9a%8a%e7%b0%a1%e4%bb%8b/</t>
        </is>
      </c>
      <c r="N2725" s="7" t="inlineStr">
        <is>
          <t>許慧君</t>
        </is>
      </c>
    </row>
    <row r="2726" ht="409.6" customHeight="1">
      <c r="A2726" s="7">
        <f>TRUE()</f>
        <v/>
      </c>
      <c r="B2726" s="7" t="inlineStr">
        <is>
          <t>演講</t>
        </is>
      </c>
      <c r="C2726" s="7" t="n"/>
      <c r="D2726" s="14" t="n">
        <v>43515</v>
      </c>
      <c r="E2726" s="7" t="inlineStr">
        <is>
          <t>Talk20190221-NOPAIN: A Method for Efficient Evaluation of Quantum Nonlocal Operators with Applications to Solids</t>
        </is>
      </c>
      <c r="F2726" s="9" t="inlineStr">
        <is>
          <t>Department of Physics, NCU
NOPAIN: A Method for Efficient Evaluation of Quantum Nonlocal Operators with Applications to Solids
Speaker
Dr. Ying-Chih Chen
Physics Department, McGill University
Date 2019.02.21 (Thur)
Time 14:00-16:00
Place S4-208I (Center for Mathematics and Theoretical Physics)
Abstract:
The computation efficiency of numerical atomic orbitals (NAOs) is high due to its localized property, i.e., the orbital spatial value is strictly zero beyond a given radius cutoff. If two NAOs do not spatially overlap, the matrix element of any local operator is zero. This makes NAOs attractive for the research of order-N methods, for which the computational scaling is linear with the basis size N. However, the matrix element of a nonlocal operator is not always zero if two NAOs do not spatially overlap. Thus all matrix elements should be calculated to ensure accuracy. While this is not a problem for isolated systems like molecules, an artificial distance truncation is usually applied for periodic systems. The artificial distance truncation assumes that if the distance between two atoms is larger than a manually defined distance, the corresponding matrix element is zero. This assumption is in general not true since the Coulomb operator, as well as many other nonlocal operators, are long-range. Its spatial interaction strength decays slowly and such approximation degrades accuracy.
We solved this problem by developing a novel method which combines plane waves (PWs) and NAOs to efficiently evaluate nonlocal operators under periodic boundary conditions. Our method is denoted as NOPAIN (Nonlocal Operators with Plane wAves Integrated into Numerical atomic orbitals). Nonlocal operators are first expanded using PWs and then transformed to an NAO representation so that the problem of distance-truncation is avoided. In the meantime, the computation complexity is reduced due to NAO basis sets, thus makes this method applicable to large systems. The general formalism has been implemented in the RESCU package, a MATLAB-based density-functional theory (DFT) software, within the hybrid functional approach where the nonlocal operator is the (short-range) Fock exchange. Comparison of electronic structures of a wide range of semiconductors to a pure PW scheme validates the accuracy of NOPAIN. Furthermore, we applied our method to two realistic systems which require the hybrid-functional to accurately calculate the band gap and the band alignment. Both systems contain hundreds to a thousand atoms in the supercell which could hardly be investigated at the hybrid-functional level before even using supercomputers.</t>
        </is>
      </c>
      <c r="G2726" s="7" t="n"/>
      <c r="H2726" s="7" t="n"/>
      <c r="I2726" s="7" t="n"/>
      <c r="J2726" s="7" t="n"/>
      <c r="K2726" s="7" t="n"/>
      <c r="L2726" s="7" t="n"/>
      <c r="M2726" s="7" t="inlineStr">
        <is>
          <t>https://www.phy.ncu.edu.tw/news/talk20190221-nopain-a-method-for-efficient-evaluation-of-quantum-nonlocal-operators-with-applications-to-solids/</t>
        </is>
      </c>
      <c r="N2726" s="7" t="inlineStr">
        <is>
          <t>許慧君</t>
        </is>
      </c>
    </row>
    <row r="2727">
      <c r="A2727" s="7">
        <f>TRUE()</f>
        <v/>
      </c>
      <c r="B2727" s="7" t="inlineStr">
        <is>
          <t>高中生</t>
        </is>
      </c>
      <c r="C2727" s="7" t="n"/>
      <c r="D2727" s="14" t="n">
        <v>43514</v>
      </c>
      <c r="E2727" s="7" t="inlineStr">
        <is>
          <t>物理系五十周年特輯---創系五十載---物理系的發展歷程</t>
        </is>
      </c>
      <c r="F2727" s="7" t="inlineStr">
        <is>
          <t>物理系五十周年特輯---創系五十載---物理系的發展歷程</t>
        </is>
      </c>
      <c r="G2727" s="7" t="inlineStr">
        <is>
          <t>物理系五十周年特輯---創系五十載---物理系的發展歷程</t>
        </is>
      </c>
      <c r="H2727" s="7" t="inlineStr">
        <is>
          <t>http://www.phy.ncu.edu.tw/wp-content/uploads/2019/02/物理系五十周年特輯-A.pdf</t>
        </is>
      </c>
      <c r="I2727" s="7" t="n"/>
      <c r="J2727" s="7" t="n"/>
      <c r="K2727" s="7" t="n"/>
      <c r="L2727" s="7" t="n"/>
      <c r="M2727" s="7" t="inlineStr">
        <is>
          <t>https://www.phy.ncu.edu.tw/news/%e7%89%a9%e7%90%86%e7%b3%bb%e4%ba%94%e5%8d%81%e5%91%a8%e5%b9%b4%e7%89%b9%e8%bc%af-%e5%89%b5%e7%b3%bb%e4%ba%94%e5%8d%81%e8%bc%89-%e7%89%a9%e7%90%86%e7%b3%bb%e7%9a%84%e7%99%bc%e5%b1%95%e6%ad%b7/</t>
        </is>
      </c>
      <c r="N2727" s="7" t="inlineStr">
        <is>
          <t>許慧君</t>
        </is>
      </c>
    </row>
    <row r="2728" ht="66" customHeight="1">
      <c r="A2728" s="7">
        <f>TRUE()</f>
        <v/>
      </c>
      <c r="B2728" s="7" t="inlineStr">
        <is>
          <t>其他</t>
        </is>
      </c>
      <c r="C2728" s="7" t="n"/>
      <c r="D2728" s="14" t="n">
        <v>43512</v>
      </c>
      <c r="E2728" s="7" t="inlineStr">
        <is>
          <t>107學年度第二學期【停課通知-高能物理I】</t>
        </is>
      </c>
      <c r="F2728" s="9" t="inlineStr">
        <is>
          <t>107學年度第二學期【停 課 通 知】
停課科目：「高能物理I」
任課老師：高崇文教授
停課日期： 2/18 (一)/第2,3,4節
事由:中原大學註冊 將於2/25(一)上課時討論補課時間。</t>
        </is>
      </c>
      <c r="G2728" s="7" t="n"/>
      <c r="H2728" s="7" t="n"/>
      <c r="I2728" s="7" t="n"/>
      <c r="J2728" s="7" t="n"/>
      <c r="K2728" s="7" t="n"/>
      <c r="L2728" s="7" t="n"/>
      <c r="M2728" s="7" t="inlineStr">
        <is>
          <t>https://www.phy.ncu.edu.tw/news/107%e5%ad%b8%e5%b9%b4%e5%ba%a6%e7%ac%ac%e4%ba%8c%e5%ad%b8%e6%9c%9f%e3%80%90%e5%81%9c%e8%aa%b2%e9%80%9a%e7%9f%a5-%e9%ab%98%e8%83%bd%e7%89%a9%e7%90%86i%e3%80%91/</t>
        </is>
      </c>
      <c r="N2728" s="7" t="inlineStr">
        <is>
          <t>吳菁穗</t>
        </is>
      </c>
    </row>
    <row r="2729" ht="66" customHeight="1">
      <c r="A2729" s="7">
        <f>TRUE()</f>
        <v/>
      </c>
      <c r="B2729" s="7" t="inlineStr">
        <is>
          <t>其他</t>
        </is>
      </c>
      <c r="C2729" s="7" t="n"/>
      <c r="D2729" s="14" t="n">
        <v>43511</v>
      </c>
      <c r="E2729" s="7" t="inlineStr">
        <is>
          <t>107-2物理系研究生畢業離校手續Graduate Students’GraduationSchool Leaving Procedure of the Physics Department</t>
        </is>
      </c>
      <c r="F2729" s="9" t="inlineStr">
        <is>
          <t>物理系研究生畢業離校手續Graduate Students’GraduationSchool Leaving Procedure of the Physics Department
物理系離校系所同意書Graduation Form of the Physics Department of National Central University
1080620公告1072頒發學位證書注意事項</t>
        </is>
      </c>
      <c r="G2729" s="7" t="inlineStr">
        <is>
          <t>物理系研究生畢業離校手續Graduate Students’GraduationSchool Leaving Proce</t>
        </is>
      </c>
      <c r="H2729" s="7" t="inlineStr">
        <is>
          <t>http://www.phy.ncu.edu.tw/wp-content/uploads/2019/02/物理系研究生畢業離校手續Graduate-Students’GraduationSchool-Leaving-Procedure-of-the-Physics-Department.pdf</t>
        </is>
      </c>
      <c r="I2729" s="7" t="inlineStr">
        <is>
          <t>物理系離校系所同意書Graduation Form of the Physics Department of Natio</t>
        </is>
      </c>
      <c r="J2729" s="7" t="inlineStr">
        <is>
          <t>http://www.phy.ncu.edu.tw/wp-content/uploads/2019/02/物理系離校系所同意書Graduation-Form-of-the-Physics-Department-of-National-Central-University-.pdf</t>
        </is>
      </c>
      <c r="K2729" s="7" t="inlineStr">
        <is>
          <t>1080620公告1072頒發學位證書注意事項</t>
        </is>
      </c>
      <c r="L2729" s="7" t="inlineStr">
        <is>
          <t>http://www.phy.ncu.edu.tw/wp-content/uploads/2019/02/1080620公告1072頒發學位證書注意事項.pdf</t>
        </is>
      </c>
      <c r="M2729" s="7" t="inlineStr">
        <is>
          <t>https://www.phy.ncu.edu.tw/news/107-2%e7%89%a9%e7%90%86%e7%b3%bb%e7%a0%94%e7%a9%b6%e7%94%9f%e7%95%a2%e6%a5%ad%e9%9b%a2%e6%a0%a1%e6%89%8b%e7%ba%8cgraduate-studentsgraduationschool-leaving-procedure-of-the-physics-department/</t>
        </is>
      </c>
      <c r="N2729" s="7" t="inlineStr">
        <is>
          <t>許慧君</t>
        </is>
      </c>
    </row>
    <row r="2730" ht="79" customHeight="1">
      <c r="A2730" s="7">
        <f>TRUE()</f>
        <v/>
      </c>
      <c r="B2730" s="7" t="inlineStr">
        <is>
          <t>其他</t>
        </is>
      </c>
      <c r="C2730" s="7" t="n"/>
      <c r="D2730" s="14" t="n">
        <v>43511</v>
      </c>
      <c r="E2730" s="7" t="inlineStr">
        <is>
          <t>3/12(二)10:00理學院學生出國說明會</t>
        </is>
      </c>
      <c r="F2730" s="9" t="inlineStr">
        <is>
          <t>為強化理工領域之學生出國移動力，國際處將於3/12(二)10:00特地為理學院辦理一專屬本院學生的出國說明會，內容包含：交換、雙聯、海外寒暑期課程及研究生出席會議補助等事宜，地點在科二館203會議室。
活動報名網址：https://cis.ncu.edu.tw/ActivitySys/activitys/38 海報詳如附件，歡迎同學踴躍參加。
理學院學生出國說明會海報</t>
        </is>
      </c>
      <c r="G2730" s="7" t="inlineStr">
        <is>
          <t>https://cis.ncu.edu.tw/ActivitySys/activitys/38</t>
        </is>
      </c>
      <c r="H2730" s="7" t="inlineStr">
        <is>
          <t>https://cis.ncu.edu.tw/ActivitySys/activitys/38</t>
        </is>
      </c>
      <c r="I2730" s="7" t="inlineStr">
        <is>
          <t>理學院學生出國說明會海報</t>
        </is>
      </c>
      <c r="J2730" s="7" t="inlineStr">
        <is>
          <t>http://www.phy.ncu.edu.tw/wp-content/uploads/2019/02/理學院學生出國說明會海報.pdf</t>
        </is>
      </c>
      <c r="K2730" s="7" t="n"/>
      <c r="L2730" s="7" t="n"/>
      <c r="M2730" s="7" t="inlineStr">
        <is>
          <t>https://www.phy.ncu.edu.tw/news/3-12%e4%ba%8c1000%e7%90%86%e5%ad%b8%e9%99%a2%e5%ad%b8%e7%94%9f%e5%87%ba%e5%9c%8b%e8%aa%aa%e6%98%8e%e6%9c%83/</t>
        </is>
      </c>
      <c r="N2730" s="7" t="inlineStr">
        <is>
          <t>劉怡貞</t>
        </is>
      </c>
    </row>
    <row r="2731" ht="209" customHeight="1">
      <c r="A2731" s="7">
        <f>TRUE()</f>
        <v/>
      </c>
      <c r="B2731" s="7" t="inlineStr">
        <is>
          <t>其他</t>
        </is>
      </c>
      <c r="C2731" s="7" t="n"/>
      <c r="D2731" s="14" t="n">
        <v>43510</v>
      </c>
      <c r="E2731" s="7" t="inlineStr">
        <is>
          <t>施工公告-健雄館電梯汰舊換新案</t>
        </is>
      </c>
      <c r="F2731" s="9" t="inlineStr">
        <is>
          <t>一、工程名稱：健雄館電梯汰舊換新案
二、施工期間：預定期程108年8月29日前4台電梯完工
三、施工地點：健雄館
四、施工範圍：預定108年2月25日起停用貨梯1台及客梯1台，且客梯三台將分成三批更換(面對電梯左1-左2-左3)。
五、注意事項：
1.施工期間只有2台客電梯可供使用，請大家耐心等待。
2.施工期間請勿進入本工程施工之範圍(區域)，以免發生危險。
3.施工過程會有聲音吵雜(敲打、鑽孔等)，輕微油污造成不便之處，敬請見諒。
施工廠商︰永大機電工業股份有限公司桃園分公司
工地負責人︰黃信誠      電話：0922353400
需求單位：物理系
承辦人：黃榮輝/許慧君     校內分機：65324/65384
承辦單位：總務處營繕組
承辦人：李坤學    校內分機：57397
                         總務處營繕組  敬啟</t>
        </is>
      </c>
      <c r="G2731" s="7" t="n"/>
      <c r="H2731" s="7" t="n"/>
      <c r="I2731" s="7" t="n"/>
      <c r="J2731" s="7" t="n"/>
      <c r="K2731" s="7" t="n"/>
      <c r="L2731" s="7" t="n"/>
      <c r="M2731" s="7" t="inlineStr">
        <is>
          <t>https://www.phy.ncu.edu.tw/news/%e6%96%bd%e5%b7%a5%e5%85%ac%e5%91%8a-%e5%81%a5%e9%9b%84%e9%a4%a8%e9%9b%bb%e6%a2%af%e6%b1%b0%e8%88%8a%e6%8f%9b%e6%96%b0%e6%a1%88/</t>
        </is>
      </c>
      <c r="N2731" s="7" t="inlineStr">
        <is>
          <t>許慧君</t>
        </is>
      </c>
    </row>
    <row r="2732" ht="66" customHeight="1">
      <c r="A2732" s="7">
        <f>TRUE()</f>
        <v/>
      </c>
      <c r="B2732" s="7" t="inlineStr">
        <is>
          <t>其他</t>
        </is>
      </c>
      <c r="C2732" s="7" t="n"/>
      <c r="D2732" s="14" t="n">
        <v>43510</v>
      </c>
      <c r="E2732" s="7" t="inlineStr">
        <is>
          <t>107學年度第二學期【停課通知-粒子物理簡介】</t>
        </is>
      </c>
      <c r="F2732" s="9" t="inlineStr">
        <is>
          <t>107學年度第二學期【停 課 通 知】
停課科目：「粒子物理簡介」
任課老師：張元翰教授
停課日期： 2/19 (二)/第2節、2/21 (四)/第3、4節
將於2/26(二)上課時討論補課時間。</t>
        </is>
      </c>
      <c r="G2732" s="7" t="n"/>
      <c r="H2732" s="7" t="n"/>
      <c r="I2732" s="7" t="n"/>
      <c r="J2732" s="7" t="n"/>
      <c r="K2732" s="7" t="n"/>
      <c r="L2732" s="7" t="n"/>
      <c r="M2732" s="7" t="inlineStr">
        <is>
          <t>https://www.phy.ncu.edu.tw/news/107%e5%ad%b8%e5%b9%b4%e5%ba%a6%e7%ac%ac%e4%ba%8c%e5%ad%b8%e6%9c%9f%e3%80%90%e5%81%9c%e8%aa%b2%e9%80%9a%e7%9f%a5%e3%80%91/</t>
        </is>
      </c>
      <c r="N2732" s="7" t="inlineStr">
        <is>
          <t>吳菁穗</t>
        </is>
      </c>
    </row>
    <row r="2733" ht="144" customHeight="1">
      <c r="A2733" s="7">
        <f>TRUE()</f>
        <v/>
      </c>
      <c r="B2733" s="7" t="inlineStr">
        <is>
          <t>其他</t>
        </is>
      </c>
      <c r="C2733" s="7" t="n"/>
      <c r="D2733" s="14" t="n">
        <v>43510</v>
      </c>
      <c r="E2733" s="7" t="inlineStr">
        <is>
          <t>健雄館門禁更換新系統</t>
        </is>
      </c>
      <c r="F2733" s="9" t="inlineStr">
        <is>
          <t>更換日期:2/18(一)
門禁位置:一樓大門、105機械工廠、208理論中心、719網管室、721電腦室
新系統使用教職員證、學生證或悠遊卡，刷卡加密碼進入。
卡片設定:
2/19起09:00-12:00 / 14:00-16:00攜帶證件(教職員證、學生證或悠遊卡)
物理系請至S4-629系辦。
天文所請至S4-1012所辦。
太空所教職員已申請電腦室門禁者，無須另行過卡設定。新申請者，請依規定至電腦室填單持卡片申請。
新舊系統更換期間造成不便敬請見諒!
517生物物理核心設施實驗室亦同步更新系統，卡片設定請洽517實驗室。</t>
        </is>
      </c>
      <c r="G2733" s="7" t="n"/>
      <c r="H2733" s="7" t="n"/>
      <c r="I2733" s="7" t="n"/>
      <c r="J2733" s="7" t="n"/>
      <c r="K2733" s="7" t="n"/>
      <c r="L2733" s="7" t="n"/>
      <c r="M2733" s="7" t="inlineStr">
        <is>
          <t>https://www.phy.ncu.edu.tw/news/%e5%81%a5%e9%9b%84%e9%a4%a8%e9%96%80%e7%a6%81%e6%9b%b4%e6%8f%9b%e6%96%b0%e7%b3%bb%e7%b5%b1/</t>
        </is>
      </c>
      <c r="N2733" s="7" t="inlineStr">
        <is>
          <t>許慧君</t>
        </is>
      </c>
    </row>
    <row r="2734" ht="131" customHeight="1">
      <c r="A2734" s="7">
        <f>TRUE()</f>
        <v/>
      </c>
      <c r="B2734" s="7" t="inlineStr">
        <is>
          <t>演講</t>
        </is>
      </c>
      <c r="C2734" s="7" t="n"/>
      <c r="D2734" s="14" t="n">
        <v>43508</v>
      </c>
      <c r="E2734" s="7" t="inlineStr">
        <is>
          <t>Colloquium20190219-First-principle-based and data-driven design of antimicrobial peptides and protein drugs</t>
        </is>
      </c>
      <c r="F2734" s="9" t="inlineStr">
        <is>
          <t>Colloquium
Department of Physics, NCU
First-principle-based and data-driven design of antimicrobial peptides and protein drugs
Speaker
Prof. Lee-Wei Yang 楊立威教授
清華大學生命科學系
Department of Life Sciences, NTHU
Date 2019.02.19(Tue)
Time 14:00-16:00
Place S4-625</t>
        </is>
      </c>
      <c r="G2734" s="7" t="n"/>
      <c r="H2734" s="7" t="n"/>
      <c r="I2734" s="7" t="n"/>
      <c r="J2734" s="7" t="n"/>
      <c r="K2734" s="7" t="n"/>
      <c r="L2734" s="7" t="n"/>
      <c r="M2734" s="7" t="inlineStr">
        <is>
          <t>https://www.phy.ncu.edu.tw/news/colloquium20190219-first-principle-based-and-data-driven-design-of-antimicrobial-peptides-and-protein-drugs/</t>
        </is>
      </c>
      <c r="N2734" s="7" t="inlineStr">
        <is>
          <t>許慧君</t>
        </is>
      </c>
    </row>
    <row r="2735" ht="285" customHeight="1">
      <c r="A2735" s="7">
        <f>TRUE()</f>
        <v/>
      </c>
      <c r="B2735" s="7" t="inlineStr">
        <is>
          <t>其他</t>
        </is>
      </c>
      <c r="C2735" s="7" t="n"/>
      <c r="D2735" s="14" t="n">
        <v>43508</v>
      </c>
      <c r="E2735" s="7" t="inlineStr">
        <is>
          <t>107學年度第二學期週會</t>
        </is>
      </c>
      <c r="F2735" s="9" t="inlineStr">
        <is>
          <t>國立中央大學107學年度第二學期週會
時間：週二10:00~12:00
地點：大講堂
報名網址：140.115.185.138/weeklylearning/Learning/Learning_index.php
【大一週會】
2月19日藝文講座，第二十屆國家文藝獎舞蹈類得主姚淑芬主講。
2月26日科普講座，自然科學博物館孫維新館長主講，太空大進展!
3月12日校慶系列講座，物理系郭家銘副教授主講，大強子對撞機--探索新物理的前5%旅程。
3月19日生命教育講座，居善醫院臨床心理室方愛珍主任主講。
4月09日校慶系列講座，電機系張鴻埜教授主講，無線電波的發展演進。
5月21日校慶系列講座，大氣系楊舒芝副教授主講，由混沌到可預報度--利用資料同化技術改善台灣劇烈天氣預報。
【院週會】
3月05日地科院週會(秉文堂)
4月02日文學院週會(文院禮堂)
4月23日資電院週會
4月30日理學院週會
4月30日生醫理工學院週會
5月14日管院週會
5月28日工學院週會
註：客家學院週會時間尚未確定</t>
        </is>
      </c>
      <c r="G2735" s="7" t="inlineStr">
        <is>
          <t>140.115.185.138/weeklylearning/Learning/Learning_index.php</t>
        </is>
      </c>
      <c r="H2735" s="7" t="inlineStr">
        <is>
          <t>http://140.115.185.138/weeklylearning/Learning/Learning_index.php</t>
        </is>
      </c>
      <c r="I2735" s="7" t="n"/>
      <c r="J2735" s="7" t="n"/>
      <c r="K2735" s="7" t="n"/>
      <c r="L2735" s="7" t="n"/>
      <c r="M2735" s="7" t="inlineStr">
        <is>
          <t>https://www.phy.ncu.edu.tw/news/107%e5%ad%b8%e5%b9%b4%e5%ba%a6%e7%ac%ac%e4%ba%8c%e5%ad%b8%e6%9c%9f%e9%80%b1%e6%9c%83/</t>
        </is>
      </c>
      <c r="N2735" s="7" t="inlineStr">
        <is>
          <t>吳菁穗</t>
        </is>
      </c>
    </row>
    <row r="2736">
      <c r="A2736" s="7">
        <f>TRUE()</f>
        <v/>
      </c>
      <c r="B2736" s="7" t="inlineStr">
        <is>
          <t>其他</t>
        </is>
      </c>
      <c r="C2736" s="7" t="n"/>
      <c r="D2736" s="14" t="n">
        <v>43508</v>
      </c>
      <c r="E2736" s="7" t="inlineStr">
        <is>
          <t>2019校園徵才系列活動企業說明會</t>
        </is>
      </c>
      <c r="F2736" s="7" t="n"/>
      <c r="G2736" s="7" t="inlineStr">
        <is>
          <t>http://www.phy.ncu.edu.tw/wp-content/uploads/2019/02/16c5026</t>
        </is>
      </c>
      <c r="H2736" s="7" t="inlineStr">
        <is>
          <t>http://www.phy.ncu.edu.tw/wp-content/uploads/2019/02/16c50261027c8a2267af3c99c855e35b.jpg</t>
        </is>
      </c>
      <c r="I2736" s="7" t="n"/>
      <c r="J2736" s="7" t="n"/>
      <c r="K2736" s="7" t="n"/>
      <c r="L2736" s="7" t="n"/>
      <c r="M2736" s="7" t="inlineStr">
        <is>
          <t>https://www.phy.ncu.edu.tw/news/2019%e6%a0%a1%e5%9c%92%e5%be%b5%e6%89%8d%e7%b3%bb%e5%88%97%e6%b4%bb%e5%8b%95%e4%bc%81%e6%a5%ad%e8%aa%aa%e6%98%8e%e6%9c%83/</t>
        </is>
      </c>
      <c r="N2736" s="7" t="inlineStr">
        <is>
          <t>許慧君</t>
        </is>
      </c>
    </row>
    <row r="2737" ht="248" customHeight="1">
      <c r="A2737" s="7">
        <f>TRUE()</f>
        <v/>
      </c>
      <c r="B2737" s="7" t="inlineStr">
        <is>
          <t>其他</t>
        </is>
      </c>
      <c r="C2737" s="7" t="n"/>
      <c r="D2737" s="14" t="n">
        <v>43507</v>
      </c>
      <c r="E2737" s="7" t="inlineStr">
        <is>
          <t>107-2課程助教TA-1080211</t>
        </is>
      </c>
      <c r="F2737" s="9" t="inlineStr">
        <is>
          <t>107-2課程助教安排如附件
The arrangement of TA for the second semester of the academic year 107 is as the annex.
107-2課程助教
目前尚有數門課程待聘，有意申請者請於2/13(三)12:00前填寫附件申請表，email  至corona@ncu.edu.tw
Positions are still available for several courses. Students who are willing to apply for the positions please fill in the application form and email it to corona@ncu.edu.tw  by 12pm Feb 13.
107-2助教志願表TA Application Form
助教報到程序詳附件說明
Please see attached for ‘Teaching assistant application procedures’
助教報到程序Teaching assistant application procedures
國立中央大學教學助理管理要點
附件一 國立中央大學兼任助理假日工作同意書(當日工作項目請自行修改)
附件二 助教同意切結書TA agreement affidavit
附件三 國立中央大學獎助生暨學生兼任助理學習與勞僱型態同意書10802-06
助教薪資請聘日為2/18 !
請最遲於2/12前完成所有聘雇程序
以免影響薪資撥款</t>
        </is>
      </c>
      <c r="G2737" s="7" t="inlineStr">
        <is>
          <t>107-2課程助教</t>
        </is>
      </c>
      <c r="H2737" s="7" t="inlineStr">
        <is>
          <t>http://www.phy.ncu.edu.tw/wp-content/uploads/2019/02/107-2課程助教.pdf</t>
        </is>
      </c>
      <c r="I2737" s="7" t="inlineStr">
        <is>
          <t>corona@ncu.edu.tw</t>
        </is>
      </c>
      <c r="J2737" s="7" t="inlineStr">
        <is>
          <t>mailto:corona@ncu.edu.tw</t>
        </is>
      </c>
      <c r="K2737" s="7" t="inlineStr">
        <is>
          <t>corona@ncu.edu.tw</t>
        </is>
      </c>
      <c r="L2737" s="7" t="inlineStr">
        <is>
          <t>mailto:corona@ncu.edu.tw</t>
        </is>
      </c>
      <c r="M2737" s="7" t="inlineStr">
        <is>
          <t>https://www.phy.ncu.edu.tw/news/107-2%e8%aa%b2%e7%a8%8b%e5%8a%a9%e6%95%99ta-1080211/</t>
        </is>
      </c>
      <c r="N2737" s="7" t="inlineStr">
        <is>
          <t>許慧君</t>
        </is>
      </c>
    </row>
    <row r="2738">
      <c r="A2738" s="7">
        <f>TRUE()</f>
        <v/>
      </c>
      <c r="B2738" s="7" t="inlineStr">
        <is>
          <t>其他</t>
        </is>
      </c>
      <c r="C2738" s="7" t="n"/>
      <c r="D2738" s="14" t="n">
        <v>43497</v>
      </c>
      <c r="E2738" s="7" t="inlineStr">
        <is>
          <t>失物招領(108.02.01)</t>
        </is>
      </c>
      <c r="F2738" s="7" t="inlineStr">
        <is>
          <t>有遺失下列物品者，請儘速至物理系辦(S4-629)認領! 未領取物品將於108.02.28清除。</t>
        </is>
      </c>
      <c r="G2738" s="7" t="inlineStr">
        <is>
          <t>http://www.phy.ncu.edu.tw/wp-content/uploads/2019/02/IMG_201</t>
        </is>
      </c>
      <c r="H2738" s="7" t="inlineStr">
        <is>
          <t>http://www.phy.ncu.edu.tw/wp-content/uploads/2019/02/IMG_20190201_112039.jpg</t>
        </is>
      </c>
      <c r="I2738" s="7" t="n"/>
      <c r="J2738" s="7" t="n"/>
      <c r="K2738" s="7" t="n"/>
      <c r="L2738" s="7" t="n"/>
      <c r="M2738" s="7" t="inlineStr">
        <is>
          <t>https://www.phy.ncu.edu.tw/news/%e5%a4%b1%e7%89%a9%e6%8b%9b%e9%a0%98108-02-01/</t>
        </is>
      </c>
      <c r="N2738" s="7" t="inlineStr">
        <is>
          <t>許慧君</t>
        </is>
      </c>
    </row>
    <row r="2739" ht="381" customHeight="1">
      <c r="A2739" s="7">
        <f>TRUE()</f>
        <v/>
      </c>
      <c r="B2739" s="7" t="inlineStr">
        <is>
          <t>其他</t>
        </is>
      </c>
      <c r="C2739" s="7" t="n"/>
      <c r="D2739" s="14" t="n">
        <v>43497</v>
      </c>
      <c r="E2739" s="7" t="inlineStr">
        <is>
          <t>107-2物理系研究生申請學分抵免、免修Course Credit Exemption and Waiver</t>
        </is>
      </c>
      <c r="F2739" s="9"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時間：2/1-2/26
申請法規Regulations：
*國立中央大學學分抵免辦法(http://pdc.adm.ncu.edu.tw/rule/rule105/13-0-1.pdf )
National Central University Course Credit Waiver Guidelines(http://pdc.adm.ncu.edu.tw/eng/rule/NCU_Doc13_0_ed.pdf)
*物理學系博士班研究生學分抵免辦法Regulation of Credit Transfer – the Ph.D. Programs
*物理學系碩士班研究生學分抵免辦法Regulation of Credit Transfer – the Master Program
*物理學系生物物理碩士班研究生學分抵免辦法Regulation of Credit Transfer- Master Program in Biophysics
申請表Application Form：
抵免：國立中央大學學生學分抵免申請表Guidelines for Credits Exemption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(如博士班修業辦法註2: 如因研究所需，學生經指導教授同意後，由課程委員會審核通過，可修習本校及台聯大博士班(含碩博同修)課程，以減少上述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G2739" s="7" t="inlineStr">
        <is>
          <t>http://pdc.adm.ncu.edu.tw/rule/rule105/13-0-1.pdf</t>
        </is>
      </c>
      <c r="H2739" s="7" t="inlineStr">
        <is>
          <t>http://pdc.adm.ncu.edu.tw/rule/rule105/13-0-1.pdf</t>
        </is>
      </c>
      <c r="I2739" s="7" t="inlineStr">
        <is>
          <t>http://pdc.adm.ncu.edu.tw/eng/rule/NCU_Doc13_0_ed.pdf</t>
        </is>
      </c>
      <c r="J2739" s="7" t="inlineStr">
        <is>
          <t>http://pdc.adm.ncu.edu.tw/eng/rule/NCU_Doc13_0_ed.pdf</t>
        </is>
      </c>
      <c r="K2739" s="7" t="inlineStr">
        <is>
          <t>物理學系博士班研究生學分抵免辦法Regulation of Credit Transfer – the Ph.D. Pr</t>
        </is>
      </c>
      <c r="L2739" s="7" t="inlineStr">
        <is>
          <t>https://www.phy.ncu.edu.tw/wp-content/uploads/2017/11/%E7%89%A9%E7%90%86%E7%B3%BB%E5%8D%9A%E5%A3%AB%E7%8F%AD%E7%A0%94%E7%A9%B6%E7%94%9F%E5%85%88%E4%BF%AE%E8%AA%B2%E7%A8%8B%E6%8A%B5%E5%85%8D%E8%BE%A6%E6%B3%95%EF%BC%88971015%E6%95%99%E5%8B%99%E6%9C%83%E8%AD%B0%E6%A0%B8%E5%82%99%EF%BC%89.pdf</t>
        </is>
      </c>
      <c r="M2739" s="7" t="inlineStr">
        <is>
          <t>https://www.phy.ncu.edu.tw/news/107-2%e7%89%a9%e7%90%86%e7%b3%bb%e7%a0%94%e7%a9%b6%e7%94%9f%e7%94%b3%e8%ab%8b%e5%ad%b8%e5%88%86%e6%8a%b5%e5%85%8d%e3%80%81%e5%85%8d%e4%bf%aecourse-credit-exemption-and-waiver/</t>
        </is>
      </c>
      <c r="N2739" s="7" t="inlineStr">
        <is>
          <t>許慧君</t>
        </is>
      </c>
    </row>
    <row r="2740">
      <c r="A2740" s="7">
        <f>TRUE()</f>
        <v/>
      </c>
      <c r="B2740" s="7" t="inlineStr">
        <is>
          <t>其他</t>
        </is>
      </c>
      <c r="C2740" s="7" t="n"/>
      <c r="D2740" s="14" t="n">
        <v>43497</v>
      </c>
      <c r="E2740" s="7" t="inlineStr">
        <is>
          <t>物理系分機通訊錄1080201更新</t>
        </is>
      </c>
      <c r="F2740" s="7" t="inlineStr">
        <is>
          <t>物理系通訊錄</t>
        </is>
      </c>
      <c r="G2740" s="7" t="inlineStr">
        <is>
          <t>物理系通訊錄</t>
        </is>
      </c>
      <c r="H2740" s="7" t="inlineStr">
        <is>
          <t>http://www.phy.ncu.edu.tw/wp-content/uploads/2019/02/物理系通訊錄.pdf</t>
        </is>
      </c>
      <c r="I2740" s="7" t="n"/>
      <c r="J2740" s="7" t="n"/>
      <c r="K2740" s="7" t="n"/>
      <c r="L2740" s="7" t="n"/>
      <c r="M2740" s="7" t="inlineStr">
        <is>
          <t>https://www.phy.ncu.edu.tw/news/%e7%89%a9%e7%90%86%e7%b3%bb%e5%88%86%e6%a9%9f%e9%80%9a%e8%a8%8a%e9%8c%841080201%e6%9b%b4%e6%96%b0/</t>
        </is>
      </c>
      <c r="N2740" s="7" t="inlineStr">
        <is>
          <t>許慧君</t>
        </is>
      </c>
    </row>
    <row r="2741" ht="131" customHeight="1">
      <c r="A2741" s="7">
        <f>TRUE()</f>
        <v/>
      </c>
      <c r="B2741" s="7" t="inlineStr">
        <is>
          <t>獎學金</t>
        </is>
      </c>
      <c r="C2741" s="7" t="n"/>
      <c r="D2741" s="14" t="n">
        <v>43496</v>
      </c>
      <c r="E2741" s="7" t="inlineStr">
        <is>
          <t>「教育部辦理108學年度波蘭政府獎學金」甄選</t>
        </is>
      </c>
      <c r="F2741" s="9" t="inlineStr">
        <is>
          <t>「教育部辦理108學年度波蘭政府獎學金」甄選公告
有意申請者，請參考附件簡章備妥申請文件，於108年2月26日前繳交至國際處高祥庭小姐。
本校推薦至教育部名額為五名，若超過名額將以學生歷年在校班排名百分比排序薦送。
中央大學 函
教育部 書函
報名表
教育部辦理108 學年度波蘭政府獎學金甄選簡章
Polish National Agency for Academic Exchange
CEF與各項英檢對照表</t>
        </is>
      </c>
      <c r="G2741" s="7" t="inlineStr">
        <is>
          <t>中央大學 函</t>
        </is>
      </c>
      <c r="H2741" s="7" t="inlineStr">
        <is>
          <t>http://www.phy.ncu.edu.tw/wp-content/uploads/2019/01/中央大學-函.pdf</t>
        </is>
      </c>
      <c r="I2741" s="7" t="inlineStr">
        <is>
          <t>教育部 書函</t>
        </is>
      </c>
      <c r="J2741" s="7" t="inlineStr">
        <is>
          <t>http://www.phy.ncu.edu.tw/wp-content/uploads/2019/01/教育部-書函-1.pdf</t>
        </is>
      </c>
      <c r="K2741" s="7" t="inlineStr">
        <is>
          <t>報名表</t>
        </is>
      </c>
      <c r="L2741" s="7" t="inlineStr">
        <is>
          <t>http://www.phy.ncu.edu.tw/wp-content/uploads/2019/01/報名表.doc</t>
        </is>
      </c>
      <c r="M2741" s="7" t="inlineStr">
        <is>
          <t>https://www.phy.ncu.edu.tw/news/%e3%80%8c%e6%95%99%e8%82%b2%e9%83%a8%e8%be%a6%e7%90%86108%e5%ad%b8%e5%b9%b4%e5%ba%a6%e6%b3%a2%e8%98%ad%e6%94%bf%e5%ba%9c%e7%8d%8e%e5%ad%b8%e9%87%91%e3%80%8d%e7%94%84%e9%81%b8/</t>
        </is>
      </c>
      <c r="N2741" s="7" t="inlineStr">
        <is>
          <t>劉怡貞</t>
        </is>
      </c>
    </row>
    <row r="2742" ht="170" customHeight="1">
      <c r="A2742" s="7">
        <f>TRUE()</f>
        <v/>
      </c>
      <c r="B2742" s="7" t="inlineStr">
        <is>
          <t>其他</t>
        </is>
      </c>
      <c r="C2742" s="7" t="n"/>
      <c r="D2742" s="14" t="n">
        <v>43496</v>
      </c>
      <c r="E2742" s="7" t="inlineStr">
        <is>
          <t>107-2物理系博碩士班學位口試注意事項Oral Test &amp;Thesis Defense Notification</t>
        </is>
      </c>
      <c r="F2742" s="9" t="inlineStr">
        <is>
          <t>物理系博碩士班學位口試注意事項Oral Test &amp;Thesis Defense Notification
口試申請時間：108/02/18-108/06/28
Application period: 2019/02/18-2019/06/28
口試完成時間：108/07/12前（如校曆規定）。
Oral Test/Thesis Defense must finish before : 2019/07/12 (as per University Academic Calendar)
表單下載：http://pdc.adm.ncu.edu.tw/Register/ –表格下載 – 博/碩士論文表格
Application form can be downloaded from – http://pdc.adm.ncu.edu.tw/eng/en_index.asp– forms – doctoral/master thesis form
中央大學博士班、碩士班研究生學位考試細則(http://pdc.adm.ncu.edu.tw/rule/rule105/16.pdf )
NCU Graduate Program Exam Regulations (http://pdc.adm.ncu.edu.tw/eng/rule/NCU_Doc15_ed.pdf)</t>
        </is>
      </c>
      <c r="G2742" s="7" t="inlineStr">
        <is>
          <t>物理系博碩士班學位口試注意事項Oral Test &amp;Thesis Defense Notification</t>
        </is>
      </c>
      <c r="H2742" s="7" t="inlineStr">
        <is>
          <t>http://www.phy.ncu.edu.tw/wp-content/uploads/2019/01/物理系博碩士班學位口試注意事項Oral-Test-Thesis-Defense-Notification.pdf</t>
        </is>
      </c>
      <c r="I2742" s="7" t="inlineStr">
        <is>
          <t>http://pdc.adm.ncu.edu.tw/Register/</t>
        </is>
      </c>
      <c r="J2742" s="7" t="inlineStr">
        <is>
          <t>http://pdc.adm.ncu.edu.tw/Register/</t>
        </is>
      </c>
      <c r="K2742" s="7" t="inlineStr">
        <is>
          <t>http://pdc.adm.ncu.edu.tw/eng/en_index.asp</t>
        </is>
      </c>
      <c r="L2742" s="7" t="inlineStr">
        <is>
          <t>http://pdc.adm.ncu.edu.tw/eng/en_index.asp</t>
        </is>
      </c>
      <c r="M2742" s="7" t="inlineStr">
        <is>
          <t>https://www.phy.ncu.edu.tw/news/107-2%e7%89%a9%ef%a7%a4%e7%b3%bb%e5%8d%9a%e7%a2%a9%e5%a3%ab%e7%8f%ad%e5%ad%b8%e4%bd%8d%e5%8f%a3%e8%a9%a6%e6%b3%a8%e6%84%8f%e4%ba%8b%e9%a0%85oral-test-thesis-defense-notification/</t>
        </is>
      </c>
      <c r="N2742" s="7" t="inlineStr">
        <is>
          <t>許慧君</t>
        </is>
      </c>
    </row>
    <row r="2743" ht="297" customHeight="1">
      <c r="A2743" s="7">
        <f>TRUE()</f>
        <v/>
      </c>
      <c r="B2743" s="7" t="inlineStr">
        <is>
          <t>其他</t>
        </is>
      </c>
      <c r="C2743" s="7" t="n"/>
      <c r="D2743" s="14" t="n">
        <v>43496</v>
      </c>
      <c r="E2743" s="7" t="inlineStr">
        <is>
          <t>107-2博士生資格考口試注意事項(Notice on the PhD. Qualifying Exam Oral Defense)</t>
        </is>
      </c>
      <c r="F2743" s="9" t="inlineStr">
        <is>
          <t>申請口試時間：至遲口試日前二週。
Period of application: At least two weeks before the date of defense
申請口試繳交文件：
Application submissions: 
申請表
Application form
博士班學生修課組別選擇表
PhD program course group selection form
至前一學期的完整版成績單
Complete transcript with results up to the immediate previous semester
完成口試日期：02.01至108.07.31
Oral defense period: 2019.02.01-2019.07.31
107-2博士生資格考口試注意事項(Notice on the PhD. Qualifying Exam Oral Defense)
107資格考物理系考試委員會建議口試委員名單(Department recommended committee member)
物理系_博士班學生修課組別選擇表（Course Requirements Selection Form for PhD Students of the Department of Physics at National Central University）
物理系_博士學位候選人資格與資格考試辦法（Bylaw of the requirements and the qualifying examination for PhD）
物理系_博碩士論文指導教授暨學位考試委員提聘資格認定標準實施要點（Guidelines for Qualification of PhDMaster Thesis Advisor and Degree Examination Committee Member）
物理學系博士班學生資格考試申請書（Application for Ph.D. Qualifying Examination of Department of Physics）</t>
        </is>
      </c>
      <c r="G2743" s="7" t="inlineStr">
        <is>
          <t>107-2博士生資格考口試注意事項(Notice on the PhD. Qualifying Exam Oral De</t>
        </is>
      </c>
      <c r="H2743" s="7" t="inlineStr">
        <is>
          <t>http://www.phy.ncu.edu.tw/wp-content/uploads/2019/01/107-2博士生資格考口試注意事項Notice-on-the-PhD.-Qualifying-Exam-Oral-Defense.doc</t>
        </is>
      </c>
      <c r="I2743" s="7" t="inlineStr">
        <is>
          <t>107資格考物理系考試委員會建議口試委員名單(Department recommended committee memb</t>
        </is>
      </c>
      <c r="J2743" s="7" t="inlineStr">
        <is>
          <t>http://www.phy.ncu.edu.tw/wp-content/uploads/2019/01/107資格考物理系考試委員會建議口試委員名單Department-recommended-committee-member.xls</t>
        </is>
      </c>
      <c r="K2743" s="7" t="inlineStr">
        <is>
          <t xml:space="preserve">物理系_博士班學生修課組別選擇表（Course Requirements Selection Form for PhD </t>
        </is>
      </c>
      <c r="L2743" s="7" t="inlineStr">
        <is>
          <t>http://www.phy.ncu.edu.tw/wp-content/uploads/2019/01/物理系_博士班學生修課組別選擇表（Course-Requirements-Selection-Form-for-PhD-Students-of-the-Department-of-Physics-at-National-Central-University）.doc</t>
        </is>
      </c>
      <c r="M2743" s="7" t="inlineStr">
        <is>
          <t>https://www.phy.ncu.edu.tw/news/107-2%e5%8d%9a%e5%a3%ab%e7%94%9f%e8%b3%87%e6%a0%bc%e8%80%83%e5%8f%a3%e8%a9%a6%e6%b3%a8%e6%84%8f%e4%ba%8b%e9%a0%85notice-on-the-phd-qualifying-exam-oral-defense/</t>
        </is>
      </c>
      <c r="N2743" s="7" t="inlineStr">
        <is>
          <t>許慧君</t>
        </is>
      </c>
    </row>
    <row r="2744" ht="79" customHeight="1">
      <c r="A2744" s="7">
        <f>TRUE()</f>
        <v/>
      </c>
      <c r="B2744" s="7" t="inlineStr">
        <is>
          <t>其他</t>
        </is>
      </c>
      <c r="C2744" s="7" t="n"/>
      <c r="D2744" s="14" t="n">
        <v>43495</v>
      </c>
      <c r="E2744" s="7" t="inlineStr">
        <is>
          <t>107-2課程助教TA-1080130</t>
        </is>
      </c>
      <c r="F2744" s="9" t="inlineStr">
        <is>
          <t>107-2課程助教
107-2助教志願表TA Application Form
國立中央大學教學助理管理要點
附件一 國立中央大學兼任助理假日工作同意書(當日工作項目請自行修改) new!!!
附件二 助教同意切結書TA agreement affidavit
附件三 國立中央大學獎助生暨學生兼任助理學習與勞僱型態同意書10802-06</t>
        </is>
      </c>
      <c r="G2744" s="7" t="inlineStr">
        <is>
          <t>107-2課程助教</t>
        </is>
      </c>
      <c r="H2744" s="7" t="inlineStr">
        <is>
          <t>http://www.phy.ncu.edu.tw/wp-content/uploads/2019/01/107-2課程助教-4.pdf</t>
        </is>
      </c>
      <c r="I2744" s="7" t="inlineStr">
        <is>
          <t>107-2助教志願表TA Application Form</t>
        </is>
      </c>
      <c r="J2744" s="7" t="inlineStr">
        <is>
          <t>http://www.phy.ncu.edu.tw/wp-content/uploads/2019/01/107-2助教志願表TA-Application-Form-4.xlsx</t>
        </is>
      </c>
      <c r="K2744" s="7" t="inlineStr">
        <is>
          <t>國立中央大學教學助理管理要點</t>
        </is>
      </c>
      <c r="L2744" s="7" t="inlineStr">
        <is>
          <t>http://www.phy.ncu.edu.tw/wp-content/uploads/2019/01/國立中央大學教學助理管理要點-2.pdf</t>
        </is>
      </c>
      <c r="M2744" s="7" t="inlineStr">
        <is>
          <t>https://www.phy.ncu.edu.tw/news/107-2%e8%aa%b2%e7%a8%8b%e5%8a%a9%e6%95%99ta-1080130/</t>
        </is>
      </c>
      <c r="N2744" s="7" t="inlineStr">
        <is>
          <t>許慧君</t>
        </is>
      </c>
    </row>
    <row r="2745">
      <c r="A2745" s="7">
        <f>TRUE()</f>
        <v/>
      </c>
      <c r="B2745" s="7" t="inlineStr">
        <is>
          <t>研討會</t>
        </is>
      </c>
      <c r="C2745" s="7" t="n"/>
      <c r="D2745" s="14" t="n">
        <v>43494</v>
      </c>
      <c r="E2745" s="7" t="inlineStr">
        <is>
          <t>2019台灣物理年會OAS/壁報論文獲獎名單</t>
        </is>
      </c>
      <c r="F2745" s="7" t="n"/>
      <c r="G2745" s="7" t="inlineStr">
        <is>
          <t>http://www.phy.ncu.edu.tw/wp-content/uploads/2019/01/op.jpg</t>
        </is>
      </c>
      <c r="H2745" s="7" t="inlineStr">
        <is>
          <t>http://www.phy.ncu.edu.tw/wp-content/uploads/2019/01/op.jpg</t>
        </is>
      </c>
      <c r="I2745" s="7" t="n"/>
      <c r="J2745" s="7" t="n"/>
      <c r="K2745" s="7" t="n"/>
      <c r="L2745" s="7" t="n"/>
      <c r="M2745" s="7" t="inlineStr">
        <is>
          <t>https://www.phy.ncu.edu.tw/news/2019%e5%8f%b0%e7%81%a3%e7%89%a9%e7%90%86%e5%b9%b4%e6%9c%83oas-%e5%a3%81%e5%a0%b1%e8%ab%96%e6%96%87%e7%8d%b2%e7%8d%8e%e5%90%8d%e5%96%ae/</t>
        </is>
      </c>
      <c r="N2745" s="7" t="inlineStr">
        <is>
          <t>許慧君</t>
        </is>
      </c>
    </row>
    <row r="2746">
      <c r="A2746" s="7">
        <f>TRUE()</f>
        <v/>
      </c>
      <c r="B2746" s="7" t="inlineStr">
        <is>
          <t>招生</t>
        </is>
      </c>
      <c r="C2746" s="7" t="inlineStr">
        <is>
          <t>高中生</t>
        </is>
      </c>
      <c r="D2746" s="14" t="n">
        <v>43494</v>
      </c>
      <c r="E2746" s="7" t="inlineStr">
        <is>
          <t>108學年度大學個人申請-[書面資料審查]重點項目及準備指引</t>
        </is>
      </c>
      <c r="F2746" s="7" t="n"/>
      <c r="G2746" s="7" t="inlineStr">
        <is>
          <t>http://www.phy.ncu.edu.tw/wp-content/uploads/2019/01/審查指引物理系</t>
        </is>
      </c>
      <c r="H2746" s="7" t="inlineStr">
        <is>
          <t>http://www.phy.ncu.edu.tw/wp-content/uploads/2019/01/審查指引物理系.jpg</t>
        </is>
      </c>
      <c r="I2746" s="7" t="inlineStr">
        <is>
          <t>http://www.phy.ncu.edu.tw/wp-content/uploads/2019/01/校系分則物理系</t>
        </is>
      </c>
      <c r="J2746" s="7" t="inlineStr">
        <is>
          <t>http://www.phy.ncu.edu.tw/wp-content/uploads/2019/01/校系分則物理系.jpg</t>
        </is>
      </c>
      <c r="K2746" s="7" t="n"/>
      <c r="L2746" s="7" t="n"/>
      <c r="M2746" s="7" t="inlineStr">
        <is>
          <t>https://www.phy.ncu.edu.tw/news/%e7%89%a9%e7%90%86%e5%ad%b8%e7%b3%bb108%e5%ad%b8%e5%b9%b4%e5%ba%a6%e5%a4%a7%e5%ad%b8%e5%80%8b%e4%ba%ba%e7%94%b3%e8%ab%8b-%e6%9b%b8%e9%9d%a2%e8%b3%87%e6%96%99%e5%af%a9%e6%9f%a5%e9%87%8d%e9%bb%9e/</t>
        </is>
      </c>
      <c r="N2746" s="7" t="inlineStr">
        <is>
          <t>吳菁穗</t>
        </is>
      </c>
    </row>
    <row r="2747">
      <c r="A2747" s="7">
        <f>TRUE()</f>
        <v/>
      </c>
      <c r="B2747" s="7" t="inlineStr">
        <is>
          <t>獎學金</t>
        </is>
      </c>
      <c r="C2747" s="7" t="n"/>
      <c r="D2747" s="14" t="n">
        <v>43493</v>
      </c>
      <c r="E2747" s="7" t="inlineStr">
        <is>
          <t>107-2校內專屬獎學金一覽表</t>
        </is>
      </c>
      <c r="F2747" s="7" t="inlineStr">
        <is>
          <t>1072校內專屬獎學金一覽表</t>
        </is>
      </c>
      <c r="G2747" s="7" t="inlineStr">
        <is>
          <t>1072校內專屬獎學金一覽表</t>
        </is>
      </c>
      <c r="H2747" s="7" t="inlineStr">
        <is>
          <t>http://www.phy.ncu.edu.tw/wp-content/uploads/2019/01/1072校內專屬獎學金一覽表.pdf</t>
        </is>
      </c>
      <c r="I2747" s="7" t="inlineStr">
        <is>
          <t>http://www.phy.ncu.edu.tw/wp-content/uploads/2019/01/1072校內專</t>
        </is>
      </c>
      <c r="J2747" s="7" t="inlineStr">
        <is>
          <t>http://www.phy.ncu.edu.tw/wp-content/uploads/2019/01/1072校內專屬獎學金一覽表.jpg</t>
        </is>
      </c>
      <c r="K2747" s="7" t="n"/>
      <c r="L2747" s="7" t="n"/>
      <c r="M2747" s="7" t="inlineStr">
        <is>
          <t>https://www.phy.ncu.edu.tw/news/107-2%e6%a0%a1%e5%85%a7%e5%b0%88%e5%b1%ac%e7%8d%8e%e5%ad%b8%e9%87%91%e4%b8%80%e8%a6%bd%e8%a1%a8/</t>
        </is>
      </c>
      <c r="N2747" s="7" t="inlineStr">
        <is>
          <t>許慧君</t>
        </is>
      </c>
    </row>
    <row r="2748" ht="381" customHeight="1">
      <c r="A2748" s="7">
        <f>TRUE()</f>
        <v/>
      </c>
      <c r="B2748" s="7" t="inlineStr">
        <is>
          <t>獎學金</t>
        </is>
      </c>
      <c r="C2748" s="7" t="n"/>
      <c r="D2748" s="14" t="n">
        <v>43493</v>
      </c>
      <c r="E2748" s="7" t="inlineStr">
        <is>
          <t>107-2物理系獎學金申請公告(1080128)</t>
        </is>
      </c>
      <c r="F2748" s="9" t="inlineStr">
        <is>
          <t>有意申請獎學金者，請至物理系網頁-獎學金公告查看申請辦法與申請表，於規定截止日前備妥申請文件送物理系辦公室，逾時不予受理!
物理系上詮光纖獎學金(申請截止日:3/15) 04-09出國申請案
補助學生出國交流獎助（研修或實驗）：每年15萬元整。獎助大學部、碩士生、 博士生各一名，每人5萬元整。
補助學生出席國際會議：每年5萬元整。
研究傑出獎助：每年5萬元整。獲獎學生共五名，每人1萬元整。
清寒優秀學生獎助：每年5萬元整。成績優異(前一學年學業總平均70 分以上，各科成績均及格)者，獲獎學生一名。
物理系聚碩科技獎學金(申請截止日:3/15) 04-09出國申請案
補助大學部學生出國交流獎助（開會、研修實驗、交換生）。
每年補助若干名，每位補助以五萬元為原則，保障一名天文專題學生，每年總獎助金30萬元整
物理系德成基金會獎學金(申請截止日:3/15)
申請資格: 本系大學部二年級與三年級在學生。學業與研究表現優異者優先。
本獎學金獲獎人於次一學年度每學期領取4萬元獎學金。得獎人須於次一學年度間擔任至少72 小時助教工作。
中央大學優秀學生獎學金(申請截止日:3/15)
獎勵本校表現優異具特殊成就或服務熱忱的學生。每名新台幣兩萬元整，並頒發獎狀乙張。
中央大學校長獎學金(申請截止日:3/15)
獎勵本校表現優異之博士班研究生。每月35000元，一年。108學年度需在學。
中央大學朱順一合勤獎學金(申請截止日:3/15)
獎勵本校品行良好且學業或運動競賽表現優異學生。學業優良獎學金：大三申請，每名十萬元，分兩學期給獎，108學年度需在學。
中央大學蔡力行先生獎學金-優秀學生出國研修獎學金(申請截止日:3/15)
鼓勵本校學生拓增國際視野，發展領導統合能力，學習鏈結多元社群資源並參與國際交流合作，特捐贈設立本獎學金。優秀學生出國研修獎學金：經甄選錄取，赴國外與本校簽訂合作協議學校或本校教授推薦知名大學，進修研習之交換生或修讀跨國雙學位之雙聯學位生。108學年度需在學。</t>
        </is>
      </c>
      <c r="G2748" s="7" t="n"/>
      <c r="H2748" s="7" t="n"/>
      <c r="I2748" s="7" t="n"/>
      <c r="J2748" s="7" t="n"/>
      <c r="K2748" s="7" t="n"/>
      <c r="L2748" s="7" t="n"/>
      <c r="M2748" s="7" t="inlineStr">
        <is>
          <t>https://www.phy.ncu.edu.tw/news/107-2%e7%89%a9%e7%90%86%e7%b3%bb%e7%8d%8e%e5%ad%b8%e9%87%91%e7%94%b3%e8%ab%8b%e5%85%ac%e5%91%8a1080128/</t>
        </is>
      </c>
      <c r="N2748" s="7" t="inlineStr">
        <is>
          <t>許慧君</t>
        </is>
      </c>
    </row>
    <row r="2749" ht="144" customHeight="1">
      <c r="A2749" s="7">
        <f>TRUE()</f>
        <v/>
      </c>
      <c r="B2749" s="7" t="inlineStr">
        <is>
          <t>獎學金</t>
        </is>
      </c>
      <c r="C2749" s="7" t="n"/>
      <c r="D2749" s="14" t="n">
        <v>43493</v>
      </c>
      <c r="E2749" s="7" t="inlineStr">
        <is>
          <t>107學年度中央大學蔡力行先生獎學金-優秀學生出國研修獎學金(申請截止日:3/15)</t>
        </is>
      </c>
      <c r="F2749" s="9" t="inlineStr">
        <is>
          <t>「蔡力行先生獎學金」即日起受理申請!
蔡力行先生獎學金辦法優秀學生出國研修獎學金由系所收件進行初審
有意申請者請於3/15前備妥下列文件送物理系辦
獎助學金管理系統https://scholarship.is.ncu.edu.tw/Scholarship/登錄申請表
歷年成績單
自傳(請詳述家庭背景、經濟狀況、優秀事蹟及生涯規劃，以五百字內為原則)。
出國研修計畫書
其他有利審查之文件
本獎學金發放獎學金的時間為108學年度，故申請者必須為已被國外學校所錄取，將於108學年度前往進修研習之交換生或修讀跨國雙學位之雙聯學位生；或申請者目前已在國外學校進修研習且研習時時橫跨108學年度者。</t>
        </is>
      </c>
      <c r="G2749" s="7" t="inlineStr">
        <is>
          <t>蔡力行先生獎學金辦法</t>
        </is>
      </c>
      <c r="H2749" s="7" t="inlineStr">
        <is>
          <t>http://www.phy.ncu.edu.tw/wp-content/uploads/2019/01/蔡力行先生獎學金辦法.pdf</t>
        </is>
      </c>
      <c r="I2749" s="7" t="inlineStr">
        <is>
          <t>https://scholarship.is.ncu.edu.tw/Scholarship/</t>
        </is>
      </c>
      <c r="J2749" s="7" t="inlineStr">
        <is>
          <t>https://scholarship.is.ncu.edu.tw/Scholarship/</t>
        </is>
      </c>
      <c r="K2749" s="7" t="n"/>
      <c r="L2749" s="7" t="n"/>
      <c r="M2749" s="7" t="inlineStr">
        <is>
          <t>https://www.phy.ncu.edu.tw/news/108%e5%ad%b8%e5%b9%b4%e5%ba%a6%e5%9c%8b%ef%a7%b7%e4%b8%ad%e5%a4%ae%e5%a4%a7%e5%ad%b8%e8%94%a1%ef%a6%8a%ef%a8%88%e5%85%88%e7%94%9f%e7%8d%8e%e5%ad%b8%ef%a4%8a-%e5%84%aa%e7%a7%80%e5%ad%b8%e7%94%9f/</t>
        </is>
      </c>
      <c r="N2749" s="7" t="inlineStr">
        <is>
          <t>許慧君</t>
        </is>
      </c>
    </row>
    <row r="2750" ht="92" customHeight="1">
      <c r="A2750" s="7">
        <f>TRUE()</f>
        <v/>
      </c>
      <c r="B2750" s="7" t="inlineStr">
        <is>
          <t>獎學金</t>
        </is>
      </c>
      <c r="C2750" s="7" t="n"/>
      <c r="D2750" s="14" t="n">
        <v>43493</v>
      </c>
      <c r="E2750" s="7" t="inlineStr">
        <is>
          <t>108學年度中央大學朱順一合勤獎學金(申請截止日:3/15)</t>
        </is>
      </c>
      <c r="F2750" s="9" t="inlineStr">
        <is>
          <t>朱順一合勤獎學金辦法申請資格：一、學業優良獎學金須為正式學籍之大學部三年級學生(不含延長修業學生及在職生)二、操行成績在八十分以上且無懲處紀錄。
申請方式:
至本校獎助學金管理系統https://scholarship.is.ncu.edu.tw/Scholarship/登錄基本資料。
朱順一合勤獎學金申請表
備妥申請表及連同「學生成績名次證明書」(紙本及電子檔EMAIL:corona@ncu.edu.tw)
於3/15(五)前送物理系辦許小姐</t>
        </is>
      </c>
      <c r="G2750" s="7" t="inlineStr">
        <is>
          <t>朱順一合勤獎學金辦法</t>
        </is>
      </c>
      <c r="H2750" s="7" t="inlineStr">
        <is>
          <t>http://www.phy.ncu.edu.tw/wp-content/uploads/2019/01/朱順一合勤獎學金辦法.pdf</t>
        </is>
      </c>
      <c r="I2750" s="7" t="inlineStr">
        <is>
          <t>https://scholarship.is.ncu.edu.tw/Scholarship/</t>
        </is>
      </c>
      <c r="J2750" s="7" t="inlineStr">
        <is>
          <t>https://scholarship.is.ncu.edu.tw/Scholarship/</t>
        </is>
      </c>
      <c r="K2750" s="7" t="inlineStr">
        <is>
          <t>朱順一合勤獎學金申請表</t>
        </is>
      </c>
      <c r="L2750" s="7" t="inlineStr">
        <is>
          <t>http://www.phy.ncu.edu.tw/wp-content/uploads/2019/01/朱順一合勤獎學金申請表.doc</t>
        </is>
      </c>
      <c r="M2750" s="7" t="inlineStr">
        <is>
          <t>https://www.phy.ncu.edu.tw/news/108%e5%ad%b8%e5%b9%b4%e5%ba%a6%e6%9c%b1%e9%a0%86%e4%b8%80%e5%90%88%e5%8b%a4%e7%8d%8e%e5%ad%b8%e9%87%91%e7%94%b3%e8%ab%8b%e6%88%aa%e6%ad%a2%e6%97%a53-15/</t>
        </is>
      </c>
      <c r="N2750" s="7" t="inlineStr">
        <is>
          <t>許慧君</t>
        </is>
      </c>
    </row>
    <row r="2751" ht="183" customHeight="1">
      <c r="A2751" s="7">
        <f>TRUE()</f>
        <v/>
      </c>
      <c r="B2751" s="7" t="inlineStr">
        <is>
          <t>獎學金</t>
        </is>
      </c>
      <c r="C2751" s="7" t="n"/>
      <c r="D2751" s="14" t="n">
        <v>43493</v>
      </c>
      <c r="E2751" s="7" t="inlineStr">
        <is>
          <t>108學年度中央大學校長獎學金 NCU Presidential Scholarship(申請截止日:3/15)</t>
        </is>
      </c>
      <c r="F2751" s="9" t="inlineStr">
        <is>
          <t>獎勵本校表現優異之博士班研究生。每月35000元，一年。108學年度需在學。校長獎學金處理要點
本獎學金申請資格為至少發表過一篇期刊論文，並成為該篇論文第一作者或通訊作者(內規)，且須為108學年度仍在學之學生。申請者本人不在國內者亦可提出申請，惟在簡報時必須找同學(不得為指導老師)代為簡報。
理學院將成立推薦甄試委員會召集所有申請者前來作簡報(每人15分鐘，其中10分鐘請同學針對其目前所作之研究作說明，另5分鐘由委員們發問)。會議時間4/17(三)中午12:00。申請程序
請至本校獎助學金管理系統https://scholarship.is.ncu.edu.tw/Scholarship/ 登錄基本資料。
博士班研究生校長獎學金申請表及「校長獎學金成果發表情形(院要求)」紙本及電子檔，請於3/15(五)前送物理系辦許小姐
提醒同學填寫申請表時，務必依照申請表「論文著述」之規定及範例詳列個人最近3年內(2016~)發表之學術性著作，不在期限內之論文著述切勿列入。「著作目錄」之填寫請依申請書內之範本規定填列。</t>
        </is>
      </c>
      <c r="G2751" s="7" t="inlineStr">
        <is>
          <t>校長獎學金處理要點</t>
        </is>
      </c>
      <c r="H2751" s="7" t="inlineStr">
        <is>
          <t>http://www.phy.ncu.edu.tw/wp-content/uploads/2019/01/校長獎學金處理要點.pdf</t>
        </is>
      </c>
      <c r="I2751" s="7" t="inlineStr">
        <is>
          <t>校長獎學金申請表</t>
        </is>
      </c>
      <c r="J2751" s="7" t="inlineStr">
        <is>
          <t>http://www.phy.ncu.edu.tw/wp-content/uploads/2019/01/校長獎學金申請表.doc</t>
        </is>
      </c>
      <c r="K2751" s="7" t="inlineStr">
        <is>
          <t>校長獎學金成果發表情形(院要求)</t>
        </is>
      </c>
      <c r="L2751" s="7" t="inlineStr">
        <is>
          <t>http://www.phy.ncu.edu.tw/wp-content/uploads/2018/02/%E6%A0%A1%E9%95%B7%E7%8D%8E%E5%AD%B8%E9%87%91%E6%88%90%E6%9E%9C%E7%99%BC%E8%A1%A8%E6%83%85%E5%BD%A2%E9%99%A2%E8%A6%81%E6%B1%82.xls</t>
        </is>
      </c>
      <c r="M2751" s="7" t="inlineStr">
        <is>
          <t>https://www.phy.ncu.edu.tw/news/108%e5%ad%b8%e5%b9%b4%e5%ba%a6%e4%b8%ad%e5%a4%ae%e5%a4%a7%e5%ad%b8%e6%a0%a1%e9%95%b7%e7%8d%8e%e5%ad%b8%e9%87%91%e7%94%b3%e8%ab%8b%e6%88%aa%e6%ad%a2%e6%97%a53-15/</t>
        </is>
      </c>
      <c r="N2751" s="7" t="inlineStr">
        <is>
          <t>許慧君</t>
        </is>
      </c>
    </row>
    <row r="2752" ht="27" customHeight="1">
      <c r="A2752" s="7">
        <f>TRUE()</f>
        <v/>
      </c>
      <c r="B2752" s="7" t="inlineStr">
        <is>
          <t>獎學金</t>
        </is>
      </c>
      <c r="C2752" s="7" t="n"/>
      <c r="D2752" s="14" t="n">
        <v>43493</v>
      </c>
      <c r="E2752" s="7" t="inlineStr">
        <is>
          <t>107-2學期中央大學優秀學生獎學金申請公告(申請截止日:3/15)</t>
        </is>
      </c>
      <c r="F2752" s="9" t="inlineStr">
        <is>
          <t>國立中央大學優秀學生獎學金辦法
Portal-獎助學金暨工讀管理系統(網址：https://cis.ncu.edu.tw/Scholarship)</t>
        </is>
      </c>
      <c r="G2752" s="7" t="inlineStr">
        <is>
          <t>國立中央大學優秀學生獎學金辦法</t>
        </is>
      </c>
      <c r="H2752" s="7" t="inlineStr">
        <is>
          <t>http://www.phy.ncu.edu.tw/wp-content/uploads/2019/01/國立中央大學優秀學生獎學金辦法.pdf</t>
        </is>
      </c>
      <c r="I2752" s="7" t="n"/>
      <c r="J2752" s="7" t="n"/>
      <c r="K2752" s="7" t="n"/>
      <c r="L2752" s="7" t="n"/>
      <c r="M2752" s="7" t="inlineStr">
        <is>
          <t>https://www.phy.ncu.edu.tw/news/107-2%e5%ad%b8%e6%9c%9f%e4%b8%ad%e5%a4%ae%e5%a4%a7%e5%ad%b8%e5%84%aa%e7%a7%80%e5%ad%b8%e7%94%9f%e7%8d%8e%e5%ad%b8%e9%87%91%e7%94%b3%e8%ab%8b%e5%85%ac%e5%91%8a%e7%94%b3%e8%ab%8b%e6%88%aa%e6%ad%a2/</t>
        </is>
      </c>
      <c r="N2752" s="7" t="inlineStr">
        <is>
          <t>許慧君</t>
        </is>
      </c>
    </row>
    <row r="2753" ht="27" customHeight="1">
      <c r="A2753" s="7">
        <f>TRUE()</f>
        <v/>
      </c>
      <c r="B2753" s="7" t="inlineStr">
        <is>
          <t>獎學金</t>
        </is>
      </c>
      <c r="C2753" s="7" t="n"/>
      <c r="D2753" s="14" t="n">
        <v>43493</v>
      </c>
      <c r="E2753" s="7" t="inlineStr">
        <is>
          <t>107-2學期物理系德成基金會獎學金申請公告(申請截止日:3/15)</t>
        </is>
      </c>
      <c r="F2753" s="9" t="inlineStr">
        <is>
          <t>國立中央大學物理學系德成基金會獎學金辦法
國立中央大學物理學系德成基金會獎學金申請表</t>
        </is>
      </c>
      <c r="G2753" s="7" t="inlineStr">
        <is>
          <t>國立中央大學物理學系德成基金會獎學金辦法</t>
        </is>
      </c>
      <c r="H2753" s="7" t="inlineStr">
        <is>
          <t>http://www.phy.ncu.edu.tw/wp-content/uploads/2019/01/國立中央大學物理學系德成基金會獎學金辦法.pdf</t>
        </is>
      </c>
      <c r="I2753" s="7" t="inlineStr">
        <is>
          <t>國立中央大學物理學系德成基金會獎學金申請表</t>
        </is>
      </c>
      <c r="J2753" s="7" t="inlineStr">
        <is>
          <t>http://www.phy.ncu.edu.tw/wp-content/uploads/2019/01/國立中央大學物理學系德成基金會獎學金申請表.doc</t>
        </is>
      </c>
      <c r="K2753" s="7" t="n"/>
      <c r="L2753" s="7" t="n"/>
      <c r="M2753" s="7" t="inlineStr">
        <is>
          <t>https://www.phy.ncu.edu.tw/news/107-2%e5%ad%b8%e6%9c%9f%e7%89%a9%e7%90%86%e7%b3%bb%e5%be%b7%e6%88%90%e5%9f%ba%e9%87%91%e6%9c%83%e7%8d%8e%e5%ad%b8%e9%87%91%e7%94%b3%e8%ab%8b%e5%85%ac%e5%91%8a%e7%94%b3%e8%ab%8b%e6%88%aa%e6%ad%a2/</t>
        </is>
      </c>
      <c r="N2753" s="7" t="inlineStr">
        <is>
          <t>許慧君</t>
        </is>
      </c>
    </row>
    <row r="2754" ht="53" customHeight="1">
      <c r="A2754" s="7">
        <f>TRUE()</f>
        <v/>
      </c>
      <c r="B2754" s="7" t="inlineStr">
        <is>
          <t>獎學金</t>
        </is>
      </c>
      <c r="C2754" s="7" t="n"/>
      <c r="D2754" s="14" t="n">
        <v>43493</v>
      </c>
      <c r="E2754" s="7" t="inlineStr">
        <is>
          <t>107-2學期物理系聚碩科技獎學金申請公告(申請截止日:3/15)</t>
        </is>
      </c>
      <c r="F2754" s="9" t="inlineStr">
        <is>
          <t>國立中央大學物理學系聚碩科技獎學金辦法(1051004系務會議)
國立中央大學物理學系聚碩科技獎學金申請表
補助2019.04-2019.09出國申請案 (出國期間為2019.04前亦可申請，惟獎學金審查結果預計3月底才會公告)</t>
        </is>
      </c>
      <c r="G2754" s="7" t="inlineStr">
        <is>
          <t>國立中央大學物理學系聚碩科技獎學金辦法(1051004系務會議)</t>
        </is>
      </c>
      <c r="H2754" s="7" t="inlineStr">
        <is>
          <t>http://www.phy.ncu.edu.tw/wp-content/uploads/2019/01/國立中央大學物理學系聚碩科技獎學金辦法1051004系務會議.pdf</t>
        </is>
      </c>
      <c r="I2754" s="7" t="inlineStr">
        <is>
          <t>國立中央大學物理學系聚碩科技獎學金申請表</t>
        </is>
      </c>
      <c r="J2754" s="7" t="inlineStr">
        <is>
          <t>http://www.phy.ncu.edu.tw/wp-content/uploads/2019/01/國立中央大學物理學系聚碩科技獎學金申請表.doc</t>
        </is>
      </c>
      <c r="K2754" s="7" t="n"/>
      <c r="L2754" s="7" t="n"/>
      <c r="M2754" s="7" t="inlineStr">
        <is>
          <t>https://www.phy.ncu.edu.tw/news/107-2%e5%ad%b8%e6%9c%9f%e7%89%a9%e7%90%86%e7%b3%bb%e8%81%9a%e7%a2%a9%e7%a7%91%e6%8a%80%e7%8d%8e%e5%ad%b8%ef%a4%8a%e7%94%b3%e8%ab%8b%e5%85%ac%e5%91%8a%e7%94%b3%e8%ab%8b%e6%88%aa%e6%ad%a2%e6%97%a53-15/</t>
        </is>
      </c>
      <c r="N2754" s="7" t="inlineStr">
        <is>
          <t>許慧君</t>
        </is>
      </c>
    </row>
    <row r="2755" ht="248" customHeight="1">
      <c r="A2755" s="7">
        <f>TRUE()</f>
        <v/>
      </c>
      <c r="B2755" s="7" t="inlineStr">
        <is>
          <t>獎學金</t>
        </is>
      </c>
      <c r="C2755" s="7" t="n"/>
      <c r="D2755" s="14" t="n">
        <v>43493</v>
      </c>
      <c r="E2755" s="7" t="inlineStr">
        <is>
          <t>107-2學期物理系上詮光纖獎學金FOCI Scholarship申請公告(申請截止日:3/15)</t>
        </is>
      </c>
      <c r="F2755" s="9" t="inlineStr">
        <is>
          <t>國立中央大學物理學系上詮光纖獎學金辦法(FOCI Scholarship Application Procedure)
國立中央大學物理學系上詮光纖獎學金申請表(FOCI scholarship application form for financial assistance for students studying abroad)
本獎學金分為：The scholarship fund is divided into
補助學生出國交流獎助（研修或實驗）：每年15萬元整。獎助大學部、碩士生、 博士生各一名，每人5萬元整。Financial assistance for students studying abroad (either for study or conducting research): 150000 NTD annually. Divided equally among Bachelor’s students, Master’s students, and PhD students, 1 recipient per category, for a total of 50000 NTD per recipient.
補助學生出席國際會議：每年5萬元整。Financial assistance for students to attend overseas conferences: 50000 NTD a year.
研究傑出獎助：每年5萬元整。獲獎學生共五名，每人1萬元整。Research excellence award: 50000 NTD a year, awarded to 5 recipients a year, 10000 NTD each.
清寒優秀學生獎助：每年5萬元整。成績優異(前一學年學業總平均70分以上，各科成績均及格)者，獲獎學生一名。Student excellence award: 50000 NTD a year. Awarded to a student with excellent grades (needing an average of at least 70 points for all subjects in the first academic year to qualify), 1 recipient.
第1&amp;2項申請為補助2019.04-2019.09出國申請案 (出國期間為2019.04前亦可申請，惟獎學金審查結果預計3月底才會公告)</t>
        </is>
      </c>
      <c r="G2755" s="7" t="inlineStr">
        <is>
          <t>國立中央大學物理學系上詮光纖獎學金辦法(FOCI Scholarship Application Procedure)</t>
        </is>
      </c>
      <c r="H2755" s="7" t="inlineStr">
        <is>
          <t>http://www.phy.ncu.edu.tw/wp-content/uploads/2019/01/國立中央大學物理學系上詮光纖獎學金辦法FOCI-Scholarship-Application-Procedure.pdf</t>
        </is>
      </c>
      <c r="I2755" s="7" t="inlineStr">
        <is>
          <t>國立中央大學物理學系上詮光纖獎學金申請表(FOCI scholarship application form for f</t>
        </is>
      </c>
      <c r="J2755" s="7" t="inlineStr">
        <is>
          <t>http://www.phy.ncu.edu.tw/wp-content/uploads/2019/01/國立中央大學物理學系上詮光纖獎學金申請表FOCI-scholarship-application-form-for-financial-assistance-for-students-studying-abroad.doc</t>
        </is>
      </c>
      <c r="K2755" s="7" t="n"/>
      <c r="L2755" s="7" t="n"/>
      <c r="M2755" s="7" t="inlineStr">
        <is>
          <t>https://www.phy.ncu.edu.tw/news/107-2%e5%ad%b8%e6%9c%9f%e7%89%a9%e7%90%86%e7%b3%bb%e4%b8%8a%e8%a9%ae%e5%85%89%e7%ba%96%e7%8d%8e%e5%ad%b8%e9%87%91foci-scholarship%e7%94%b3%e8%ab%8b%e5%85%ac%e5%91%8a%e7%94%b3%e8%ab%8b%e6%88%aa/</t>
        </is>
      </c>
      <c r="N2755" s="7" t="inlineStr">
        <is>
          <t>許慧君</t>
        </is>
      </c>
    </row>
    <row r="2756" ht="235" customHeight="1">
      <c r="A2756" s="7">
        <f>TRUE()</f>
        <v/>
      </c>
      <c r="B2756" s="7" t="inlineStr">
        <is>
          <t>其他</t>
        </is>
      </c>
      <c r="C2756" s="7" t="n"/>
      <c r="D2756" s="14" t="n">
        <v>43490</v>
      </c>
      <c r="E2756" s="7" t="inlineStr">
        <is>
          <t>107-2課程助教TA-1080125</t>
        </is>
      </c>
      <c r="F2756" s="9" t="inlineStr">
        <is>
          <t> 107-2課程助教安排如附件
The arrangement of TA for the second semester of the academic year 107 is as the annex.
107-2課程助教
 目前尚有數門課程待聘，有意申請者請於2/1(五)12:00前填寫附件申請表，email 至corona@ncu.edu.tw
Positions are still available for several courses. Students who are willing to apply for the positions please fill in the application form and email it to corona@ncu.edu.tw by 12pm Feb 1.
107-2助教志願表TA Application Form
 助教報到程序詳附件說明
Please see attached for ‘Teaching assistant application procedures’
助教報到程序Teaching assistant application procedures
國立中央大學教學助理管理要點
附件二 助教同意切結書TA agreement affidavit
附件三 國立中央大學獎助生暨學生兼任助理學習與勞僱型態同意書10802-06
助教薪資請聘日為2/18 ! 
請最遲於2/11前完成所有聘雇程序
以免影響薪資撥款</t>
        </is>
      </c>
      <c r="G2756" s="7" t="inlineStr">
        <is>
          <t>107-2課程助教</t>
        </is>
      </c>
      <c r="H2756" s="7" t="inlineStr">
        <is>
          <t>http://www.phy.ncu.edu.tw/wp-content/uploads/2019/01/107-2課程助教-3.pdf</t>
        </is>
      </c>
      <c r="I2756" s="7" t="inlineStr">
        <is>
          <t>107-2助教志願表TA Application Form</t>
        </is>
      </c>
      <c r="J2756" s="7" t="inlineStr">
        <is>
          <t>http://www.phy.ncu.edu.tw/wp-content/uploads/2019/01/107-2助教志願表TA-Application-Form-3.xlsx</t>
        </is>
      </c>
      <c r="K2756" s="7" t="inlineStr">
        <is>
          <t>助教報到程序Teaching assistant application procedures</t>
        </is>
      </c>
      <c r="L2756" s="7" t="inlineStr">
        <is>
          <t>http://www.phy.ncu.edu.tw/wp-content/uploads/2019/01/助教報到程序Teaching-assistant-application-procedures-3.pdf</t>
        </is>
      </c>
      <c r="M2756" s="7" t="inlineStr">
        <is>
          <t>https://www.phy.ncu.edu.tw/news/107-2%e8%aa%b2%e7%a8%8b%e5%8a%a9%e6%95%99ta-1080125/</t>
        </is>
      </c>
      <c r="N2756" s="7" t="inlineStr">
        <is>
          <t>許慧君</t>
        </is>
      </c>
    </row>
    <row r="2757" ht="40" customHeight="1">
      <c r="A2757" s="7">
        <f>TRUE()</f>
        <v/>
      </c>
      <c r="B2757" s="7" t="inlineStr">
        <is>
          <t>其他</t>
        </is>
      </c>
      <c r="C2757" s="7" t="n"/>
      <c r="D2757" s="14" t="n">
        <v>43490</v>
      </c>
      <c r="E2757" s="7" t="inlineStr">
        <is>
          <t>107學年度學術研究傑出獎獲獎名單</t>
        </is>
      </c>
      <c r="F2757" s="9" t="inlineStr">
        <is>
          <t>特聘教授108.01.01-110.12.31 : 余欣珊教授
研究傑出獎108.01.01-108.12.31 : 羅夢凡教授、羅健榮教授、陳俞融副教授、廖文德助理教授</t>
        </is>
      </c>
      <c r="G2757" s="7" t="n"/>
      <c r="H2757" s="7" t="n"/>
      <c r="I2757" s="7" t="n"/>
      <c r="J2757" s="7" t="n"/>
      <c r="K2757" s="7" t="n"/>
      <c r="L2757" s="7" t="n"/>
      <c r="M2757" s="7" t="inlineStr">
        <is>
          <t>https://www.phy.ncu.edu.tw/news/107%e5%ad%b8%e5%b9%b4%e5%ba%a6%e5%ad%b8%e8%a1%93%e7%a0%94%e7%a9%b6%e5%82%91%e5%87%ba%e7%8d%8e%e7%8d%b2%e7%8d%8e%e5%90%8d%e5%96%ae/</t>
        </is>
      </c>
      <c r="N2757" s="7" t="inlineStr">
        <is>
          <t>許慧君</t>
        </is>
      </c>
    </row>
    <row r="2758" ht="66" customHeight="1">
      <c r="A2758" s="7">
        <f>TRUE()</f>
        <v/>
      </c>
      <c r="B2758" s="7" t="inlineStr">
        <is>
          <t>獎學金</t>
        </is>
      </c>
      <c r="C2758" s="7" t="n"/>
      <c r="D2758" s="14" t="n">
        <v>43488</v>
      </c>
      <c r="E2758" s="7" t="inlineStr">
        <is>
          <t>國立中央大學理學院提升學生外語能力獎勵辦法(1071228院務會議修正通過)</t>
        </is>
      </c>
      <c r="F2758" s="9" t="inlineStr">
        <is>
          <t>law_理學院提升學生外語能力獎勵辦法_經1071228院會修正通過_公布版
law_理學院提升學生外語能力獎勵辦法(附表一)外語測驗對照表_經1071228院會通過_公布版
law_理學院提升學生外語能力獎勵辦法修正對照表_經1071228院會修正通過_公布版
law_理學院提升學生外語能力獎勵辦法(附表二)申請表_經1071228院會通過_公布版</t>
        </is>
      </c>
      <c r="G2758" s="7" t="inlineStr">
        <is>
          <t>law_理學院提升學生外語能力獎勵辦法_經1071228院會修正通過_公布版</t>
        </is>
      </c>
      <c r="H2758" s="7" t="inlineStr">
        <is>
          <t>http://www.phy.ncu.edu.tw/wp-content/uploads/2019/01/law_理學院提升學生外語能力獎勵辦法_經1071228院會修正通過_公布版-1.pdf</t>
        </is>
      </c>
      <c r="I2758" s="7" t="inlineStr">
        <is>
          <t>law_理學院提升學生外語能力獎勵辦法(附表一)外語測驗對照表_經1071228院會通過_公布版</t>
        </is>
      </c>
      <c r="J2758" s="7" t="inlineStr">
        <is>
          <t>http://www.phy.ncu.edu.tw/wp-content/uploads/2019/01/law_理學院提升學生外語能力獎勵辦法附表一外語測驗對照表_經1071228院會通過_公布版-1.pdf</t>
        </is>
      </c>
      <c r="K2758" s="7" t="inlineStr">
        <is>
          <t>law_理學院提升學生外語能力獎勵辦法修正對照表_經1071228院會修正通過_公布版</t>
        </is>
      </c>
      <c r="L2758" s="7" t="inlineStr">
        <is>
          <t>http://www.phy.ncu.edu.tw/wp-content/uploads/2019/01/law_理學院提升學生外語能力獎勵辦法修正對照表_經1071228院會修正通過_公布版-1.pdf</t>
        </is>
      </c>
      <c r="M2758" s="7" t="inlineStr">
        <is>
          <t>https://www.phy.ncu.edu.tw/news/%e5%9c%8b%e7%ab%8b%e4%b8%ad%e5%a4%ae%e5%a4%a7%e5%ad%b8%e7%90%86%e5%ad%b8%e9%99%a2%e6%8f%90%e5%8d%87%e5%ad%b8%e7%94%9f%e5%a4%96%e8%aa%9e%e8%83%bd%e5%8a%9b%e7%8d%8e%e5%8b%b5%e8%be%a6%e6%b3%951071228/</t>
        </is>
      </c>
      <c r="N2758" s="7" t="inlineStr">
        <is>
          <t>許慧君</t>
        </is>
      </c>
    </row>
    <row r="2759" ht="92" customHeight="1">
      <c r="A2759" s="7">
        <f>TRUE()</f>
        <v/>
      </c>
      <c r="B2759" s="7" t="inlineStr">
        <is>
          <t>獎學金</t>
        </is>
      </c>
      <c r="C2759" s="7" t="n"/>
      <c r="D2759" s="14" t="n">
        <v>43487</v>
      </c>
      <c r="E2759" s="7" t="inlineStr">
        <is>
          <t>「獎學金大平台」說明會</t>
        </is>
      </c>
      <c r="F2759" s="9" t="inlineStr">
        <is>
          <t>為推廣本校PORTAL-獎助學金系統，簡介107學年度第2學期校內外獎學金，學務處生活輔導組於女十四舍藝文空間舉辦「獎學金大平台」說明會。
說明會各場次時間：
(一)108年2月19日（星期二）上午11:00~12:00。
(二)108年2月19日（星期二）晚上18:30~19:30。
活動現場將舉辦有獎徵答。全程參與者，同學可獲得生活知能時數1小時(報名網址：https://bit.ly/2S0QQGN )。</t>
        </is>
      </c>
      <c r="G2759" s="7" t="inlineStr">
        <is>
          <t>https://bit.ly/2S0QQGN</t>
        </is>
      </c>
      <c r="H2759" s="7" t="inlineStr">
        <is>
          <t>https://bit.ly/2S0QQGN</t>
        </is>
      </c>
      <c r="I2759" s="7" t="n"/>
      <c r="J2759" s="7" t="n"/>
      <c r="K2759" s="7" t="n"/>
      <c r="L2759" s="7" t="n"/>
      <c r="M2759" s="7" t="inlineStr">
        <is>
          <t>https://www.phy.ncu.edu.tw/news/%e3%80%8c%e7%8d%8e%e5%ad%b8%e9%87%91%e5%a4%a7%e5%b9%b3%e5%8f%b0%e3%80%8d%e8%aa%aa%e6%98%8e%e6%9c%83-2/</t>
        </is>
      </c>
      <c r="N2759" s="7" t="inlineStr">
        <is>
          <t>許慧君</t>
        </is>
      </c>
    </row>
    <row r="2760" ht="209" customHeight="1">
      <c r="A2760" s="7">
        <f>TRUE()</f>
        <v/>
      </c>
      <c r="B2760" s="7" t="inlineStr">
        <is>
          <t>獎學金</t>
        </is>
      </c>
      <c r="C2760" s="7" t="n"/>
      <c r="D2760" s="14" t="n">
        <v>43486</v>
      </c>
      <c r="E2760" s="7" t="inlineStr">
        <is>
          <t>【107學年度建德暨傑出領導獎學金】開放申請</t>
        </is>
      </c>
      <c r="F2760" s="9" t="inlineStr">
        <is>
          <t>領導魅力不同凡響－107學年度建德暨傑出領導獎學金
【申請日期】：108年01月7日 至 03月15日
【申請方式】：
 1. 線上申請，以Portal身分登入，線上申請https://goo.gl/QWs5th，並依系統提示步驟填寫
        申請資料
 2. 完成線上申請後，請將申請資料印出，並簽名確認文件內容無誤
 3. 備妥下列文件，連同申請資料送至學務處職涯發展中心
    (1)師長推薦信乙封；
     (2)擔任幹部當學期之成績單(如跨多個學期，請附入學迄今之成績單)；
        (3)大學部學生須繳交學生學習護照認證時數影本，並送服務學習辦公室核章。
【獎金及名額】
◆「傑出領導獎學金」共10名，每名2萬元
◆「建德傑出領導獎學金」1名、「蔡力行先生獎學金」2名，每名10萬元
【審查時間】108年05月20日前完成
【獲獎名單】108年05月20日前公布</t>
        </is>
      </c>
      <c r="G2760" s="7" t="inlineStr">
        <is>
          <t>http://www.phy.ncu.edu.tw/wp-content/uploads/2019/01/3904f1c</t>
        </is>
      </c>
      <c r="H2760" s="7" t="inlineStr">
        <is>
          <t>http://www.phy.ncu.edu.tw/wp-content/uploads/2019/01/3904f1c4b53438c822206914819a26df.jpg</t>
        </is>
      </c>
      <c r="I2760" s="7" t="n"/>
      <c r="J2760" s="7" t="n"/>
      <c r="K2760" s="7" t="n"/>
      <c r="L2760" s="7" t="n"/>
      <c r="M2760" s="7" t="inlineStr">
        <is>
          <t>https://www.phy.ncu.edu.tw/news/%e3%80%90107%e5%ad%b8%e5%b9%b4%e5%ba%a6%e5%bb%ba%e5%be%b7%e6%9a%a8%e5%82%91%e5%87%ba%e9%a0%98%e5%b0%8e%e7%8d%8e%e5%ad%b8%e9%87%91%e3%80%91%e9%96%8b%e6%94%be%e7%94%b3%e8%ab%8b/</t>
        </is>
      </c>
      <c r="N2760" s="7" t="inlineStr">
        <is>
          <t>許慧君</t>
        </is>
      </c>
    </row>
    <row r="2761">
      <c r="A2761" s="7">
        <f>TRUE()</f>
        <v/>
      </c>
      <c r="B2761" s="7" t="inlineStr">
        <is>
          <t>其他</t>
        </is>
      </c>
      <c r="C2761" s="7" t="n"/>
      <c r="D2761" s="14" t="n">
        <v>43483</v>
      </c>
      <c r="E2761" s="7" t="inlineStr">
        <is>
          <t>第二梯次學生出國交換計畫申請</t>
        </is>
      </c>
      <c r="F2761" s="7" t="n"/>
      <c r="G2761" s="7" t="inlineStr">
        <is>
          <t>http://www.phy.ncu.edu.tw/wp-content/uploads/2019/01/exchang</t>
        </is>
      </c>
      <c r="H2761" s="7" t="inlineStr">
        <is>
          <t>http://www.phy.ncu.edu.tw/wp-content/uploads/2019/01/exchangeNEW-.jpg</t>
        </is>
      </c>
      <c r="I2761" s="7" t="n"/>
      <c r="J2761" s="7" t="n"/>
      <c r="K2761" s="7" t="n"/>
      <c r="L2761" s="7" t="n"/>
      <c r="M2761" s="7" t="inlineStr">
        <is>
          <t>https://www.phy.ncu.edu.tw/news/%e7%ac%ac%e4%ba%8c%e6%a2%af%e6%ac%a1%e5%ad%b8%e7%94%9f%e5%87%ba%e5%9c%8b%e4%ba%a4%e6%8f%9b%e8%a8%88%e7%95%ab%e7%94%b3%e8%ab%8b/</t>
        </is>
      </c>
      <c r="N2761" s="7" t="inlineStr">
        <is>
          <t>許慧君</t>
        </is>
      </c>
    </row>
    <row r="2762">
      <c r="A2762" s="7">
        <f>TRUE()</f>
        <v/>
      </c>
      <c r="B2762" s="7" t="inlineStr">
        <is>
          <t>其他</t>
        </is>
      </c>
      <c r="C2762" s="7" t="n"/>
      <c r="D2762" s="14" t="n">
        <v>43483</v>
      </c>
      <c r="E2762" s="7" t="inlineStr">
        <is>
          <t>系辦現有一批舊書可供領取~歡迎大家到系辦S4-629翻閱領用~</t>
        </is>
      </c>
      <c r="F2762" s="7" t="n"/>
      <c r="G2762" s="7" t="inlineStr">
        <is>
          <t>http://www.phy.ncu.edu.tw/wp-content/uploads/2019/01/25651.j</t>
        </is>
      </c>
      <c r="H2762" s="7" t="inlineStr">
        <is>
          <t>http://www.phy.ncu.edu.tw/wp-content/uploads/2019/01/25651.jpg</t>
        </is>
      </c>
      <c r="I2762" s="7" t="inlineStr">
        <is>
          <t>http://www.phy.ncu.edu.tw/wp-content/uploads/2019/01/25650-1</t>
        </is>
      </c>
      <c r="J2762" s="7" t="inlineStr">
        <is>
          <t>http://www.phy.ncu.edu.tw/wp-content/uploads/2019/01/25650-1.jpg</t>
        </is>
      </c>
      <c r="K2762" s="7" t="n"/>
      <c r="L2762" s="7" t="n"/>
      <c r="M2762" s="7" t="inlineStr">
        <is>
          <t>https://www.phy.ncu.edu.tw/news/%e7%b3%bb%e8%be%a6%e7%8f%be%e6%9c%89%e4%b8%80%e6%89%b9%e8%88%8a%e6%9b%b8%e5%8f%af%e4%be%9b%e9%a0%98%e5%8f%96%e6%ad%a1%e8%bf%8e%e5%a4%a7%e5%ae%b6%e5%88%b0%e7%b3%bb%e8%be%a6s4-629%e7%bf%bb%e9%96%b1/</t>
        </is>
      </c>
      <c r="N2762" s="7" t="inlineStr">
        <is>
          <t>許慧君</t>
        </is>
      </c>
    </row>
    <row r="2763" ht="53" customHeight="1">
      <c r="A2763" s="7">
        <f>TRUE()</f>
        <v/>
      </c>
      <c r="B2763" s="7" t="inlineStr">
        <is>
          <t>其他</t>
        </is>
      </c>
      <c r="C2763" s="7" t="n"/>
      <c r="D2763" s="14" t="n">
        <v>43483</v>
      </c>
      <c r="E2763" s="7" t="inlineStr">
        <is>
          <t>108年高壓檢驗維護健雄館停電</t>
        </is>
      </c>
      <c r="F2763" s="9" t="inlineStr">
        <is>
          <t>108年1月20日 (日)  08 : 00 ~ 12 : 30
108年1月27日 (日)  08 : 00 ~ 18 : 00
避免高壓突波影響, 貴重儀器請預先拔掉插頭電源，
詳細內容請參閱附件</t>
        </is>
      </c>
      <c r="G2763" s="7" t="inlineStr">
        <is>
          <t>http://www.phy.ncu.edu.tw/wp-content/uploads/2019/01/108年高壓檢</t>
        </is>
      </c>
      <c r="H2763" s="7" t="inlineStr">
        <is>
          <t>http://www.phy.ncu.edu.tw/wp-content/uploads/2019/01/108年高壓檢驗維護停電公告及附件再次提醒_頁面_2-1.jpg</t>
        </is>
      </c>
      <c r="I2763" s="7" t="n"/>
      <c r="J2763" s="7" t="n"/>
      <c r="K2763" s="7" t="n"/>
      <c r="L2763" s="7" t="n"/>
      <c r="M2763" s="7" t="inlineStr">
        <is>
          <t>https://www.phy.ncu.edu.tw/news/108%e5%b9%b4%e9%ab%98%e5%a3%93%e6%aa%a2%e9%a9%97%e7%b6%ad%e8%ad%b7%e5%81%a5%e9%9b%84%e9%a4%a8%e5%81%9c%e9%9b%bb/</t>
        </is>
      </c>
      <c r="N2763" s="7" t="inlineStr">
        <is>
          <t>許慧君</t>
        </is>
      </c>
    </row>
    <row r="2764" ht="196" customHeight="1">
      <c r="A2764" s="7">
        <f>TRUE()</f>
        <v/>
      </c>
      <c r="B2764" s="7" t="inlineStr">
        <is>
          <t>其他</t>
        </is>
      </c>
      <c r="C2764" s="7" t="n"/>
      <c r="D2764" s="14" t="n">
        <v>43482</v>
      </c>
      <c r="E2764" s="7" t="inlineStr">
        <is>
          <t>107-2課程助教TA-1080117</t>
        </is>
      </c>
      <c r="F2764" s="9" t="inlineStr">
        <is>
          <t>107-2課程助教安排如附件
The arrangement of TA for the second semester of the academic year 107 is as the annex.
107-2課程助教
目前尚有數門課程待聘，有意申請者請於1/18(五)12:00前填寫附件申請表，email  至corona@ncu.edu.tw
Positions are still available for several courses. Students who are willing to apply for the positions please fill in the application form and email it to corona@ncu.edu.tw  by 12pm Jan 18.
107-2助教志願表TA Application Form
助教報到程序詳附件說明
Please see attached for ‘Teaching assistant application procedures’
國立中央大學教學助理管理要點
助教報到程序Teaching assistant application procedures
附件三 國立中央大學獎助生暨學生兼任助理學習與勞僱型態同意書10802-06
附件二 助教同意切結書TA agreement affidavit</t>
        </is>
      </c>
      <c r="G2764" s="7" t="inlineStr">
        <is>
          <t>107-2課程助教</t>
        </is>
      </c>
      <c r="H2764" s="7" t="inlineStr">
        <is>
          <t>http://www.phy.ncu.edu.tw/wp-content/uploads/2019/01/107-2課程助教-2.pdf</t>
        </is>
      </c>
      <c r="I2764" s="7" t="inlineStr">
        <is>
          <t>corona@ncu.edu.tw</t>
        </is>
      </c>
      <c r="J2764" s="7" t="inlineStr">
        <is>
          <t>mailto:corona@ncu.edu.tw</t>
        </is>
      </c>
      <c r="K2764" s="7" t="inlineStr">
        <is>
          <t>corona@ncu.edu.tw</t>
        </is>
      </c>
      <c r="L2764" s="7" t="inlineStr">
        <is>
          <t>mailto:corona@ncu.edu.tw</t>
        </is>
      </c>
      <c r="M2764" s="7" t="inlineStr">
        <is>
          <t>https://www.phy.ncu.edu.tw/news/107-2%e8%aa%b2%e7%a8%8b%e5%8a%a9%e6%95%99ta-1080117/</t>
        </is>
      </c>
      <c r="N2764" s="7" t="inlineStr">
        <is>
          <t>許慧君</t>
        </is>
      </c>
    </row>
    <row r="2765">
      <c r="A2765" s="7">
        <f>TRUE()</f>
        <v/>
      </c>
      <c r="B2765" s="7" t="inlineStr">
        <is>
          <t>研討會</t>
        </is>
      </c>
      <c r="C2765" s="7" t="n"/>
      <c r="D2765" s="14" t="n">
        <v>43480</v>
      </c>
      <c r="E2765" s="7" t="inlineStr">
        <is>
          <t>2019台灣物理年會---物理系交通車 2019 Annual Meeting of the Physical Society of Taiwan ---Shuttle bus</t>
        </is>
      </c>
      <c r="F2765" s="7" t="inlineStr">
        <is>
          <t>2019中央大學物理系-物理年會交通車(行前公告)</t>
        </is>
      </c>
      <c r="G2765" s="7" t="inlineStr">
        <is>
          <t>2019中央大學物理系-物理年會交通車(行前公告)</t>
        </is>
      </c>
      <c r="H2765" s="7" t="inlineStr">
        <is>
          <t>http://www.phy.ncu.edu.tw/wp-content/uploads/2019/01/2019中央大學物理系-物理年會交通車行前公告.pdf</t>
        </is>
      </c>
      <c r="I2765" s="7" t="inlineStr">
        <is>
          <t>http://www.phy.ncu.edu.tw/wp-content/uploads/2019/01/2019中央大</t>
        </is>
      </c>
      <c r="J2765" s="7" t="inlineStr">
        <is>
          <t>http://www.phy.ncu.edu.tw/wp-content/uploads/2019/01/2019中央大學物理系-物理年會交通車行前公告.jpg</t>
        </is>
      </c>
      <c r="K2765" s="7" t="n"/>
      <c r="L2765" s="7" t="n"/>
      <c r="M2765" s="7" t="inlineStr">
        <is>
          <t>https://www.phy.ncu.edu.tw/news/2019%e5%8f%b0%e7%81%a3%e7%89%a9%e7%90%86%e5%b9%b4%e6%9c%83-%e7%89%a9%e7%90%86%e7%b3%bb%e4%ba%a4%e9%80%9a%e8%bb%8a-2019-annual-meeting-of-the-physical-society-of-taiwan-shuttle-bus-2/</t>
        </is>
      </c>
      <c r="N2765" s="7" t="inlineStr">
        <is>
          <t>許慧君</t>
        </is>
      </c>
    </row>
    <row r="2766" ht="53" customHeight="1">
      <c r="A2766" s="7">
        <f>TRUE()</f>
        <v/>
      </c>
      <c r="B2766" s="7" t="inlineStr">
        <is>
          <t>其他</t>
        </is>
      </c>
      <c r="C2766" s="7" t="n"/>
      <c r="D2766" s="14" t="n">
        <v>43479</v>
      </c>
      <c r="E2766" s="7" t="inlineStr">
        <is>
          <t>七樓717讀書室暫停開放  2/18(一)1000-1600</t>
        </is>
      </c>
      <c r="F2766" s="9" t="inlineStr">
        <is>
          <t>公共讀書區、書櫃沙發區、儲物櫃上方，請勿堆放私人物品，否則一律清除丟棄，謝謝合作!  
前次清理之物品放置於白板下方桌上，請盡速領取。
請多加利用儲物櫃存放私人物品!</t>
        </is>
      </c>
      <c r="G2766" s="7" t="inlineStr">
        <is>
          <t>http://www.phy.ncu.edu.tw/wp-content/uploads/2019/01/24336.j</t>
        </is>
      </c>
      <c r="H2766" s="7" t="inlineStr">
        <is>
          <t>http://www.phy.ncu.edu.tw/wp-content/uploads/2019/01/24336.jpg</t>
        </is>
      </c>
      <c r="I2766" s="7" t="n"/>
      <c r="J2766" s="7" t="n"/>
      <c r="K2766" s="7" t="n"/>
      <c r="L2766" s="7" t="n"/>
      <c r="M2766" s="7" t="inlineStr">
        <is>
          <t>https://www.phy.ncu.edu.tw/news/%e4%b8%83%e6%a8%93717%e8%ae%80%e6%9b%b8%e5%ae%a4%e6%9a%ab%e5%81%9c%e9%96%8b%e6%94%be-2-18%e4%b8%801000-1600/</t>
        </is>
      </c>
      <c r="N2766" s="7" t="inlineStr">
        <is>
          <t>許慧君</t>
        </is>
      </c>
    </row>
    <row r="2767" ht="196" customHeight="1">
      <c r="A2767" s="7">
        <f>TRUE()</f>
        <v/>
      </c>
      <c r="B2767" s="7" t="inlineStr">
        <is>
          <t>其他</t>
        </is>
      </c>
      <c r="C2767" s="7" t="n"/>
      <c r="D2767" s="14" t="n">
        <v>43479</v>
      </c>
      <c r="E2767" s="7" t="inlineStr">
        <is>
          <t>107-2課程助教TA-1080114</t>
        </is>
      </c>
      <c r="F2767" s="9" t="inlineStr">
        <is>
          <t>107-2課程助教安排如附件
The arrangement of TA for the second semester of the academic year 107 is as the annex.
107-2課程助教
目前尚有數門課程待聘，有意申請者請於1/16(三)12:00前填寫附件申請表，email  至corona@ncu.edu.tw
Positions are still available for several courses. Students who are willing to apply for the positions please fill in the application form and email it to corona@ncu.edu.tw  by 12pm Jan 16.
107-2助教志願表TA Application Form
助教報到程序詳附件說明
Please see attached for ‘Teaching assistant application procedures’
助教報到程序Teaching assistant application procedures
國立中央大學教學助理管理要點
附件三 國立中央大學獎助生暨學生兼任助理學習與勞僱型態同意書10802-06
附件二 助教同意切結書TA agreement affidavit</t>
        </is>
      </c>
      <c r="G2767" s="7" t="inlineStr">
        <is>
          <t>107-2課程助教</t>
        </is>
      </c>
      <c r="H2767" s="7" t="inlineStr">
        <is>
          <t>http://www.phy.ncu.edu.tw/wp-content/uploads/2019/01/107-2課程助教-1.pdf</t>
        </is>
      </c>
      <c r="I2767" s="7" t="inlineStr">
        <is>
          <t>corona@ncu.edu.tw</t>
        </is>
      </c>
      <c r="J2767" s="7" t="inlineStr">
        <is>
          <t>mailto:corona@ncu.edu.tw</t>
        </is>
      </c>
      <c r="K2767" s="7" t="inlineStr">
        <is>
          <t>corona@ncu.edu.tw</t>
        </is>
      </c>
      <c r="L2767" s="7" t="inlineStr">
        <is>
          <t>mailto:corona@ncu.edu.tw</t>
        </is>
      </c>
      <c r="M2767" s="7" t="inlineStr">
        <is>
          <t>https://www.phy.ncu.edu.tw/news/107-2%e8%aa%b2%e7%a8%8b%e5%8a%a9%e6%95%99ta-1080114/</t>
        </is>
      </c>
      <c r="N2767" s="7" t="inlineStr">
        <is>
          <t>許慧君</t>
        </is>
      </c>
    </row>
    <row r="2768" ht="345" customHeight="1">
      <c r="A2768" s="7">
        <f>TRUE()</f>
        <v/>
      </c>
      <c r="B2768" s="7" t="inlineStr">
        <is>
          <t>其他</t>
        </is>
      </c>
      <c r="C2768" s="7" t="n"/>
      <c r="D2768" s="14" t="n">
        <v>43475</v>
      </c>
      <c r="E2768" s="7" t="inlineStr">
        <is>
          <t>107學年度第二學期學雜費繳費單下載時間公告</t>
        </is>
      </c>
      <c r="F2768" s="9" t="inlineStr">
        <is>
          <t>一、開放網路下載繳費單時間：
(1)舊生---自行列印繳費單：108.1.23（三）
(2)二月入學新生(含休學復學生)---自行列印繳費單：108.1.30（三）
二、下載繳費單：
(1)學校首頁的Portal入口
(2)第一銀行第e學雜費入口網網址：https://eschool.firstbank.com.tw (依畫面選項選擇學校名稱，依序輸入學號及身分證後6碼)
(3)學雜費管理系統：http://140.115.182.62/stdvoucher
三、繳費期限：
第一銀行各分行臨櫃繳款：108.2.15（五）
ATM繳費、信用卡或超商繳費：108.2.17（日）
＊使用信用卡刷卡需3~4個工作天才能入帳（不含假日），超商繳交需5~7個工作天才能入帳（不含假日）請提早授權或繳納，以免逾期註冊。
四、繳費方式：
(1)臨櫃繳款：第一銀行各分行
第一銀行於每週二、四、五上午10:00~12:00會配合到校服務 / 行政大樓一樓
(2)ATM轉帳繳費：轉入行庫代碼007（第一銀行）
(3)語音信用卡繳費：02-27608818
(4)網路信用卡繳費：https://www.27608818.com
(5)超商繳款：須自付手續費10元
＊請同學多利用自動化設備繳款，使用信用卡刷卡需3~4個工作天才能入帳（不含假日），超商繳交需5~7個工作天才能入帳（不含假日）請提早授權或繳納，以免逾期註冊。
五、若對繳費單內容有任何疑問，住宿問題請洽宿舍服務中心（分機57282、57290），減免及學貸問題請洽生輔組（分機57221），其他問題請洽出納組（分機57346）。
六、繳費單若有更改，請於更改後的隔日再行繳費。
七、學分費繳費期間：108.3.14（四）~108.3.25（一）
收費對象：碩博士生（97學年度以後入學之博士生除外）、大學延畢生、修教育學分者。</t>
        </is>
      </c>
      <c r="G2768" s="7" t="n"/>
      <c r="H2768" s="7" t="n"/>
      <c r="I2768" s="7" t="n"/>
      <c r="J2768" s="7" t="n"/>
      <c r="K2768" s="7" t="n"/>
      <c r="L2768" s="7" t="n"/>
      <c r="M2768" s="7" t="inlineStr">
        <is>
          <t>https://www.phy.ncu.edu.tw/news/107%e5%ad%b8%e5%b9%b4%e5%ba%a6%e7%ac%ac%e4%ba%8c%e5%ad%b8%e6%9c%9f%e5%ad%b8%e9%9b%9c%e8%b2%bb%e7%b9%b3%e8%b2%bb%e5%96%ae%e4%b8%8b%e8%bc%89%e6%99%82%e9%96%93%e5%85%ac%e5%91%8a/</t>
        </is>
      </c>
      <c r="N2768" s="7" t="inlineStr">
        <is>
          <t>許慧君</t>
        </is>
      </c>
    </row>
    <row r="2769" ht="196" customHeight="1">
      <c r="A2769" s="7">
        <f>TRUE()</f>
        <v/>
      </c>
      <c r="B2769" s="7" t="inlineStr">
        <is>
          <t>其他</t>
        </is>
      </c>
      <c r="C2769" s="7" t="n"/>
      <c r="D2769" s="14" t="n">
        <v>43474</v>
      </c>
      <c r="E2769" s="7" t="inlineStr">
        <is>
          <t>107-2課程助教TA-1080109</t>
        </is>
      </c>
      <c r="F2769" s="9" t="inlineStr">
        <is>
          <t>107-2課程助教安排如附件
The arrangement of TA for the second semester of the academic year 107 is as the annex.
107-2課程助教
目前尚有數門課程待聘，有意申請者請於1/10(四)12:00前填寫附件申請表，email  至corona@ncu.edu.tw
Positions are still available for several courses. Students who are willing to apply for the positions please fill in the application form and email it to corona@ncu.edu.tw  by 12pm Jan 10.
107-2助教志願表TA Application Form
助教報到程序詳附件說明
Please see attached for ‘Teaching assistant application procedures’
助教報到程序Teaching assistant application procedures
國立中央大學教學助理管理要點
附件二 助教同意切結書TA agreement affidavit
附件三 國立中央大學獎助生暨學生兼任助理學習與勞僱型態同意書10802-06</t>
        </is>
      </c>
      <c r="G2769" s="7" t="inlineStr">
        <is>
          <t>107-2課程助教</t>
        </is>
      </c>
      <c r="H2769" s="7" t="inlineStr">
        <is>
          <t>http://www.phy.ncu.edu.tw/wp-content/uploads/2019/01/107-2課程助教.pdf</t>
        </is>
      </c>
      <c r="I2769" s="7" t="inlineStr">
        <is>
          <t>corona@ncu.edu.tw</t>
        </is>
      </c>
      <c r="J2769" s="7" t="inlineStr">
        <is>
          <t>mailto:corona@ncu.edu.tw</t>
        </is>
      </c>
      <c r="K2769" s="7" t="inlineStr">
        <is>
          <t>corona@ncu.edu.tw</t>
        </is>
      </c>
      <c r="L2769" s="7" t="inlineStr">
        <is>
          <t>mailto:corona@ncu.edu.tw</t>
        </is>
      </c>
      <c r="M2769" s="7" t="inlineStr">
        <is>
          <t>https://www.phy.ncu.edu.tw/news/107-2%e8%aa%b2%e7%a8%8b%e5%8a%a9%e6%95%99ta-1080109/</t>
        </is>
      </c>
      <c r="N2769" s="7" t="inlineStr">
        <is>
          <t>許慧君</t>
        </is>
      </c>
    </row>
    <row r="2770" ht="53" customHeight="1">
      <c r="A2770" s="7">
        <f>TRUE()</f>
        <v/>
      </c>
      <c r="B2770" s="7" t="inlineStr">
        <is>
          <t>招生</t>
        </is>
      </c>
      <c r="C2770" s="7" t="n"/>
      <c r="D2770" s="14" t="n">
        <v>43473</v>
      </c>
      <c r="E2770" s="7" t="inlineStr">
        <is>
          <t>Application for NCU 2019 Fall Admission for International Students</t>
        </is>
      </c>
      <c r="F2770" s="9" t="inlineStr">
        <is>
          <t>2019 Fall Admission (Apply Now!)
Application Deadline: March 15, 2019. (Deadline for Early Admission: February 15, 2019)
Online Application Only. The website of system: http://admissions.oia.ncu.edu.tw/
For more information please refer to the application handbook.</t>
        </is>
      </c>
      <c r="G2770" s="7" t="inlineStr">
        <is>
          <t>http://admissions.oia.ncu.edu.tw/</t>
        </is>
      </c>
      <c r="H2770" s="7" t="inlineStr">
        <is>
          <t>http://admissions.oia.ncu.edu.tw/</t>
        </is>
      </c>
      <c r="I2770" s="7" t="inlineStr">
        <is>
          <t>application handbook</t>
        </is>
      </c>
      <c r="J2770" s="7" t="inlineStr">
        <is>
          <t>http://admissions.oia.ncu.edu.tw/menu.content/view/sn/75</t>
        </is>
      </c>
      <c r="K2770" s="7" t="n"/>
      <c r="L2770" s="7" t="n"/>
      <c r="M2770" s="7" t="inlineStr">
        <is>
          <t>https://www.phy.ncu.edu.tw/news/application-for-ncu-2019-fall-admission-for-international-students/</t>
        </is>
      </c>
      <c r="N2770" s="7" t="inlineStr">
        <is>
          <t>許慧君</t>
        </is>
      </c>
    </row>
    <row r="2771" ht="66" customHeight="1">
      <c r="A2771" s="7">
        <f>TRUE()</f>
        <v/>
      </c>
      <c r="B2771" s="7" t="inlineStr">
        <is>
          <t>其他</t>
        </is>
      </c>
      <c r="C2771" s="7" t="n"/>
      <c r="D2771" s="14" t="n">
        <v>43473</v>
      </c>
      <c r="E2771" s="7" t="inlineStr">
        <is>
          <t>公共空間清潔公告  1/14(一).1/15(二)整天</t>
        </is>
      </c>
      <c r="F2771" s="9" t="inlineStr">
        <is>
          <t> 全館各樓層走道地板、地下室中庭地板及樓梯清洗。
 全館走廊側邊扶手玻璃、一~二樓玻璃帷幕。
 館舍四周排水溝清理。
各樓層走廊如有堆放物品，請盡量清空。
施作期間略有噪音，不便之處請多諒解。</t>
        </is>
      </c>
      <c r="G2771" s="7" t="n"/>
      <c r="H2771" s="7" t="n"/>
      <c r="I2771" s="7" t="n"/>
      <c r="J2771" s="7" t="n"/>
      <c r="K2771" s="7" t="n"/>
      <c r="L2771" s="7" t="n"/>
      <c r="M2771" s="7" t="inlineStr">
        <is>
          <t>https://www.phy.ncu.edu.tw/news/%e5%85%ac%e5%85%b1%e7%a9%ba%e9%96%93%e6%b8%85%e6%bd%94%e5%85%ac%e5%91%8a-1-14%e4%b8%80-1-15%e4%ba%8c%e6%95%b4%e5%a4%a9/</t>
        </is>
      </c>
      <c r="N2771" s="7" t="inlineStr">
        <is>
          <t>許慧君</t>
        </is>
      </c>
    </row>
    <row r="2772" ht="235" customHeight="1">
      <c r="A2772" s="7">
        <f>TRUE()</f>
        <v/>
      </c>
      <c r="B2772" s="7" t="inlineStr">
        <is>
          <t>其他</t>
        </is>
      </c>
      <c r="C2772" s="7" t="n"/>
      <c r="D2772" s="14" t="n">
        <v>43473</v>
      </c>
      <c r="E2772" s="7" t="inlineStr">
        <is>
          <t>107學年度第2學期起(即108年2月起)學生證免加蓋註冊章相關事項說明</t>
        </is>
      </c>
      <c r="F2772" s="9" t="inlineStr">
        <is>
          <t>一、本校為提升行政效率及減少學生奔波往返註冊單位，業經107年10月9日第1次教務會議通過自107學年度第2學期起學生證免蓋註冊章。
二、107學年度第1學期(含)前核發之在學學生證(舊生)，請於107學年度第2學期完成註冊後，請各班班代表至系辦、國際處(境外生舊生)或註冊組等三個單位，領取「自108年2月起免蓋註冊章」貼紙，請自行貼於學生證背面即可，爾後每學期註冊繳費後無須再黏貼註冊章貼紙。
三、預計108學年度起入學之學士班/碩士班/博士班新生使用「新版」學生證，學生證背面不再印製蓋註冊章欄位，無須至註冊組加貼「自1 0 8 年2 月起免蓋註冊章」貼紙（1072入學之新生今年度仍沿用舊卡，並加貼「自108年2月起免蓋註冊章」貼紙）。
四、學生於完成該學期註冊程序(含繳費、學籍資料確認)後，有在學證明之需求者，申請方式如下:
(一)投幣機自動列印在學證明。
(二)臨櫃申請。
(三)至Portal系統列印在學證明書。
(四)持學生證正反面影印併同學生證正本至註冊組蓋章。
以上(三)及(四)為免費，以利有在學證明需求者。
五、為維護學生搭高鐵票價優惠權益，已行文高鐵公司本校自108年2月起免蓋註冊章，需購置學生票請依照高鐵公司規定。</t>
        </is>
      </c>
      <c r="G2772" s="7" t="n"/>
      <c r="H2772" s="7" t="n"/>
      <c r="I2772" s="7" t="n"/>
      <c r="J2772" s="7" t="n"/>
      <c r="K2772" s="7" t="n"/>
      <c r="L2772" s="7" t="n"/>
      <c r="M2772" s="7" t="inlineStr">
        <is>
          <t>https://www.phy.ncu.edu.tw/news/107%e5%ad%b8%e5%b9%b4%e5%ba%a6%e7%ac%ac2%e5%ad%b8%e6%9c%9f%e8%b5%b7%e5%8d%b3108%e5%b9%b42%e6%9c%88%e8%b5%b7%e5%ad%b8%e7%94%9f%e8%ad%89%e5%85%8d%e5%8a%a0%e8%93%8b%e8%a8%bb%e5%86%8a%e7%ab%a0%e7%9b%b8/</t>
        </is>
      </c>
      <c r="N2772" s="7" t="inlineStr">
        <is>
          <t>許慧君</t>
        </is>
      </c>
    </row>
    <row r="2773" ht="53" customHeight="1">
      <c r="A2773" s="7">
        <f>TRUE()</f>
        <v/>
      </c>
      <c r="B2773" s="7" t="inlineStr">
        <is>
          <t>其他</t>
        </is>
      </c>
      <c r="C2773" s="7" t="n"/>
      <c r="D2773" s="14" t="n">
        <v>43472</v>
      </c>
      <c r="E2773" s="7" t="inlineStr">
        <is>
          <t>七樓717讀書室暫停開放  1/14(一)1000-1600</t>
        </is>
      </c>
      <c r="F2773" s="9" t="inlineStr">
        <is>
          <t>公共讀書區、書櫃沙發區、儲物櫃上方，請勿堆放私人物品，否則一律清除丟棄，謝謝合作!
 前次清理之物品放置於白板下方桌上，請盡速領取。
 請多加利用儲物櫃存放私人物品!</t>
        </is>
      </c>
      <c r="G2773" s="7" t="n"/>
      <c r="H2773" s="7" t="n"/>
      <c r="I2773" s="7" t="n"/>
      <c r="J2773" s="7" t="n"/>
      <c r="K2773" s="7" t="n"/>
      <c r="L2773" s="7" t="n"/>
      <c r="M2773" s="7" t="inlineStr">
        <is>
          <t>https://www.phy.ncu.edu.tw/news/%e4%b8%83%e6%a8%93717%e8%ae%80%e6%9b%b8%e5%ae%a4%e6%9a%ab%e5%81%9c%e9%96%8b%e6%94%be-1-14%e4%b8%801000-1600/</t>
        </is>
      </c>
      <c r="N2773" s="7" t="inlineStr">
        <is>
          <t>許慧君</t>
        </is>
      </c>
    </row>
    <row r="2774">
      <c r="A2774" s="7">
        <f>TRUE()</f>
        <v/>
      </c>
      <c r="B2774" s="7" t="inlineStr">
        <is>
          <t>其他</t>
        </is>
      </c>
      <c r="C2774" s="7" t="n"/>
      <c r="D2774" s="14" t="n">
        <v>43469</v>
      </c>
      <c r="E2774" s="7" t="inlineStr">
        <is>
          <t>7樓715研究室於1/5整修工程公告</t>
        </is>
      </c>
      <c r="F2774" s="7" t="inlineStr">
        <is>
          <t>本館7樓715研究室於1/5進行整修工程，施工期間略有噪音，不便之處敬請見諒!</t>
        </is>
      </c>
      <c r="G2774" s="7" t="n"/>
      <c r="H2774" s="7" t="n"/>
      <c r="I2774" s="7" t="n"/>
      <c r="J2774" s="7" t="n"/>
      <c r="K2774" s="7" t="n"/>
      <c r="L2774" s="7" t="n"/>
      <c r="M2774" s="7" t="inlineStr">
        <is>
          <t>https://www.phy.ncu.edu.tw/news/7%e6%a8%93715%e7%a0%94%e7%a9%b6%e5%ae%a4%e6%96%bc1-5%e6%95%b4%e4%bf%ae%e5%b7%a5%e7%a8%8b%e5%85%ac%e5%91%8a/</t>
        </is>
      </c>
      <c r="N2774" s="7" t="inlineStr">
        <is>
          <t>許慧君</t>
        </is>
      </c>
    </row>
    <row r="2775">
      <c r="A2775" s="7">
        <f>TRUE()</f>
        <v/>
      </c>
      <c r="B2775" s="7" t="inlineStr">
        <is>
          <t>其他</t>
        </is>
      </c>
      <c r="C2775" s="7" t="n"/>
      <c r="D2775" s="14" t="n">
        <v>43468</v>
      </c>
      <c r="E2775" s="7" t="inlineStr">
        <is>
          <t>717讀書室失物招領公告</t>
        </is>
      </c>
      <c r="F2775" s="7" t="n"/>
      <c r="G2775" s="7" t="inlineStr">
        <is>
          <t>http://www.phy.ncu.edu.tw/wp-content/uploads/2019/01/4920963</t>
        </is>
      </c>
      <c r="H2775" s="7" t="inlineStr">
        <is>
          <t>http://www.phy.ncu.edu.tw/wp-content/uploads/2019/01/49209637_2244512355836241_7822917483781685248_n.jpg</t>
        </is>
      </c>
      <c r="I2775" s="7" t="inlineStr">
        <is>
          <t>http://www.phy.ncu.edu.tw/wp-content/uploads/2019/01/4920441</t>
        </is>
      </c>
      <c r="J2775" s="7" t="inlineStr">
        <is>
          <t>http://www.phy.ncu.edu.tw/wp-content/uploads/2019/01/49204412_371767283398883_1629534845782720512_n.jpg</t>
        </is>
      </c>
      <c r="K2775" s="7" t="inlineStr">
        <is>
          <t>http://www.phy.ncu.edu.tw/wp-content/uploads/2019/01/4923654</t>
        </is>
      </c>
      <c r="L2775" s="7" t="inlineStr">
        <is>
          <t>http://www.phy.ncu.edu.tw/wp-content/uploads/2019/01/49236542_375100493062244_7109128957529686016_n.jpg</t>
        </is>
      </c>
      <c r="M2775" s="7" t="inlineStr">
        <is>
          <t>https://www.phy.ncu.edu.tw/news/717%e8%ae%80%e6%9b%b8%e5%ae%a4%e5%a4%b1%e7%89%a9%e6%8b%9b%e9%a0%98%e5%85%ac%e5%91%8a-2/</t>
        </is>
      </c>
      <c r="N2775" s="7" t="inlineStr">
        <is>
          <t>許慧君</t>
        </is>
      </c>
    </row>
    <row r="2776" ht="66" customHeight="1">
      <c r="A2776" s="7">
        <f>TRUE()</f>
        <v/>
      </c>
      <c r="B2776" s="7" t="inlineStr">
        <is>
          <t>其他</t>
        </is>
      </c>
      <c r="C2776" s="7" t="n"/>
      <c r="D2776" s="14" t="n">
        <v>43468</v>
      </c>
      <c r="E2776" s="7" t="inlineStr">
        <is>
          <t>「教育部辦理108年斯拉夫語夏令營獎學金」甄選簡章、報名表及夏令營申請表</t>
        </is>
      </c>
      <c r="F2776" s="9" t="inlineStr">
        <is>
          <t>詳附檔~
國立中央大學函
教育部 書函
教育部辦理108年斯拉夫語夏令營獎學金甄選簡章
申請表</t>
        </is>
      </c>
      <c r="G2776" s="7" t="inlineStr">
        <is>
          <t>國立中央大學函</t>
        </is>
      </c>
      <c r="H2776" s="7" t="inlineStr">
        <is>
          <t>http://www.phy.ncu.edu.tw/wp-content/uploads/2019/01/國立中央大學函.pdf</t>
        </is>
      </c>
      <c r="I2776" s="7" t="inlineStr">
        <is>
          <t>教育部 書函</t>
        </is>
      </c>
      <c r="J2776" s="7" t="inlineStr">
        <is>
          <t>http://www.phy.ncu.edu.tw/wp-content/uploads/2019/01/教育部-書函.pdf</t>
        </is>
      </c>
      <c r="K2776" s="7" t="inlineStr">
        <is>
          <t>教育部辦理108年斯拉夫語夏令營獎學金甄選簡章</t>
        </is>
      </c>
      <c r="L2776" s="7" t="inlineStr">
        <is>
          <t>http://www.phy.ncu.edu.tw/wp-content/uploads/2019/01/教育部辦理108年斯拉夫語夏令營獎學金甄選簡章.doc</t>
        </is>
      </c>
      <c r="M2776" s="7" t="inlineStr">
        <is>
          <t>https://www.phy.ncu.edu.tw/news/%e3%80%8c%e6%95%99%e8%82%b2%e9%83%a8%e8%be%a6%e7%90%86108%e5%b9%b4%e6%96%af%e6%8b%89%e5%a4%ab%e8%aa%9e%e5%a4%8f%e4%bb%a4%e7%87%9f%e7%8d%8e%e5%ad%b8%e9%87%91%e3%80%8d%e7%94%84%e9%81%b8%e7%b0%a1/</t>
        </is>
      </c>
      <c r="N2776" s="7" t="inlineStr">
        <is>
          <t>劉怡貞</t>
        </is>
      </c>
    </row>
    <row r="2777">
      <c r="A2777" s="7">
        <f>TRUE()</f>
        <v/>
      </c>
      <c r="B2777" s="7" t="inlineStr">
        <is>
          <t>其他</t>
        </is>
      </c>
      <c r="C2777" s="7" t="n"/>
      <c r="D2777" s="14" t="n">
        <v>43467</v>
      </c>
      <c r="E2777" s="7" t="inlineStr">
        <is>
          <t>失物招領(108.01.02)</t>
        </is>
      </c>
      <c r="F2777" s="7" t="n"/>
      <c r="G2777" s="7" t="inlineStr">
        <is>
          <t>http://www.phy.ncu.edu.tw/wp-content/uploads/2019/01/IMG_201</t>
        </is>
      </c>
      <c r="H2777" s="7" t="inlineStr">
        <is>
          <t>http://www.phy.ncu.edu.tw/wp-content/uploads/2019/01/IMG_20190102_102845.jpg</t>
        </is>
      </c>
      <c r="I2777" s="7" t="inlineStr">
        <is>
          <t>http://www.phy.ncu.edu.tw/wp-content/uploads/2019/01/IMG_201</t>
        </is>
      </c>
      <c r="J2777" s="7" t="inlineStr">
        <is>
          <t>http://www.phy.ncu.edu.tw/wp-content/uploads/2019/01/IMG_20190102_102559.jpg</t>
        </is>
      </c>
      <c r="K2777" s="7" t="n"/>
      <c r="L2777" s="7" t="n"/>
      <c r="M2777" s="7" t="inlineStr">
        <is>
          <t>https://www.phy.ncu.edu.tw/news/%e5%a4%b1%e7%89%a9%e6%8b%9b%e9%a0%98108-01-02/</t>
        </is>
      </c>
      <c r="N2777" s="7" t="inlineStr">
        <is>
          <t>許慧君</t>
        </is>
      </c>
    </row>
    <row r="2778" ht="27" customHeight="1">
      <c r="A2778" s="7">
        <f>TRUE()</f>
        <v/>
      </c>
      <c r="B2778" s="7" t="inlineStr">
        <is>
          <t>其他</t>
        </is>
      </c>
      <c r="C2778" s="7" t="n"/>
      <c r="D2778" s="14" t="n">
        <v>43467</v>
      </c>
      <c r="E2778" s="7" t="inlineStr">
        <is>
          <t>台灣物理學會2018研究生/大專生優良論文獎得獎名單</t>
        </is>
      </c>
      <c r="F2778" s="9" t="inlineStr">
        <is>
          <t>研究生優良論文獎得獎名單
大專生優良論文獎得獎名單</t>
        </is>
      </c>
      <c r="G2778" s="7" t="inlineStr">
        <is>
          <t>http://www.phy.ncu.edu.tw/wp-content/uploads/2019/01/1.png</t>
        </is>
      </c>
      <c r="H2778" s="7" t="inlineStr">
        <is>
          <t>http://www.phy.ncu.edu.tw/wp-content/uploads/2019/01/1.png</t>
        </is>
      </c>
      <c r="I2778" s="7" t="inlineStr">
        <is>
          <t>http://www.phy.ncu.edu.tw/wp-content/uploads/2019/01/2-1.png</t>
        </is>
      </c>
      <c r="J2778" s="7" t="inlineStr">
        <is>
          <t>http://www.phy.ncu.edu.tw/wp-content/uploads/2019/01/2-1.png</t>
        </is>
      </c>
      <c r="K2778" s="7" t="n"/>
      <c r="L2778" s="7" t="n"/>
      <c r="M2778" s="7" t="inlineStr">
        <is>
          <t>https://www.phy.ncu.edu.tw/news/%e5%8f%b0%e7%81%a3%e7%89%a9%e7%90%86%e5%ad%b8%e6%9c%832018%e7%a0%94%e7%a9%b6%e7%94%9f%e5%84%aa%e8%89%af%e8%ab%96%e6%96%87%e7%8d%8e%e5%be%97%e7%8d%8e%e5%90%8d%e5%96%ae/</t>
        </is>
      </c>
      <c r="N2778" s="7" t="inlineStr">
        <is>
          <t>許慧君</t>
        </is>
      </c>
    </row>
    <row r="2779" ht="27" customHeight="1">
      <c r="A2779" s="7">
        <f>TRUE()</f>
        <v/>
      </c>
      <c r="B2779" s="7" t="inlineStr">
        <is>
          <t>其他</t>
        </is>
      </c>
      <c r="C2779" s="7" t="n"/>
      <c r="D2779" s="14" t="n">
        <v>43462</v>
      </c>
      <c r="E2779" s="7" t="inlineStr">
        <is>
          <t>107(二)課務相關日程表	Academic Calendar for Course Selection in Spring Semester 2019</t>
        </is>
      </c>
      <c r="F2779" s="9" t="inlineStr">
        <is>
          <t>http://pdc.adm.ncu.edu.tw/Course/course/COUR_S.pdf
http://pdc.adm.ncu.edu.tw/Course/course/COUR_S_EL.pdf</t>
        </is>
      </c>
      <c r="G2779" s="7" t="inlineStr">
        <is>
          <t>http://pdc.adm.ncu.edu.tw/Course/course/COUR_S.pdf</t>
        </is>
      </c>
      <c r="H2779" s="7" t="inlineStr">
        <is>
          <t>http://pdc.adm.ncu.edu.tw/Course/course/COUR_S.pdf</t>
        </is>
      </c>
      <c r="I2779" s="7" t="inlineStr">
        <is>
          <t>http://pdc.adm.ncu.edu.tw/Course/course/COUR_S_EL.pdf</t>
        </is>
      </c>
      <c r="J2779" s="7" t="inlineStr">
        <is>
          <t>http://pdc.adm.ncu.edu.tw/Course/course/COUR_S_EL.pdf</t>
        </is>
      </c>
      <c r="K2779" s="7" t="n"/>
      <c r="L2779" s="7" t="n"/>
      <c r="M2779" s="7" t="inlineStr">
        <is>
          <t>https://www.phy.ncu.edu.tw/news/107%e4%ba%8c%e8%aa%b2%e5%8b%99%e7%9b%b8%e9%97%9c%e6%97%a5%e7%a8%8b%e8%a1%a8academic-calendar-for-course-selection-in-spring-semester-2019/</t>
        </is>
      </c>
      <c r="N2779" s="7" t="inlineStr">
        <is>
          <t>許慧君</t>
        </is>
      </c>
    </row>
    <row r="2780" ht="222" customHeight="1">
      <c r="A2780" s="7">
        <f>TRUE()</f>
        <v/>
      </c>
      <c r="B2780" s="7" t="inlineStr">
        <is>
          <t>其他</t>
        </is>
      </c>
      <c r="C2780" s="7" t="n"/>
      <c r="D2780" s="14" t="n">
        <v>43462</v>
      </c>
      <c r="E2780" s="7" t="inlineStr">
        <is>
          <t>107 學年度第2 學期課程教學助教志願調查Teaching Assistant Application Form</t>
        </is>
      </c>
      <c r="F2780" s="9" t="inlineStr">
        <is>
          <t>中央大學物理系公告107 學年度第2 學期課程教學助教志願調查
NCU Physics Departmental Notice-2018/2019 Second Semester Teaching Assistant Application Form
 107-2課程教學助教申請公告
􀁺 物理系（含生物物理碩博士班）研究生欲申請擔任課程教學助教者，請填寫『課程教學助教志願表』電子檔(請至物理系網頁最新公告下載)，於108 年1 月4 日（五）前回傳corona@ncu.edu.tw 。
Physics Department (including Graduate Institute of Biophysics) graduate students who wish to serve as teaching assistants (TA), please fill in the TA Application Form (downloadable from the Department webpage: Latest News), and submit corona@ncu.edu.tw before Jan 4, 2019 (Fri).
107-2助教志願表TA Application Form
􀁺 依研究生修業規定，修業期間碩士生至少需擔任一學期（上下學期皆可）課程助教、博士生至少需擔任兩學期（上下學期各一）課程助教，方可畢業。
The Graduate Student’s Course Regulations require masters students to serve as TAs for at least one semester (once in either semester ), while doctoral students must serve for at least two semesters (once in both semesters) as part of the criteria for graduation.</t>
        </is>
      </c>
      <c r="G2780" s="7" t="inlineStr">
        <is>
          <t>107-2課程教學助教申請公告</t>
        </is>
      </c>
      <c r="H2780" s="7" t="inlineStr">
        <is>
          <t>http://www.phy.ncu.edu.tw/wp-content/uploads/2018/12/107-2課程教學助教申請公告.pdf</t>
        </is>
      </c>
      <c r="I2780" s="7" t="inlineStr">
        <is>
          <t>前回傳corona@ncu.edu.tw</t>
        </is>
      </c>
      <c r="J2780" s="7" t="inlineStr">
        <is>
          <t>mailto:前回傳corona@ncu.edu.tw</t>
        </is>
      </c>
      <c r="K2780" s="7" t="inlineStr">
        <is>
          <t>corona@ncu.edu.tw</t>
        </is>
      </c>
      <c r="L2780" s="7" t="inlineStr">
        <is>
          <t>mailto:corona@ncu.edu.tw</t>
        </is>
      </c>
      <c r="M2780" s="7" t="inlineStr">
        <is>
          <t>https://www.phy.ncu.edu.tw/news/107-%e5%ad%b8%ef%a6%8e%ef%a8%81%e7%ac%ac2-%e5%ad%b8%e6%9c%9f%e8%aa%b2%e7%a8%8b%e6%95%99%e5%ad%b8%e5%8a%a9%e6%95%99%e5%bf%97%e9%a1%98%e8%aa%bf%e6%9f%a5teaching-assistant-application-form/</t>
        </is>
      </c>
      <c r="N2780" s="7" t="inlineStr">
        <is>
          <t>許慧君</t>
        </is>
      </c>
    </row>
    <row r="2781" ht="409.6" customHeight="1">
      <c r="A2781" s="7">
        <f>TRUE()</f>
        <v/>
      </c>
      <c r="B2781" s="7" t="inlineStr">
        <is>
          <t>其他</t>
        </is>
      </c>
      <c r="C2781" s="7" t="n"/>
      <c r="D2781" s="14" t="n">
        <v>43461</v>
      </c>
      <c r="E2781" s="7" t="inlineStr">
        <is>
          <t>國立中央大學107學年寒假期間活動安全注意事項</t>
        </is>
      </c>
      <c r="F2781" s="9" t="inlineStr">
        <is>
          <t>本學期課程將於民國108年1月11日結束並開始放寒假，為顧及同學寒假期間安全，特別舉出幾項寒假期間活動安全注意事項叮囑同學，並希望每位同學均能「快樂休假，平安返校」，度過一個平安、快樂、豐收的假期。
一、活動安全：
（一）室內活動：
室內活動包含圖書館、電影院、百貨公司賣場、KTV、MTV、室內演唱會、室內團體活動等，從事該項活動時，首先應熟悉逃生路線、逃生設備及相關消防（逃生）器材操作，如滅火器、緩降機等，方能確保活動時之安全。其次，避免涉足不正當場所，以免產生人身安全問題。
（二）戶外活動：
寒假期間從事各類戶外活動，首先應注意天候變化及熟悉地形環境，體育署「四不要」提醒:
1.不要逞強：進行登山、露營、溯溪、戲水、水岸、田野調查研究等活動時，除需做好行前裝備檢查外，更應考量自身體能狀況能否負荷，不要逞強。
2.不要去危險水域：不要去公告危險水域或無救生人員的地方進行活動。
3.氣候不佳，不要從事戶外活動：遭遇大潮、豪雨等天候狀況不佳時，不建議從事戶外活動或應立即停止一切戶外活動，以預防突發性之危安事件(如海灘裂流、碎浪、地形效應等問題)。
4.不要在無防雷設施的建築物內避雨：發生閃電雷鳴時，應遠離外露的金屬物體、鐵欄杆、高大廣告牌等建築物，及避免至無防雷設施的建築物內避雨（如工棚、車棚、遮陽傘下），並且應停止游泳、划船並上岸到安全的避雨場所。
二、工讀安全：
寒假期間建議同學打工除應選擇與所學或興趣相關，並須注意合法性、合理性及安全性。如果工讀同學發生受騙或誤入求職陷阱，致勞動權益受損，可撥打當地勞工局電話，請求專人協助救濟權利。另教育部青年發展署訂定「在學青年校外工讀注意事項」，放置於RICH職場體驗網「工讀權益」專區可供查詢。
RICH職場體驗網之網址為https://rich.yda.gov.tw/rich/#/
三、交通安全：
(一)根據教育部校安中心的統計顯示，校外交通意外事故為學生意外傷亡的主要原因。寒假期間同學可能因為參加活動、打工兼職等因素，增加使用交通工具的機率，因此特別提醒同學騎乘機車、自行車等一定要注意自身安全，駕駛期間應遵守交通規則，減速慢行，切勿酒後駕車、疲勞及危險駕駛，以策安全。
(二)交通安全注意事項：
1、請切實遵守交通安全教育4項守則：
(1)你看得見我，我看得見你。
(2)安全空間，不做沒有把握的動作，只要猶豫就不要去做。
(3)利他的用路觀，不影響別人的安全。
(4)防衛兼備，防止事故發生，不要讓自己成為事故的受害者。
2、自行車道路安全：請配戴自行車安全帽，行進間勿以手持方式使用行動電話，保持自行車安全設備良好與完整，不可附載坐人、人車共道，請禮讓行人優先通行、行人穿越道上不能騎自行車，請下車牽車，依規定兩段式左(右)轉、行駛時，不得爭先、爭道、並行競駛或以其他危險方式駕駛，遵守行車秩序規範。
3、機車安全：請正確配戴安全帽、全天開頭燈、勿無照騎車、行車時勿當低頭族、勿以手持方式使用行動電話、勿任意變換車道、路口禮讓行人、禁止飆車，並勿將機車借給無適當駕照的人，大型車轉彎半徑大並有視覺死角，避免過於靠近行駛於大型車前或併行，以維護生命安全。
4、行人道路安全：穿越道路時請遵守交通號誌指示或警察之指揮，不任意穿越車道、闖紅燈，不任意跨越護欄及安全島，不侵犯車輛通行的路權，穿著亮色及有反光的衣服、在安全路口通過道路、預留充足的時間，勿與沒耐性的駕駛人搶道。
四、居住安全：
（一）居家防火、用電安全：
為降低居家意外事故發生，學校應積極提醒學生注意居家防火、用電安全之重要性，同學遇火災時切勿慌張，應大聲呼叫、通知周邊人員自身所在位置，並進行安全避難，切勿躲在衣櫥或床鋪下等不易發現場所。
（二）賃居安全：
使用瓦斯熱水器沐浴及瓦斯爐煮食時，要注意室內空氣流通，使用時切忌將門窗緊閉，易導致因瓦斯燃燒不完全，而肇生一氧化碳中毒事件；有頭昏、噁心、嗜睡等身體不適情況發生，應立即打開通往室外的窗戶通風，若身體嚴重不適時，請先前往通風良好的室外環境，再打119電話或與親友(學校)求助，以維護自身安全。外出及就寢前亦必須檢查用電及瓦斯是否已關閉，以確保安全。
五、校園及人身安全：
寒假期間校園人員較少，女同學夜間返回租屋處或行經偏僻昏暗
巷道時，應小心有無不明人士跟蹤尾隨，個人自保物品如防狼噴
霧劑、哨子等應隨身攜帶，以備不時之需。
六、藥物濫用防制：
近年有不法份子將毒品以飲品隨身包（如咖啡包、奶茶包等）
或休閒食品（如糖果、速食麵等）包裝，及運用網際網路引誘
青少年集體轟趴嗑藥等案件逐漸增加，集體濫用迷幻藥恐肇生
危險性行為，增加感染性病及愛滋病機率，嚴重影響同學身心
健康，同時也牽累吸毒者家庭經濟，影響個人前途與社會治
安，毒品危害深遠不可不慎。提醒同學於寒假期間應保持正常
及規律之生活作息，切勿受引誘慫恿而好奇嘗試毒品，因而觸
法，造成自我及家人之終身遺憾。
七、詐騙防制：
(一)勿點選不明簡訊網址，避免手機中毒被當成跳板而四處散發簡訊，使歹徒有機可乘。並建立安全使用智慧型手機的觀念，於使用網路聊天APP(如Line)時，請慎防及提高警覺，切勿洩漏帳號與密碼，被歹徒盜用後進行詐騙成為詐騙受害者。
(二)歹徒常利用小額付費機制進行詐騙，甚至先開通被害人小額付費服務後再行騙代收認證簡訊。多一分謹慎就多一分保障，建議同學可向電信公司申請關閉手機小額付費功能，並且切勿代收簡訊。
(三)面對層出不窮、手法日益翻新之詐騙犯罪手法，為避免成為歹徒以電話假綁架或假事故（交通意外、疾病住院）行真詐財的受害者。如接獲可疑詐騙電話或不慎遇上歹徒意圖詐騙，應切記反詐騙3步驟：「保持冷靜」、「小心查證」、「立即報警或撥打165反詐騙諮詢專線」尋求協助。
(四)近年來詐騙集團盜用帳號後假冒親友借錢案件也越來越多，應善用通訊軟體的安全設定，例如關閉「允許自其他裝置登入」功能，以降低被盜用機率；另學生或其家屬接到親友使用通訊軟體傳訊息借錢時，應當面或電話與對方聯絡，未確認真偽以前不可貿然匯款，以免上當。
(五)可透過查詢內政部警政署「165全民防騙」網站公告資訊(網址http://www.165.gov.tw/index.aspx)5反詐騙LINE官網下載最新詐騙手法，以避免受騙上當。
八、犯罪預防：
醒同學切勿從事違法活動如：飆車、竊盜、販賣違法光碟軟體、參加犯罪組織活動或從事性交易（援交）等。另近年來逐漸增多的電腦網路違法事件如：非法散布謠言影響公共安寧、違法上傳不當影片、入侵他人網站竊取或篡改資料等，以免誤蹈法網。    同學應避免進出類似場所。
遇緊急突發狀況時，可逕向本校24小時值勤單位反映
單位
自動電話
校內分機
校安中心（軍訓室）
03-2805666  0911-949630
57212、57999
宿舍服務中心
男舍0919-019564           
    0919-019714
女舍0919-019964           
    0919-019864
57290、57291、57283
駐 警 隊
03-4228264  03-4267144  
03-4267158
57110  57119  57319
國立中央大學校園安全管理委員會</t>
        </is>
      </c>
      <c r="G2781" s="7" t="n"/>
      <c r="H2781" s="7" t="n"/>
      <c r="I2781" s="7" t="n"/>
      <c r="J2781" s="7" t="n"/>
      <c r="K2781" s="7" t="n"/>
      <c r="L2781" s="7" t="n"/>
      <c r="M2781" s="7" t="inlineStr">
        <is>
          <t>https://www.phy.ncu.edu.tw/news/%e5%9c%8b%e7%ab%8b%e4%b8%ad%e5%a4%ae%e5%a4%a7%e5%ad%b8107%e5%ad%b8%e5%b9%b4%e5%af%92%e5%81%87%e6%9c%9f%e9%96%93%e6%b4%bb%e5%8b%95%e5%ae%89%e5%85%a8%e6%b3%a8%e6%84%8f%e4%ba%8b%e9%a0%85/</t>
        </is>
      </c>
      <c r="N2781" s="7" t="inlineStr">
        <is>
          <t>劉怡貞</t>
        </is>
      </c>
    </row>
    <row r="2782" ht="409.6" customHeight="1">
      <c r="A2782" s="7">
        <f>TRUE()</f>
        <v/>
      </c>
      <c r="B2782" s="7" t="inlineStr">
        <is>
          <t>計畫</t>
        </is>
      </c>
      <c r="C2782" s="7" t="n"/>
      <c r="D2782" s="14" t="n">
        <v>43461</v>
      </c>
      <c r="E2782" s="7" t="inlineStr">
        <is>
          <t>教師個人「教學創新補助計畫」(1月15日至25日止接受申請)</t>
        </is>
      </c>
      <c r="F2782" s="9" t="inlineStr">
        <is>
          <t>主 旨:即日起受理申請教師個人「教學創新補助計畫」，自108年1月15日至1月25日（週四）止，並於108年1月9日辦理徵件說明會。
說 明:
一、計畫目的：
鼓勵教師解決教學現場問題，創新教學，提升學生學習成效。
二、計畫期程：
(一)公告日期
第一期: 自107年12月24日至108年1月25日止
(二)申請日期 :。
第一期: 自108年1月15日至108年1月25日止
(三)計畫期程：。
第一期: 108年2月1日起至108年6月30日止
三、申請資格
(一)本校專任(案)教師均可提出申請，每期每教師以申請一教學創新計
畫案為限。
(二)計畫主持人超過一人以上之計畫，需經教務處簽准同意之共時教學課程，或以共同教學目標，進行跨域教學之不同課程為主，各計畫主持人均須擔任一門以上之授課，方可提出申請。
四、申請方式
(一)計畫內容應涵括：(詳細內容請參考附件之計畫書格式說明)
1.基本資料
2.申請計畫相關資料。
3.計畫摘要與關鍵詞。
4.計畫內容。
(1)教學創新的目的
(2)文獻(問題與創新方法)探討
(3)創新教學設計
(4)影響力與影響力的擴大與持續
(5)需系所、學院或教學發展中心支援與合作事項
(6)參考文獻
5.課程計劃書。
6.經費需求。
7.近三年執行之校內外計畫。
(二)計畫書頁數至多15頁（不含參考文獻、經費編列表及附件）；超出部分，不予審查。
(三)計畫書格式請於教務處網站下載: http://pdc.adm.ncu.edu.tw/tldc/form_down.asp?roadno=170
(四)於期限內繳交紙本申請書並寄送電子檔至ncutldc@g.ncu.edu.tw。
五、補助原則:
每案補助額度以新台幣15萬元為上限(含額外補助一名TA之薪資及雇
付勞健保費)，由本中心邀請委員審核計畫後核定。
六、徵件說明會
(一)時間:108年1月9日(四)上午10:00-12:00
(二)地點:綜教館三樓O-314教室(idea Space)
(三)報名網址: https://goo.gl/forms/P2NvRtiDxElFBsuR2
七、連絡資料
電話:03-4227151轉57133 承辦人: 李碧華
連結：http://pdc.adm.ncu.edu.tw/tldc/form_down.asp?roadno=170</t>
        </is>
      </c>
      <c r="G2782" s="7" t="inlineStr">
        <is>
          <t>http://pdc.adm.ncu.edu.tw/tldc/form_down.asp?roadno=170</t>
        </is>
      </c>
      <c r="H2782" s="7" t="inlineStr">
        <is>
          <t>http://pdc.adm.ncu.edu.tw/tldc/form_down.asp?roadno=170</t>
        </is>
      </c>
      <c r="I2782" s="7" t="n"/>
      <c r="J2782" s="7" t="n"/>
      <c r="K2782" s="7" t="n"/>
      <c r="L2782" s="7" t="n"/>
      <c r="M2782" s="7" t="inlineStr">
        <is>
          <t>https://www.phy.ncu.edu.tw/news/%e6%95%99%e5%b8%ab%e5%80%8b%e4%ba%ba%e3%80%8c%e6%95%99%e5%ad%b8%e5%89%b5%e6%96%b0%e8%a3%9c%e5%8a%a9%e8%a8%88%e7%95%ab%e3%80%8d1%e6%9c%8815%e6%97%a5%e8%87%b325%e6%97%a5%e6%ad%a2%e6%8e%a5%e5%8f%97/</t>
        </is>
      </c>
      <c r="N2782" s="7" t="inlineStr">
        <is>
          <t>許慧君</t>
        </is>
      </c>
    </row>
    <row r="2783" ht="409.6" customHeight="1">
      <c r="A2783" s="7">
        <f>TRUE()</f>
        <v/>
      </c>
      <c r="B2783" s="7" t="inlineStr">
        <is>
          <t>計畫</t>
        </is>
      </c>
      <c r="C2783" s="7" t="n"/>
      <c r="D2783" s="14" t="n">
        <v>43461</v>
      </c>
      <c r="E2783" s="7" t="inlineStr">
        <is>
          <t>教學單位「創意空間」相關計畫(1月15日至1月25日止接受申請)</t>
        </is>
      </c>
      <c r="F2783" s="9" t="inlineStr">
        <is>
          <t>壹、目的
為了落實高教深耕計畫，提升「落實教學創新及提升教學品質」之目標，建置校內教學創新支持系統，鼓勵教師推動教學創新，促進院系所建置維運創意空間，以形塑創新跨域自主學習氛圍、開放共享idea NCU園區教與學資源，特訂立相關徵件計畫。
貳、徵件計畫
一、創意空間建置與再造計畫
二、創意空間維運計畫
參、計畫期程
一、徵件公告日期：自107年12月24日起至108年1月25日止。
二、徵件申請日期：自108年1月15日起至108年1月25日止(逾期不予受理)。
三、計畫執行期程：自108年3月1日起至108年12月31日止。
肆、補助對象
補助對象為本校能提供教學空間之各系所(含不分系與教學單位)，以(院)系所單位申請，建議可搭配不同系所共同合作與推動。
伍、申請作業
一、申請格式：依各項次計畫書所附申請表件格式提送。
二、申請要求：於申請截止日前，提供一級單位主管簽核紙本計畫書，紙本提交始算完成申請，並請同步提供電子檔以茲本中心協助審查。電子檔請寄至ncutldc@g.ncu.edu.tw(皆為小寫英文字母)，郵件主旨請依不同計畫敘明清楚。
三、計畫書應以中文撰寫，凡書表資料未備齊者、申請要項不符者，接獲建議改善通知，應於期限內補齊，要求期限內未補齊者，將不予受理。
四、計畫與申請書表件：可至教務處網站下載http://pdc.adm.ncu.edu.tw/tldc/form_down.asp?roadno=170
陸、補助額度
一、創意空間建置與再造計畫：補助額度以新台幣伍拾萬元為上限。
二、創意空間維運計畫：補助額度以新台幣拾伍萬元為上限。
實際補助額度由本中心審核計畫後核定之。
柒、徵件說明會
一、名稱：108年度國立中央大學教學創新支持系統 徵件說明會
二、時間：109年1月09日(週三) 10:00-12:00
三、地點：idea Space (綜教館 3樓 O-314教室)
四、報名網址：https://goo.gl/forms/hAoZTvigVT4NLblJ3
捌、連絡資料
電話:03-4227151轉57192 承辦人：黃小姐
連結：http://pdc.adm.ncu.edu.tw/tldc/form_down.asp?roadno=170</t>
        </is>
      </c>
      <c r="G2783" s="7" t="inlineStr">
        <is>
          <t>http://pdc.adm.ncu.edu.tw/tldc/form_down.asp?roadno=170</t>
        </is>
      </c>
      <c r="H2783" s="7" t="inlineStr">
        <is>
          <t>http://pdc.adm.ncu.edu.tw/tldc/form_down.asp?roadno=170</t>
        </is>
      </c>
      <c r="I2783" s="7" t="n"/>
      <c r="J2783" s="7" t="n"/>
      <c r="K2783" s="7" t="n"/>
      <c r="L2783" s="7" t="n"/>
      <c r="M2783" s="7" t="inlineStr">
        <is>
          <t>https://www.phy.ncu.edu.tw/news/%e6%95%99%e5%ad%b8%e5%96%ae%e4%bd%8d%e3%80%8c%e5%89%b5%e6%84%8f%e7%a9%ba%e9%96%93%e3%80%8d%e7%9b%b8%e9%97%9c%e8%a8%88%e7%95%ab1%e6%9c%8815%e6%97%a5%e8%87%b31%e6%9c%8825%e6%97%a5%e6%ad%a2%e6%8e%a5/</t>
        </is>
      </c>
      <c r="N2783" s="7" t="inlineStr">
        <is>
          <t>許慧君</t>
        </is>
      </c>
    </row>
    <row r="2784">
      <c r="A2784" s="7">
        <f>TRUE()</f>
        <v/>
      </c>
      <c r="B2784" s="7" t="inlineStr">
        <is>
          <t>其他</t>
        </is>
      </c>
      <c r="C2784" s="7" t="n"/>
      <c r="D2784" s="14" t="n">
        <v>43460</v>
      </c>
      <c r="E2784" s="7" t="inlineStr">
        <is>
          <t>715研究室12/26-12/28施工公告</t>
        </is>
      </c>
      <c r="F2784" s="7" t="inlineStr">
        <is>
          <t>本館7樓715研究室於12/26-12/28進行整修工程，施工期間略有噪音，不便之處敬請見諒!</t>
        </is>
      </c>
      <c r="G2784" s="7" t="n"/>
      <c r="H2784" s="7" t="n"/>
      <c r="I2784" s="7" t="n"/>
      <c r="J2784" s="7" t="n"/>
      <c r="K2784" s="7" t="n"/>
      <c r="L2784" s="7" t="n"/>
      <c r="M2784" s="7" t="inlineStr">
        <is>
          <t>https://www.phy.ncu.edu.tw/news/715%e7%a0%94%e7%a9%b6%e5%ae%a412-26-12-28%e6%96%bd%e5%b7%a5%e5%85%ac%e5%91%8a/</t>
        </is>
      </c>
      <c r="N2784" s="7" t="inlineStr">
        <is>
          <t>吳菁穗</t>
        </is>
      </c>
    </row>
    <row r="2785" ht="131" customHeight="1">
      <c r="A2785" s="7">
        <f>TRUE()</f>
        <v/>
      </c>
      <c r="B2785" s="7" t="inlineStr">
        <is>
          <t>其他</t>
        </is>
      </c>
      <c r="C2785" s="7" t="n"/>
      <c r="D2785" s="14" t="n">
        <v>43454</v>
      </c>
      <c r="E2785" s="7" t="inlineStr">
        <is>
          <t>107學年度第2學期註冊通知</t>
        </is>
      </c>
      <c r="F2785" s="9" t="inlineStr">
        <is>
          <t>107學年度第2學期(舊生)註冊通知
107學年度第2學期提前入學研究生(新生)註冊通知
107學年度第2學期境外生(僑生、外籍生、陸生、交換生)-舊生註冊通知
Notifications for Overseas Current Students Registering for the Second Semester of the Academic Year 2019 at National Central University
107學年度第2學期境外生(僑生、外籍生、陸生、交換生)-新生註冊通知
Notifications for Overseas Freshman Students (overseas Chinese students, foreign students, Mainland China students and exchange students) Registering for the second Semester of the Academic Year 2019
at National Central University</t>
        </is>
      </c>
      <c r="G2785" s="7" t="inlineStr">
        <is>
          <t>107學年度第2學期(舊生)註冊通知</t>
        </is>
      </c>
      <c r="H2785" s="7" t="inlineStr">
        <is>
          <t>https://www.ncu.edu.tw/assets/thumbs/events/f2c1b2743093a7e82683f0696a499516.pdf</t>
        </is>
      </c>
      <c r="I2785" s="7" t="inlineStr">
        <is>
          <t>107學年度第2學期提前入學研究生(新生)註冊通知</t>
        </is>
      </c>
      <c r="J2785" s="7" t="inlineStr">
        <is>
          <t>https://www.ncu.edu.tw/assets/thumbs/events/1538d461c11e029884a991d22c5fb7a7.pdf</t>
        </is>
      </c>
      <c r="K2785" s="7" t="inlineStr">
        <is>
          <t>107學年度第2學期境外生(僑生、外籍生、陸生、交換生)-舊生註冊通知</t>
        </is>
      </c>
      <c r="L2785" s="7" t="inlineStr">
        <is>
          <t>https://www.ncu.edu.tw/assets/thumbs/events/a4ead37e0f51824f247a1e7013b54668.pdf</t>
        </is>
      </c>
      <c r="M2785" s="7" t="inlineStr">
        <is>
          <t>https://www.phy.ncu.edu.tw/news/107%e5%ad%b8%e5%b9%b4%e5%ba%a6%e7%ac%ac2%e5%ad%b8%e6%9c%9f%e8%a8%bb%e5%86%8a%e9%80%9a%e7%9f%a5/</t>
        </is>
      </c>
      <c r="N2785" s="7" t="inlineStr">
        <is>
          <t>許慧君</t>
        </is>
      </c>
    </row>
    <row r="2786">
      <c r="A2786" s="7">
        <f>TRUE()</f>
        <v/>
      </c>
      <c r="B2786" s="7" t="inlineStr">
        <is>
          <t>其他</t>
        </is>
      </c>
      <c r="C2786" s="7" t="n"/>
      <c r="D2786" s="14" t="n">
        <v>43454</v>
      </c>
      <c r="E2786" s="7" t="inlineStr">
        <is>
          <t>107(一)期末教學評量於12月19日(三)08:00~1月4日(五) 23:59實施，請同學踴躍至教學評量系統填寫</t>
        </is>
      </c>
      <c r="F2786" s="7" t="inlineStr">
        <is>
          <t>http://pdc.adm.ncu.edu.tw/postM/post/course/1070530_1.pdf</t>
        </is>
      </c>
      <c r="G2786" s="7" t="inlineStr">
        <is>
          <t>http://pdc.adm.ncu.edu.tw/postM/post/course/1070530_1.pdf</t>
        </is>
      </c>
      <c r="H2786" s="7" t="inlineStr">
        <is>
          <t>http://pdc.adm.ncu.edu.tw/postM/post/course/1070530_1.pdf</t>
        </is>
      </c>
      <c r="I2786" s="7" t="n"/>
      <c r="J2786" s="7" t="n"/>
      <c r="K2786" s="7" t="n"/>
      <c r="L2786" s="7" t="n"/>
      <c r="M2786" s="7" t="inlineStr">
        <is>
          <t>https://www.phy.ncu.edu.tw/news/107%e4%b8%80%e6%9c%9f%e6%9c%ab%e6%95%99%e5%ad%b8%e8%a9%95%e9%87%8f%e6%96%bc12%e6%9c%8819%e6%97%a5%e4%b8%8908001%e6%9c%884%e6%97%a5%e4%ba%94-2359%e5%af%a6%e6%96%bd%ef%bc%8c%e8%ab%8b%e5%90%8c/</t>
        </is>
      </c>
      <c r="N2786" s="7" t="inlineStr">
        <is>
          <t>許慧君</t>
        </is>
      </c>
    </row>
    <row r="2787" ht="157" customHeight="1">
      <c r="A2787" s="7">
        <f>TRUE()</f>
        <v/>
      </c>
      <c r="B2787" s="7" t="inlineStr">
        <is>
          <t>演講</t>
        </is>
      </c>
      <c r="C2787" s="7" t="n"/>
      <c r="D2787" s="14" t="n">
        <v>43452</v>
      </c>
      <c r="E2787" s="7" t="inlineStr">
        <is>
          <t>Colloquium20181225-Optical Metrology for Advanced Manufacturing  光學檢測技術在先進製程之應用</t>
        </is>
      </c>
      <c r="F2787" s="9" t="inlineStr">
        <is>
          <t>Colloquium
Department of Physics, NCU
Optical Metrology for Advanced Manufacturing
光學檢測技術在先進製程之應用
Speaker
顧逸霞(Ku, Yi-Sha) 研究員
(物理系大學部73級系友)
工業技術研究院
Industrial Technology Research Institute
Date 2018.12.25(Tue)
Time 14:00-16:00
Place S4-625</t>
        </is>
      </c>
      <c r="G2787" s="7" t="n"/>
      <c r="H2787" s="7" t="n"/>
      <c r="I2787" s="7" t="n"/>
      <c r="J2787" s="7" t="n"/>
      <c r="K2787" s="7" t="n"/>
      <c r="L2787" s="7" t="n"/>
      <c r="M2787" s="7" t="inlineStr">
        <is>
          <t>https://www.phy.ncu.edu.tw/news/colloquium20181225-optical-metrology-for-advanced-manufacturing-%e5%85%89%e5%ad%b8%e6%aa%a2%e6%b8%ac%e6%8a%80%e8%a1%93%e5%9c%a8%e5%85%88%e9%80%b2%e8%a3%bd%e7%a8%8b%e4%b9%8b%e6%87%89%e7%94%a8/</t>
        </is>
      </c>
      <c r="N2787" s="7" t="inlineStr">
        <is>
          <t>許慧君</t>
        </is>
      </c>
    </row>
    <row r="2788" ht="131" customHeight="1">
      <c r="A2788" s="7">
        <f>TRUE()</f>
        <v/>
      </c>
      <c r="B2788" s="7" t="inlineStr">
        <is>
          <t>演講</t>
        </is>
      </c>
      <c r="C2788" s="7" t="n"/>
      <c r="D2788" s="14" t="n">
        <v>43445</v>
      </c>
      <c r="E2788" s="7" t="inlineStr">
        <is>
          <t>Colloquium20181218-X-ray probing toward Nano-world: to see, to resolve, to create</t>
        </is>
      </c>
      <c r="F2788" s="9" t="inlineStr">
        <is>
          <t>Colloquium
Department of Physics, NCU
X-ray probing toward Nano-world: to see, to resolve, to create
Speaker
湯茂竹(Tang, Mau-Tsu) 研究員
(物理系大學部73級系友)
國家同步輻射研究中心NSRRC
Date 2018.12.18(Tue)
Time 14:00-16:00
Place S4-625</t>
        </is>
      </c>
      <c r="G2788" s="7" t="n"/>
      <c r="H2788" s="7" t="n"/>
      <c r="I2788" s="7" t="n"/>
      <c r="J2788" s="7" t="n"/>
      <c r="K2788" s="7" t="n"/>
      <c r="L2788" s="7" t="n"/>
      <c r="M2788" s="7" t="inlineStr">
        <is>
          <t>https://www.phy.ncu.edu.tw/news/colloquium20181218-x-ray-probing-toward-nano-world-to-see-to-resolve-to-create/</t>
        </is>
      </c>
      <c r="N2788" s="7" t="inlineStr">
        <is>
          <t>許慧君</t>
        </is>
      </c>
    </row>
    <row r="2789">
      <c r="A2789" s="7">
        <f>TRUE()</f>
        <v/>
      </c>
      <c r="B2789" s="7" t="inlineStr">
        <is>
          <t>招生</t>
        </is>
      </c>
      <c r="C2789" s="7" t="n"/>
      <c r="D2789" s="14" t="n">
        <v>43445</v>
      </c>
      <c r="E2789" s="7" t="inlineStr">
        <is>
          <t>Accepted List of NCU 2019 Spring Admission for International Students</t>
        </is>
      </c>
      <c r="F2789" s="7" t="inlineStr">
        <is>
          <t>http://admissions.oia.ncu.edu.tw/content/view/sn/32</t>
        </is>
      </c>
      <c r="G2789" s="7" t="inlineStr">
        <is>
          <t>http://admissions.oia.ncu.edu.tw/content/view/sn/32</t>
        </is>
      </c>
      <c r="H2789" s="7" t="inlineStr">
        <is>
          <t>http://admissions.oia.ncu.edu.tw/content/view/sn/32</t>
        </is>
      </c>
      <c r="I2789" s="7" t="n"/>
      <c r="J2789" s="7" t="n"/>
      <c r="K2789" s="7" t="n"/>
      <c r="L2789" s="7" t="n"/>
      <c r="M2789" s="7" t="inlineStr">
        <is>
          <t>https://www.phy.ncu.edu.tw/news/accepted-list-of-ncu-2019-spring-admission-for-international-students/</t>
        </is>
      </c>
      <c r="N2789" s="7" t="inlineStr">
        <is>
          <t>許慧君</t>
        </is>
      </c>
    </row>
    <row r="2790" ht="183" customHeight="1">
      <c r="A2790" s="7">
        <f>TRUE()</f>
        <v/>
      </c>
      <c r="B2790" s="7" t="inlineStr">
        <is>
          <t>演講</t>
        </is>
      </c>
      <c r="C2790" s="7" t="n"/>
      <c r="D2790" s="14" t="n">
        <v>43444</v>
      </c>
      <c r="E2790" s="7" t="inlineStr">
        <is>
          <t>Special High Energy Physics Seminar on 2018/12/17 15:00</t>
        </is>
      </c>
      <c r="F2790" s="9" t="inlineStr">
        <is>
          <t>Special High Energy Physics Seminar
Time: Monday 2018/12/17 15:00
Location: S4-202
Speaker: Prof. Alberto Belloni (University of Maryland)
Title: Radiation Effects on Plastic Scintillators for Current and Future HEP Experiments
Abstract: The experiments at the LHC are expected to accumulate up to 300 fb-1 of data before the major upgrades, known as the “Phase-II” upgrades, are installed. This talk presents studies on the longevity of the active materials used in the barrel and endcap hadron calorimeters. I will present results of in-situ measurements of the light output as a function of integrated luminosity and studies of light output as a function of dose using various other sources of irradiation both for the current materials and for potential alternative materials that are less susceptible to radiation damage. I will also present results on radiation damage as a function of dose, dose rate, and environmental conditions, and investigate how material composition affects radiation tolerance.</t>
        </is>
      </c>
      <c r="G2790" s="7" t="n"/>
      <c r="H2790" s="7" t="n"/>
      <c r="I2790" s="7" t="n"/>
      <c r="J2790" s="7" t="n"/>
      <c r="K2790" s="7" t="n"/>
      <c r="L2790" s="7" t="n"/>
      <c r="M2790" s="7" t="inlineStr">
        <is>
          <t>https://www.phy.ncu.edu.tw/news/special-high-energy-physics-seminar-on-2018-12-17-1500/</t>
        </is>
      </c>
      <c r="N2790" s="7" t="inlineStr">
        <is>
          <t>許慧君</t>
        </is>
      </c>
    </row>
    <row r="2791" ht="53" customHeight="1">
      <c r="A2791" s="7">
        <f>TRUE()</f>
        <v/>
      </c>
      <c r="B2791" s="7" t="inlineStr">
        <is>
          <t>研討會</t>
        </is>
      </c>
      <c r="C2791" s="7" t="n"/>
      <c r="D2791" s="14" t="n">
        <v>43444</v>
      </c>
      <c r="E2791" s="7" t="inlineStr">
        <is>
          <t>2019台灣物理年會---物理系交通車 2019 Annual Meeting of the Physical Society of Taiwan ---Shuttle bus</t>
        </is>
      </c>
      <c r="F2791" s="9" t="inlineStr">
        <is>
          <t>107.12.10 14:42更新
乘車券已領取完畢，領有乘車券者可優先搭乘交通車。
未持券者可現場候位。發車時間前3分鐘開放未持劵者上車。
2019中央大學物理系-物理年會交通車</t>
        </is>
      </c>
      <c r="G2791" s="7" t="inlineStr">
        <is>
          <t>2019中央大學物理系-物理年會交通車</t>
        </is>
      </c>
      <c r="H2791" s="7" t="inlineStr">
        <is>
          <t>http://www.phy.ncu.edu.tw/wp-content/uploads/2018/12/2019中央大學物理系-物理年會交通車.pdf</t>
        </is>
      </c>
      <c r="I2791" s="7" t="n"/>
      <c r="J2791" s="7" t="n"/>
      <c r="K2791" s="7" t="n"/>
      <c r="L2791" s="7" t="n"/>
      <c r="M2791" s="7" t="inlineStr">
        <is>
          <t>https://www.phy.ncu.edu.tw/news/2019%e5%8f%b0%e7%81%a3%e7%89%a9%e7%90%86%e5%b9%b4%e6%9c%83-%e7%89%a9%e7%90%86%e7%b3%bb%e4%ba%a4%e9%80%9a%e8%bb%8a-2019-annual-meeting-of-the-physical-society-of-taiwan-shuttle-bus/</t>
        </is>
      </c>
      <c r="N2791" s="7" t="inlineStr">
        <is>
          <t>許慧君</t>
        </is>
      </c>
    </row>
    <row r="2792" ht="357" customHeight="1">
      <c r="A2792" s="7">
        <f>TRUE()</f>
        <v/>
      </c>
      <c r="B2792" s="7" t="inlineStr">
        <is>
          <t>其他</t>
        </is>
      </c>
      <c r="C2792" s="7" t="n"/>
      <c r="D2792" s="14" t="n">
        <v>43444</v>
      </c>
      <c r="E2792" s="7" t="inlineStr">
        <is>
          <t>大學部導師輔導選課107/12/24-108/01/04</t>
        </is>
      </c>
      <c r="F2792" s="9" t="inlineStr">
        <is>
          <t>大學部導師輔導選課107/12/24-108/01/04
「導師輔導選課」共2週107/12/24-108/01/04，導師可以彈性提前進行輔導選課。請同學多運用機會向導師諮詢選課之意見。
歡迎同學預約職涯中心職涯導師及諮商中心心理師，透過諮詢、測驗或晤談，更瞭解自己的興趣及性向。
◎導師如何瞭解您需要的學習諮詢方向？
導師可以透過已整合選課、畢業審核表及歷年成績等個人資料的『導師輔導資源系統』，瞭解您需要的學習諮詢方向。
即日起，你可以從中大portal登入『導師輔導資源系統』；點選同意或不同意授權個人資料在本系統開放。如您未登錄系統，系統將預設為同意授權，但您可以隨時再上網修改。
◎大學部導師輔導選課參考流程
107/12/19教務處「課程時間表」上網
107/12/19~108/01/04LMS系統線上導師輔導意見調查
107/12/24-108/01/04
導師輔導選課
1.向導師領取密碼卡
2.「選課確認單」為方便您與導師討論選課科目所設計的表單，,同學得事先至「選課系統 」-&gt; 「相關網站」下載「諮商中心導師輔導選課確認單」填妥，依預約時間向導師個別諮詢選課意見，並領取導師密碼卡。
107/12/28-108/01/04課程初選
108/02/13~108/02/27加退選
◎說明：
1.以上時間如有異動，以教務處課務組公告為主。
2.導師密碼卡領取如有任何問題，請聯絡諮商中心徐姐
分機：57261 E-MAIL:smi@cc.ncu.edu.tw
3.諮商心理師預約專線：57263~57264，預約諮商時間：週一~週五09:00~17:00。
4.職涯導師預約系統:http://careercenter.ncu.edu.tw/consulting/
職涯發展中心分機：57280</t>
        </is>
      </c>
      <c r="G2792" s="7" t="inlineStr">
        <is>
          <t>http://careercenter.ncu.edu.tw/consulting/</t>
        </is>
      </c>
      <c r="H2792" s="7" t="inlineStr">
        <is>
          <t>http://careercenter.ncu.edu.tw/consulting/?fbclid=IwAR1l7a7L5Ys8K2hKbYU1SjdInVKJ_rLporcZLokWRPNaU1idCjzATwx0jZo</t>
        </is>
      </c>
      <c r="I2792" s="7" t="n"/>
      <c r="J2792" s="7" t="n"/>
      <c r="K2792" s="7" t="n"/>
      <c r="L2792" s="7" t="n"/>
      <c r="M2792" s="7" t="inlineStr">
        <is>
          <t>https://www.phy.ncu.edu.tw/news/%e5%a4%a7%e5%ad%b8%e9%83%a8%e5%b0%8e%e5%b8%ab%e8%bc%94%e5%b0%8e%e9%81%b8%e8%aa%b2107-12-24-108-01-04/</t>
        </is>
      </c>
      <c r="N2792" s="7" t="inlineStr">
        <is>
          <t>吳菁穗</t>
        </is>
      </c>
    </row>
    <row r="2793" ht="118" customHeight="1">
      <c r="A2793" s="7">
        <f>TRUE()</f>
        <v/>
      </c>
      <c r="B2793" s="7" t="inlineStr">
        <is>
          <t>演講</t>
        </is>
      </c>
      <c r="C2793" s="7" t="n"/>
      <c r="D2793" s="14" t="n">
        <v>43438</v>
      </c>
      <c r="E2793" s="7" t="inlineStr">
        <is>
          <t>Colloquium20181211-Putting to test the Standard Model : the Theory of (Almost) Everything</t>
        </is>
      </c>
      <c r="F2793" s="9" t="inlineStr">
        <is>
          <t>Colloquium
Department of Physics, NCU
Putting to test the Standard Model : the Theory of (Almost) Everything
Speaker
Prof. Alberto Belloni
University of Maryland, College Park, USA
Date 2018.12.11(Tue)
Time 14:00-16:00
Place S4-625</t>
        </is>
      </c>
      <c r="G2793" s="7" t="n"/>
      <c r="H2793" s="7" t="n"/>
      <c r="I2793" s="7" t="n"/>
      <c r="J2793" s="7" t="n"/>
      <c r="K2793" s="7" t="n"/>
      <c r="L2793" s="7" t="n"/>
      <c r="M2793" s="7" t="inlineStr">
        <is>
          <t>https://www.phy.ncu.edu.tw/news/colloquium20181211-putting-to-test-the-standard-model-the-theory-of-almost-everything/</t>
        </is>
      </c>
      <c r="N2793" s="7" t="inlineStr">
        <is>
          <t>許慧君</t>
        </is>
      </c>
    </row>
    <row r="2794">
      <c r="A2794" s="7">
        <f>TRUE()</f>
        <v/>
      </c>
      <c r="B2794" s="7" t="inlineStr">
        <is>
          <t>其他</t>
        </is>
      </c>
      <c r="C2794" s="7" t="n"/>
      <c r="D2794" s="14" t="n">
        <v>43437</v>
      </c>
      <c r="E2794" s="7" t="inlineStr">
        <is>
          <t>失物招領(107.12.03)</t>
        </is>
      </c>
      <c r="F2794" s="7" t="inlineStr">
        <is>
          <t>有遺失下列物品者，請儘速至物理系辦(S4-629)認領! 未領取物品將於107.12.28清除。</t>
        </is>
      </c>
      <c r="G2794" s="7" t="inlineStr">
        <is>
          <t>http://www.phy.ncu.edu.tw/wp-content/uploads/2018/12/2.jpg</t>
        </is>
      </c>
      <c r="H2794" s="7" t="inlineStr">
        <is>
          <t>http://www.phy.ncu.edu.tw/wp-content/uploads/2018/12/2.jpg</t>
        </is>
      </c>
      <c r="I2794" s="7" t="inlineStr">
        <is>
          <t>http://www.phy.ncu.edu.tw/wp-content/uploads/2018/12/1.jpg</t>
        </is>
      </c>
      <c r="J2794" s="7" t="inlineStr">
        <is>
          <t>http://www.phy.ncu.edu.tw/wp-content/uploads/2018/12/1.jpg</t>
        </is>
      </c>
      <c r="K2794" s="7" t="inlineStr">
        <is>
          <t>http://www.phy.ncu.edu.tw/wp-content/uploads/2018/12/3-1.jpg</t>
        </is>
      </c>
      <c r="L2794" s="7" t="inlineStr">
        <is>
          <t>http://www.phy.ncu.edu.tw/wp-content/uploads/2018/12/3-1.jpg</t>
        </is>
      </c>
      <c r="M2794" s="7" t="inlineStr">
        <is>
          <t>https://www.phy.ncu.edu.tw/news/%e5%a4%b1%e7%89%a9%e6%8b%9b%e9%a0%98107-12-03/</t>
        </is>
      </c>
      <c r="N2794" s="7" t="inlineStr">
        <is>
          <t>許慧君</t>
        </is>
      </c>
    </row>
    <row r="2795" ht="409.6" customHeight="1">
      <c r="A2795" s="7">
        <f>TRUE()</f>
        <v/>
      </c>
      <c r="B2795" s="7" t="inlineStr">
        <is>
          <t>其他</t>
        </is>
      </c>
      <c r="C2795" s="7" t="n"/>
      <c r="D2795" s="14" t="n">
        <v>43437</v>
      </c>
      <c r="E2795" s="7" t="inlineStr">
        <is>
          <t>寒假【職場英文】班</t>
        </is>
      </c>
      <c r="F2795" s="9" t="inlineStr">
        <is>
          <t>國立中央大學工學院與理學院「 培育英語溝通能力及增進國際移動力計畫 」
寒假【職場英文】班
■開班目的：協助學生及早通過本校英文畢業門檻，並具備出國交換與業界語文能力需求條件。
■報名資訊
Ø報名時間：107年12月01～31日
Ø報名方式：於報名截止日前，請先完成以下３件事。
線上報名https://reurl.cc/1oRK8
完成108年02月份相關英文檢定報名之網頁擷取畫面或其他證明。
＊擷取畫面請以紙本遞送或email至工學院或理學院辦公室。
＊英文檢定目前查知108年02月24日多益測驗(報名時間為107/12/19-108/01/22，網址http://www.toeic.com.tw)，其他測驗請另行查詢。
繳交500元教材費至工學院或理學院辦公室。
＊教材費原則全額補助(課程結束後退還)，惟缺課１堂扣50元補助、缺課2堂扣100元補助，缺課3堂(含)以上不予補助。
Ø開放名額：以５０人為原則，優先安排上課順序如下。
所有參與「培育英語溝通能力及增進國際移動力計畫」並完成107年09月08日第1次測驗之工、理學院大一學生。
工、理學院107學年度入學大一學生。
其他工、理學院學生(含研究所學生)。
■課程資訊
Ø上課時間：108年01月14～24日，共10堂課。
Ø授課教師：本校語言中心秦毓權老師
Ø授課內容：以多益（或托福）密集衝刺為主。
■補助資訊
Ø教材費－報名時先收新台幣500元；課程結束後，依缺課1堂扣50元、缺課2堂扣100元。
Ø英文檢定報名費－依測驗成績分別向所屬學院申請(須附繳費單及成績單影本)；以多益測驗為基準，500～599分補助三分之一、600～749分補助三分之二、750分以上全額補助，其他測驗成績參照「國立中央大學英語檢測分數標準對照表」比對。
Ø缺課3堂以上，本案不予補助書籍費、報名費及學生其他相關預支費用。
■其他資訊
Ø以上若有相關問題，歡迎查閱本計畫公開資訊網https://goo.gl/Bw8Fi8，或洽工學院、理學院辦公室。
工學院聯絡資訊：ncu4000@ncu.edu.tw；電話03-4227151轉分機34000黃英霈小姐
理學院聯絡資訊：ncu5000@ncu.edu.tw；電話03-4227151轉分機65006賴玉婷小姐</t>
        </is>
      </c>
      <c r="G2795" s="7" t="inlineStr">
        <is>
          <t>https://reurl.cc/1oRK8</t>
        </is>
      </c>
      <c r="H2795" s="7" t="inlineStr">
        <is>
          <t>https://reurl.cc/1oRK8</t>
        </is>
      </c>
      <c r="I2795" s="7" t="inlineStr">
        <is>
          <t>https://goo.gl/Bw8Fi8</t>
        </is>
      </c>
      <c r="J2795" s="7" t="inlineStr">
        <is>
          <t>https://goo.gl/Bw8Fi8</t>
        </is>
      </c>
      <c r="K2795" s="7" t="n"/>
      <c r="L2795" s="7" t="n"/>
      <c r="M2795" s="7" t="inlineStr">
        <is>
          <t>https://www.phy.ncu.edu.tw/news/%e5%af%92%e5%81%87%e3%80%90%e8%81%b7%e5%a0%b4%e8%8b%b1%e6%96%87%e3%80%91%e7%8f%ad/</t>
        </is>
      </c>
      <c r="N2795" s="7" t="inlineStr">
        <is>
          <t>劉怡貞</t>
        </is>
      </c>
    </row>
    <row r="2796">
      <c r="A2796" s="7">
        <f>TRUE()</f>
        <v/>
      </c>
      <c r="B2796" s="7" t="inlineStr">
        <is>
          <t>研討會</t>
        </is>
      </c>
      <c r="C2796" s="7" t="n"/>
      <c r="D2796" s="14" t="n">
        <v>43432</v>
      </c>
      <c r="E2796" s="7" t="inlineStr">
        <is>
          <t>2019物理年會 Annual Meeting of the Physical Society of Taiwan</t>
        </is>
      </c>
      <c r="F2796" s="7" t="inlineStr">
        <is>
          <t>Official Website：http://tps2019.conf.tw/</t>
        </is>
      </c>
      <c r="G2796" s="7" t="inlineStr">
        <is>
          <t>http://tps2019.conf.tw/</t>
        </is>
      </c>
      <c r="H2796" s="7" t="inlineStr">
        <is>
          <t>http://tps2019.conf.tw/site/page.aspx?sid=1235&amp;lang=en&amp;pid=901</t>
        </is>
      </c>
      <c r="I2796" s="7" t="inlineStr">
        <is>
          <t>http://www.phy.ncu.edu.tw/wp-content/uploads/2018/11/poster2</t>
        </is>
      </c>
      <c r="J2796" s="7" t="inlineStr">
        <is>
          <t>http://www.phy.ncu.edu.tw/wp-content/uploads/2018/11/poster2019-2.jpg</t>
        </is>
      </c>
      <c r="K2796" s="7" t="n"/>
      <c r="L2796" s="7" t="n"/>
      <c r="M2796" s="7" t="inlineStr">
        <is>
          <t>https://www.phy.ncu.edu.tw/news/2019%e7%89%a9%e7%90%86%e5%b9%b4%e6%9c%83-annual-meeting-of-the-physical-society-of-taiwan/</t>
        </is>
      </c>
      <c r="N2796" s="7" t="inlineStr">
        <is>
          <t>許慧君</t>
        </is>
      </c>
    </row>
    <row r="2797" ht="92" customHeight="1">
      <c r="A2797" s="7">
        <f>TRUE()</f>
        <v/>
      </c>
      <c r="B2797" s="7" t="inlineStr">
        <is>
          <t>其他</t>
        </is>
      </c>
      <c r="C2797" s="7" t="n"/>
      <c r="D2797" s="14" t="n">
        <v>43432</v>
      </c>
      <c r="E2797" s="7" t="inlineStr">
        <is>
          <t>「第十七屆有庠科技獎」2018/11/12~2019/01/04 開放甄選</t>
        </is>
      </c>
      <c r="F2797" s="9" t="inlineStr">
        <is>
          <t>本屆甄選獎項為 有庠科技講座 及 有庠科技論文獎，全面採用線上申請作業，歡迎踴躍報名。
申請時間自2018/11/12 起至 2019/01/04截止(系統時間為憑)，作業辦法與申請流程說明，請參考線上報名系統:  GO(按此前往) 
 對本活動有疑問者，可e-mail至本會聯絡窗口詢問：yzhsufeg@metro.feg.com.tw；
或來電02-27338000分機8407 徐迦勒先生或分機8414 方自傑先生
第17屆有庠科技獎海報</t>
        </is>
      </c>
      <c r="G2797" s="7" t="inlineStr">
        <is>
          <t>GO(按此前往)</t>
        </is>
      </c>
      <c r="H2797" s="7" t="inlineStr">
        <is>
          <t>http://yzhsu.feg.com.tw/tw/register/index.aspx</t>
        </is>
      </c>
      <c r="I2797" s="7" t="inlineStr">
        <is>
          <t>yzhsufeg@metro.feg.com.tw</t>
        </is>
      </c>
      <c r="J2797" s="7" t="inlineStr">
        <is>
          <t>mailto:yzhsufeg@metro.feg.com.tw</t>
        </is>
      </c>
      <c r="K2797" s="7" t="inlineStr">
        <is>
          <t>第17屆有庠科技獎海報</t>
        </is>
      </c>
      <c r="L2797" s="7" t="inlineStr">
        <is>
          <t>http://www.phy.ncu.edu.tw/wp-content/uploads/2018/11/第17屆有庠科技獎海報-1.pdf</t>
        </is>
      </c>
      <c r="M2797" s="7" t="inlineStr">
        <is>
          <t>https://www.phy.ncu.edu.tw/news/%e3%80%8c%e7%ac%ac%e5%8d%81%e4%b8%83%e5%b1%86%e6%9c%89%e5%ba%a0%e7%a7%91%e6%8a%80%e7%8d%8e%e3%80%8d2018-11-122019-01-04-%e9%96%8b%e6%94%be%e7%94%84%e9%81%b8/</t>
        </is>
      </c>
      <c r="N2797" s="7" t="inlineStr">
        <is>
          <t>劉怡貞</t>
        </is>
      </c>
    </row>
    <row r="2798" ht="369" customHeight="1">
      <c r="A2798" s="7">
        <f>TRUE()</f>
        <v/>
      </c>
      <c r="B2798" s="7" t="inlineStr">
        <is>
          <t>計畫</t>
        </is>
      </c>
      <c r="C2798" s="7" t="n"/>
      <c r="D2798" s="14" t="n">
        <v>43431</v>
      </c>
      <c r="E2798" s="7" t="inlineStr">
        <is>
          <t>108年度教育部教學實踐研究計畫即日起開放申請</t>
        </is>
      </c>
      <c r="F2798" s="9" t="inlineStr">
        <is>
          <t>教育部自107年度起，比照科技部推動之教學實踐計畫，即日起開放系統申請，本計畫得比照科技部計畫列計授課鐘點，並得申請主持人費用每月至多8000元，總計畫經費上限50萬元。通過後教師，亦將由高教深耕給與教師相關協助。
歡迎本校教師踴躍申請!
【申請計畫重點】
計畫宗旨: 鼓勵教師以教學場域為研究，與高教深耕計畫相為呼應，以達成落實學創新，強化學校培育人才任務
申請期限: 自11月21日起至12月10日止
申請網址:https://tpr.moe.edu.tw/login
第一次申請帳號者，請以教師身分進入註冊；已於去年申請過本計畫者，請使用原帳號密碼登錄。
本計畫勞健保費用與研究倫理規範請詳說明總表
本年度新增領域:
  (１)大學社會責任實踐(USR)  (2) 技術實作
計畫與校務發展連結調查網址https://goo.gl/forms/WXN1qnHDsd2DwNkg2
教育部說明會影片網址https://tpr.moe.edu.tw
活動時間
2018-11-23 08:00 至 2018-12-20 08:00
聯       絡
李碧華
電       話
分機:57133
電子郵件
lee57928@g.ncu.edu.tw
附件檔案一
附件檔案二
附件檔案三
附件檔案四
附件檔案五</t>
        </is>
      </c>
      <c r="G2798" s="7" t="inlineStr">
        <is>
          <t>https://tpr.moe.edu.tw/login</t>
        </is>
      </c>
      <c r="H2798" s="7" t="inlineStr">
        <is>
          <t>https://tpr.moe.edu.tw/login</t>
        </is>
      </c>
      <c r="I2798" s="7" t="inlineStr">
        <is>
          <t>https://goo.gl/forms/WXN1qnHDsd2DwNkg2</t>
        </is>
      </c>
      <c r="J2798" s="7" t="inlineStr">
        <is>
          <t>https://goo.gl/forms/WXN1qnHDsd2DwNkg2</t>
        </is>
      </c>
      <c r="K2798" s="7" t="inlineStr">
        <is>
          <t>https://tpr.moe.edu.tw</t>
        </is>
      </c>
      <c r="L2798" s="7" t="inlineStr">
        <is>
          <t>https://tpr.moe.edu.tw/</t>
        </is>
      </c>
      <c r="M2798" s="7" t="inlineStr">
        <is>
          <t>https://www.phy.ncu.edu.tw/news/108%e5%b9%b4%e5%ba%a6%e6%95%99%e8%82%b2%e9%83%a8%e6%95%99%e5%ad%b8%e5%af%a6%e8%b8%90%e7%a0%94%e7%a9%b6%e8%a8%88%e7%95%ab%e5%8d%b3%e6%97%a5%e8%b5%b7%e9%96%8b%e6%94%be%e7%94%b3%e8%ab%8b/</t>
        </is>
      </c>
      <c r="N2798" s="7" t="inlineStr">
        <is>
          <t>許慧君</t>
        </is>
      </c>
    </row>
    <row r="2799" ht="118" customHeight="1">
      <c r="A2799" s="7">
        <f>TRUE()</f>
        <v/>
      </c>
      <c r="B2799" s="7" t="inlineStr">
        <is>
          <t>演講</t>
        </is>
      </c>
      <c r="C2799" s="7" t="n"/>
      <c r="D2799" s="14" t="n">
        <v>43431</v>
      </c>
      <c r="E2799" s="7" t="inlineStr">
        <is>
          <t>Colloquium20181204-Nanotribology by atomic force microscopy: a case study on single-layer graphene</t>
        </is>
      </c>
      <c r="F2799" s="9" t="inlineStr">
        <is>
          <t>Colloquium
Department of Physics, NCU
Nanotribology by atomic force microscopy: a case study on single-layer graphene
Speaker
邱顯智 副教授(Chiu, Hsiang-Chih)
臺灣師範大學物理學系Department of Physics, NTNU
Date 2018.12.04(Tue)
Time 14:00-16:00
Place S4-625</t>
        </is>
      </c>
      <c r="G2799" s="7" t="n"/>
      <c r="H2799" s="7" t="n"/>
      <c r="I2799" s="7" t="n"/>
      <c r="J2799" s="7" t="n"/>
      <c r="K2799" s="7" t="n"/>
      <c r="L2799" s="7" t="n"/>
      <c r="M2799" s="7" t="inlineStr">
        <is>
          <t>https://www.phy.ncu.edu.tw/news/colloquium20181204-nanotribology-by-atomic-force-microscopy-a-case-study-on-single-layer-graphene/</t>
        </is>
      </c>
      <c r="N2799" s="7" t="inlineStr">
        <is>
          <t>許慧君</t>
        </is>
      </c>
    </row>
    <row r="2800" ht="53" customHeight="1">
      <c r="A2800" s="7">
        <f>TRUE()</f>
        <v/>
      </c>
      <c r="B2800" s="7" t="inlineStr">
        <is>
          <t>其他</t>
        </is>
      </c>
      <c r="C2800" s="7" t="n"/>
      <c r="D2800" s="14" t="n">
        <v>43431</v>
      </c>
      <c r="E2800" s="7" t="inlineStr">
        <is>
          <t>七樓717讀書室暫停開放  12/5(三)0900-1200</t>
        </is>
      </c>
      <c r="F2800" s="9" t="inlineStr">
        <is>
          <t>公共讀書區、書櫃沙發區、儲物櫃上方，請勿堆放私人物品，否則一律清除丟棄，謝謝合作!
 前次清理之物品放置於白板下方桌上，請盡速領取。
 請多加利用儲物櫃存放私人物品!</t>
        </is>
      </c>
      <c r="G2800" s="7" t="n"/>
      <c r="H2800" s="7" t="n"/>
      <c r="I2800" s="7" t="n"/>
      <c r="J2800" s="7" t="n"/>
      <c r="K2800" s="7" t="n"/>
      <c r="L2800" s="7" t="n"/>
      <c r="M2800" s="7" t="inlineStr">
        <is>
          <t>https://www.phy.ncu.edu.tw/news/%e4%b8%83%e6%a8%93717%e8%ae%80%e6%9b%b8%e5%ae%a4%e6%9a%ab%e5%81%9c%e9%96%8b%e6%94%be-12-5%e4%b8%890900-1200/</t>
        </is>
      </c>
      <c r="N2800" s="7" t="inlineStr">
        <is>
          <t>許慧君</t>
        </is>
      </c>
    </row>
    <row r="2801" ht="53" customHeight="1">
      <c r="A2801" s="7">
        <f>TRUE()</f>
        <v/>
      </c>
      <c r="B2801" s="7" t="inlineStr">
        <is>
          <t>招生</t>
        </is>
      </c>
      <c r="C2801" s="7" t="n"/>
      <c r="D2801" s="14" t="n">
        <v>43431</v>
      </c>
      <c r="E2801" s="7" t="inlineStr">
        <is>
          <t>國立中央大學108學年度碩士班考試入學招生簡章</t>
        </is>
      </c>
      <c r="F2801" s="9" t="inlineStr">
        <is>
          <t>報名及繳費時間
107年11月27日上午9:00至12月6日下午3:30止
http://pdc.adm.ncu.edu.tw/Admission/%E5%90%84%E9%A0%85%E6%8B%9B%E7%94%9F/%E7%A2%A9%E5%A3%AB%E7%8F%AD%E8%80%83%E8%A9%A6/108/index.htm</t>
        </is>
      </c>
      <c r="G2801" s="7" t="inlineStr">
        <is>
          <t>http://pdc.adm.ncu.edu.tw/Admission/%E5%90%84%E9%A0%85%E6%8B</t>
        </is>
      </c>
      <c r="H2801" s="7" t="inlineStr">
        <is>
          <t>http://pdc.adm.ncu.edu.tw/Admission/%E5%90%84%E9%A0%85%E6%8B%9B%E7%94%9F/%E7%A2%A9%E5%A3%AB%E7%8F%AD%E8%80%83%E8%A9%A6/108/index.htm</t>
        </is>
      </c>
      <c r="I2801" s="7" t="n"/>
      <c r="J2801" s="7" t="n"/>
      <c r="K2801" s="7" t="n"/>
      <c r="L2801" s="7" t="n"/>
      <c r="M2801" s="7" t="inlineStr">
        <is>
          <t>https://www.phy.ncu.edu.tw/news/%e5%9c%8b%e7%ab%8b%e4%b8%ad%e5%a4%ae%e5%a4%a7%e5%ad%b8108%e5%ad%b8%e5%b9%b4%e5%ba%a6%e7%a2%a9%e5%a3%ab%e7%8f%ad%e8%80%83%e8%a9%a6%e5%85%a5%e5%ad%b8%e6%8b%9b%e7%94%9f%e7%b0%a1%e7%ab%a0/</t>
        </is>
      </c>
      <c r="N2801" s="7" t="inlineStr">
        <is>
          <t>許慧君</t>
        </is>
      </c>
    </row>
    <row r="2802" ht="118" customHeight="1">
      <c r="A2802" s="7">
        <f>TRUE()</f>
        <v/>
      </c>
      <c r="B2802" s="7" t="inlineStr">
        <is>
          <t>演講</t>
        </is>
      </c>
      <c r="C2802" s="7" t="n"/>
      <c r="D2802" s="14" t="n">
        <v>43424</v>
      </c>
      <c r="E2802" s="7" t="inlineStr">
        <is>
          <t>Colloquium20181127-Quantum computation and simulation with atoms</t>
        </is>
      </c>
      <c r="F2802" s="9" t="inlineStr">
        <is>
          <t>Colloquium
Department of Physics, NCU
Quantum computation and simulation with atoms
Speaker
林俊達 助理教授(Lin, Giun-Dar)
臺灣大學物理學系Department of Physics, NTU
Date 2018.11.27 (Tue)
Time 14:00-16:00
Place S4-625</t>
        </is>
      </c>
      <c r="G2802" s="7" t="n"/>
      <c r="H2802" s="7" t="n"/>
      <c r="I2802" s="7" t="n"/>
      <c r="J2802" s="7" t="n"/>
      <c r="K2802" s="7" t="n"/>
      <c r="L2802" s="7" t="n"/>
      <c r="M2802" s="7" t="inlineStr">
        <is>
          <t>https://www.phy.ncu.edu.tw/news/colloquium20181127-quantum-computation-and-simulation-with-atoms/</t>
        </is>
      </c>
      <c r="N2802" s="7" t="inlineStr">
        <is>
          <t>許慧君</t>
        </is>
      </c>
    </row>
    <row r="2803">
      <c r="A2803" s="7">
        <f>TRUE()</f>
        <v/>
      </c>
      <c r="B2803" s="7" t="inlineStr">
        <is>
          <t>其他</t>
        </is>
      </c>
      <c r="C2803" s="7" t="n"/>
      <c r="D2803" s="14" t="n">
        <v>43423</v>
      </c>
      <c r="E2803" s="7" t="inlineStr">
        <is>
          <t>108年高壓檢驗維護停電公告</t>
        </is>
      </c>
      <c r="F2803" s="7" t="n"/>
      <c r="G2803" s="7" t="inlineStr">
        <is>
          <t>http://www.phy.ncu.edu.tw/wp-content/uploads/2018/11/108年高壓檢</t>
        </is>
      </c>
      <c r="H2803" s="7" t="inlineStr">
        <is>
          <t>http://www.phy.ncu.edu.tw/wp-content/uploads/2018/11/108年高壓檢驗維護停電公告及附件_頁面_2.jpg</t>
        </is>
      </c>
      <c r="I2803" s="7" t="n"/>
      <c r="J2803" s="7" t="n"/>
      <c r="K2803" s="7" t="n"/>
      <c r="L2803" s="7" t="n"/>
      <c r="M2803" s="7" t="inlineStr">
        <is>
          <t>https://www.phy.ncu.edu.tw/news/108%e5%b9%b4%e9%ab%98%e5%a3%93%e6%aa%a2%e9%a9%97%e7%b6%ad%e8%ad%b7%e5%81%9c%e9%9b%bb%e5%85%ac%e5%91%8a/</t>
        </is>
      </c>
      <c r="N2803" s="7" t="inlineStr">
        <is>
          <t>許慧君</t>
        </is>
      </c>
    </row>
    <row r="2804" ht="27" customHeight="1">
      <c r="A2804" s="7">
        <f>TRUE()</f>
        <v/>
      </c>
      <c r="B2804" s="7" t="inlineStr">
        <is>
          <t>招生</t>
        </is>
      </c>
      <c r="C2804" s="7" t="n"/>
      <c r="D2804" s="14" t="n">
        <v>43420</v>
      </c>
      <c r="E2804" s="7" t="inlineStr">
        <is>
          <t>108學年度碩士班甄試入學第2梯次錄取名單</t>
        </is>
      </c>
      <c r="F2804" s="9" t="inlineStr">
        <is>
          <t>http://pdc.adm.ncu.edu.tw/postM/post/adm/1071116_mas.pdf
錄取者成績單、報到通知於11/16下午郵寄至考生通訊地址</t>
        </is>
      </c>
      <c r="G2804" s="7" t="inlineStr">
        <is>
          <t>http://pdc.adm.ncu.edu.tw/postM/post/adm/1071116_mas.pdf</t>
        </is>
      </c>
      <c r="H2804" s="7" t="inlineStr">
        <is>
          <t>http://pdc.adm.ncu.edu.tw/postM/post/adm/1071116_mas.pdf</t>
        </is>
      </c>
      <c r="I2804" s="7" t="n"/>
      <c r="J2804" s="7" t="n"/>
      <c r="K2804" s="7" t="n"/>
      <c r="L2804" s="7" t="n"/>
      <c r="M2804" s="7" t="inlineStr">
        <is>
          <t>https://www.phy.ncu.edu.tw/news/108%e5%ad%b8%e5%b9%b4%e5%ba%a6%e7%a2%a9%e5%a3%ab%e7%8f%ad%e7%94%84%e8%a9%a6%e5%85%a5%e5%ad%b8%e7%ac%ac2%e6%a2%af%e6%ac%a1%e9%8c%84%e5%8f%96%e5%90%8d%e5%96%ae/</t>
        </is>
      </c>
      <c r="N2804" s="7" t="inlineStr">
        <is>
          <t>許慧君</t>
        </is>
      </c>
    </row>
    <row r="2805">
      <c r="A2805" s="7">
        <f>TRUE()</f>
        <v/>
      </c>
      <c r="B2805" s="7" t="inlineStr">
        <is>
          <t>其他</t>
        </is>
      </c>
      <c r="C2805" s="7" t="n"/>
      <c r="D2805" s="14" t="n">
        <v>43418</v>
      </c>
      <c r="E2805" s="7" t="inlineStr">
        <is>
          <t>107學年度碩一新生英文能力(TOEFL ITP )測驗考試注意事項</t>
        </is>
      </c>
      <c r="F2805" s="7" t="inlineStr">
        <is>
          <t>http://pdc.adm.ncu.edu.tw/postM/post/adm/1071114-1.pdf</t>
        </is>
      </c>
      <c r="G2805" s="7" t="inlineStr">
        <is>
          <t>http://pdc.adm.ncu.edu.tw/postM/post/adm/1071114-1.pdf</t>
        </is>
      </c>
      <c r="H2805" s="7" t="inlineStr">
        <is>
          <t>http://pdc.adm.ncu.edu.tw/postM/post/adm/1071114-1.pdf</t>
        </is>
      </c>
      <c r="I2805" s="7" t="n"/>
      <c r="J2805" s="7" t="n"/>
      <c r="K2805" s="7" t="n"/>
      <c r="L2805" s="7" t="n"/>
      <c r="M2805" s="7" t="inlineStr">
        <is>
          <t>https://www.phy.ncu.edu.tw/news/107%e5%ad%b8%e5%b9%b4%e5%ba%a6%e7%a2%a9%e4%b8%80%e6%96%b0%e7%94%9f%e8%8b%b1%e6%96%87%e8%83%bd%e5%8a%9btoefl-itp-%e6%b8%ac%e9%a9%97%e8%80%83%e8%a9%a6%e6%b3%a8%e6%84%8f%e4%ba%8b%e9%a0%85/</t>
        </is>
      </c>
      <c r="N2805" s="7" t="inlineStr">
        <is>
          <t>許慧君</t>
        </is>
      </c>
    </row>
    <row r="2806" ht="118" customHeight="1">
      <c r="A2806" s="7">
        <f>TRUE()</f>
        <v/>
      </c>
      <c r="B2806" s="7" t="inlineStr">
        <is>
          <t>演講</t>
        </is>
      </c>
      <c r="C2806" s="7" t="n"/>
      <c r="D2806" s="14" t="n">
        <v>43417</v>
      </c>
      <c r="E2806" s="7" t="inlineStr">
        <is>
          <t>Colloquium20181120-Discovery of the Higgs boson decay into a bottom quark-antiquark pair at ATLAS</t>
        </is>
      </c>
      <c r="F2806" s="9" t="inlineStr">
        <is>
          <t>Colloquium
Department of Physics, NCU
Discovery of the Higgs boson decay into a bottom quark-antiquark pair at ATLAS
Speaker
Dr. Chen, Chunhui
Dept. of Phys. and Astronomy, Iowa State University
Date 2018.11.20 (Tue)
Time 14:00-16:00
Place S4-625</t>
        </is>
      </c>
      <c r="G2806" s="7" t="n"/>
      <c r="H2806" s="7" t="n"/>
      <c r="I2806" s="7" t="n"/>
      <c r="J2806" s="7" t="n"/>
      <c r="K2806" s="7" t="n"/>
      <c r="L2806" s="7" t="n"/>
      <c r="M2806" s="7" t="inlineStr">
        <is>
          <t>https://www.phy.ncu.edu.tw/news/colloquium20181120-discovery-of-the-higgs-boson-decay-into-a-bottom-quark-antiquark-pair-at-atlas/</t>
        </is>
      </c>
      <c r="N2806" s="7" t="inlineStr">
        <is>
          <t>許慧君</t>
        </is>
      </c>
    </row>
    <row r="2807">
      <c r="A2807" s="7">
        <f>TRUE()</f>
        <v/>
      </c>
      <c r="B2807" s="7" t="inlineStr">
        <is>
          <t>獎學金</t>
        </is>
      </c>
      <c r="C2807" s="7" t="n"/>
      <c r="D2807" s="14" t="n">
        <v>43413</v>
      </c>
      <c r="E2807" s="7" t="inlineStr">
        <is>
          <t>日月光半導體菁英培育獎學金活動</t>
        </is>
      </c>
      <c r="F2807" s="7" t="n"/>
      <c r="G2807" s="7" t="inlineStr">
        <is>
          <t>http://www.phy.ncu.edu.tw/wp-content/uploads/2018/11/1.bmp</t>
        </is>
      </c>
      <c r="H2807" s="7" t="inlineStr">
        <is>
          <t>http://www.phy.ncu.edu.tw/wp-content/uploads/2018/11/1.bmp</t>
        </is>
      </c>
      <c r="I2807" s="7" t="n"/>
      <c r="J2807" s="7" t="n"/>
      <c r="K2807" s="7" t="n"/>
      <c r="L2807" s="7" t="n"/>
      <c r="M2807" s="7" t="inlineStr">
        <is>
          <t>https://www.phy.ncu.edu.tw/news/%e6%97%a5%e6%9c%88%e5%85%89%e5%8d%8a%e5%b0%8e%e9%ab%94%e8%8f%81%e8%8b%b1%e5%9f%b9%e8%82%b2%e7%8d%8e%e5%ad%b8%e9%87%91%e6%b4%bb%e5%8b%95/</t>
        </is>
      </c>
      <c r="N2807" s="7" t="inlineStr">
        <is>
          <t>許慧君</t>
        </is>
      </c>
    </row>
    <row r="2808" ht="170" customHeight="1">
      <c r="A2808" s="7">
        <f>TRUE()</f>
        <v/>
      </c>
      <c r="B2808" s="7" t="inlineStr">
        <is>
          <t>其他</t>
        </is>
      </c>
      <c r="C2808" s="7" t="n"/>
      <c r="D2808" s="14" t="n">
        <v>43410</v>
      </c>
      <c r="E2808" s="7" t="inlineStr">
        <is>
          <t>11/12 (一)日本中央大學sakura science program說明會</t>
        </is>
      </c>
      <c r="F2808" s="9" t="inlineStr">
        <is>
          <t>日本中央大學sakura science program說明會
時間：11/12 (一) 中午12:00
地點：科二館2樓203理學院會議室
講者：日本中央大學理工學院樫山 和男院長、石井 靖前院長 親蒞說明
邀請與會對象：本校理學院、工學院、資電學院大三、大四、研究所學生
報名網址：https://goo.gl/forms/oBkjYtUfOd8pw08v2
備註：理學院將會提供餐點給予前50名報名同學
活動目的：本校受日本中央大學之邀配合辦理日本櫻花科學計畫，讓本校學生參與日本國內之理工科學課程(約一週時間)，期望拓展學生國際視野並培養團隊合作能力。本活動由日本政府補助來回機票、住宿及部分餐食，所有課程皆以英語進行，11/12(一)12:00說明會將會有完整介紹，歡迎同學們踴躍參加。
國立中央大學理學院林宗泰院長 敬邀
連絡人：徐瀚湘先生(校內分機65002</t>
        </is>
      </c>
      <c r="G2808" s="7" t="inlineStr">
        <is>
          <t>https://goo.gl/forms/oBkjYtUfOd8pw08v2</t>
        </is>
      </c>
      <c r="H2808" s="7" t="inlineStr">
        <is>
          <t>https://goo.gl/forms/oBkjYtUfOd8pw08v2</t>
        </is>
      </c>
      <c r="I2808" s="7" t="inlineStr">
        <is>
          <t>http://www.phy.ncu.edu.tw/wp-content/uploads/2018/11/1112海報.</t>
        </is>
      </c>
      <c r="J2808" s="7" t="inlineStr">
        <is>
          <t>http://www.phy.ncu.edu.tw/wp-content/uploads/2018/11/1112海報.jpg</t>
        </is>
      </c>
      <c r="K2808" s="7" t="n"/>
      <c r="L2808" s="7" t="n"/>
      <c r="M2808" s="7" t="inlineStr">
        <is>
          <t>https://www.phy.ncu.edu.tw/news/11-12-%e4%b8%80%e6%97%a5%e6%9c%ac%e4%b8%ad%e5%a4%ae%e5%a4%a7%e5%ad%b8sakura-science-program%e8%aa%aa%e6%98%8e%e6%9c%83/</t>
        </is>
      </c>
      <c r="N2808" s="7" t="inlineStr">
        <is>
          <t>劉怡貞</t>
        </is>
      </c>
    </row>
    <row r="2809" ht="118" customHeight="1">
      <c r="A2809" s="7">
        <f>TRUE()</f>
        <v/>
      </c>
      <c r="B2809" s="7" t="inlineStr">
        <is>
          <t>演講</t>
        </is>
      </c>
      <c r="C2809" s="7" t="n"/>
      <c r="D2809" s="14" t="n">
        <v>43409</v>
      </c>
      <c r="E2809" s="7" t="inlineStr">
        <is>
          <t>Colloquium20181113-Basics of Weyl semimetal</t>
        </is>
      </c>
      <c r="F2809" s="9" t="inlineStr">
        <is>
          <t>Colloquium
Department of Physics, NCU
Basics of Weyl semimetal
Speaker
張明哲 教授(Chang, Ming-Che)
臺灣師範大學物理系Department of Physics, NTNU
Date 2018.11.13 (Tue)
Time 14:00-16:00
Place S4-625</t>
        </is>
      </c>
      <c r="G2809" s="7" t="n"/>
      <c r="H2809" s="7" t="n"/>
      <c r="I2809" s="7" t="n"/>
      <c r="J2809" s="7" t="n"/>
      <c r="K2809" s="7" t="n"/>
      <c r="L2809" s="7" t="n"/>
      <c r="M2809" s="7" t="inlineStr">
        <is>
          <t>https://www.phy.ncu.edu.tw/news/colloquium20181113-basics-of-weyl-semimetal/</t>
        </is>
      </c>
      <c r="N2809" s="7" t="inlineStr">
        <is>
          <t>許慧君</t>
        </is>
      </c>
    </row>
    <row r="2810">
      <c r="A2810" s="7">
        <f>TRUE()</f>
        <v/>
      </c>
      <c r="B2810" s="7" t="inlineStr">
        <is>
          <t>演講</t>
        </is>
      </c>
      <c r="C2810" s="7" t="n"/>
      <c r="D2810" s="14" t="n">
        <v>43406</v>
      </c>
      <c r="E2810" s="7" t="inlineStr">
        <is>
          <t>Special Nobel Laureate Lecture 20181114 15:00 S4-209</t>
        </is>
      </c>
      <c r="F2810" s="7" t="inlineStr">
        <is>
          <t>Special Nobel Laureate Lecture</t>
        </is>
      </c>
      <c r="G2810" s="7" t="inlineStr">
        <is>
          <t>Special Nobel Laureate Lecture</t>
        </is>
      </c>
      <c r="H2810" s="7" t="inlineStr">
        <is>
          <t>http://www.phy.ncu.edu.tw/wp-content/uploads/2018/11/Special-Nobel-Laureate-Lecture.pdf</t>
        </is>
      </c>
      <c r="I2810" s="7" t="inlineStr">
        <is>
          <t>http://www.phy.ncu.edu.tw/wp-content/uploads/2018/11/Takaaki</t>
        </is>
      </c>
      <c r="J2810" s="7" t="inlineStr">
        <is>
          <t>http://www.phy.ncu.edu.tw/wp-content/uploads/2018/11/Takaaki.jpg</t>
        </is>
      </c>
      <c r="K2810" s="7" t="n"/>
      <c r="L2810" s="7" t="n"/>
      <c r="M2810" s="7" t="inlineStr">
        <is>
          <t>https://www.phy.ncu.edu.tw/news/special-nobel-laureate-lecture-20181114-1500-s4-209/</t>
        </is>
      </c>
      <c r="N2810" s="7" t="inlineStr">
        <is>
          <t>許慧君</t>
        </is>
      </c>
    </row>
    <row r="2811">
      <c r="A2811" s="7">
        <f>TRUE()</f>
        <v/>
      </c>
      <c r="B2811" s="7" t="inlineStr">
        <is>
          <t>其他</t>
        </is>
      </c>
      <c r="C2811" s="7" t="n"/>
      <c r="D2811" s="14" t="n">
        <v>43406</v>
      </c>
      <c r="E2811" s="7" t="inlineStr">
        <is>
          <t>失物招領(107.11.02)</t>
        </is>
      </c>
      <c r="F2811" s="7" t="inlineStr">
        <is>
          <t>有遺失下列物品者，請儘速至物理系辦(S4-629)認領! 未領取物品將於107.11.30清除。</t>
        </is>
      </c>
      <c r="G2811" s="7" t="inlineStr">
        <is>
          <t>http://www.phy.ncu.edu.tw/wp-content/uploads/2018/11/unnamed</t>
        </is>
      </c>
      <c r="H2811" s="7" t="inlineStr">
        <is>
          <t>http://www.phy.ncu.edu.tw/wp-content/uploads/2018/11/unnamed-1.jpg</t>
        </is>
      </c>
      <c r="I2811" s="7" t="inlineStr">
        <is>
          <t>http://www.phy.ncu.edu.tw/wp-content/uploads/2018/11/unnamed</t>
        </is>
      </c>
      <c r="J2811" s="7" t="inlineStr">
        <is>
          <t>http://www.phy.ncu.edu.tw/wp-content/uploads/2018/11/unnamed.jpg</t>
        </is>
      </c>
      <c r="K2811" s="7" t="n"/>
      <c r="L2811" s="7" t="n"/>
      <c r="M2811" s="7" t="inlineStr">
        <is>
          <t>https://www.phy.ncu.edu.tw/news/%e5%a4%b1%e7%89%a9%e6%8b%9b%e9%a0%98107-11-02/</t>
        </is>
      </c>
      <c r="N2811" s="7" t="inlineStr">
        <is>
          <t>許慧君</t>
        </is>
      </c>
    </row>
    <row r="2812" ht="118" customHeight="1">
      <c r="A2812" s="7">
        <f>TRUE()</f>
        <v/>
      </c>
      <c r="B2812" s="7" t="inlineStr">
        <is>
          <t>招生</t>
        </is>
      </c>
      <c r="C2812" s="7" t="n"/>
      <c r="D2812" s="14" t="n">
        <v>43404</v>
      </c>
      <c r="E2812" s="7" t="inlineStr">
        <is>
          <t>學生逕行修讀物理系博士學位申請公告Direct Admission to a Doctoral Degree in Physics</t>
        </is>
      </c>
      <c r="F2812" s="9" t="inlineStr">
        <is>
          <t>本次申請通過者為107學年度第2學期入學
For applicants enrolled in the 2st Semester of the 2018/2019 Academic Year
（下次申請時間為民國108年4月，申請通過者為108學年度第1學期入學）
(Next round of applications will begin in April. 2019, successful applicants will enroll in the 1nd Semester of the 2019/2020 Academic Year)
 申請時間：107年11月01日至107年12月07日止
Application period: 2018.11.01-2018.12.07
學生逕行修讀物理系博士學位申請公告Direct Admission to a Doctoral Degree in Physics-10711</t>
        </is>
      </c>
      <c r="G2812" s="7" t="inlineStr">
        <is>
          <t>學生逕行修讀物理系博士學位申請公告Direct Admission to a Doctoral Degree in Ph</t>
        </is>
      </c>
      <c r="H2812" s="7" t="inlineStr">
        <is>
          <t>http://www.phy.ncu.edu.tw/wp-content/uploads/2018/10/學生逕行修讀物理系博士學位申請公告Direct-Admission-to-a-Doctoral-Degree-in-Physics-10711.pdf</t>
        </is>
      </c>
      <c r="I2812" s="7" t="n"/>
      <c r="J2812" s="7" t="n"/>
      <c r="K2812" s="7" t="n"/>
      <c r="L2812" s="7" t="n"/>
      <c r="M2812" s="7" t="inlineStr">
        <is>
          <t>https://www.phy.ncu.edu.tw/news/%e5%ad%b8%e7%94%9f%e9%80%95%ef%a8%88%e4%bf%ae%ef%a5%9a%e7%89%a9%ef%a7%a4%e7%b3%bb%e5%8d%9a%e5%a3%ab%e5%ad%b8%e4%bd%8d%e7%94%b3%e8%ab%8b%e5%85%ac%e5%91%8a-2/</t>
        </is>
      </c>
      <c r="N2812" s="7" t="inlineStr">
        <is>
          <t>許慧君</t>
        </is>
      </c>
    </row>
    <row r="2813" ht="131" customHeight="1">
      <c r="A2813" s="7">
        <f>TRUE()</f>
        <v/>
      </c>
      <c r="B2813" s="7" t="inlineStr">
        <is>
          <t>演講</t>
        </is>
      </c>
      <c r="C2813" s="7" t="n"/>
      <c r="D2813" s="14" t="n">
        <v>43404</v>
      </c>
      <c r="E2813" s="7" t="inlineStr">
        <is>
          <t>Colloquium20181106-Polymer Nanostructures by Wetting Nanopores in Anodic Aluminum Oxide Templates</t>
        </is>
      </c>
      <c r="F2813" s="9" t="inlineStr">
        <is>
          <t>Colloquium
Department of Physics, NCU
Polymer Nanostructures by Wetting Nanopores in Anodic Aluminum Oxide Templates
Speaker
陳俊太教授 (Jiun-Tai Chen)
交通大學應用化學系
Department of Applied Chemistry, NCTU
Date 2018.11.06 (Tue)
Time 14:00-16:00
Place S4-625</t>
        </is>
      </c>
      <c r="G2813" s="7" t="n"/>
      <c r="H2813" s="7" t="n"/>
      <c r="I2813" s="7" t="n"/>
      <c r="J2813" s="7" t="n"/>
      <c r="K2813" s="7" t="n"/>
      <c r="L2813" s="7" t="n"/>
      <c r="M2813" s="7" t="inlineStr">
        <is>
          <t>https://www.phy.ncu.edu.tw/news/colloquium20181106-polymer-nanostructures-by-wetting-nanopores-in-anodic-aluminum-oxide-templates/</t>
        </is>
      </c>
      <c r="N2813" s="7" t="inlineStr">
        <is>
          <t>許慧君</t>
        </is>
      </c>
    </row>
    <row r="2814" ht="131" customHeight="1">
      <c r="A2814" s="7">
        <f>TRUE()</f>
        <v/>
      </c>
      <c r="B2814" s="7" t="inlineStr">
        <is>
          <t>其他</t>
        </is>
      </c>
      <c r="C2814" s="7" t="n"/>
      <c r="D2814" s="14" t="n">
        <v>43403</v>
      </c>
      <c r="E2814" s="7" t="inlineStr">
        <is>
          <t>107年09月29日-中大物理系50週年系慶活動相片集錦</t>
        </is>
      </c>
      <c r="F2814" s="9" t="inlineStr">
        <is>
          <t>感謝大家參與中央物理五十週年系慶活動，讓本活動圓滿成功地舉行。
當天共有超過300位貴賓、退休與現任教師、系友、及眷屬參與，場面溫馨，希望大家都度過了愉快的一天，也重溫了當年的同窗情誼。
自系慶籌辦以來，許多系友們也慨捐了共200多萬元至母系，對母系發展有極大的幫助。
希望今後大家有空可以多回來看看，關心母系的發展!
謝謝!
附上當天所拍攝的相片和影片連結
相片
影片
捐款芳名錄</t>
        </is>
      </c>
      <c r="G2814" s="7" t="inlineStr">
        <is>
          <t>相片</t>
        </is>
      </c>
      <c r="H2814" s="7" t="inlineStr">
        <is>
          <t>https://photos.google.com/share/AF1QipNQNx_nFhpr9WECYyyDbKBNEGM3K4YV_0qvSxExRWO4Su2xGziySpH8FRTpT5KNTA?key=MVA1blJXZTJoSzdOekVxVmRzaWJ5MnNCTUJQVVF3</t>
        </is>
      </c>
      <c r="I2814" s="7" t="inlineStr">
        <is>
          <t>影片</t>
        </is>
      </c>
      <c r="J2814" s="7" t="inlineStr">
        <is>
          <t>https://www.youtube.com/watch?v=_LwdamJbKxk&amp;feature=youtu.be&amp;fbclid=IwAR3TvNys9xEXRtaD7QILB55aqshMzPwLDFGLeM3uexdfU5Tcrcjm4V1FPdg</t>
        </is>
      </c>
      <c r="K2814" s="7" t="inlineStr">
        <is>
          <t>捐款芳名錄</t>
        </is>
      </c>
      <c r="L2814" s="7" t="inlineStr">
        <is>
          <t>https://ncuphycomputerop.wixsite.com/50anniversary/blank-2</t>
        </is>
      </c>
      <c r="M2814" s="7" t="inlineStr">
        <is>
          <t>https://www.phy.ncu.edu.tw/news/107%e5%b9%b409%e6%9c%8829%e6%97%a5-%e4%b8%ad%e5%a4%a7%e7%89%a9%e7%90%86%e7%b3%bb50%e9%80%b1%e5%b9%b4%e7%b3%bb%e6%85%b6%e6%b4%bb%e5%8b%95/</t>
        </is>
      </c>
      <c r="N2814" s="7" t="inlineStr">
        <is>
          <t>許慧君</t>
        </is>
      </c>
    </row>
    <row r="2815">
      <c r="A2815" s="7">
        <f>TRUE()</f>
        <v/>
      </c>
      <c r="B2815" s="7" t="inlineStr">
        <is>
          <t>其他</t>
        </is>
      </c>
      <c r="C2815" s="7" t="n"/>
      <c r="D2815" s="14" t="n">
        <v>43402</v>
      </c>
      <c r="E2815" s="7" t="inlineStr">
        <is>
          <t>502重力波物理實驗室10/29-11/09施工公告</t>
        </is>
      </c>
      <c r="F2815" s="7" t="inlineStr">
        <is>
          <t>本館五樓502重力波物理實驗室於10/29-11/09進行整修工程，施工期間略有噪音，不便之處敬請見諒!</t>
        </is>
      </c>
      <c r="G2815" s="7" t="n"/>
      <c r="H2815" s="7" t="n"/>
      <c r="I2815" s="7" t="n"/>
      <c r="J2815" s="7" t="n"/>
      <c r="K2815" s="7" t="n"/>
      <c r="L2815" s="7" t="n"/>
      <c r="M2815" s="7" t="inlineStr">
        <is>
          <t>https://www.phy.ncu.edu.tw/news/502%e9%87%8d%e5%8a%9b%e6%b3%a2%e7%89%a9%e7%90%86%e5%af%a6%e9%a9%97%e5%ae%a410-29-11-09%e6%96%bd%e5%b7%a5%e5%85%ac%e5%91%8a/</t>
        </is>
      </c>
      <c r="N2815" s="7" t="inlineStr">
        <is>
          <t>許慧君</t>
        </is>
      </c>
    </row>
    <row r="2816" ht="53" customHeight="1">
      <c r="A2816" s="7">
        <f>TRUE()</f>
        <v/>
      </c>
      <c r="B2816" s="7" t="inlineStr">
        <is>
          <t>其他</t>
        </is>
      </c>
      <c r="C2816" s="7" t="n"/>
      <c r="D2816" s="14" t="n">
        <v>43402</v>
      </c>
      <c r="E2816" s="7" t="inlineStr">
        <is>
          <t>七樓717讀書室暫停開放  10/31(三)0900-1200</t>
        </is>
      </c>
      <c r="F2816" s="9" t="inlineStr">
        <is>
          <t>公共讀書區、書櫃沙發區、儲物櫃上方，請勿堆放私人物品，否則一律清除丟棄，謝謝合作!       
前次清理之物品放置於白板下方桌上，請盡速領取。
請多加利用儲物櫃存放私人物品!</t>
        </is>
      </c>
      <c r="G2816" s="7" t="inlineStr">
        <is>
          <t>http://www.phy.ncu.edu.tw/wp-content/uploads/2018/10/4138.jp</t>
        </is>
      </c>
      <c r="H2816" s="7" t="inlineStr">
        <is>
          <t>http://www.phy.ncu.edu.tw/wp-content/uploads/2018/10/4138.jpg</t>
        </is>
      </c>
      <c r="I2816" s="7" t="n"/>
      <c r="J2816" s="7" t="n"/>
      <c r="K2816" s="7" t="n"/>
      <c r="L2816" s="7" t="n"/>
      <c r="M2816" s="7" t="inlineStr">
        <is>
          <t>https://www.phy.ncu.edu.tw/news/%e4%b8%83%e6%a8%93717%e8%ae%80%e6%9b%b8%e5%ae%a4%e6%9a%ab%e5%81%9c%e9%96%8b%e6%94%be-10-31%e4%b8%890900-1200/</t>
        </is>
      </c>
      <c r="N2816" s="7" t="inlineStr">
        <is>
          <t>許慧君</t>
        </is>
      </c>
    </row>
    <row r="2817" ht="40" customHeight="1">
      <c r="A2817" s="7">
        <f>TRUE()</f>
        <v/>
      </c>
      <c r="B2817" s="7" t="inlineStr">
        <is>
          <t>招生</t>
        </is>
      </c>
      <c r="C2817" s="7" t="n"/>
      <c r="D2817" s="14" t="n">
        <v>43399</v>
      </c>
      <c r="E2817" s="7" t="inlineStr">
        <is>
          <t>108學年度碩士班甄試入學第1梯次錄取名單</t>
        </is>
      </c>
      <c r="F2817" s="9" t="inlineStr">
        <is>
          <t>108學年度碩士班甄試入學第1梯次錄取名單
http://pdc.adm.ncu.edu.tw/postM/post/adm/108_1026_mas.pdf
錄取者初試成績單、報到通知於10/26下午郵寄至考生通訊地址</t>
        </is>
      </c>
      <c r="G2817" s="7" t="inlineStr">
        <is>
          <t>http://pdc.adm.ncu.edu.tw/postM/post/adm/108_1026_mas.pdf</t>
        </is>
      </c>
      <c r="H2817" s="7" t="inlineStr">
        <is>
          <t>http://pdc.adm.ncu.edu.tw/postM/post/adm/108_1026_mas.pdf</t>
        </is>
      </c>
      <c r="I2817" s="7" t="n"/>
      <c r="J2817" s="7" t="n"/>
      <c r="K2817" s="7" t="n"/>
      <c r="L2817" s="7" t="n"/>
      <c r="M2817" s="7" t="inlineStr">
        <is>
          <t>https://www.phy.ncu.edu.tw/news/108%e5%ad%b8%e5%b9%b4%e5%ba%a6%e7%a2%a9%e5%a3%ab%e7%8f%ad%e7%94%84%e8%a9%a6%e5%85%a5%e5%ad%b8%e7%ac%ac1%e6%a2%af%e6%ac%a1%e9%8c%84%e5%8f%96%e5%90%8d%e5%96%ae/</t>
        </is>
      </c>
      <c r="N2817" s="7" t="inlineStr">
        <is>
          <t>許慧君</t>
        </is>
      </c>
    </row>
    <row r="2818" ht="118" customHeight="1">
      <c r="A2818" s="7">
        <f>TRUE()</f>
        <v/>
      </c>
      <c r="B2818" s="7" t="inlineStr">
        <is>
          <t>其他</t>
        </is>
      </c>
      <c r="C2818" s="7" t="n"/>
      <c r="D2818" s="14" t="n">
        <v>43399</v>
      </c>
      <c r="E2818" s="7" t="inlineStr">
        <is>
          <t>107(一)課程停修申請至 12 月 7 日止</t>
        </is>
      </c>
      <c r="F2818" s="9" t="inlineStr">
        <is>
          <t>107(一)課程停修申請至 12 月 7 日截止，請辦理的同學於 12 月 7 日17:00前完成相關手續並將申請單送至課務組，逾期不受理。
1.停修條件：
學生申請停修課程，一學期以一科為限，惟停修後之學分數不得少於每學期應修最低學分數。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請於公告辦理停修期間至選課系統→課程加退選→停修課程申請表→列印申請表，經任課老師及系（所、專班、學位學程）主管簽章後，於期限內送回課務組辦理。</t>
        </is>
      </c>
      <c r="G2818" s="7" t="n"/>
      <c r="H2818" s="7" t="n"/>
      <c r="I2818" s="7" t="n"/>
      <c r="J2818" s="7" t="n"/>
      <c r="K2818" s="7" t="n"/>
      <c r="L2818" s="7" t="n"/>
      <c r="M2818" s="7" t="inlineStr">
        <is>
          <t>https://www.phy.ncu.edu.tw/news/107%e4%b8%80%e8%aa%b2%e7%a8%8b%e5%81%9c%e4%bf%ae%e7%94%b3%e8%ab%8b%e8%87%b3-12-%e6%9c%88-7-%e6%97%a5%e6%ad%a2/</t>
        </is>
      </c>
      <c r="N2818" s="7" t="inlineStr">
        <is>
          <t>許慧君</t>
        </is>
      </c>
    </row>
    <row r="2819" ht="131" customHeight="1">
      <c r="A2819" s="7">
        <f>TRUE()</f>
        <v/>
      </c>
      <c r="B2819" s="7" t="inlineStr">
        <is>
          <t>其他</t>
        </is>
      </c>
      <c r="C2819" s="7" t="n"/>
      <c r="D2819" s="14" t="n">
        <v>43397</v>
      </c>
      <c r="E2819" s="7" t="inlineStr">
        <is>
          <t>107年10月26日(星期五)緊急停水公告</t>
        </is>
      </c>
      <c r="F2819" s="9" t="inlineStr">
        <is>
          <t>事由：松苑餐廳前自來水幹管管路改善
停水區域：全校自來水停水(含中大新村)
停水日期：107/10/26(五)
停水時間：8:00-18:00
※不便之處敬祈見諒，提早改善完畢後將提早供水，如遇有特殊困難亦可能延緩恢復供水。
施工廠商：京融水電工程有限公司
聯絡電話：0932093643
營繕組電話：03-4227151#57320
總務處 啟</t>
        </is>
      </c>
      <c r="G2819" s="7" t="n"/>
      <c r="H2819" s="7" t="n"/>
      <c r="I2819" s="7" t="n"/>
      <c r="J2819" s="7" t="n"/>
      <c r="K2819" s="7" t="n"/>
      <c r="L2819" s="7" t="n"/>
      <c r="M2819" s="7" t="inlineStr">
        <is>
          <t>https://www.phy.ncu.edu.tw/news/107%e5%b9%b410%e6%9c%8826%e6%97%a5%e6%98%9f%e6%9c%9f%e4%ba%94%e7%b7%8a%e6%80%a5%e5%81%9c%e6%b0%b4%e5%85%ac%e5%91%8a/</t>
        </is>
      </c>
      <c r="N2819" s="7" t="inlineStr">
        <is>
          <t>許慧君</t>
        </is>
      </c>
    </row>
    <row r="2820" ht="144" customHeight="1">
      <c r="A2820" s="7">
        <f>TRUE()</f>
        <v/>
      </c>
      <c r="B2820" s="7" t="inlineStr">
        <is>
          <t>演講</t>
        </is>
      </c>
      <c r="C2820" s="7" t="n"/>
      <c r="D2820" s="14" t="n">
        <v>43397</v>
      </c>
      <c r="E2820" s="7" t="inlineStr">
        <is>
          <t>Colloquium20181030-Uncovering hidden details of material with soft X-ray absorption spectroscopies</t>
        </is>
      </c>
      <c r="F2820" s="9" t="inlineStr">
        <is>
          <t>Colloquium
Department of Physics, NCU
Uncovering hidden details of material with
soft X-ray absorption spectroscopies
Speaker
秦伊瑩 助理教授 (Chin, Yi-Ying)
國立中正大學物理系
Department of Physics, National Chung Cheng University
Date 2018.10.30 (Tue)
Time 14:00-16:00
Place S4-625</t>
        </is>
      </c>
      <c r="G2820" s="7" t="n"/>
      <c r="H2820" s="7" t="n"/>
      <c r="I2820" s="7" t="n"/>
      <c r="J2820" s="7" t="n"/>
      <c r="K2820" s="7" t="n"/>
      <c r="L2820" s="7" t="n"/>
      <c r="M2820" s="7" t="inlineStr">
        <is>
          <t>https://www.phy.ncu.edu.tw/news/colloquium20181030-uncovering-hidden-details-of-material-with-soft-x-ray-absorption-spectroscopies/</t>
        </is>
      </c>
      <c r="N2820" s="7" t="inlineStr">
        <is>
          <t>許慧君</t>
        </is>
      </c>
    </row>
    <row r="2821" ht="105" customHeight="1">
      <c r="A2821" s="7">
        <f>TRUE()</f>
        <v/>
      </c>
      <c r="B2821" s="7" t="inlineStr">
        <is>
          <t>招生</t>
        </is>
      </c>
      <c r="C2821" s="7" t="n"/>
      <c r="D2821" s="14" t="n">
        <v>43396</v>
      </c>
      <c r="E2821" s="7" t="inlineStr">
        <is>
          <t>108學年度研究所甄試-物理系碩士班初試審查結果</t>
        </is>
      </c>
      <c r="F2821" s="9" t="inlineStr">
        <is>
          <t>初試直接錄取名單將於10/26本校招生組統一放榜公告
可參加複試名單詳108碩甄複試報到時間表
複試方式與注意事項詳108碩甄試複試通知單
初試審查結果文件
*初試直接錄取者 收到文件:初試成績單、報到通知(預計10/26本校統一放榜後寄發)
*可參加複試者 收到文件:初試成績單、複試通知函、複試報到時間表、交通資訊(預計10/24寄發)
*初試未通過者 收到文件:初試成績單(預計10/24寄發)</t>
        </is>
      </c>
      <c r="G2821" s="7" t="inlineStr">
        <is>
          <t>108碩甄複試報到時間表</t>
        </is>
      </c>
      <c r="H2821" s="7" t="inlineStr">
        <is>
          <t>http://www.phy.ncu.edu.tw/wp-content/uploads/2018/10/108碩甄複試報到時間表-物理系碩士班.pdf</t>
        </is>
      </c>
      <c r="I2821" s="7" t="inlineStr">
        <is>
          <t>108碩甄試複試通知單</t>
        </is>
      </c>
      <c r="J2821" s="7" t="inlineStr">
        <is>
          <t>http://www.phy.ncu.edu.tw/wp-content/uploads/2018/10/108甄試初審通知-物理系碩士班-初審通過.pdf</t>
        </is>
      </c>
      <c r="K2821" s="7" t="n"/>
      <c r="L2821" s="7" t="n"/>
      <c r="M2821" s="7" t="inlineStr">
        <is>
          <t>https://www.phy.ncu.edu.tw/news/108%e5%ad%b8%e5%b9%b4%e5%ba%a6%e7%a0%94%e7%a9%b6%e6%89%80%e7%94%84%e8%a9%a6-%e7%89%a9%e7%90%86%e7%b3%bb%e7%a2%a9%e5%a3%ab%e7%8f%ad%e5%88%9d%e8%a9%a6%e5%af%a9%e6%9f%a5%e7%b5%90%e6%9e%9c/</t>
        </is>
      </c>
      <c r="N2821" s="7" t="inlineStr">
        <is>
          <t>許慧君</t>
        </is>
      </c>
    </row>
    <row r="2822" ht="369" customHeight="1">
      <c r="A2822" s="7">
        <f>TRUE()</f>
        <v/>
      </c>
      <c r="B2822" s="7" t="inlineStr">
        <is>
          <t>其他</t>
        </is>
      </c>
      <c r="C2822" s="7" t="n"/>
      <c r="D2822" s="14" t="n">
        <v>43396</v>
      </c>
      <c r="E2822" s="7" t="inlineStr">
        <is>
          <t>內政部開始受理83至90年次在學男子，申請分階段接受常備兵役軍事訓練</t>
        </is>
      </c>
      <c r="F2822" s="9" t="inlineStr">
        <is>
          <t>有關內政部辦理107年就讀專科以上83至90年次在學男子，申請分階段接受常備兵役軍事訓練，詳如以下說明。
----------------------------------------------------------------------------------------------------------------------------
一、法令規定：就讀專科以上學校男子，得依其志願，於每年11月15日以前向戶籍地鄉（鎮、市、區）公所申請連續2年暑假，分階段接受常備兵役軍事訓練；申請人數逾訓練員額時，以抽籤決定之。(徵兵規則第26條第2項)
二、受理申請時間：107年10月16日(星期二)上午10時至107年11月15日(星期四)下午5時止，登入「內政部役政署/主題單元/申請分階段接受常備兵役軍事訓練系統」進行申請。。
三、申請資格：
1、83至89年次之就讀國內外(含香港、澳門或大陸 地區)專科以上學校男子， 可連續2年暑假分階段接受常備兵役軍事訓練者，皆可提出申請。
2、90年次男子(即志願提前於18歲之年接受徵兵處理)符合前揭條件者亦可。
四、各梯次入營日期及員額：
(一)第一梯次錄取員額420員，入營日期如下：
1、第1年：108年6月17日至108年8月9日。
2、第2年：109年6月16日至109年8月11日。
(二)第二梯次錄取員額3,580員，入營日期如下：
1、第1年：108年7月11日至108年9月5日。
2、第2年：109年7月9日至109年9月2日。
(三)第三梯次錄取員額250員，入營日期如下：
1、第1年：108年7月23日至108年9月18日。
2、第2年：109年7月22日至109年9月16日。
※為使事權統一及訓練資源充分運用，申請本梯次並抽中且經徵兵檢查判定常備役體位者，統一賦予「陸軍」軍種，接受陸軍軍事訓練，無法配合者請勿選服。
※役男應審慎選擇梯次且僅得擇一梯次提出申請，資料送去後不得更換申請梯次。
懶人包
內政部公告</t>
        </is>
      </c>
      <c r="G2822" s="7" t="inlineStr">
        <is>
          <t>內政部役政署/主題單元/申請分階段接受常備兵役軍事訓練系統</t>
        </is>
      </c>
      <c r="H2822" s="7" t="inlineStr">
        <is>
          <t>https://www.nca.gov.tw/stage/hp2/hp1.aspx</t>
        </is>
      </c>
      <c r="I2822" s="7" t="inlineStr">
        <is>
          <t>懶人包</t>
        </is>
      </c>
      <c r="J2822" s="7" t="inlineStr">
        <is>
          <t>http://osa.ncu.edu.tw/thumbs/events/%E6%87%B6%E4%BA%BA%E5%8C%85.pdf</t>
        </is>
      </c>
      <c r="K2822" s="7" t="inlineStr">
        <is>
          <t>內政部公告</t>
        </is>
      </c>
      <c r="L2822" s="7" t="inlineStr">
        <is>
          <t>http://osa.ncu.edu.tw/thumbs/events/%E5%85%A7%E6%94%BF%E9%83%A8%E5%85%AC%E5%91%8A.pdf</t>
        </is>
      </c>
      <c r="M2822" s="7" t="inlineStr">
        <is>
          <t>https://www.phy.ncu.edu.tw/news/%e5%85%a7%e6%94%bf%e9%83%a8%e9%96%8b%e5%a7%8b%e5%8f%97%e7%90%8683%e8%87%b390%e5%b9%b4%e6%ac%a1%e5%9c%a8%e5%ad%b8%e7%94%b7%e5%ad%90%ef%bc%8c%e7%94%b3%e8%ab%8b%e5%88%86%e9%9a%8e%e6%ae%b5%e6%8e%a5/</t>
        </is>
      </c>
      <c r="N2822" s="7" t="inlineStr">
        <is>
          <t>許慧君</t>
        </is>
      </c>
    </row>
    <row r="2823" ht="409.6" customHeight="1">
      <c r="A2823" s="7">
        <f>TRUE()</f>
        <v/>
      </c>
      <c r="B2823" s="7" t="inlineStr">
        <is>
          <t>其他</t>
        </is>
      </c>
      <c r="C2823" s="7" t="n"/>
      <c r="D2823" s="14" t="n">
        <v>43392</v>
      </c>
      <c r="E2823" s="7" t="inlineStr">
        <is>
          <t>107 學年度碩一新生英文能力 (TOEFL ITP )測驗考試</t>
        </is>
      </c>
      <c r="F2823" s="9" t="inlineStr">
        <is>
          <t>107學年度碩一新生英文能力(TOEFL ITP)測驗考試報名注意事項(請務必詳閱)
107學年度碩一新生英文能力(TOEFL ITP)測驗考試報名流程圖(操作手冊)
報名時間:107年10月22日(凌晨00:00)至10月30日(晚上23:59)，一律網路報名不接受紙本報名
報名網址https://www.examservice.com.tw/Home/preindex?setStoreID=B0068
10/5前已繳交相關英文檢定成績至系辦者無需應考
需應考名單
106222607
107222002
107222004
107222006
107222008
107222009
107222013
107222014
107222017
107222018
107222019
107222020
107222026
107222029
107222031
107222032
107222036
107222037
107222038
107222601
107222602
107222603
107222604
107222605
106222006
106222041</t>
        </is>
      </c>
      <c r="G2823" s="7" t="inlineStr">
        <is>
          <t>107學年度碩一新生英文能力(TOEFL ITP)測驗考試報名注意事項(請務必詳閱)</t>
        </is>
      </c>
      <c r="H2823" s="7" t="inlineStr">
        <is>
          <t>http://pdc.adm.ncu.edu.tw/postM/post/adm/1071017-1.pdf</t>
        </is>
      </c>
      <c r="I2823" s="7" t="inlineStr">
        <is>
          <t>107學年度碩一新生英文能力(TOEFL ITP)測驗考試報名流程圖(操作手冊)</t>
        </is>
      </c>
      <c r="J2823" s="7" t="inlineStr">
        <is>
          <t>http://pdc.adm.ncu.edu.tw/postM/post/adm/1071017-2.pdf</t>
        </is>
      </c>
      <c r="K2823" s="7" t="inlineStr">
        <is>
          <t>https://www.examservice.com.tw/Home/preindex?setStoreID=B006</t>
        </is>
      </c>
      <c r="L2823" s="7" t="inlineStr">
        <is>
          <t>https://www.examservice.com.tw/Home/preindex?setStoreID=B0068</t>
        </is>
      </c>
      <c r="M2823" s="7" t="inlineStr">
        <is>
          <t>https://www.phy.ncu.edu.tw/news/107-%e5%ad%b8%e5%b9%b4%e5%ba%a6%e7%a2%a9%e4%b8%80%e6%96%b0%e7%94%9f%e8%8b%b1%e6%96%87%e8%83%bd%e5%8a%9b-toefl-itp-%e6%b8%ac%e9%a9%97%e8%80%83%e8%a9%a6-%e5%a0%b1%e5%90%8d%e6%b3%a8%e6%84%8f%e4%ba%8b/</t>
        </is>
      </c>
      <c r="N2823" s="7" t="inlineStr">
        <is>
          <t>許慧君</t>
        </is>
      </c>
    </row>
    <row r="2824" ht="309" customHeight="1">
      <c r="A2824" s="7">
        <f>TRUE()</f>
        <v/>
      </c>
      <c r="B2824" s="7" t="inlineStr">
        <is>
          <t>其他</t>
        </is>
      </c>
      <c r="C2824" s="7" t="n"/>
      <c r="D2824" s="14" t="n">
        <v>43391</v>
      </c>
      <c r="E2824" s="7" t="inlineStr">
        <is>
          <t>【公告】2019「TSIA半導體獎：博士研究生」與「TSIA半導體獎：具博士學位之新進研究人員」申請</t>
        </is>
      </c>
      <c r="F2824" s="9" t="inlineStr">
        <is>
          <t>中華民國台灣半導體產業協會 函
發文日期：中華民國一○七年十月十二日
發文字號：﹙一○七﹚導協字第○六八號
附件：如文
主旨：檢送本會2019「TSIA半導體獎：博士研究生」與「TSIA半導體獎：具博士學位之新進研究人員」申請辦法與申請表等相關附件，請 惠予公布並推薦優秀博士研究生與具博士學位之新進研究人員參選。
說明：
一 、本會為獎勵國內博士研究生及具博士學位之新進研究人員積極從事半導體之學術研究、發明或致力投入產業合作活動並有具體貢獻，特舉辦2019「TSIA半導體獎：博士研究生」與「TSIA半導體獎：具博士學位之新進研究人員」選拔活動。
二、檢附相關申請辦法、申請表、推薦函等文件，惠請公布並推薦 貴校優秀之博士研究生與具博士學位之新進研究人員參選。
三、受理申請日期為2018年10月15日至2018年12月15日止。請於上述截止日前，依申請辦法相關規定請連結網址 https://goo.gl/forms/hHCyiTEwhN4iDiOb2，填寫基本資料，並將9-1~9-5推薦資料文件掃瞄為單一PDF檔案後上傳，以利建檔，聯絡資訊請參見申請辦法第十三項規定。
四、得獎名單將於2019年3月公布於本會官網www.tsia.org.tw並通知 貴校。
2019 TSIA半導體獎 具博士學位之新進研究人員申請辦法107.09.26修訂版
2019 TSIA半導體獎 博士研究生 申請辦法107.09.26修訂版
附件一 2019 TSIA半導體獎 具博士學位之新進研究人員 申請表107.09.26修訂版
附件一 2019 TSIA半導體獎 博士研究生 申請表107.09.26 修訂版
附件二 2019 TSIA半導體獎 博士研究生 推薦函107.09.26 修訂版
附件二 2019TSIA半導體獎 具博士學位之新進研究人員推薦函107.09.26修訂版</t>
        </is>
      </c>
      <c r="G2824" s="7" t="inlineStr">
        <is>
          <t>2019 TSIA半導體獎 具博士學位之新進研究人員申請辦法107.09.26修訂版</t>
        </is>
      </c>
      <c r="H2824" s="7" t="inlineStr">
        <is>
          <t>http://www.phy.ncu.edu.tw/wp-content/uploads/2018/10/2019-TSIA半導體獎-具博士學位之新進研究人員申請辦法107.09.26修訂版.doc</t>
        </is>
      </c>
      <c r="I2824" s="7" t="inlineStr">
        <is>
          <t>2019 TSIA半導體獎 博士研究生 申請辦法107.09.26修訂版</t>
        </is>
      </c>
      <c r="J2824" s="7" t="inlineStr">
        <is>
          <t>http://www.phy.ncu.edu.tw/wp-content/uploads/2018/10/2019-TSIA半導體獎-博士研究生-申請辦法107.09.26修訂版.doc</t>
        </is>
      </c>
      <c r="K2824" s="7" t="inlineStr">
        <is>
          <t>附件一 2019 TSIA半導體獎 具博士學位之新進研究人員 申請表107.09.26修訂版</t>
        </is>
      </c>
      <c r="L2824" s="7" t="inlineStr">
        <is>
          <t>http://www.phy.ncu.edu.tw/wp-content/uploads/2018/10/附件一-2019-TSIA半導體獎-具博士學位之新進研究人員-申請表107.09.26修訂版.doc</t>
        </is>
      </c>
      <c r="M2824" s="7" t="inlineStr">
        <is>
          <t>https://www.phy.ncu.edu.tw/news/%e3%80%90%e5%85%ac%e5%91%8a%e3%80%912019%e3%80%8ctsia%e5%8d%8a%e5%b0%8e%e9%ab%94%e7%8d%8e%ef%bc%9a%e5%8d%9a%e5%a3%ab%e7%a0%94%e7%a9%b6%e7%94%9f%e3%80%8d%e8%88%87%e3%80%8ctsia%e5%8d%8a%e5%b0%8e/</t>
        </is>
      </c>
      <c r="N2824" s="7" t="inlineStr">
        <is>
          <t>劉怡貞</t>
        </is>
      </c>
    </row>
    <row r="2825" ht="273" customHeight="1">
      <c r="A2825" s="7">
        <f>TRUE()</f>
        <v/>
      </c>
      <c r="B2825" s="7" t="inlineStr">
        <is>
          <t>演講</t>
        </is>
      </c>
      <c r="C2825" s="7" t="n"/>
      <c r="D2825" s="14" t="n">
        <v>43390</v>
      </c>
      <c r="E2825" s="7" t="inlineStr">
        <is>
          <t>Colloquium20181023-Cerebroporomechanics in hydrocephalus with aquaporin-4 effect</t>
        </is>
      </c>
      <c r="F2825" s="9" t="inlineStr">
        <is>
          <t>Colloquium
Department of Physics, NCU
Cerebroporomechanics in hydrocephalus with aquaporin-4 effect
Speaker
周鼎贏 助理教授 (Prof. Chou, Dean)
中央大學機械工程學系
NCU Department of Mechanical Engineering
Date 2018.10.23 (Tue)
Time 14:00-16:00
Place S4-625
Abstract
For many common neurological disorders, cerebral oedema plays an important role associated with morbidity and death. The typical options of current treatments regimes mainly involve hyperosmolar agents and surgical decompression; these therapies have been utilised for 80 years. Modulating brain water transport via AQP4, which ultimately reduces cerebral oedema, was proposed by Manley et al. in 2000 and was published with experimental results (via a mouse model) in Nature Medicine. Since AQP4 on glial cells is highly related with the glymphatic system due to the end-feet regulating water via AQP4 channels, the water mobility in the glymphatic system/ PVS/ ISF compartment and AQP4-deficient expression in the glymphatic system/PVS/ISF compartment are manipulated as well in order to confirm this alleviated cerebral oedema hypothesis.</t>
        </is>
      </c>
      <c r="G2825" s="7" t="n"/>
      <c r="H2825" s="7" t="n"/>
      <c r="I2825" s="7" t="n"/>
      <c r="J2825" s="7" t="n"/>
      <c r="K2825" s="7" t="n"/>
      <c r="L2825" s="7" t="n"/>
      <c r="M2825" s="7" t="inlineStr">
        <is>
          <t>https://www.phy.ncu.edu.tw/news/colloquium20181023-cerebroporomechanics-in-hydrocephalus-with-aquaporin-4-effect/</t>
        </is>
      </c>
      <c r="N2825" s="7" t="inlineStr">
        <is>
          <t>許慧君</t>
        </is>
      </c>
    </row>
    <row r="2826" ht="369" customHeight="1">
      <c r="A2826" s="7">
        <f>TRUE()</f>
        <v/>
      </c>
      <c r="B2826" s="7" t="inlineStr">
        <is>
          <t>其他</t>
        </is>
      </c>
      <c r="C2826" s="7" t="n"/>
      <c r="D2826" s="14" t="n">
        <v>43388</v>
      </c>
      <c r="E2826" s="7" t="inlineStr">
        <is>
          <t>107學年度第一學期全校TA研習工作坊研習證書及相關資訊</t>
        </is>
      </c>
      <c r="F2826" s="9" t="inlineStr">
        <is>
          <t>參加本學期9/13、9/14三場TA研習工作坊之研習證書已至系辦公室，請有參加的同學盡速領取。
本學期TA工作坊之線上課程，說明如下：
( 一) 請用p o r t a l 帳號密碼登入：h t t p : / / e e c l a s s . n c u . e d u . t w / 。
(二)操作流程：網頁上方搜尋列輸入「107-1全校TA研習工作坊」→選擇欲觀看課程→加入課程→從「課程活動」觀課→點選「開始」進入測驗→點選「繳交」即可繳卷。
(三)線上課程獲得60分以上者，方可得到研習證書。
(四)本線上課程開放期限為：107年10月15日至107年12月23日，及格者將統一於期末考前發放研習證明至各系所辦公室，逾期恕不補發。
(五)欲修習線上課程者，務必於12月23日前線上觀課，逾期恕不延長開放。
NCUx自學課程：進入平台後點選頁面上方【開放課程】操作流程、計分及證書發放規則比照TA工作坊，將於期末統一發放。
TA相關課程歡迎報名：
(一)校園x智財x專利工作坊演講(Ⅰ)
１、時間：107年10月17日星期三 09:30-12:00。
２、主講人/李皞白總經理 （冠亞智財專利商標事務所總經理，中華大學科管所兼任助理教授）。
３、講題/ 「如何掌握專利技術作為產品開發及佈局的明燈」。
(二)校園x智財x專利工作坊演講(Ⅱ)
１、時間：107年11月14日星期三 09:30-12:00。
２、主講人/楊思源組長（工研院材化所技術推廣組組長， 新竹企業經理人協會智權委員會副主委，國立台灣科技大學兼任副教授）。
３、講題/「一堂價值百萬年薪的演講──從研發到商品化的技術移轉工作」。
４、上述活動將於 09:30開始報到、10:00-12:00 專題演講、12:00-12:30為綜合討論時間。
５ 、線上報名網址: 教務處網站或下列連結 ：https://goo.gl/pYCGdF 。
６、本演講提供 TA課程時數每場次認證兩小時(請線上報名時備註為TA)、學生及教職員學習時數每場次認證兩小時。
７、完成線上名者，敬備餐點。</t>
        </is>
      </c>
      <c r="G2826" s="7" t="inlineStr">
        <is>
          <t>https://goo.gl/pYCGdF</t>
        </is>
      </c>
      <c r="H2826" s="7" t="inlineStr">
        <is>
          <t>https://goo.gl/pYCGdF</t>
        </is>
      </c>
      <c r="I2826" s="7" t="n"/>
      <c r="J2826" s="7" t="n"/>
      <c r="K2826" s="7" t="n"/>
      <c r="L2826" s="7" t="n"/>
      <c r="M2826" s="7" t="inlineStr">
        <is>
          <t>https://www.phy.ncu.edu.tw/news/107%e5%ad%b8%e5%b9%b4%e5%ba%a6%e7%ac%ac%e4%b8%80%e5%ad%b8%e6%9c%9f%e5%85%a8%e6%a0%a1ta%e7%a0%94%e7%bf%92%e5%b7%a5%e4%bd%9c%e5%9d%8a%e7%a0%94%e7%bf%92%e8%ad%89%e6%9b%b8%e5%8f%8a%e7%9b%b8%e9%97%9c/</t>
        </is>
      </c>
      <c r="N2826" s="7" t="inlineStr">
        <is>
          <t>許慧君</t>
        </is>
      </c>
    </row>
    <row r="2827" ht="131" customHeight="1">
      <c r="A2827" s="7">
        <f>TRUE()</f>
        <v/>
      </c>
      <c r="B2827" s="7" t="inlineStr">
        <is>
          <t>演講</t>
        </is>
      </c>
      <c r="C2827" s="7" t="n"/>
      <c r="D2827" s="14" t="n">
        <v>43388</v>
      </c>
      <c r="E2827" s="7" t="inlineStr">
        <is>
          <t>Special Colloquium20181017- On the study of beam-plasma instabilities:  From numerical simulations to laboratory astrophysics experiments</t>
        </is>
      </c>
      <c r="F2827" s="9" t="inlineStr">
        <is>
          <t>Special Colloquium
Department of Physics, NCU
On the study of beam-plasma instabilities:                                                                                       From numerical simulations to laboratory astrophysics experiments
Speaker
Dr. Chun-Sung  Jao (饒駿頌博士)
Astroparticle Physics Theory Group, DESY, Germany
Date 2018.10.17 (Wed)
Time 10:30
Place S4-625</t>
        </is>
      </c>
      <c r="G2827" s="7" t="n"/>
      <c r="H2827" s="7" t="n"/>
      <c r="I2827" s="7" t="n"/>
      <c r="J2827" s="7" t="n"/>
      <c r="K2827" s="7" t="n"/>
      <c r="L2827" s="7" t="n"/>
      <c r="M2827" s="7" t="inlineStr">
        <is>
          <t>https://www.phy.ncu.edu.tw/news/special-colloquium20181017-on-the-study-of-beam-plasma-instabilities-from-numerical-simulations-to-laboratory-astrophysics-experiments/</t>
        </is>
      </c>
      <c r="N2827" s="7" t="inlineStr">
        <is>
          <t>劉怡貞</t>
        </is>
      </c>
    </row>
    <row r="2828">
      <c r="A2828" s="7">
        <f>TRUE()</f>
        <v/>
      </c>
      <c r="B2828" s="7" t="inlineStr">
        <is>
          <t>其他</t>
        </is>
      </c>
      <c r="C2828" s="7" t="n"/>
      <c r="D2828" s="14" t="n">
        <v>43388</v>
      </c>
      <c r="E2828" s="7" t="inlineStr">
        <is>
          <t>堪用家具領用公告</t>
        </is>
      </c>
      <c r="F2828" s="7" t="inlineStr">
        <is>
          <t>系上現有一批堪用家具，有需要者請盡速聯繫系辦</t>
        </is>
      </c>
      <c r="G2828" s="7" t="inlineStr">
        <is>
          <t>http://www.phy.ncu.edu.tw/wp-content/uploads/2018/10/unnamed</t>
        </is>
      </c>
      <c r="H2828" s="7" t="inlineStr">
        <is>
          <t>http://www.phy.ncu.edu.tw/wp-content/uploads/2018/10/unnamed.jpg</t>
        </is>
      </c>
      <c r="I2828" s="7" t="inlineStr">
        <is>
          <t>http://www.phy.ncu.edu.tw/wp-content/uploads/2018/10/506桌含延長</t>
        </is>
      </c>
      <c r="J2828" s="7" t="inlineStr">
        <is>
          <t>http://www.phy.ncu.edu.tw/wp-content/uploads/2018/10/506桌含延長線-1.jpg</t>
        </is>
      </c>
      <c r="K2828" s="7" t="inlineStr">
        <is>
          <t>http://www.phy.ncu.edu.tw/wp-content/uploads/2018/10/502a鐵櫃-</t>
        </is>
      </c>
      <c r="L2828" s="7" t="inlineStr">
        <is>
          <t>http://www.phy.ncu.edu.tw/wp-content/uploads/2018/10/502a鐵櫃-1.jpg</t>
        </is>
      </c>
      <c r="M2828" s="7" t="inlineStr">
        <is>
          <t>https://www.phy.ncu.edu.tw/news/%e5%a0%aa%e7%94%a8%e5%ae%b6%e5%85%b7%e9%a0%98%e7%94%a8%e5%85%ac%e5%91%8a/</t>
        </is>
      </c>
      <c r="N2828" s="7" t="inlineStr">
        <is>
          <t>許慧君</t>
        </is>
      </c>
    </row>
    <row r="2829" ht="131" customHeight="1">
      <c r="A2829" s="7">
        <f>TRUE()</f>
        <v/>
      </c>
      <c r="B2829" s="7" t="inlineStr">
        <is>
          <t>演講</t>
        </is>
      </c>
      <c r="C2829" s="7" t="n"/>
      <c r="D2829" s="14" t="n">
        <v>43384</v>
      </c>
      <c r="E2829" s="7" t="inlineStr">
        <is>
          <t>Colloquium20181016-滴蟲的運動機制初探 Motility as a possible virulenct factor in the human pathogen Trichomonas vaginalis</t>
        </is>
      </c>
      <c r="F2829" s="9" t="inlineStr">
        <is>
          <t>Colloquium
Department of Physics, NCU
滴蟲的運動機制初探
Motility as a possible virulenct factor in the human pathogen Trichomonas vaginalis
Speaker
戴榮湘 研究員 (Dr. Tai, Jung-Hsiang)
Institute of Biomedical Sciences, Academia Sinica
Date 2018.10.16 (Tue)
Time 14:00-16:00
Place S4-625</t>
        </is>
      </c>
      <c r="G2829" s="7" t="n"/>
      <c r="H2829" s="7" t="n"/>
      <c r="I2829" s="7" t="n"/>
      <c r="J2829" s="7" t="n"/>
      <c r="K2829" s="7" t="n"/>
      <c r="L2829" s="7" t="n"/>
      <c r="M2829" s="7" t="inlineStr">
        <is>
          <t>https://www.phy.ncu.edu.tw/news/colloquium20181016-%e6%bb%b4%e8%9f%b2%e7%9a%84%e9%81%8b%e5%8b%95%e6%a9%9f%e5%88%b6%e5%88%9d%e6%8e%a2-motility-as-a-possible-virulenct-factor-in-the-human-pathogen-trichomonas-vaginalis/</t>
        </is>
      </c>
      <c r="N2829" s="7" t="inlineStr">
        <is>
          <t>許慧君</t>
        </is>
      </c>
    </row>
    <row r="2830" ht="118" customHeight="1">
      <c r="A2830" s="7">
        <f>TRUE()</f>
        <v/>
      </c>
      <c r="B2830" s="7" t="inlineStr">
        <is>
          <t>演講</t>
        </is>
      </c>
      <c r="C2830" s="7" t="n"/>
      <c r="D2830" s="14" t="n">
        <v>43382</v>
      </c>
      <c r="E2830" s="7" t="inlineStr">
        <is>
          <t>Special Colloquium20181018- Laser and Plasma wakefield acceleration</t>
        </is>
      </c>
      <c r="F2830" s="9" t="inlineStr">
        <is>
          <t>Special Colloquium
Department of Physics, NCU
Laser and Plasma wakefield acceleration
Speaker
Dr. Shao-Wei Chou (周紹暐博士)
Taiwan Semiconductor Manufacturing Company
Date 2018.10.18 (Thu)
Time 10:30
Place S4-625</t>
        </is>
      </c>
      <c r="G2830" s="7" t="n"/>
      <c r="H2830" s="7" t="n"/>
      <c r="I2830" s="7" t="n"/>
      <c r="J2830" s="7" t="n"/>
      <c r="K2830" s="7" t="n"/>
      <c r="L2830" s="7" t="n"/>
      <c r="M2830" s="7" t="inlineStr">
        <is>
          <t>https://www.phy.ncu.edu.tw/news/special-colloquium20181018-laser-and-plasma-wakefield-acceleration/</t>
        </is>
      </c>
      <c r="N2830" s="7" t="inlineStr">
        <is>
          <t>劉怡貞</t>
        </is>
      </c>
    </row>
    <row r="2831" ht="105" customHeight="1">
      <c r="A2831" s="7">
        <f>TRUE()</f>
        <v/>
      </c>
      <c r="B2831" s="7" t="inlineStr">
        <is>
          <t>其他</t>
        </is>
      </c>
      <c r="C2831" s="7" t="n"/>
      <c r="D2831" s="14" t="n">
        <v>43382</v>
      </c>
      <c r="E2831" s="7" t="inlineStr">
        <is>
          <t>理學院一零七年度消防演練：107/11/20(二)10時</t>
        </is>
      </c>
      <c r="F2831" s="9" t="inlineStr">
        <is>
          <t>理學院一零七年度消防演練
一、本院預定於107年11月20日上午10時至12時實施消防演練。
二、演練集合地點：科三館前。
三、演練對象：本院物理系、光電系、化學系研究生及大一新生。
四、演練課目：滅火器使用、消防水管噴水練習及緩降機演練。
本系學生，演練當日09:50請先至健雄館大廳前集合，女學生請穿著長褲，
演練完記得於學生學習護照認證專用簽到單簽到!
本系負責人：技佐 黃榮輝先生，分機65324</t>
        </is>
      </c>
      <c r="G2831" s="7" t="n"/>
      <c r="H2831" s="7" t="n"/>
      <c r="I2831" s="7" t="n"/>
      <c r="J2831" s="7" t="n"/>
      <c r="K2831" s="7" t="n"/>
      <c r="L2831" s="7" t="n"/>
      <c r="M2831" s="7" t="inlineStr">
        <is>
          <t>https://www.phy.ncu.edu.tw/news/%e7%90%86%e5%ad%b8%e9%99%a2%e4%b8%80%e9%9b%b6%e4%b8%83%e5%b9%b4%e5%ba%a6%e6%b6%88%e9%98%b2%e6%bc%94%e7%b7%b4%ef%bc%9a107-11-20%e4%ba%8c10%e6%99%82/</t>
        </is>
      </c>
      <c r="N2831" s="7" t="inlineStr">
        <is>
          <t>吳菁穗</t>
        </is>
      </c>
    </row>
    <row r="2832">
      <c r="A2832" s="7">
        <f>TRUE()</f>
        <v/>
      </c>
      <c r="B2832" s="7" t="inlineStr">
        <is>
          <t>其他</t>
        </is>
      </c>
      <c r="C2832" s="7" t="n"/>
      <c r="D2832" s="14" t="n">
        <v>43377</v>
      </c>
      <c r="E2832" s="7" t="inlineStr">
        <is>
          <t>物理系分機通訊錄1071004更新</t>
        </is>
      </c>
      <c r="F2832" s="7" t="inlineStr">
        <is>
          <t>物理系通訊錄</t>
        </is>
      </c>
      <c r="G2832" s="7" t="inlineStr">
        <is>
          <t>物理系通訊錄</t>
        </is>
      </c>
      <c r="H2832" s="7" t="inlineStr">
        <is>
          <t>http://www.phy.ncu.edu.tw/wp-content/uploads/2018/10/物理系通訊錄.pdf</t>
        </is>
      </c>
      <c r="I2832" s="7" t="n"/>
      <c r="J2832" s="7" t="n"/>
      <c r="K2832" s="7" t="n"/>
      <c r="L2832" s="7" t="n"/>
      <c r="M2832" s="7" t="inlineStr">
        <is>
          <t>https://www.phy.ncu.edu.tw/news/%e7%89%a9%e7%90%86%e7%b3%bb%e5%88%86%e6%a9%9f%e9%80%9a%e8%a8%8a%e9%8c%841071004%e6%9b%b4%e6%96%b0/</t>
        </is>
      </c>
      <c r="N2832" s="7" t="inlineStr">
        <is>
          <t>許慧君</t>
        </is>
      </c>
    </row>
    <row r="2833" ht="40" customHeight="1">
      <c r="A2833" s="7">
        <f>TRUE()</f>
        <v/>
      </c>
      <c r="B2833" s="7" t="inlineStr">
        <is>
          <t>其他</t>
        </is>
      </c>
      <c r="C2833" s="7" t="n"/>
      <c r="D2833" s="14" t="n">
        <v>43376</v>
      </c>
      <c r="E2833" s="7" t="inlineStr">
        <is>
          <t>107學年度碩一新生英文能力(TOEFL ITP)測驗考試公告English Proficiency Test (TOFEL ITP) for First-year M.A. Students</t>
        </is>
      </c>
      <c r="F2833" s="9" t="inlineStr">
        <is>
          <t>107考試公告(中文版)
107考試公告(english)
附件2-107考試請假單</t>
        </is>
      </c>
      <c r="G2833" s="7" t="inlineStr">
        <is>
          <t>107考試公告(中文版)</t>
        </is>
      </c>
      <c r="H2833" s="7" t="inlineStr">
        <is>
          <t>http://www.phy.ncu.edu.tw/wp-content/uploads/2018/10/附件1-107考試公告.pdf</t>
        </is>
      </c>
      <c r="I2833" s="7" t="inlineStr">
        <is>
          <t>107考試公告(english)</t>
        </is>
      </c>
      <c r="J2833" s="7" t="inlineStr">
        <is>
          <t>http://www.phy.ncu.edu.tw/wp-content/uploads/2018/10/附件1-107考試公告英文版.pdf</t>
        </is>
      </c>
      <c r="K2833" s="7" t="inlineStr">
        <is>
          <t>附件2-107考試請假單</t>
        </is>
      </c>
      <c r="L2833" s="7" t="inlineStr">
        <is>
          <t>http://www.phy.ncu.edu.tw/wp-content/uploads/2018/10/附件2-107考試請假單.docx</t>
        </is>
      </c>
      <c r="M2833" s="7" t="inlineStr">
        <is>
          <t>https://www.phy.ncu.edu.tw/news/107%e5%ad%b8%e5%b9%b4%ef%a8%81%e7%a2%a9%e4%b8%80%e6%96%b0%e7%94%9f%e8%8b%b1%e6%96%87%e8%83%bd%ef%a6%8atoefl-itp%e6%b8%ac%e9%a9%97%e8%80%83%e8%a9%a6%e5%85%ac%e5%91%8a/</t>
        </is>
      </c>
      <c r="N2833" s="7" t="inlineStr">
        <is>
          <t>許慧君</t>
        </is>
      </c>
    </row>
    <row r="2834" ht="369" customHeight="1">
      <c r="A2834" s="7">
        <f>TRUE()</f>
        <v/>
      </c>
      <c r="B2834" s="7" t="inlineStr">
        <is>
          <t>其他</t>
        </is>
      </c>
      <c r="C2834" s="7" t="n"/>
      <c r="D2834" s="14" t="n">
        <v>43376</v>
      </c>
      <c r="E2834" s="7" t="inlineStr">
        <is>
          <t>學術研究倫理課程academic research ethics course</t>
        </is>
      </c>
      <c r="F2834" s="9" t="inlineStr">
        <is>
          <t>新生之學術研究倫理課程帳號已建置完成，可以上網修習課程了，
路徑可從中央大學首頁→學生→快速連結→學術倫理https://ethics.moe.edu.tw/
帳號為：學號
密碼為：學號後5碼，
登入時身分選「必修學生」，
如果同學更改密碼後，又忘記密碼，可直接聯繫系所辧助理恢後為原來的設定。
登入後至［課程專區→我的課表與總測驗］將課程俢畢並進行總測驗，每日限5次測驗機會，若通過則於隔日中午至［學習歷程］下載修課證明。
如果同學已上網自行註冊，請將測驗通過證明給系辦，確認修習的單元均相同，即可免再重複修習。
休學或保留學籍的同學，請於復學後，請系所辦將帳號啟用，即可修習課程。
The account for the new students of academic research ethics course has been completely established. You can begin to take the course online. The path of registering starts from National Central University Homepage → Student → Academic Ethics (https://ethics.moe.edu.tw/)
The Account Number: Your student ID
The Password: The end five numbers of your student ID
When you log in, select your identity as a “compulsory student.”
If the student forgets the password after changing it, he/she can directly contact the department's assistant to restore the original settings.
After logging in, go to [Course → My class schedule and comprehensive examination] finish taking the course and the comprehensive exam. There are five times of testing chance per day. When you pass the exam, go to [Learning] and download the course certification at noon the next day.
If the students have done self registered online, please send your pass-exam certification to the department. After verifying the units of learning are the same as the course, you can avoid taking the course repeatedly.
For those students with suspension or maintaining their student status, after returning to school, please contact the department to enable the account so then you can take the course.</t>
        </is>
      </c>
      <c r="G2834" s="7" t="inlineStr">
        <is>
          <t>https://ethics.moe.edu.tw/</t>
        </is>
      </c>
      <c r="H2834" s="7" t="inlineStr">
        <is>
          <t>https://ethics.moe.edu.tw/</t>
        </is>
      </c>
      <c r="I2834" s="7" t="n"/>
      <c r="J2834" s="7" t="n"/>
      <c r="K2834" s="7" t="n"/>
      <c r="L2834" s="7" t="n"/>
      <c r="M2834" s="7" t="inlineStr">
        <is>
          <t>https://www.phy.ncu.edu.tw/news/%e5%ad%b8%e8%a1%93%e7%a0%94%e7%a9%b6%e5%80%ab%e7%90%86%e8%aa%b2%e7%a8%8bacademic-research-ethics-course/</t>
        </is>
      </c>
      <c r="N2834" s="7" t="inlineStr">
        <is>
          <t>許慧君</t>
        </is>
      </c>
    </row>
    <row r="2835" ht="309" customHeight="1">
      <c r="A2835" s="7">
        <f>TRUE()</f>
        <v/>
      </c>
      <c r="B2835" s="7" t="inlineStr">
        <is>
          <t>演講</t>
        </is>
      </c>
      <c r="C2835" s="7" t="n"/>
      <c r="D2835" s="14" t="n">
        <v>43375</v>
      </c>
      <c r="E2835" s="7" t="inlineStr">
        <is>
          <t>Colloquium20181009-New approaches for atom-light-based precision measurement and metrology</t>
        </is>
      </c>
      <c r="F2835" s="9" t="inlineStr">
        <is>
          <t>Colloquium
Department of Physics, NCU
New approaches for atom-light-based precision measurement and metrology
Speaker
Prof. Kuan, Pei –Chen (管培辰 助理教授)
Department of Physics, NCKU成功大學物理系
Date 2018.10.09 (Tue)
Time 14:00-16:00
Place S4-625
In atom interferometers, light pulses direct matter waves into different paths by atom-light interactions. The wave functions in different paths accumulate different phases which can be read out by measuring the population at the interferometer outputs. Unlike photons, atoms have mass, which makes atom interferometers suited to measure gravity, recoil frequency, Newton’s gravity constant G, and so on. In this talk, I will first present examples of using such a precise instrument to study the influence of the Coriolis force on the atomic wave packet’s motion and make the state-of-the-art measurement of the fine structure constant. In the second part of the talk, I will show a novel method of measuring the centre-of-mass motion of an atomic ensemble by the collective interference of the ensemble of atoms based on electromagnetically-induced-transparency. This setup has the advantages of high data rate and convenient detection of the interference phase over atom interferometers. Moving forward, I will discuss new proposed approaches to enhance the performance of atom interferometers and use them to study fundamental physics by introducing new types of atom-light interactions, like superradiant Raman transition and double diffraction Bloch oscillations.</t>
        </is>
      </c>
      <c r="G2835" s="7" t="n"/>
      <c r="H2835" s="7" t="n"/>
      <c r="I2835" s="7" t="n"/>
      <c r="J2835" s="7" t="n"/>
      <c r="K2835" s="7" t="n"/>
      <c r="L2835" s="7" t="n"/>
      <c r="M2835" s="7" t="inlineStr">
        <is>
          <t>https://www.phy.ncu.edu.tw/news/colloquium20181009-new-approaches-for-atom-light-based-precision-measurement-and-metrology/</t>
        </is>
      </c>
      <c r="N2835" s="7" t="inlineStr">
        <is>
          <t>許慧君</t>
        </is>
      </c>
    </row>
    <row r="2836" ht="27" customHeight="1">
      <c r="A2836" s="7">
        <f>TRUE()</f>
        <v/>
      </c>
      <c r="B2836" s="7" t="inlineStr">
        <is>
          <t>其他</t>
        </is>
      </c>
      <c r="C2836" s="7" t="n"/>
      <c r="D2836" s="14" t="n">
        <v>43375</v>
      </c>
      <c r="E2836" s="7" t="inlineStr">
        <is>
          <t>健雄館 10/6(六)18:00-18:30停電</t>
        </is>
      </c>
      <c r="F2836" s="9" t="inlineStr">
        <is>
          <t>健雄館及中華衛星雷達接收站將於 10/6(六)18:00-18:30分進行停電改善驗收缺失
造成不便敬請見諒</t>
        </is>
      </c>
      <c r="G2836" s="7" t="n"/>
      <c r="H2836" s="7" t="n"/>
      <c r="I2836" s="7" t="n"/>
      <c r="J2836" s="7" t="n"/>
      <c r="K2836" s="7" t="n"/>
      <c r="L2836" s="7" t="n"/>
      <c r="M2836" s="7" t="inlineStr">
        <is>
          <t>https://www.phy.ncu.edu.tw/news/%e5%81%a5%e9%9b%84%e9%a4%a8-10-6%e5%85%ad1800-1830%e5%88%86%e5%81%9c%e9%9b%bb/</t>
        </is>
      </c>
      <c r="N2836" s="7" t="inlineStr">
        <is>
          <t>許慧君</t>
        </is>
      </c>
    </row>
    <row r="2837" ht="321" customHeight="1">
      <c r="A2837" s="7">
        <f>TRUE()</f>
        <v/>
      </c>
      <c r="B2837" s="7" t="inlineStr">
        <is>
          <t>其他</t>
        </is>
      </c>
      <c r="C2837" s="7" t="n"/>
      <c r="D2837" s="14" t="n">
        <v>43375</v>
      </c>
      <c r="E2837" s="7" t="inlineStr">
        <is>
          <t>107學年度第一學期【學分費】及【貸款差額】繳費單下載時間公告</t>
        </is>
      </c>
      <c r="F2837" s="9" t="inlineStr">
        <is>
          <t>一、繳費期間為：107年10月3日（三）至107年10月15日（一）
繳費截止日：107年10月15日（一）
＊使用信用卡刷卡需3~4個工作天才能入帳（不含假日），超商繳交需5~7個工作天才能入帳（不含假日）請提早授權或繳納，以免逾期。
學分費之逾期後續問題請洽課務組。
二、107.10.3開放網路下載繳費單：
(1)學校首頁的Portal入口下載列印繳費單 (學生服務→生活助學服務→學費繳費單)
(2)第一銀行第e學雜費入口網：https://eschool.firstbank.com.tw (依畫面選項選擇學校名稱，依序輸入學號及身分證後6碼)
(3)學雜費管理系統：http://140.115.182.62/stdvoucher
三、繳費方式：
(1)臨櫃繳款：第一銀行全省分行
第一銀行於每週二、四、五上午10:00~12:00會配合到校服務 / 行政大樓一樓
(2)ATM轉帳繳費：轉入行庫代碼007（第一銀行）
(3)語音信用卡繳費：02-27608818
(4)網路信用卡繳費：https://www.27608818.com
(5)超商繳款：須自付手續費
＊請同學多利用自動化設備繳款，使用信用卡刷卡需3~4個工作天才能入帳（不含假日），超商繳交需5~7個工作天才能入帳（不含假日）請提早授權或繳納，以免逾期。
四、若對繳費單內容有任何疑問請洽出納組（分機57346）。
五、未繳交學分費者，依選課辦法第三條規定，依規定需繳交學分費者，請於期限內繳交完畢，否則視同未完成選課手續，所修習需繳交學分費之課程，均予自動退選。請注意，以免權益受損。
六、學分費收費對象：碩博士生（97學年度以後入學之博士生除外）、大學延畢生、修教育學分者。</t>
        </is>
      </c>
      <c r="G2837" s="7" t="inlineStr">
        <is>
          <t>https://eschool.firstbank.com.tw</t>
        </is>
      </c>
      <c r="H2837" s="7" t="inlineStr">
        <is>
          <t>https://eschool.firstbank.com.tw</t>
        </is>
      </c>
      <c r="I2837" s="7" t="inlineStr">
        <is>
          <t>http://140.115.182.62/stdvoucher</t>
        </is>
      </c>
      <c r="J2837" s="7" t="inlineStr">
        <is>
          <t>http://140.115.182.62/stdvoucher</t>
        </is>
      </c>
      <c r="K2837" s="7" t="inlineStr">
        <is>
          <t>https://www.27608818.com</t>
        </is>
      </c>
      <c r="L2837" s="7" t="inlineStr">
        <is>
          <t>https://www.27608818.com</t>
        </is>
      </c>
      <c r="M2837" s="7" t="inlineStr">
        <is>
          <t>https://www.phy.ncu.edu.tw/news/107%e5%ad%b8%e5%b9%b4%e5%ba%a6%e7%ac%ac%e4%b8%80%e5%ad%b8%e6%9c%9f%e3%80%90%e5%ad%b8%e5%88%86%e8%b2%bb%e3%80%91%e5%8f%8a%e3%80%90%e8%b2%b8%e6%ac%be%e5%b7%ae%e9%a1%8d%e3%80%91%e7%b9%b3%e8%b2%bb/</t>
        </is>
      </c>
      <c r="N2837" s="7" t="inlineStr">
        <is>
          <t>許慧君</t>
        </is>
      </c>
    </row>
    <row r="2838">
      <c r="A2838" s="7">
        <f>TRUE()</f>
        <v/>
      </c>
      <c r="B2838" s="7" t="inlineStr">
        <is>
          <t>其他</t>
        </is>
      </c>
      <c r="C2838" s="7" t="n"/>
      <c r="D2838" s="14" t="n">
        <v>43374</v>
      </c>
      <c r="E2838" s="7" t="inlineStr">
        <is>
          <t>中央大學物理系50周年系慶大合照</t>
        </is>
      </c>
      <c r="F2838" s="7" t="n"/>
      <c r="G2838" s="7" t="inlineStr">
        <is>
          <t>http://www.phy.ncu.edu.tw/wp-content/uploads/2018/10/NCUPHY.</t>
        </is>
      </c>
      <c r="H2838" s="7" t="inlineStr">
        <is>
          <t>http://www.phy.ncu.edu.tw/wp-content/uploads/2018/10/NCUPHY.001.jpeg</t>
        </is>
      </c>
      <c r="I2838" s="7" t="n"/>
      <c r="J2838" s="7" t="n"/>
      <c r="K2838" s="7" t="n"/>
      <c r="L2838" s="7" t="n"/>
      <c r="M2838" s="7" t="inlineStr">
        <is>
          <t>https://www.phy.ncu.edu.tw/news/%e4%b8%ad%e5%a4%ae%e5%a4%a7%e5%ad%b8%e7%89%a9%e7%90%86%e7%b3%bb50%e5%91%a8%e5%b9%b4%e7%b3%bb%e6%85%b6%e5%a4%a7%e5%90%88%e7%85%a7/</t>
        </is>
      </c>
      <c r="N2838" s="7" t="inlineStr">
        <is>
          <t>許慧君</t>
        </is>
      </c>
    </row>
    <row r="2839">
      <c r="A2839" s="7">
        <f>TRUE()</f>
        <v/>
      </c>
      <c r="B2839" s="7" t="inlineStr">
        <is>
          <t>其他</t>
        </is>
      </c>
      <c r="C2839" s="7" t="n"/>
      <c r="D2839" s="14" t="n">
        <v>43374</v>
      </c>
      <c r="E2839" s="7" t="inlineStr">
        <is>
          <t>失物招領(107.10.01)</t>
        </is>
      </c>
      <c r="F2839" s="7" t="inlineStr">
        <is>
          <t>有遺失下列物品者，請儘速至物理系辦(S4-629)認領! 未領取物品將於107.10.31清除。</t>
        </is>
      </c>
      <c r="G2839" s="7" t="inlineStr">
        <is>
          <t>http://www.phy.ncu.edu.tw/wp-content/uploads/2018/10/IMG_201</t>
        </is>
      </c>
      <c r="H2839" s="7" t="inlineStr">
        <is>
          <t>http://www.phy.ncu.edu.tw/wp-content/uploads/2018/10/IMG_20181001_120509.jpg</t>
        </is>
      </c>
      <c r="I2839" s="7" t="inlineStr">
        <is>
          <t>http://www.phy.ncu.edu.tw/wp-content/uploads/2018/10/IMG_201</t>
        </is>
      </c>
      <c r="J2839" s="7" t="inlineStr">
        <is>
          <t>http://www.phy.ncu.edu.tw/wp-content/uploads/2018/10/IMG_20181001_115804.jpg</t>
        </is>
      </c>
      <c r="K2839" s="7" t="inlineStr">
        <is>
          <t>http://www.phy.ncu.edu.tw/wp-content/uploads/2018/10/IMG_201</t>
        </is>
      </c>
      <c r="L2839" s="7" t="inlineStr">
        <is>
          <t>http://www.phy.ncu.edu.tw/wp-content/uploads/2018/10/IMG_20181001_120527.jpg</t>
        </is>
      </c>
      <c r="M2839" s="7" t="inlineStr">
        <is>
          <t>https://www.phy.ncu.edu.tw/news/%e5%a4%b1%e7%89%a9%e6%8b%9b%e9%a0%98107-10-01/</t>
        </is>
      </c>
      <c r="N2839" s="7" t="inlineStr">
        <is>
          <t>許慧君</t>
        </is>
      </c>
    </row>
    <row r="2840" ht="53" customHeight="1">
      <c r="A2840" s="7">
        <f>TRUE()</f>
        <v/>
      </c>
      <c r="B2840" s="7" t="inlineStr">
        <is>
          <t>其他</t>
        </is>
      </c>
      <c r="C2840" s="7" t="n"/>
      <c r="D2840" s="14" t="n">
        <v>43370</v>
      </c>
      <c r="E2840" s="7" t="inlineStr">
        <is>
          <t>七樓717讀書室暫停開放  10/4(四)1500-1600</t>
        </is>
      </c>
      <c r="F2840" s="9" t="inlineStr">
        <is>
          <t>公共讀書區、書櫃沙發區、儲物櫃上方，請勿堆放私人物品，否則一律清除丟棄，謝謝合作!
前次清理之物品放置於白板下方桌上，請盡速領取。
請多加利用儲物櫃存放私人物品!</t>
        </is>
      </c>
      <c r="G2840" s="7" t="n"/>
      <c r="H2840" s="7" t="n"/>
      <c r="I2840" s="7" t="n"/>
      <c r="J2840" s="7" t="n"/>
      <c r="K2840" s="7" t="n"/>
      <c r="L2840" s="7" t="n"/>
      <c r="M2840" s="7" t="inlineStr">
        <is>
          <t>https://www.phy.ncu.edu.tw/news/%e4%b8%83%e6%a8%93717%e8%ae%80%e6%9b%b8%e5%ae%a4%e6%9a%ab%e5%81%9c%e9%96%8b%e6%94%be-10-4%e5%9b%9b1500-1600/</t>
        </is>
      </c>
      <c r="N2840" s="7" t="inlineStr">
        <is>
          <t>許慧君</t>
        </is>
      </c>
    </row>
    <row r="2841">
      <c r="A2841" s="7">
        <f>TRUE()</f>
        <v/>
      </c>
      <c r="B2841" s="7" t="inlineStr">
        <is>
          <t>其他</t>
        </is>
      </c>
      <c r="C2841" s="7" t="n"/>
      <c r="D2841" s="14" t="n">
        <v>43370</v>
      </c>
      <c r="E2841" s="7" t="inlineStr">
        <is>
          <t>108年度研發替代役制度校園宣導說明會活動訊息</t>
        </is>
      </c>
      <c r="F2841" s="7" t="n"/>
      <c r="G2841" s="7" t="inlineStr">
        <is>
          <t>http://www.phy.ncu.edu.tw/wp-content/uploads/2018/09/研發替代役海報</t>
        </is>
      </c>
      <c r="H2841" s="7" t="inlineStr">
        <is>
          <t>http://www.phy.ncu.edu.tw/wp-content/uploads/2018/09/研發替代役海報2019新0917s-003.jpg</t>
        </is>
      </c>
      <c r="I2841" s="7" t="n"/>
      <c r="J2841" s="7" t="n"/>
      <c r="K2841" s="7" t="n"/>
      <c r="L2841" s="7" t="n"/>
      <c r="M2841" s="7" t="inlineStr">
        <is>
          <t>https://www.phy.ncu.edu.tw/news/108%e5%b9%b4%e5%ba%a6%e7%a0%94%e7%99%bc%e6%9b%bf%e4%bb%a3%e5%bd%b9%e5%88%b6%e5%ba%a6%e6%a0%a1%e5%9c%92%e5%ae%a3%e5%b0%8e%e8%aa%aa%e6%98%8e%e6%9c%83%e6%b4%bb%e5%8b%95%e8%a8%8a%e6%81%af/</t>
        </is>
      </c>
      <c r="N2841" s="7" t="inlineStr">
        <is>
          <t>許慧君</t>
        </is>
      </c>
    </row>
    <row r="2842" ht="183" customHeight="1">
      <c r="A2842" s="7">
        <f>TRUE()</f>
        <v/>
      </c>
      <c r="B2842" s="7" t="inlineStr">
        <is>
          <t>獎學金</t>
        </is>
      </c>
      <c r="C2842" s="7" t="n"/>
      <c r="D2842" s="14" t="n">
        <v>43370</v>
      </c>
      <c r="E2842" s="7" t="inlineStr">
        <is>
          <t>康寧創星家創新應用競賽與論文獎</t>
        </is>
      </c>
      <c r="F2842" s="9" t="inlineStr">
        <is>
          <t>台灣康寧舉辦康寧創星家創新應用競賽今年已第四年，鼓勵台灣大專院校學生利用玻璃、陶瓷、光纖特殊材料設計創新產品提案，競賽不需要實際產出作品、網路繳交設計提案即可參賽並有機會得到最高三十萬元的獎學金。
而今年度更首度開設論文獎，投稿領域只要論文/paper內容有涵蓋以下範疇皆可簡易線上申請：
 光學材料Optical Materials 
 脆硬材料力學 Mechanics of Brittle Materials
 玻璃表面&amp;有機玻璃(PMMA)的相互作用Glass Surfaces &amp; Organic-Glass Interactions
此論文獎不限定為學位論文，只要是在今年10/11網路截止前、兩年內學生時期完成的paper都可以申請。得獎者每位提供台幣三萬元的獎學金，附件的簡章有更詳盡的競賽與論文獎資訊。
2018康寧創星家 - 創新應用競賽
2018康寧創星家 - 論文獎
https://corninginnovator.bhuntr.com/</t>
        </is>
      </c>
      <c r="G2842" s="7" t="inlineStr">
        <is>
          <t>簡易線上申請</t>
        </is>
      </c>
      <c r="H2842" s="7" t="inlineStr">
        <is>
          <t>https://corninginnovator.bhuntr.com/</t>
        </is>
      </c>
      <c r="I2842" s="7" t="inlineStr">
        <is>
          <t>2018康寧創星家 - 創新應用競賽</t>
        </is>
      </c>
      <c r="J2842" s="7" t="inlineStr">
        <is>
          <t>http://www.phy.ncu.edu.tw/wp-content/uploads/2018/09/2018康寧創星家-創新應用競賽.pdf</t>
        </is>
      </c>
      <c r="K2842" s="7" t="inlineStr">
        <is>
          <t>2018康寧創星家 - 論文獎</t>
        </is>
      </c>
      <c r="L2842" s="7" t="inlineStr">
        <is>
          <t>http://www.phy.ncu.edu.tw/wp-content/uploads/2018/09/2018康寧創星家-論文獎.pdf</t>
        </is>
      </c>
      <c r="M2842" s="7" t="inlineStr">
        <is>
          <t>https://www.phy.ncu.edu.tw/news/%e5%ba%b7%e5%af%a7%e5%89%b5%e6%98%9f%e5%ae%b6%e5%89%b5%e6%96%b0%e6%87%89%e7%94%a8%e7%ab%b6%e8%b3%bd%e8%88%87%e8%ab%96%e6%96%87%e7%8d%8e/</t>
        </is>
      </c>
      <c r="N2842" s="7" t="inlineStr">
        <is>
          <t>許慧君</t>
        </is>
      </c>
    </row>
    <row r="2843" ht="131" customHeight="1">
      <c r="A2843" s="7">
        <f>TRUE()</f>
        <v/>
      </c>
      <c r="B2843" s="7" t="inlineStr">
        <is>
          <t>獎學金</t>
        </is>
      </c>
      <c r="C2843" s="7" t="n"/>
      <c r="D2843" s="14" t="n">
        <v>43369</v>
      </c>
      <c r="E2843" s="7" t="inlineStr">
        <is>
          <t>107-1物理學系上詮光纖獎學金得獎名單</t>
        </is>
      </c>
      <c r="F2843" s="9" t="inlineStr">
        <is>
          <t>請得獎同學盡速至物理系辦領取文件
上詮光纖獎學金-補助學生出席國際會議
謝妮恩 (博士班)
黃寶輝 (博士班)
黃怡誠 (碩士班)
廖冠智 (碩士班)
胡皓為 (碩士班)
顏君倢 (碩士班)
上詮光纖獎學金-研究獎助
謝佳穎(博士班)</t>
        </is>
      </c>
      <c r="G2843" s="7" t="n"/>
      <c r="H2843" s="7" t="n"/>
      <c r="I2843" s="7" t="n"/>
      <c r="J2843" s="7" t="n"/>
      <c r="K2843" s="7" t="n"/>
      <c r="L2843" s="7" t="n"/>
      <c r="M2843" s="7" t="inlineStr">
        <is>
          <t>https://www.phy.ncu.edu.tw/news/107-1%e7%89%a9%e7%90%86%e5%ad%b8%e7%b3%bb%e4%b8%8a%e8%a9%ae%e5%85%89%e7%ba%96%e7%8d%8e%e5%ad%b8%e9%87%91%e5%be%97%e7%8d%8e%e5%90%8d%e5%96%ae/</t>
        </is>
      </c>
      <c r="N2843" s="7" t="inlineStr">
        <is>
          <t>許慧君</t>
        </is>
      </c>
    </row>
    <row r="2844" ht="27" customHeight="1">
      <c r="A2844" s="7">
        <f>TRUE()</f>
        <v/>
      </c>
      <c r="B2844" s="7" t="inlineStr">
        <is>
          <t>獎學金</t>
        </is>
      </c>
      <c r="C2844" s="7" t="n"/>
      <c r="D2844" s="14" t="n">
        <v>43369</v>
      </c>
      <c r="E2844" s="7" t="inlineStr">
        <is>
          <t>107學年度王立文女士獎學金得獎名單</t>
        </is>
      </c>
      <c r="F2844" s="9" t="inlineStr">
        <is>
          <t>物理系三年級廖育資同學
請得獎同學到系辦登記公共服務時間</t>
        </is>
      </c>
      <c r="G2844" s="7" t="n"/>
      <c r="H2844" s="7" t="n"/>
      <c r="I2844" s="7" t="n"/>
      <c r="J2844" s="7" t="n"/>
      <c r="K2844" s="7" t="n"/>
      <c r="L2844" s="7" t="n"/>
      <c r="M2844" s="7" t="inlineStr">
        <is>
          <t>https://www.phy.ncu.edu.tw/news/107%e5%ad%b8%e5%b9%b4%e5%ba%a6%e7%8e%8b%e7%ab%8b%e6%96%87%e5%a5%b3%e5%a3%ab%e7%8d%8e%e5%ad%b8%e9%87%91%e5%be%97%e7%8d%8e%e5%90%8d%e5%96%ae/</t>
        </is>
      </c>
      <c r="N2844" s="7" t="inlineStr">
        <is>
          <t>許慧君</t>
        </is>
      </c>
    </row>
    <row r="2845" ht="196" customHeight="1">
      <c r="A2845" s="7">
        <f>TRUE()</f>
        <v/>
      </c>
      <c r="B2845" s="7" t="inlineStr">
        <is>
          <t>演講</t>
        </is>
      </c>
      <c r="C2845" s="7" t="n"/>
      <c r="D2845" s="14" t="n">
        <v>43369</v>
      </c>
      <c r="E2845" s="7" t="inlineStr">
        <is>
          <t>Special Colloquium20181004- A tour of empirical data analysis</t>
        </is>
      </c>
      <c r="F2845" s="9" t="inlineStr">
        <is>
          <t>Special Colloquium20181004- A tour of empirical data analysis
2018/10/04
Special Colloquium
Department of Physics, NCU
A tour of empirical data analysis
Speaker
Dr. Ming-Chya Wu
Institute of Physics, Academia Sinica
Date 2018.10.04(Thu)
Time 10：30 am
Place S4-625
Abstract:
Scientific researches start with observations of nature, thus empirical data analysis is the first step to do science. In this talk, I will share with you my tour of empirical data analysis of complex systems in the past 15 years, and what I learn from it.</t>
        </is>
      </c>
      <c r="G2845" s="7" t="n"/>
      <c r="H2845" s="7" t="n"/>
      <c r="I2845" s="7" t="n"/>
      <c r="J2845" s="7" t="n"/>
      <c r="K2845" s="7" t="n"/>
      <c r="L2845" s="7" t="n"/>
      <c r="M2845" s="7" t="inlineStr">
        <is>
          <t>https://www.phy.ncu.edu.tw/news/special-colloquium20181004-a-tour-of-empirical-data-analysis/</t>
        </is>
      </c>
      <c r="N2845" s="7" t="inlineStr">
        <is>
          <t>劉怡貞</t>
        </is>
      </c>
    </row>
    <row r="2846" ht="297" customHeight="1">
      <c r="A2846" s="7">
        <f>TRUE()</f>
        <v/>
      </c>
      <c r="B2846" s="7" t="inlineStr">
        <is>
          <t>演講</t>
        </is>
      </c>
      <c r="C2846" s="7" t="n"/>
      <c r="D2846" s="14" t="n">
        <v>43368</v>
      </c>
      <c r="E2846" s="7" t="inlineStr">
        <is>
          <t>Colloquium20181002-Nano-size information engines</t>
        </is>
      </c>
      <c r="F2846" s="9" t="inlineStr">
        <is>
          <t>Colloquium
Department of Physics, NCU
Nano-size information engines
Speaker
Prof. Pak, Hyuk-Kyu
Center for Soft and Living Matter, Institute for Basic Science (IBS), Korea
Department of Physics, Ulsan National Institute of Science and Technology (UNIST), Korea
Date 2018.10.02 (Tue)
Time 14:00-16:00
Place S4-625
As the size of system becomes small, thermal fluctuations in both equilibrium and nonequilibrium conditions become significant. During the last two decades, there has been great advance in understanding nonequilibrium thermodynamics, especially in nonequilibrium fluctuations and information thermodynamics of small systems. Information thermodynamics examines the interplay between information and thermodynamics, and the entropic and energy costs of manipulating information. When information is involved in an isothermal thermodynamic process, the second law of thermodynamics is modified. I will review the various aspects of the thermodynamics in small systems. Especially I will talk about two experimental examples: an experimentally demonstrated nearly error-free information engine (or a “Maxwell’s demon”) which converts nearly all available information from fluctuations of the surrounding into work and an information-driven Brownian motor, which can greatly enhance the directed motion of the particles and extract useful work by rectification of thermal noise.</t>
        </is>
      </c>
      <c r="G2846" s="7" t="n"/>
      <c r="H2846" s="7" t="n"/>
      <c r="I2846" s="7" t="n"/>
      <c r="J2846" s="7" t="n"/>
      <c r="K2846" s="7" t="n"/>
      <c r="L2846" s="7" t="n"/>
      <c r="M2846" s="7" t="inlineStr">
        <is>
          <t>https://www.phy.ncu.edu.tw/news/colloquium20181002-nano-size-information-engines/</t>
        </is>
      </c>
      <c r="N2846" s="7" t="inlineStr">
        <is>
          <t>許慧君</t>
        </is>
      </c>
    </row>
    <row r="2847" ht="118" customHeight="1">
      <c r="A2847" s="7">
        <f>TRUE()</f>
        <v/>
      </c>
      <c r="B2847" s="7" t="inlineStr">
        <is>
          <t>其他</t>
        </is>
      </c>
      <c r="C2847" s="7" t="n"/>
      <c r="D2847" s="14" t="n">
        <v>43368</v>
      </c>
      <c r="E2847" s="7" t="inlineStr">
        <is>
          <t>107碩一英文鑑定考免試申請</t>
        </is>
      </c>
      <c r="F2847" s="9" t="inlineStr">
        <is>
          <t>考試日期預定於107年10月27日(星期六)上午10:40-12:00舉行，相關資訊後續公告於招生組網頁
依據簡章規定：
本校將於碩一新生入學後，依各系所規定（詳「陸、招生類系所」各系所分則「其他規定」欄），擇期辦理英文能力鑑定考試，未達標準者應依系所規定完成補救措施；
惟碩一新生之相關英文檢定成績如已達本校各學院大學部畢業英文門檻者（本校各學院學士班英文畢業門檻，詳見http://www.lc.ncu.edu.tw/main/chinese/graduation_105.php），得免參加前開鑑定考試。
符合前開得免參加考試資格者，應於107年10月5日(含)前提供系辦成績單影本。</t>
        </is>
      </c>
      <c r="G2847" s="7" t="inlineStr">
        <is>
          <t>http://www.lc.ncu.edu.tw/main/chinese/graduation_105.php</t>
        </is>
      </c>
      <c r="H2847" s="7" t="inlineStr">
        <is>
          <t>http://www.lc.ncu.edu.tw/main/chinese/graduation_105.php</t>
        </is>
      </c>
      <c r="I2847" s="7" t="n"/>
      <c r="J2847" s="7" t="n"/>
      <c r="K2847" s="7" t="n"/>
      <c r="L2847" s="7" t="n"/>
      <c r="M2847" s="7" t="inlineStr">
        <is>
          <t>https://www.phy.ncu.edu.tw/news/107%e7%a2%a9%e4%b8%80%e8%8b%b1%e6%96%87%e9%91%91%e5%ae%9a%e8%80%83%e5%85%8d%e8%a9%a6%e7%94%b3%e8%ab%8b/</t>
        </is>
      </c>
      <c r="N2847" s="7" t="inlineStr">
        <is>
          <t>許慧君</t>
        </is>
      </c>
    </row>
    <row r="2848" ht="105" customHeight="1">
      <c r="A2848" s="7">
        <f>TRUE()</f>
        <v/>
      </c>
      <c r="B2848" s="7" t="inlineStr">
        <is>
          <t>研討會</t>
        </is>
      </c>
      <c r="C2848" s="7" t="n"/>
      <c r="D2848" s="14" t="n">
        <v>43368</v>
      </c>
      <c r="E2848" s="7" t="inlineStr">
        <is>
          <t>Mini-Workshop on Physics out of Equilibrium</t>
        </is>
      </c>
      <c r="F2848" s="9" t="inlineStr">
        <is>
          <t>This mini-workshop aim to highlight the latest theoretical and experimental development in Physics out of equilibrium and to share the research by local community and exchange ideas. The topic spans information heat engine, a heat engine in the electric circuit, collective motion of active particles, entropic forces of polymer, and shortcuts to isothermality.
Conference Title   Mini-Workshop on Physics out of Equilibrium
Venue    S4-625, Department of Physics, National Central University
Date  2018-10-02
For registration: http://prpc.phys.nthu.edu.tw/MbService/ac_main.aspx?v=29</t>
        </is>
      </c>
      <c r="G2848" s="7" t="inlineStr">
        <is>
          <t>http://prpc.phys.nthu.edu.tw/MbService/ac_main.aspx?v=29</t>
        </is>
      </c>
      <c r="H2848" s="7" t="inlineStr">
        <is>
          <t>http://prpc.phys.nthu.edu.tw/MbService/ac_main.aspx?v=29</t>
        </is>
      </c>
      <c r="I2848" s="7" t="n"/>
      <c r="J2848" s="7" t="n"/>
      <c r="K2848" s="7" t="n"/>
      <c r="L2848" s="7" t="n"/>
      <c r="M2848" s="7" t="inlineStr">
        <is>
          <t>https://www.phy.ncu.edu.tw/news/mini-workshop-on-physics-out-of-equilibrium/</t>
        </is>
      </c>
      <c r="N2848" s="7" t="inlineStr">
        <is>
          <t>許慧君</t>
        </is>
      </c>
    </row>
    <row r="2849" ht="248" customHeight="1">
      <c r="A2849" s="7">
        <f>TRUE()</f>
        <v/>
      </c>
      <c r="B2849" s="7" t="inlineStr">
        <is>
          <t>其他</t>
        </is>
      </c>
      <c r="C2849" s="7" t="n"/>
      <c r="D2849" s="14" t="n">
        <v>43364</v>
      </c>
      <c r="E2849" s="7" t="inlineStr">
        <is>
          <t>研究生107-1選課紀錄表</t>
        </is>
      </c>
      <c r="F2849" s="9" t="inlineStr">
        <is>
          <t>選課紀錄表領取
碩一生請找班代譚瀚傑同學領取(房號903-1.分機65969)
碩二以上同學請找班代林廷軒同學領取(房號分機65301)
博士生請找系辦許小姐領取
選課紀錄表繳交
選課紀錄表確認無誤後，請指導教授簽名後，於9/26(三)17:00前繳回上聯(下聯請自行保管)予系辦，方算完成選課程序。
人工加退選：(須找任課教師簽章，手續費每次100元)
1.辦理期間：107/09/21~26
2.程序：
登入選課系統→課程加退選→人工加退選課程申請表印製→列印申請表→任課教師簽章→出納組繳交手續費100元→課務組。
Manually Add/Drop courses:
(Any dropping or adding courses has to be signed by the lecturer. Each application will charge NT$ 100 to process.)
a.Date：2018/09/21~2018/09/26
b.Procedures：Login to the course schedule planning system -&gt; Add/Drop courses -&gt; Add/Drop Course Application Form -&gt; Print the form-&gt;Instructor’s Signature -&gt; Cashier Office (to pay NT$ 100 each time.) -&gt; Curriculum Division</t>
        </is>
      </c>
      <c r="G2849" s="7" t="n"/>
      <c r="H2849" s="7" t="n"/>
      <c r="I2849" s="7" t="n"/>
      <c r="J2849" s="7" t="n"/>
      <c r="K2849" s="7" t="n"/>
      <c r="L2849" s="7" t="n"/>
      <c r="M2849" s="7" t="inlineStr">
        <is>
          <t>https://www.phy.ncu.edu.tw/news/9540/</t>
        </is>
      </c>
      <c r="N2849" s="7" t="inlineStr">
        <is>
          <t>許慧君</t>
        </is>
      </c>
    </row>
    <row r="2850" ht="157" customHeight="1">
      <c r="A2850" s="7">
        <f>TRUE()</f>
        <v/>
      </c>
      <c r="B2850" s="7" t="inlineStr">
        <is>
          <t>其他</t>
        </is>
      </c>
      <c r="C2850" s="7" t="n"/>
      <c r="D2850" s="14" t="n">
        <v>43362</v>
      </c>
      <c r="E2850" s="7" t="inlineStr">
        <is>
          <t>107(一)人工加退選期間：9月21日~9月26日  Manually Add/Drop courses：2018/09/21~2018/09/26</t>
        </is>
      </c>
      <c r="F2850" s="9" t="inlineStr">
        <is>
          <t>人工加退選：(須找任課教師簽章，手續費每次100元)
1.辦理期間：107/09/21~26
2.程序：
登入選課系統→課程加退選→人工加退選課程申請表印製→列印申請表→任課教師簽章→出納組繳交手續費100元→課務組。
Manually Add/Drop courses:
(Any dropping or adding courses has to be signed by the lecturer. Each application will charge NT$ 100 to process.)
a.Date：2018/09/21~2018/09/26
b.Procedures：Login to the course schedule planning system -&gt; Add/Drop courses -&gt; Add/Drop Course Application Form -&gt; Print the form-&gt;Instructor’s Signature -&gt; Cashier Office (to pay NT$ 100 each time.) -&gt; Curriculum Division</t>
        </is>
      </c>
      <c r="G2850" s="7" t="n"/>
      <c r="H2850" s="7" t="n"/>
      <c r="I2850" s="7" t="n"/>
      <c r="J2850" s="7" t="n"/>
      <c r="K2850" s="7" t="n"/>
      <c r="L2850" s="7" t="n"/>
      <c r="M2850" s="7" t="inlineStr">
        <is>
          <t>https://www.phy.ncu.edu.tw/news/107%e4%b8%80%e4%ba%ba%e5%b7%a5%e5%8a%a0%e9%80%80%e9%81%b8%e6%9c%9f%e9%96%93%ef%bc%9a9%e6%9c%8821%e6%97%a59%e6%9c%8826%e6%97%a5/</t>
        </is>
      </c>
      <c r="N2850" s="7" t="inlineStr">
        <is>
          <t>許慧君</t>
        </is>
      </c>
    </row>
    <row r="2851">
      <c r="A2851" s="7">
        <f>TRUE()</f>
        <v/>
      </c>
      <c r="B2851" s="7" t="inlineStr">
        <is>
          <t>招生</t>
        </is>
      </c>
      <c r="C2851" s="7" t="n"/>
      <c r="D2851" s="14" t="n">
        <v>43362</v>
      </c>
      <c r="E2851" s="7" t="inlineStr">
        <is>
          <t>「研究所推甄排名證明書」9月26日(星期三)上午10點開放申請</t>
        </is>
      </c>
      <c r="F2851" s="7" t="inlineStr">
        <is>
          <t>http://pdc.adm.ncu.edu.tw/postM/post/reg/1070919_1.pdf</t>
        </is>
      </c>
      <c r="G2851" s="7" t="inlineStr">
        <is>
          <t>http://pdc.adm.ncu.edu.tw/postM/post/reg/1070919_1.pdf</t>
        </is>
      </c>
      <c r="H2851" s="7" t="inlineStr">
        <is>
          <t>http://pdc.adm.ncu.edu.tw/postM/post/reg/1070919_1.pdf</t>
        </is>
      </c>
      <c r="I2851" s="7" t="n"/>
      <c r="J2851" s="7" t="n"/>
      <c r="K2851" s="7" t="n"/>
      <c r="L2851" s="7" t="n"/>
      <c r="M2851" s="7" t="inlineStr">
        <is>
          <t>https://www.phy.ncu.edu.tw/news/%e3%80%8c%e7%a0%94%e7%a9%b6%e6%89%80%e6%8e%a8%e7%94%84%e6%8e%92%e5%90%8d%e8%ad%89%e6%98%8e%e6%9b%b8%e3%80%8d9%e6%9c%8826%e6%97%a5%e6%98%9f%e6%9c%9f%e4%b8%89%e4%b8%8a%e5%8d%8810%e9%bb%9e%e9%96%8b/</t>
        </is>
      </c>
      <c r="N2851" s="7" t="inlineStr">
        <is>
          <t>許慧君</t>
        </is>
      </c>
    </row>
    <row r="2852" ht="118" customHeight="1">
      <c r="A2852" s="7">
        <f>TRUE()</f>
        <v/>
      </c>
      <c r="B2852" s="7" t="inlineStr">
        <is>
          <t>演講</t>
        </is>
      </c>
      <c r="C2852" s="7" t="n"/>
      <c r="D2852" s="14" t="n">
        <v>43361</v>
      </c>
      <c r="E2852" s="7" t="inlineStr">
        <is>
          <t>Colloquium20180925-Mathematics related to Maxwell's equations</t>
        </is>
      </c>
      <c r="F2852" s="9" t="inlineStr">
        <is>
          <t>Colloquium
Department of Physics, NCU
Mathematics related to Maxwell's equations
Speaker
鄭志豪 教授 ( Prof. Teh, Jyh-Haur)
清華大學數學系Department of Mathematics, NTHU
Date 2018.09.25 (Tue)
Time 14:00-16:00
Place S4-625</t>
        </is>
      </c>
      <c r="G2852" s="7" t="n"/>
      <c r="H2852" s="7" t="n"/>
      <c r="I2852" s="7" t="n"/>
      <c r="J2852" s="7" t="n"/>
      <c r="K2852" s="7" t="n"/>
      <c r="L2852" s="7" t="n"/>
      <c r="M2852" s="7" t="inlineStr">
        <is>
          <t>https://www.phy.ncu.edu.tw/news/colloquium20180925-mathematics-related-to-maxwells-equations/</t>
        </is>
      </c>
      <c r="N2852" s="7" t="inlineStr">
        <is>
          <t>許慧君</t>
        </is>
      </c>
    </row>
    <row r="2853">
      <c r="A2853" s="7">
        <f>TRUE()</f>
        <v/>
      </c>
      <c r="B2853" s="7" t="inlineStr">
        <is>
          <t>招生</t>
        </is>
      </c>
      <c r="C2853" s="7" t="n"/>
      <c r="D2853" s="14" t="n">
        <v>43360</v>
      </c>
      <c r="E2853" s="7" t="inlineStr">
        <is>
          <t>108學年度碩士班考試入學招生簡章</t>
        </is>
      </c>
      <c r="F2853" s="7" t="inlineStr">
        <is>
          <t>108學年度碩士班考試入學招生簡章</t>
        </is>
      </c>
      <c r="G2853" s="7" t="inlineStr">
        <is>
          <t>108學年度碩士班考試入學招生簡章</t>
        </is>
      </c>
      <c r="H2853" s="7" t="inlineStr">
        <is>
          <t>http://pdc.adm.ncu.edu.tw/Admission/%E5%90%84%E9%A0%85%E6%8B%9B%E7%94%9F/%E7%A2%A9%E5%A3%AB%E7%8F%AD%E8%80%83%E8%A9%A6/108/index.htm</t>
        </is>
      </c>
      <c r="I2853" s="7" t="n"/>
      <c r="J2853" s="7" t="n"/>
      <c r="K2853" s="7" t="n"/>
      <c r="L2853" s="7" t="n"/>
      <c r="M2853" s="7" t="inlineStr">
        <is>
          <t>https://www.phy.ncu.edu.tw/news/108%e5%ad%b8%e5%b9%b4%e5%ba%a6%e7%a2%a9%e5%a3%ab%e7%8f%ad%e8%80%83%e8%a9%a6%e5%85%a5%e5%ad%b8%e6%8b%9b%e7%94%9f%e7%b0%a1%e7%ab%a0/</t>
        </is>
      </c>
      <c r="N2853" s="7" t="inlineStr">
        <is>
          <t>許慧君</t>
        </is>
      </c>
    </row>
    <row r="2854" ht="79" customHeight="1">
      <c r="A2854" s="7">
        <f>TRUE()</f>
        <v/>
      </c>
      <c r="B2854" s="7" t="inlineStr">
        <is>
          <t>招生</t>
        </is>
      </c>
      <c r="C2854" s="7" t="n"/>
      <c r="D2854" s="14" t="n">
        <v>43360</v>
      </c>
      <c r="E2854" s="7" t="inlineStr">
        <is>
          <t>108學年度碩士班、博士班甄試入學-線上推薦信(線上上傳操作手冊)將於107年9月28日上午9時公告於網路報名系統</t>
        </is>
      </c>
      <c r="F2854" s="9" t="inlineStr">
        <is>
          <t>關於本次招生線上推薦信的部分，線上上傳資料操作手冊將於網路報名開始(107年9月28日上午9時)公告於網路報名系統最新消息中。
＊線上推薦信流程：請於線上上傳報名資料期間，於系統中選擇「推薦信」，再依您報考類系所別，點選「推薦信邀請」，輸入推薦人之基本資料(含姓名、服務機關、職稱、電子郵件、聯絡電話)後，再由系統發送一封線上推薦信至推薦人之電子信箱，請推薦人於線上完成推薦信。</t>
        </is>
      </c>
      <c r="G2854" s="7" t="n"/>
      <c r="H2854" s="7" t="n"/>
      <c r="I2854" s="7" t="n"/>
      <c r="J2854" s="7" t="n"/>
      <c r="K2854" s="7" t="n"/>
      <c r="L2854" s="7" t="n"/>
      <c r="M2854" s="7" t="inlineStr">
        <is>
          <t>https://www.phy.ncu.edu.tw/news/108%e5%ad%b8%e5%b9%b4%e5%ba%a6%e7%a2%a9%e5%a3%ab%e7%8f%ad%e3%80%81%e5%8d%9a%e5%a3%ab%e7%8f%ad%e7%94%84%e8%a9%a6%e5%85%a5%e5%ad%b8-%e7%b7%9a%e4%b8%8a%e6%8e%a8%e8%96%a6%e4%bf%a1%e7%b7%9a%e4%b8%8a/</t>
        </is>
      </c>
      <c r="N2854" s="7" t="inlineStr">
        <is>
          <t>許慧君</t>
        </is>
      </c>
    </row>
    <row r="2855" ht="66" customHeight="1">
      <c r="A2855" s="7">
        <f>TRUE()</f>
        <v/>
      </c>
      <c r="B2855" s="7" t="inlineStr">
        <is>
          <t>其他</t>
        </is>
      </c>
      <c r="C2855" s="7" t="n"/>
      <c r="D2855" s="14" t="n">
        <v>43360</v>
      </c>
      <c r="E2855" s="7" t="inlineStr">
        <is>
          <t>1071物理系研究生畢業離校手續Graduate Students’GraduationSchool Leaving Procedure of the Physics Department</t>
        </is>
      </c>
      <c r="F2855" s="9" t="inlineStr">
        <is>
          <t>物理系研究生畢業離校手續Graduate Students’GraduationSchool Leaving Procedure of the Physics Department
1071畢業離校相關公告1070913
物理系離校系所同意書Graduation Form of the Physics Department of National Central University</t>
        </is>
      </c>
      <c r="G2855" s="7" t="inlineStr">
        <is>
          <t>物理系研究生畢業離校手續Graduate Students’GraduationSchool Leaving Proce</t>
        </is>
      </c>
      <c r="H2855" s="7" t="inlineStr">
        <is>
          <t>http://www.phy.ncu.edu.tw/wp-content/uploads/2018/09/物理系研究生畢業離校手續Graduate-Students’GraduationSchool-Leaving-Procedure-of-the-Physics-Department-1.pdf</t>
        </is>
      </c>
      <c r="I2855" s="7" t="inlineStr">
        <is>
          <t>1071畢業離校相關公告1070913</t>
        </is>
      </c>
      <c r="J2855" s="7" t="inlineStr">
        <is>
          <t>http://www.phy.ncu.edu.tw/wp-content/uploads/2018/09/1071畢業離校相關公告1070913.pdf</t>
        </is>
      </c>
      <c r="K2855" s="7" t="inlineStr">
        <is>
          <t>物理系離校系所同意書Graduation Form of the Physics Department of Natio</t>
        </is>
      </c>
      <c r="L2855" s="7" t="inlineStr">
        <is>
          <t>http://www.phy.ncu.edu.tw/wp-content/uploads/2018/09/物理系離校系所同意書Graduation-Form-of-the-Physics-Department-of-National-Central-University-.pdf</t>
        </is>
      </c>
      <c r="M2855" s="7" t="inlineStr">
        <is>
          <t>https://www.phy.ncu.edu.tw/news/1071%e7%89%a9%e7%90%86%e7%b3%bb%e7%a0%94%e7%a9%b6%e7%94%9f%e7%95%a2%e6%a5%ad%e9%9b%a2%e6%a0%a1%e6%89%8b%e7%ba%8cgraduate-studentsgraduationschool-leaving-procedure-of-the-physics-department/</t>
        </is>
      </c>
      <c r="N2855" s="7" t="inlineStr">
        <is>
          <t>許慧君</t>
        </is>
      </c>
    </row>
    <row r="2856" ht="53" customHeight="1">
      <c r="A2856" s="7">
        <f>TRUE()</f>
        <v/>
      </c>
      <c r="B2856" s="7" t="inlineStr">
        <is>
          <t>其他</t>
        </is>
      </c>
      <c r="C2856" s="7" t="n"/>
      <c r="D2856" s="14" t="n">
        <v>43360</v>
      </c>
      <c r="E2856" s="7" t="inlineStr">
        <is>
          <t>賀!李明晏同學榮獲科技部 106年度大專學生研究計畫研究創作獎</t>
        </is>
      </c>
      <c r="F2856" s="9" t="inlineStr">
        <is>
          <t>計畫編號  106-2813-C-008 -025 -M
計畫名稱  Higgs decays to Z and one photon related analysis with the 13 TeV data to be collected in 2017 
指導教授  郭家銘副教授</t>
        </is>
      </c>
      <c r="G2856" s="7" t="n"/>
      <c r="H2856" s="7" t="n"/>
      <c r="I2856" s="7" t="n"/>
      <c r="J2856" s="7" t="n"/>
      <c r="K2856" s="7" t="n"/>
      <c r="L2856" s="7" t="n"/>
      <c r="M2856" s="7" t="inlineStr">
        <is>
          <t>https://www.phy.ncu.edu.tw/news/%e8%b3%80%e6%9d%8e%e6%98%8e%e6%99%8f%e5%90%8c%e5%ad%b8%e6%a6%ae%e7%8d%b2%e7%a7%91%e6%8a%80%e9%83%a8-106%e5%b9%b4%e5%ba%a6%e5%a4%a7%e5%b0%88%e5%ad%b8%e7%94%9f%e7%a0%94%e7%a9%b6%e8%a8%88%e7%95%ab/</t>
        </is>
      </c>
      <c r="N2856" s="7" t="inlineStr">
        <is>
          <t>許慧君</t>
        </is>
      </c>
    </row>
    <row r="2857">
      <c r="A2857" s="7">
        <f>TRUE()</f>
        <v/>
      </c>
      <c r="B2857" s="7" t="inlineStr">
        <is>
          <t>招生</t>
        </is>
      </c>
      <c r="C2857" s="7" t="n"/>
      <c r="D2857" s="14" t="n">
        <v>43357</v>
      </c>
      <c r="E2857" s="7" t="inlineStr">
        <is>
          <t>108學年度碩士班、博士班甄試入學招生簡章</t>
        </is>
      </c>
      <c r="F2857" s="7" t="inlineStr">
        <is>
          <t>108學年度碩士班、博士班甄試入學招生簡章</t>
        </is>
      </c>
      <c r="G2857" s="7" t="inlineStr">
        <is>
          <t>108學年度碩士班、博士班甄試入學招生簡章</t>
        </is>
      </c>
      <c r="H2857" s="7" t="inlineStr">
        <is>
          <t>http://pdc.adm.ncu.edu.tw/Admission/%E5%90%84%E9%A0%85%E6%8B%9B%E7%94%9F/%E7%A2%A9%E5%8D%9A%E7%8F%AD%E7%94%84%E8%A9%A6/108/index.htm</t>
        </is>
      </c>
      <c r="I2857" s="7" t="n"/>
      <c r="J2857" s="7" t="n"/>
      <c r="K2857" s="7" t="n"/>
      <c r="L2857" s="7" t="n"/>
      <c r="M2857" s="7" t="inlineStr">
        <is>
          <t>https://www.phy.ncu.edu.tw/news/108%e5%ad%b8%e5%b9%b4%e5%ba%a6%e7%a2%a9%e5%a3%ab%e7%8f%ad%e3%80%81%e5%8d%9a%e5%a3%ab%e7%8f%ad%e7%94%84%e8%a9%a6%e5%85%a5%e5%ad%b8%e6%8b%9b%e7%94%9f%e7%b0%a1%e7%ab%a0/</t>
        </is>
      </c>
      <c r="N2857" s="7" t="inlineStr">
        <is>
          <t>許慧君</t>
        </is>
      </c>
    </row>
    <row r="2858" ht="297" customHeight="1">
      <c r="A2858" s="7">
        <f>TRUE()</f>
        <v/>
      </c>
      <c r="B2858" s="7" t="inlineStr">
        <is>
          <t>其他</t>
        </is>
      </c>
      <c r="C2858" s="7" t="n"/>
      <c r="D2858" s="14" t="n">
        <v>43355</v>
      </c>
      <c r="E2858" s="7" t="inlineStr">
        <is>
          <t>1071新數位學習系統 ee-class 教育訓練,開放報名中</t>
        </is>
      </c>
      <c r="F2858" s="9" t="inlineStr">
        <is>
          <t>新數位學習系統 ee-class 教與學的好幫手
-&gt; 整合 EverCam 錄製螢幕，隨時分享數位教材
-&gt; 在影片畫重點寫筆記，統計問題與重點分布，了解卡關處
-&gt; 路徑: Portal -&gt;校務行政-&gt;教務服務-&gt;ee-class系統
報名網址: https://goo.gl/forms/R84Lq2HCaDN9HO7X2
每場報名人數 : 限定60名 (歡迎教師 與 TA報名)
本學期教育訓練場次 :
第一場 9/26 (三) 10:00-12:00 志希館 I-202 (2樓電腦教室)
第二場 9/27 (四) 10:00-12:00 志希館 I-202 (2樓電腦教室)
第三場 9/28 (五) 10:00-12:00 志希館 I-002 (地下室1樓電腦教室)
聯絡人: 教務處課務組/教發中心 胡小姐 57169、施小姐 57132
活動時間
2018-09-26 10:00 至 2018-09-28 12:00
活動地點
志希館 I-202/I-002
聯       絡
課務組-胡小姐
電       話
57169
電子郵件
som526@cc.ncu.edu.tw
相關網址
https://goo.gl/forms/R84Lq2HCaDN9HO7X2</t>
        </is>
      </c>
      <c r="G2858" s="7" t="inlineStr">
        <is>
          <t>https://goo.gl/forms/R84Lq2HCaDN9HO7X2</t>
        </is>
      </c>
      <c r="H2858" s="7" t="inlineStr">
        <is>
          <t>https://goo.gl/forms/R84Lq2HCaDN9HO7X2</t>
        </is>
      </c>
      <c r="I2858" s="7" t="inlineStr">
        <is>
          <t>https://goo.gl/forms/R84Lq2HCaDN9HO7X2</t>
        </is>
      </c>
      <c r="J2858" s="7" t="inlineStr">
        <is>
          <t>https://goo.gl/forms/R84Lq2HCaDN9HO7X2</t>
        </is>
      </c>
      <c r="K2858" s="7" t="n"/>
      <c r="L2858" s="7" t="n"/>
      <c r="M2858" s="7" t="inlineStr">
        <is>
          <t>https://www.phy.ncu.edu.tw/news/1071%e6%96%b0%e6%95%b8%e4%bd%8d%e5%ad%b8%e7%bf%92%e7%b3%bb%e7%b5%b1-ee-class-%e6%95%99%e8%82%b2%e8%a8%93%e7%b7%b4%e9%96%8b%e6%94%be%e5%a0%b1%e5%90%8d%e4%b8%ad/</t>
        </is>
      </c>
      <c r="N2858" s="7" t="inlineStr">
        <is>
          <t>許慧君</t>
        </is>
      </c>
    </row>
    <row r="2859" ht="27" customHeight="1">
      <c r="A2859" s="7">
        <f>TRUE()</f>
        <v/>
      </c>
      <c r="B2859" s="7" t="inlineStr">
        <is>
          <t>招生</t>
        </is>
      </c>
      <c r="C2859" s="7" t="n"/>
      <c r="D2859" s="14" t="n">
        <v>43355</v>
      </c>
      <c r="E2859" s="7" t="inlineStr">
        <is>
          <t>108學年度碩、博士班甄試入學招生公告</t>
        </is>
      </c>
      <c r="F2859" s="9" t="inlineStr">
        <is>
          <t>http://pdc.adm.ncu.edu.tw/postM/post/adm/1070911_1.pdf
網路報名時間為107年9月28日(上午9時)至10月4日(下午3時30分)</t>
        </is>
      </c>
      <c r="G2859" s="7" t="inlineStr">
        <is>
          <t>http://pdc.adm.ncu.edu.tw/postM/post/adm/1070911_1.pdf</t>
        </is>
      </c>
      <c r="H2859" s="7" t="inlineStr">
        <is>
          <t>http://pdc.adm.ncu.edu.tw/postM/post/adm/1070911_1.pdf</t>
        </is>
      </c>
      <c r="I2859" s="7" t="n"/>
      <c r="J2859" s="7" t="n"/>
      <c r="K2859" s="7" t="n"/>
      <c r="L2859" s="7" t="n"/>
      <c r="M2859" s="7" t="inlineStr">
        <is>
          <t>https://www.phy.ncu.edu.tw/news/108%e5%ad%b8%e5%b9%b4%e5%ba%a6%e7%a2%a9%e3%80%81%e5%8d%9a%e5%a3%ab%e7%8f%ad%e7%94%84%e8%a9%a6%e5%85%a5%e5%ad%b8%e6%8b%9b%e7%94%9f%e5%85%ac%e5%91%8a/</t>
        </is>
      </c>
      <c r="N2859" s="7" t="inlineStr">
        <is>
          <t>許慧君</t>
        </is>
      </c>
    </row>
    <row r="2860" ht="131" customHeight="1">
      <c r="A2860" s="7">
        <f>TRUE()</f>
        <v/>
      </c>
      <c r="B2860" s="7" t="inlineStr">
        <is>
          <t>演講</t>
        </is>
      </c>
      <c r="C2860" s="7" t="n"/>
      <c r="D2860" s="14" t="n">
        <v>43354</v>
      </c>
      <c r="E2860" s="7" t="inlineStr">
        <is>
          <t>Colloquium20180918-Climate, Civil Society, and Democracy  氣候變遷, 公民社會與民主</t>
        </is>
      </c>
      <c r="F2860" s="9" t="inlineStr">
        <is>
          <t>Colloquium
Department of Physics, NCU
Climate, Civil Society, and Democracy
氣候變遷, 公民社會與民主
Speaker
Prof. Lin, Thung-Hong (林宗弘)
Institute of Sociology, Academia Sinica中央研究院社會學研究所
Date 2018.09.18 (Tue)
Time 14:00-16:00
Place S4-625</t>
        </is>
      </c>
      <c r="G2860" s="7" t="n"/>
      <c r="H2860" s="7" t="n"/>
      <c r="I2860" s="7" t="n"/>
      <c r="J2860" s="7" t="n"/>
      <c r="K2860" s="7" t="n"/>
      <c r="L2860" s="7" t="n"/>
      <c r="M2860" s="7" t="inlineStr">
        <is>
          <t>https://www.phy.ncu.edu.tw/news/colloquium20180918-climate-civil-society-and-democracy-%e6%b0%a3%e5%80%99%e8%ae%8a%e9%81%b7-%e5%85%ac%e6%b0%91%e7%a4%be%e6%9c%83%e8%88%87%e6%b0%91%e4%b8%bb/</t>
        </is>
      </c>
      <c r="N2860" s="7" t="inlineStr">
        <is>
          <t>許慧君</t>
        </is>
      </c>
    </row>
    <row r="2861">
      <c r="A2861" s="7">
        <f>TRUE()</f>
        <v/>
      </c>
      <c r="B2861" s="7" t="inlineStr">
        <is>
          <t>其他</t>
        </is>
      </c>
      <c r="C2861" s="7" t="n"/>
      <c r="D2861" s="14" t="n">
        <v>43354</v>
      </c>
      <c r="E2861" s="7" t="inlineStr">
        <is>
          <t>跨領域學習</t>
        </is>
      </c>
      <c r="F2861" s="7" t="n"/>
      <c r="G2861" s="7" t="inlineStr">
        <is>
          <t>http://www.phy.ncu.edu.tw/wp-content/uploads/2018/09/註冊_跨域_A</t>
        </is>
      </c>
      <c r="H2861" s="7" t="inlineStr">
        <is>
          <t>http://www.phy.ncu.edu.tw/wp-content/uploads/2018/09/註冊_跨域_A4_S.jpg</t>
        </is>
      </c>
      <c r="I2861" s="7" t="n"/>
      <c r="J2861" s="7" t="n"/>
      <c r="K2861" s="7" t="n"/>
      <c r="L2861" s="7" t="n"/>
      <c r="M2861" s="7" t="inlineStr">
        <is>
          <t>https://www.phy.ncu.edu.tw/news/%e8%b7%a8%e9%a0%98%e5%9f%9f%e5%ad%b8%e7%bf%92/</t>
        </is>
      </c>
      <c r="N2861" s="7" t="inlineStr">
        <is>
          <t>許慧君</t>
        </is>
      </c>
    </row>
    <row r="2862">
      <c r="A2862" s="7">
        <f>TRUE()</f>
        <v/>
      </c>
      <c r="B2862" s="7" t="inlineStr">
        <is>
          <t>其他</t>
        </is>
      </c>
      <c r="C2862" s="7" t="n"/>
      <c r="D2862" s="14" t="n">
        <v>43353</v>
      </c>
      <c r="E2862" s="7" t="inlineStr">
        <is>
          <t>107-1物理系教室異動公告0910</t>
        </is>
      </c>
      <c r="F2862" s="7" t="n"/>
      <c r="G2862" s="7" t="inlineStr">
        <is>
          <t>http://www.phy.ncu.edu.tw/wp-content/uploads/2018/09/物理系教室異動</t>
        </is>
      </c>
      <c r="H2862" s="7" t="inlineStr">
        <is>
          <t>http://www.phy.ncu.edu.tw/wp-content/uploads/2018/09/物理系教室異動公告-2.jpg</t>
        </is>
      </c>
      <c r="I2862" s="7" t="n"/>
      <c r="J2862" s="7" t="n"/>
      <c r="K2862" s="7" t="n"/>
      <c r="L2862" s="7" t="n"/>
      <c r="M2862" s="7" t="inlineStr">
        <is>
          <t>https://www.phy.ncu.edu.tw/news/107-1%e7%89%a9%e7%90%86%e7%b3%bb%e6%95%99%e5%ae%a4%e7%95%b0%e5%8b%95%e5%85%ac%e5%91%8a0910/</t>
        </is>
      </c>
      <c r="N2862" s="7" t="inlineStr">
        <is>
          <t>許慧君</t>
        </is>
      </c>
    </row>
    <row r="2863">
      <c r="A2863" s="7">
        <f>TRUE()</f>
        <v/>
      </c>
      <c r="B2863" s="7" t="inlineStr">
        <is>
          <t>其他</t>
        </is>
      </c>
      <c r="C2863" s="7" t="n"/>
      <c r="D2863" s="14" t="n">
        <v>43353</v>
      </c>
      <c r="E2863" s="7" t="inlineStr">
        <is>
          <t>通識自主微課程說明會</t>
        </is>
      </c>
      <c r="F2863" s="7" t="n"/>
      <c r="G2863" s="7" t="inlineStr">
        <is>
          <t>http://www.phy.ncu.edu.tw/wp-content/uploads/2018/09/海報-微課程說</t>
        </is>
      </c>
      <c r="H2863" s="7" t="inlineStr">
        <is>
          <t>http://www.phy.ncu.edu.tw/wp-content/uploads/2018/09/海報-微課程說明會-1.jpg</t>
        </is>
      </c>
      <c r="I2863" s="7" t="n"/>
      <c r="J2863" s="7" t="n"/>
      <c r="K2863" s="7" t="n"/>
      <c r="L2863" s="7" t="n"/>
      <c r="M2863" s="7" t="inlineStr">
        <is>
          <t>https://www.phy.ncu.edu.tw/news/%e9%80%9a%e8%ad%98%e8%87%aa%e4%b8%bb%e7%82%ba%e8%aa%b2%e7%a8%8b%e8%aa%aa%e6%98%8e%e6%9c%83/</t>
        </is>
      </c>
      <c r="N2863" s="7" t="inlineStr">
        <is>
          <t>許慧君</t>
        </is>
      </c>
    </row>
    <row r="2864">
      <c r="A2864" s="7">
        <f>TRUE()</f>
        <v/>
      </c>
      <c r="B2864" s="7" t="inlineStr">
        <is>
          <t>其他</t>
        </is>
      </c>
      <c r="C2864" s="7" t="n"/>
      <c r="D2864" s="14" t="n">
        <v>43350</v>
      </c>
      <c r="E2864" s="7" t="inlineStr">
        <is>
          <t>107-1物理系教室異動公告0907</t>
        </is>
      </c>
      <c r="F2864" s="7" t="n"/>
      <c r="G2864" s="7" t="inlineStr">
        <is>
          <t>http://www.phy.ncu.edu.tw/wp-content/uploads/2018/09/物理系教室異動</t>
        </is>
      </c>
      <c r="H2864" s="7" t="inlineStr">
        <is>
          <t>http://www.phy.ncu.edu.tw/wp-content/uploads/2018/09/物理系教室異動公告.jpg</t>
        </is>
      </c>
      <c r="I2864" s="7" t="n"/>
      <c r="J2864" s="7" t="n"/>
      <c r="K2864" s="7" t="n"/>
      <c r="L2864" s="7" t="n"/>
      <c r="M2864" s="7" t="inlineStr">
        <is>
          <t>https://www.phy.ncu.edu.tw/news/107-1%e7%89%a9%e7%90%86%e7%b3%bb%e6%95%99%e5%ae%a4%e7%95%b0%e5%8b%95%e5%85%ac%e5%91%8a/</t>
        </is>
      </c>
      <c r="N2864" s="7" t="inlineStr">
        <is>
          <t>許慧君</t>
        </is>
      </c>
    </row>
    <row r="2865" ht="118" customHeight="1">
      <c r="A2865" s="7">
        <f>TRUE()</f>
        <v/>
      </c>
      <c r="B2865" s="7" t="inlineStr">
        <is>
          <t>演講</t>
        </is>
      </c>
      <c r="C2865" s="7" t="n"/>
      <c r="D2865" s="14" t="n">
        <v>43350</v>
      </c>
      <c r="E2865" s="7" t="inlineStr">
        <is>
          <t>Colloquium20180911-107學年度研究生新生心理適應到所座談高C/P值之研究生生活</t>
        </is>
      </c>
      <c r="F2865" s="9" t="inlineStr">
        <is>
          <t>Colloquium
Department of Physics, NCU
107學年度研究生新生心理適應到所座談高C/P值之研究生生活
Speaker
講師:劉煥祥老師
實習心理師:田怡芬小姐
Date 2018.09.11 (Tue)
Time 14:00-16:00
Place S4-625</t>
        </is>
      </c>
      <c r="G2865" s="7" t="n"/>
      <c r="H2865" s="7" t="n"/>
      <c r="I2865" s="7" t="n"/>
      <c r="J2865" s="7" t="n"/>
      <c r="K2865" s="7" t="n"/>
      <c r="L2865" s="7" t="n"/>
      <c r="M2865" s="7" t="inlineStr">
        <is>
          <t>https://www.phy.ncu.edu.tw/news/colloquium20180911-107%e5%ad%b8%e5%b9%b4%e5%ba%a6%e7%a0%94%e7%a9%b6%e7%94%9f%e6%96%b0%e7%94%9f%e5%bf%83%e7%90%86%e9%81%a9%e6%87%89%e5%88%b0%e6%89%80%e5%ba%a7%e8%ab%87%e9%ab%98c-p%e5%80%bc%e4%b9%8b/</t>
        </is>
      </c>
      <c r="N2865" s="7" t="inlineStr">
        <is>
          <t>許慧君</t>
        </is>
      </c>
    </row>
    <row r="2866">
      <c r="A2866" s="7">
        <f>TRUE()</f>
        <v/>
      </c>
      <c r="B2866" s="7" t="inlineStr">
        <is>
          <t>其他</t>
        </is>
      </c>
      <c r="C2866" s="7" t="n"/>
      <c r="D2866" s="14" t="n">
        <v>43347</v>
      </c>
      <c r="E2866" s="7" t="inlineStr">
        <is>
          <t>1070929中大物理五十週年系慶~建議篇~</t>
        </is>
      </c>
      <c r="F2866" s="7" t="inlineStr">
        <is>
          <t>https://youtu.be/WpjtiMOrQPY</t>
        </is>
      </c>
      <c r="G2866" s="7" t="n"/>
      <c r="H2866" s="7" t="n"/>
      <c r="I2866" s="7" t="n"/>
      <c r="J2866" s="7" t="n"/>
      <c r="K2866" s="7" t="n"/>
      <c r="L2866" s="7" t="n"/>
      <c r="M2866" s="7" t="inlineStr">
        <is>
          <t>https://www.phy.ncu.edu.tw/news/1070929%e4%b8%ad%e5%a4%a7%e7%89%a9%e7%90%86%e4%ba%94%e5%8d%81%e9%80%b1%e5%b9%b4%e7%b3%bb%e6%85%b6%e5%bb%ba%e8%ad%b0%e7%af%87/</t>
        </is>
      </c>
      <c r="N2866" s="7" t="inlineStr">
        <is>
          <t>許慧君</t>
        </is>
      </c>
    </row>
    <row r="2867" ht="79" customHeight="1">
      <c r="A2867" s="7">
        <f>TRUE()</f>
        <v/>
      </c>
      <c r="B2867" s="7" t="inlineStr">
        <is>
          <t>其他</t>
        </is>
      </c>
      <c r="C2867" s="7" t="n"/>
      <c r="D2867" s="14" t="n">
        <v>43347</v>
      </c>
      <c r="E2867" s="7" t="inlineStr">
        <is>
          <t>物理系二手書跳蚤市場</t>
        </is>
      </c>
      <c r="F2867" s="9" t="inlineStr">
        <is>
          <t>日期：9/3（一）～9/28（五）
 時間：09：00 - 12：00
            14：00 - 16：00
地點：六樓629物理系辦公室
內容：展售二手物理類書籍，意者可直接購買。
★期間如有需代為拍賣的二手物理類書籍，亦可送至系辦。</t>
        </is>
      </c>
      <c r="G2867" s="7" t="n"/>
      <c r="H2867" s="7" t="n"/>
      <c r="I2867" s="7" t="n"/>
      <c r="J2867" s="7" t="n"/>
      <c r="K2867" s="7" t="n"/>
      <c r="L2867" s="7" t="n"/>
      <c r="M2867" s="7" t="inlineStr">
        <is>
          <t>https://www.phy.ncu.edu.tw/news/%e7%89%a9%e7%90%86%e7%b3%bb%e4%ba%8c%e6%89%8b%e6%9b%b8%e8%b7%b3%e8%9a%a4%e5%b8%82%e5%a0%b4-6/</t>
        </is>
      </c>
      <c r="N2867" s="7" t="inlineStr">
        <is>
          <t>許慧君</t>
        </is>
      </c>
    </row>
    <row r="2868" ht="66" customHeight="1">
      <c r="A2868" s="7">
        <f>TRUE()</f>
        <v/>
      </c>
      <c r="B2868" s="7" t="inlineStr">
        <is>
          <t>其他</t>
        </is>
      </c>
      <c r="C2868" s="7" t="n"/>
      <c r="D2868" s="14" t="n">
        <v>43346</v>
      </c>
      <c r="E2868" s="7" t="inlineStr">
        <is>
          <t>(停水公告) 107年9月15日,本(健雄)館水塔清洗作業</t>
        </is>
      </c>
      <c r="F2868" s="9" t="inlineStr">
        <is>
          <t>本(健雄)館地下室蓄水池及頂樓水塔清洗作業，敬請配合並轉知!
時間 : 107年9月15日(星期六) 09：00至17：00
本棟自來水及地下水屆時將停止供水，
實驗室儀器設備需用水者請留意，
廁所用水請儲水備用。</t>
        </is>
      </c>
      <c r="G2868" s="7" t="n"/>
      <c r="H2868" s="7" t="n"/>
      <c r="I2868" s="7" t="n"/>
      <c r="J2868" s="7" t="n"/>
      <c r="K2868" s="7" t="n"/>
      <c r="L2868" s="7" t="n"/>
      <c r="M2868" s="7" t="inlineStr">
        <is>
          <t>https://www.phy.ncu.edu.tw/news/%e5%81%9c%e6%b0%b4%e5%85%ac%e5%91%8a-107%e5%b9%b49%e6%9c%8815%e6%97%a5%e6%9c%ac%e5%81%a5%e9%9b%84%e9%a4%a8%e6%b0%b4%e5%a1%94%e6%b8%85%e6%b4%97%e4%bd%9c%e6%a5%ad/</t>
        </is>
      </c>
      <c r="N2868" s="7" t="inlineStr">
        <is>
          <t>許慧君</t>
        </is>
      </c>
    </row>
    <row r="2869" ht="261" customHeight="1">
      <c r="A2869" s="7">
        <f>TRUE()</f>
        <v/>
      </c>
      <c r="B2869" s="7" t="inlineStr">
        <is>
          <t>其他</t>
        </is>
      </c>
      <c r="C2869" s="7" t="n"/>
      <c r="D2869" s="14" t="n">
        <v>43346</v>
      </c>
      <c r="E2869" s="7" t="inlineStr">
        <is>
          <t>107學年度大學部導師分配</t>
        </is>
      </c>
      <c r="F2869" s="9" t="inlineStr">
        <is>
          <t>【107學年度大學部導師分配作業】
1) 登記導師：即日起至~9/14 (五)，請大三、大四(含延修生，原陳永富導生除外) 至下列網址登記導師志願序，截止日後依志願序安排，大三每位導師導生上限：17位，大四每位導師導生上限：21位(陳永富老師扣除原導生尚餘4名額)，如同一導師同一志願者超過前述限定名額，則以抽籤方式決定。逾期未登記者由系辦分配。預計9/21(五)公告導師生名單。
大三學生登記處：https://goo.gl/JZeZCA
大四學生登記處(含延修生，原陳永富導生除外)：https://goo.gl/sCdDPj
2) 大二轉系生/轉學生請任選一位大二導師，請逕向系辦吳小姐登記。若因補修大一實驗課，認為與大一導師較為熟悉，經導師委員會召集人及導師本人同意，可由大一導師擔任導師。
*導生分配方式：
1) 一、二年級學生原則上由「實驗物理」課程三位授課老師擔任導師，導生則以修課學生為主。
2) 三年級學生就已指定之導師中自由選擇登記。
3) 學生於修業期間，原則上一、二年級時同一位導師，三、四年級時同一位導師。
*107學年度導師名單：
1) 大一：伊林、陳培亮、郭家銘；
2) 大二：羅夢凡、溫偉源、陳俞融；
3) 大三：鄭王曜、薛雅薇、江祖永；
4) 大四：瞿怡仁、廖文德、陳永富 (陳永富續帶106導生)。</t>
        </is>
      </c>
      <c r="G2869" s="7" t="inlineStr">
        <is>
          <t>https://goo.gl/JZeZCA</t>
        </is>
      </c>
      <c r="H2869" s="7" t="inlineStr">
        <is>
          <t>https://goo.gl/JZeZCA</t>
        </is>
      </c>
      <c r="I2869" s="7" t="inlineStr">
        <is>
          <t>https://goo.gl/sCdDPj</t>
        </is>
      </c>
      <c r="J2869" s="7" t="inlineStr">
        <is>
          <t>https://goo.gl/sCdDPj</t>
        </is>
      </c>
      <c r="K2869" s="7" t="n"/>
      <c r="L2869" s="7" t="n"/>
      <c r="M2869" s="7" t="inlineStr">
        <is>
          <t>https://www.phy.ncu.edu.tw/news/107%e5%ad%b8%e5%b9%b4%e5%ba%a6%e5%a4%a7%e5%ad%b8%e9%83%a8%e5%b0%8e%e5%b8%ab%e5%88%86%e9%85%8d/</t>
        </is>
      </c>
      <c r="N2869" s="7" t="inlineStr">
        <is>
          <t>吳菁穗</t>
        </is>
      </c>
    </row>
    <row r="2870" ht="409.6" customHeight="1">
      <c r="A2870" s="7">
        <f>TRUE()</f>
        <v/>
      </c>
      <c r="B2870" s="7" t="inlineStr">
        <is>
          <t>其他</t>
        </is>
      </c>
      <c r="C2870" s="7" t="n"/>
      <c r="D2870" s="14" t="n">
        <v>43346</v>
      </c>
      <c r="E2870" s="7" t="inlineStr">
        <is>
          <t>107-1課程助教TA-1070903-助教報到程序Teaching assistant application procedures</t>
        </is>
      </c>
      <c r="F2870" s="9" t="inlineStr">
        <is>
          <t>助教報到程序Teaching assistant application procedures
配合國立中央大學「教學獎助生相關辦法」，擔任課程助教領取助學金者，需完成下列各項事宜。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請務必於9/12前完成下列事項，方可領取到助學金
Please complete and submit the following documents before Sep 12 in order to receive the scholarship:
步驟一 備妥下列四種文件(1)-(4)繳交至系辦。
Step 1 Prepare the following four documents (1)-(4) and submit to Department Office .
(1)『助學金申請書』:請登入獎助學金暨工讀管理系統線上填寫申請表後，印出紙本簽名，並經指導教授簽名後繳交。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1071 物理系課程助教(助學金單位X)
1071 Physics department TA(unit amount x)
(2)附件一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(3)附件二 助教切結書:請印出附件紙本簽名繳交。
Attachment 2 Teacher's Assistant Affidavit: Please provide a printed and signed hard copy.
附件二 助教同意切結書TA agreement affidavit
(4)附件三 國立中央大學獎助生暨學生兼任助理學習與勞僱型態同意書10710-10712: 請與授課老師一起討論填寫，並經授課教師簽名後繳交。
Attachment 3 National Central University Student Teaching Assistant Part-time Employment Consent Form10710-10712: Please fill out the consent form after discussion with the course professor. The form should be turned in after being signed by the professor.
附件三 國立中央大學獎助生暨學生兼任助理學習與勞僱型態同意書10710-10712
步驟二 人事系統資料登錄: 請登入本校入口網站https://portal.ncu.edu.tw/---學生相關服務---生活助學服務---人事系統 完成資料登錄 (需上傳保密切結書)
Step 2 Personnel system data input: Please log into the school website https://portal.ncu.edu.tw/---Student services---life services---Human system, and complete the data input (Upload the Confidential Affidavit)
經分配擔任助教者需選修『PH9994物理教學研習I』。（系辦會於加退選期間代為加選）
Successful appointees are required to register for the course “PH9994 Special Topics on Teaching Physics I”.
依研究生修業規定，修業期間碩士生至少需擔任一學期課程助教、博士生至少需擔任兩學期課程助教，方可畢業。
The Graduate Student’s Course Regulations require master students to serve as TAs for at least one semester, while doctoral students must serve for at least two semesters as part of the criteria for graduation.
學期末時，應完成各項授課教授指定之實習事項及學習報告(學期末時會再公告繳交日期) (如附件四教學助理教學實務課程學習成果報告)。
The applicant should complete the various work-study tasks and reports assigned by their supervising professor by the end of the term (Submission deadline for this material will be announced at the end of the term) (E.g.: Attach…（內容過長截斷，完整內容見原始連結）</t>
        </is>
      </c>
      <c r="G2870" s="7" t="inlineStr">
        <is>
          <t>助教報到程序Teaching assistant application procedures</t>
        </is>
      </c>
      <c r="H2870" s="7" t="inlineStr">
        <is>
          <t>http://www.phy.ncu.edu.tw/wp-content/uploads/2018/09/助教報到程序Teaching-assistant-application-procedures.pdf</t>
        </is>
      </c>
      <c r="I2870" s="7" t="inlineStr">
        <is>
          <t>https://portal.ncu.edu.tw/---學生相關服務---生活助學服務</t>
        </is>
      </c>
      <c r="J2870" s="7" t="inlineStr">
        <is>
          <t>https://portal.ncu.edu.tw/---學生相關服務---生活助學服務</t>
        </is>
      </c>
      <c r="K2870" s="7" t="inlineStr">
        <is>
          <t>https://portal.ncu.edu.tw/---Student</t>
        </is>
      </c>
      <c r="L2870" s="7" t="inlineStr">
        <is>
          <t>https://portal.ncu.edu.tw/---Student</t>
        </is>
      </c>
      <c r="M2870" s="7" t="inlineStr">
        <is>
          <t>https://www.phy.ncu.edu.tw/news/107-1%e8%aa%b2%e7%a8%8b%e5%8a%a9%e6%95%99ta-1070903-%e5%8a%a9%e6%95%99%e5%a0%b1%e5%88%b0%e7%a8%8b%e5%ba%8fteaching-assistant-application-procedures/</t>
        </is>
      </c>
      <c r="N2870" s="7" t="inlineStr">
        <is>
          <t>許慧君</t>
        </is>
      </c>
    </row>
    <row r="2871">
      <c r="A2871" s="7">
        <f>TRUE()</f>
        <v/>
      </c>
      <c r="B2871" s="7" t="inlineStr">
        <is>
          <t>獎學金</t>
        </is>
      </c>
      <c r="C2871" s="7" t="n"/>
      <c r="D2871" s="14" t="n">
        <v>43342</v>
      </c>
      <c r="E2871" s="7" t="inlineStr">
        <is>
          <t>1071校內專屬獎學金一覽表</t>
        </is>
      </c>
      <c r="F2871" s="7" t="inlineStr">
        <is>
          <t>1071校內專屬獎學金一覽表</t>
        </is>
      </c>
      <c r="G2871" s="7" t="inlineStr">
        <is>
          <t>1071校內專屬獎學金一覽表</t>
        </is>
      </c>
      <c r="H2871" s="7" t="inlineStr">
        <is>
          <t>http://www.phy.ncu.edu.tw/wp-content/uploads/2018/08/1071校內專屬獎學金一覽表.pdf</t>
        </is>
      </c>
      <c r="I2871" s="7" t="inlineStr">
        <is>
          <t>http://www.phy.ncu.edu.tw/wp-content/uploads/2018/08/1071校內專</t>
        </is>
      </c>
      <c r="J2871" s="7" t="inlineStr">
        <is>
          <t>http://www.phy.ncu.edu.tw/wp-content/uploads/2018/08/1071校內專屬獎學金一覽表_頁面_1.jpg</t>
        </is>
      </c>
      <c r="K2871" s="7" t="inlineStr">
        <is>
          <t>http://www.phy.ncu.edu.tw/wp-content/uploads/2018/08/1071校內專</t>
        </is>
      </c>
      <c r="L2871" s="7" t="inlineStr">
        <is>
          <t>http://www.phy.ncu.edu.tw/wp-content/uploads/2018/08/1071校內專屬獎學金一覽表_頁面_2.jpg</t>
        </is>
      </c>
      <c r="M2871" s="7" t="inlineStr">
        <is>
          <t>https://www.phy.ncu.edu.tw/news/1071%e6%a0%a1%e5%85%a7%e5%b0%88%e5%b1%ac%e7%8d%8e%e5%ad%b8%e9%87%91%e4%b8%80%e8%a6%bd%e8%a1%a8/</t>
        </is>
      </c>
      <c r="N2871" s="7" t="inlineStr">
        <is>
          <t>許慧君</t>
        </is>
      </c>
    </row>
    <row r="2872" ht="27" customHeight="1">
      <c r="A2872" s="7">
        <f>TRUE()</f>
        <v/>
      </c>
      <c r="B2872" s="7" t="inlineStr">
        <is>
          <t>獎學金</t>
        </is>
      </c>
      <c r="C2872" s="7" t="n"/>
      <c r="D2872" s="14" t="n">
        <v>43342</v>
      </c>
      <c r="E2872" s="7" t="inlineStr">
        <is>
          <t>107-1學期中央大學優秀學生獎學金申請公告(申請截止日:9/14)</t>
        </is>
      </c>
      <c r="F2872" s="9" t="inlineStr">
        <is>
          <t>國立中央大學優秀學生獎金辦法
申請表:獎助學金系統https://cis.ncu.edu.tw/Scholarship</t>
        </is>
      </c>
      <c r="G2872" s="7" t="inlineStr">
        <is>
          <t>國立中央大學優秀學生獎金辦法</t>
        </is>
      </c>
      <c r="H2872" s="7" t="inlineStr">
        <is>
          <t>http://www.phy.ncu.edu.tw/wp-content/uploads/2018/02/%E5%9C%8B%E7%AB%8B%E4%B8%AD%E5%A4%AE%E5%A4%A7%E5%AD%B8%E5%84%AA%E7%A7%80%E5%AD%B8%E7%94%9F%E7%8D%8E%E9%87%91%E8%BE%A6%E6%B3%95.pdf</t>
        </is>
      </c>
      <c r="I2872" s="7" t="inlineStr">
        <is>
          <t>https://cis.ncu.edu.tw/Scholarship</t>
        </is>
      </c>
      <c r="J2872" s="7" t="inlineStr">
        <is>
          <t>https://cis.ncu.edu.tw/Scholarship</t>
        </is>
      </c>
      <c r="K2872" s="7" t="n"/>
      <c r="L2872" s="7" t="n"/>
      <c r="M2872" s="7" t="inlineStr">
        <is>
          <t>https://www.phy.ncu.edu.tw/news/107-1%e5%ad%b8%e6%9c%9f%e4%b8%ad%e5%a4%ae%e5%a4%a7%e5%ad%b8%e5%84%aa%e7%a7%80%e5%ad%b8%e7%94%9f%e7%8d%8e%e5%ad%b8%e9%87%91%e7%94%b3%e8%ab%8b%e5%85%ac%e5%91%8a%e7%94%b3%e8%ab%8b%e6%88%aa%e6%ad%a2/</t>
        </is>
      </c>
      <c r="N2872" s="7" t="inlineStr">
        <is>
          <t>許慧君</t>
        </is>
      </c>
    </row>
    <row r="2873">
      <c r="A2873" s="7">
        <f>TRUE()</f>
        <v/>
      </c>
      <c r="B2873" s="7" t="inlineStr">
        <is>
          <t>其他</t>
        </is>
      </c>
      <c r="C2873" s="7" t="n"/>
      <c r="D2873" s="14" t="n">
        <v>43342</v>
      </c>
      <c r="E2873" s="7" t="inlineStr">
        <is>
          <t>1070831緊急停水公告</t>
        </is>
      </c>
      <c r="F2873" s="7" t="n"/>
      <c r="G2873" s="7" t="inlineStr">
        <is>
          <t>http://www.phy.ncu.edu.tw/wp-content/uploads/2018/08/1.png</t>
        </is>
      </c>
      <c r="H2873" s="7" t="inlineStr">
        <is>
          <t>http://www.phy.ncu.edu.tw/wp-content/uploads/2018/08/1.png</t>
        </is>
      </c>
      <c r="I2873" s="7" t="n"/>
      <c r="J2873" s="7" t="n"/>
      <c r="K2873" s="7" t="n"/>
      <c r="L2873" s="7" t="n"/>
      <c r="M2873" s="7" t="inlineStr">
        <is>
          <t>https://www.phy.ncu.edu.tw/news/1070831%e7%b7%8a%e6%80%a5%e5%81%9c%e6%b0%b4%e5%85%ac%e5%91%8a/</t>
        </is>
      </c>
      <c r="N2873" s="7" t="inlineStr">
        <is>
          <t>許慧君</t>
        </is>
      </c>
    </row>
    <row r="2874" ht="40" customHeight="1">
      <c r="A2874" s="7">
        <f>TRUE()</f>
        <v/>
      </c>
      <c r="B2874" s="7" t="inlineStr">
        <is>
          <t>其他</t>
        </is>
      </c>
      <c r="C2874" s="7" t="n"/>
      <c r="D2874" s="14" t="n">
        <v>43342</v>
      </c>
      <c r="E2874" s="7" t="inlineStr">
        <is>
          <t>施工公告:9/5(三)~9/6(四)拆除三樓電梯旁採光罩</t>
        </is>
      </c>
      <c r="F2874" s="9" t="inlineStr">
        <is>
          <t>事由:拆除三樓電梯旁採光罩   時間:9/5(三)~9/6(四)
施工期間略有噪音，不便之處請見諒!
請避免靠近三樓電梯前及一樓陽台區域! 謝謝合作</t>
        </is>
      </c>
      <c r="G2874" s="7" t="inlineStr">
        <is>
          <t>http://www.phy.ncu.edu.tw/wp-content/uploads/2018/08/55552.j</t>
        </is>
      </c>
      <c r="H2874" s="7" t="inlineStr">
        <is>
          <t>http://www.phy.ncu.edu.tw/wp-content/uploads/2018/08/55552.jpg</t>
        </is>
      </c>
      <c r="I2874" s="7" t="inlineStr">
        <is>
          <t>http://www.phy.ncu.edu.tw/wp-content/uploads/2018/08/55550.j</t>
        </is>
      </c>
      <c r="J2874" s="7" t="inlineStr">
        <is>
          <t>http://www.phy.ncu.edu.tw/wp-content/uploads/2018/08/55550.jpg</t>
        </is>
      </c>
      <c r="K2874" s="7" t="n"/>
      <c r="L2874" s="7" t="n"/>
      <c r="M2874" s="7" t="inlineStr">
        <is>
          <t>https://www.phy.ncu.edu.tw/news/%e6%96%bd%e5%b7%a5%e5%85%ac%e5%91%8a9-5%e4%b8%899-6%e5%9b%9b%e6%8b%86%e9%99%a4%e4%b8%89%e6%a8%93%e9%9b%bb%e6%a2%af%e6%97%81%e6%8e%a1%e5%85%89%e7%bd%a9/</t>
        </is>
      </c>
      <c r="N2874" s="7" t="inlineStr">
        <is>
          <t>許慧君</t>
        </is>
      </c>
    </row>
    <row r="2875" ht="209" customHeight="1">
      <c r="A2875" s="7">
        <f>TRUE()</f>
        <v/>
      </c>
      <c r="B2875" s="7" t="inlineStr">
        <is>
          <t>獎學金</t>
        </is>
      </c>
      <c r="C2875" s="7" t="n"/>
      <c r="D2875" s="14" t="n">
        <v>43342</v>
      </c>
      <c r="E2875" s="7" t="inlineStr">
        <is>
          <t>【中大獎學金大平台說明會】有獎徵答等你來！立即報名~</t>
        </is>
      </c>
      <c r="F2875" s="9" t="inlineStr">
        <is>
          <t>為推廣本校PORTAL-獎助學金系統，簡介107學年度第1學期校內外獎學金，學務處生活輔導組舉辦【中大獎學金大平台說明會】暨有獎徵答活動，歡迎同學踴躍報名參加。全程參與同學可獲得生活知能時數1小時。
說明會各場次時間與地點：
*107年9月10日（星期一）上午11:00~12:00，秉文堂。
*107年9月13日（星期四）晚上18:30~19:30，女十四舍藝文空間。
*107年9月18日（星期二）上午11:00~12:00，女十四舍藝文空間。
報名網址：http://bit.ly/2N8XPHM
聯       絡
生活輔導組/鄭小姐
電       話
57221
電子郵件
hjcheng@ncu.edu.tw
相關網址
http://bit.ly/2N8XPHM</t>
        </is>
      </c>
      <c r="G2875" s="7" t="inlineStr">
        <is>
          <t>http://bit.ly/2N8XPHM</t>
        </is>
      </c>
      <c r="H2875" s="7" t="inlineStr">
        <is>
          <t>http://bit.ly/2N8XPHM</t>
        </is>
      </c>
      <c r="I2875" s="7" t="inlineStr">
        <is>
          <t>http://bit.ly/2N8XPHM</t>
        </is>
      </c>
      <c r="J2875" s="7" t="inlineStr">
        <is>
          <t>http://bit.ly/2N8XPHM</t>
        </is>
      </c>
      <c r="K2875" s="7" t="n"/>
      <c r="L2875" s="7" t="n"/>
      <c r="M2875" s="7" t="inlineStr">
        <is>
          <t>https://www.phy.ncu.edu.tw/news/%e3%80%8c%e7%8d%8e%e5%ad%b8%e9%87%91%e5%a4%a7%e5%b9%b3%e5%8f%b0%e3%80%8d%e8%aa%aa%e6%98%8e%e6%9c%83/</t>
        </is>
      </c>
      <c r="N2875" s="7" t="inlineStr">
        <is>
          <t>許慧君</t>
        </is>
      </c>
    </row>
    <row r="2876" ht="183" customHeight="1">
      <c r="A2876" s="7">
        <f>TRUE()</f>
        <v/>
      </c>
      <c r="B2876" s="7" t="inlineStr">
        <is>
          <t>其他</t>
        </is>
      </c>
      <c r="C2876" s="7" t="n"/>
      <c r="D2876" s="14" t="n">
        <v>43342</v>
      </c>
      <c r="E2876" s="7" t="inlineStr">
        <is>
          <t>圖書館資料庫利用課程熱烈報名中~</t>
        </is>
      </c>
      <c r="F2876" s="9" t="inlineStr">
        <is>
          <t>圖書館本學期將推出全新利用教育課程，歡迎大家一起來參加!!
報名網站：http://rapid.lib.ncu.edu.tw:8080/course/index.php
除了圖書館已排定的課程，歡迎同學以班級為單位或集合五人以上向圖書館預約課程
團體報名請邀集五人以上。
團體報名請於三週前預約。
教育訓練課程以週一~週五8:30-5:00為主。
教育訓練為客製化課程，視個別需求而定，可為單一資料庫介紹或綜合資源教學。
教育訓練課程地點皆為總圖書館地下一樓推廣教室，需更改上課地點者，請另行提出。
報名網址 http://rapid.lib.ncu.edu.tw:8080/course/groupSignUp.php
本館收到報名後之2個工作天內，將以email確認，若未收到通知，請再連絡我們。
聯絡電話：校內分機57407
公務信箱：ncu57407@ncu.edu.tw
相關網址
https://rapid.lib.ncu.edu.tw/course/info.php</t>
        </is>
      </c>
      <c r="G2876" s="7" t="inlineStr">
        <is>
          <t>http://rapid.lib.ncu.edu.tw:8080/course/index.php</t>
        </is>
      </c>
      <c r="H2876" s="7" t="inlineStr">
        <is>
          <t>http://rapid.lib.ncu.edu.tw:8080/course/index.php</t>
        </is>
      </c>
      <c r="I2876" s="7" t="inlineStr">
        <is>
          <t>http://rapid.lib.ncu.edu.tw:8080/course/groupSignUp.php</t>
        </is>
      </c>
      <c r="J2876" s="7" t="inlineStr">
        <is>
          <t>http://rapid.lib.ncu.edu.tw:8080/course/groupSignUp.php</t>
        </is>
      </c>
      <c r="K2876" s="7" t="inlineStr">
        <is>
          <t>ncu57407@ncu.edu.tw</t>
        </is>
      </c>
      <c r="L2876" s="7" t="inlineStr">
        <is>
          <t>mailto:ncu57407@ncu.edu.tw</t>
        </is>
      </c>
      <c r="M2876" s="7" t="inlineStr">
        <is>
          <t>https://www.phy.ncu.edu.tw/news/%e5%9c%96%e6%9b%b8%e9%a4%a8%e8%b3%87%e6%96%99%e5%ba%ab%e5%88%a9%e7%94%a8%e8%aa%b2%e7%a8%8b%e7%86%b1%e7%83%88%e5%a0%b1%e5%90%8d%e4%b8%ad/</t>
        </is>
      </c>
      <c r="N2876" s="7" t="inlineStr">
        <is>
          <t>許慧君</t>
        </is>
      </c>
    </row>
    <row r="2877" ht="144" customHeight="1">
      <c r="A2877" s="7">
        <f>TRUE()</f>
        <v/>
      </c>
      <c r="B2877" s="7" t="inlineStr">
        <is>
          <t>其他</t>
        </is>
      </c>
      <c r="C2877" s="7" t="n"/>
      <c r="D2877" s="14" t="n">
        <v>43342</v>
      </c>
      <c r="E2877" s="7" t="inlineStr">
        <is>
          <t>新生使用圖書館注意事項</t>
        </is>
      </c>
      <c r="F2877" s="9" t="inlineStr">
        <is>
          <t>使用本校圖書館：9.10（一）起新生可憑學生證刷卡或靠卡入館，第一次借書前要先完成「讀者權益確認暨個資蒐集同意書」簽署。簽署帳號及預設密碼相同 , 本地生請使用「身分證字號」，外籍生請使用「學號」簽署。陸生、僑生、交換生請使用「學號」簽署。
為方便尚未取得學生證新生使用圖書館，9.10~9.14每日8:00~17:00免證入館。
借還書服務請見https://www.lib.ncu.edu.tw/service/borrowbook.php。
借閱權限請見https://www.lib.ncu.edu.tw/rule/RightsTable-cht.pdf。
使用清華、交通及陽明大學三校圖書館：新生完成本校圖書館讀者權益確認暨個資蒐集同意書簽署15日後才可向三校圖書館借書，惟第一次借書前必須依各校圖書館規定完成簽署。憑本校學生證可免換證進出三校圖書館。交換生憑本校學生證至三校圖書館換證入館，不受各館換證名額限制。
借閱權限請見「臺灣聯大一網通All 4 UST」網頁。</t>
        </is>
      </c>
      <c r="G2877" s="7" t="inlineStr">
        <is>
          <t>讀者權益確認暨個資蒐集同意書</t>
        </is>
      </c>
      <c r="H2877" s="7" t="inlineStr">
        <is>
          <t>https://www2.lib.ncu.edu.tw/pbatch/</t>
        </is>
      </c>
      <c r="I2877" s="7" t="inlineStr">
        <is>
          <t>https://www.lib.ncu.edu.tw/service/borrowbook.php</t>
        </is>
      </c>
      <c r="J2877" s="7" t="inlineStr">
        <is>
          <t>https://www.lib.ncu.edu.tw/service/borrowbook.php</t>
        </is>
      </c>
      <c r="K2877" s="7" t="inlineStr">
        <is>
          <t>https://www.lib.ncu.edu.tw/rule/RightsTable-cht.pdf</t>
        </is>
      </c>
      <c r="L2877" s="7" t="inlineStr">
        <is>
          <t>https://www.lib.ncu.edu.tw/rule/RightsTable-cht.pdf</t>
        </is>
      </c>
      <c r="M2877" s="7" t="inlineStr">
        <is>
          <t>https://www.phy.ncu.edu.tw/news/%e6%96%b0%e7%94%9f%e4%bd%bf%e7%94%a8%e5%9c%96%e6%9b%b8%e9%a4%a8%e6%b3%a8%e6%84%8f%e4%ba%8b%e9%a0%85/</t>
        </is>
      </c>
      <c r="N2877" s="7" t="inlineStr">
        <is>
          <t>許慧君</t>
        </is>
      </c>
    </row>
    <row r="2878" ht="309" customHeight="1">
      <c r="A2878" s="7">
        <f>TRUE()</f>
        <v/>
      </c>
      <c r="B2878" s="7" t="inlineStr">
        <is>
          <t>其他</t>
        </is>
      </c>
      <c r="C2878" s="7" t="n"/>
      <c r="D2878" s="14" t="n">
        <v>43342</v>
      </c>
      <c r="E2878" s="7" t="inlineStr">
        <is>
          <t>107-1全校TA研習工作坊開始報名囉！</t>
        </is>
      </c>
      <c r="F2878" s="9" t="inlineStr">
        <is>
          <t>107-1學期有擔任課程助教者，請務必至少參加一次工作坊!!!!! (可線上修課)
如何設計與管理課程？如何問題溝通與表達？如何擔任師生橋樑？如何改善學習困難？想知道其中的秘訣就快來報名吧！
●主題：如何成為一名稱職的教學助理
●地點：國立中央大學秉文堂2樓（請由池塘前大門進入）
●報到：上午場08:40~09:00開放報到，下午場13:10~13:30開放報到。★本活動採電子簽到，請務必攜帶學生證★
●場次：
107年9月13日（四）13:30-16:30 【電影裡的溝通課-人際關係聽與說】
107年9月15日（五）09:00-12:00【資深TA經驗分享】
107年9月15日（五）13:30-16:30【「助．教」大學問】
●說明：
一、依據教育部規定，106學年起教學獎助生皆須修習列計畢業學分之教學相關課程，工作坊之課程採計時數，依系所規定辦理。
二、活動不供餐，研習證明將統一於九月底前發放至各系所辦公室。
三、演講開始十分鐘後關門，遲到不得入場。
四、無論任何理由，一旦中途提前離席未能全程參與，恕不發放研習時數。
五、十月份開放線上課程修課資訊，請密切留意教發中心官網公告。
●聯絡人：
教學發展中心陳秋妤小姐，03-4227151分機57135
報名網址：點選下列連結
連結：https://docs.google.com/forms/d/e/1FAIpQLSfxhN23i-VhfKB_IUcs1BOyMAYYBgUNMrYXs_q6qHYU3huN4Q/viewform
附加檔案：1070827_1.jpg</t>
        </is>
      </c>
      <c r="G2878" s="7" t="inlineStr">
        <is>
          <t>https://docs.google.com/forms/d/e/1FAIpQLSfxhN23i-VhfKB_IUcs</t>
        </is>
      </c>
      <c r="H2878" s="7" t="inlineStr">
        <is>
          <t>https://docs.google.com/forms/d/e/1FAIpQLSfxhN23i-VhfKB_IUcs1BOyMAYYBgUNMrYXs_q6qHYU3huN4Q/viewform</t>
        </is>
      </c>
      <c r="I2878" s="7" t="inlineStr">
        <is>
          <t>1070827_1.jpg</t>
        </is>
      </c>
      <c r="J2878" s="7" t="inlineStr">
        <is>
          <t>http://pdc.adm.ncu.edu.tw/postM/post/tldc/1070827_1.jpg</t>
        </is>
      </c>
      <c r="K2878" s="7" t="inlineStr">
        <is>
          <t>http://www.phy.ncu.edu.tw/wp-content/uploads/2018/08/1070827</t>
        </is>
      </c>
      <c r="L2878" s="7" t="inlineStr">
        <is>
          <t>http://www.phy.ncu.edu.tw/wp-content/uploads/2018/08/1070827_1.jpg</t>
        </is>
      </c>
      <c r="M2878" s="7" t="inlineStr">
        <is>
          <t>https://www.phy.ncu.edu.tw/news/107-1%e5%85%a8%e6%a0%a1ta%e7%a0%94%e7%bf%92%e5%b7%a5%e4%bd%9c%e5%9d%8a%e9%96%8b%e5%a7%8b%e5%a0%b1%e5%90%8d%e5%9b%89%ef%bc%81/</t>
        </is>
      </c>
      <c r="N2878" s="7" t="inlineStr">
        <is>
          <t>許慧君</t>
        </is>
      </c>
    </row>
    <row r="2879">
      <c r="A2879" s="7">
        <f>TRUE()</f>
        <v/>
      </c>
      <c r="B2879" s="7" t="inlineStr">
        <is>
          <t>其他</t>
        </is>
      </c>
      <c r="C2879" s="7" t="n"/>
      <c r="D2879" s="14" t="n">
        <v>43341</v>
      </c>
      <c r="E2879" s="7" t="inlineStr">
        <is>
          <t>717研究生座位分配表1070901</t>
        </is>
      </c>
      <c r="F2879" s="7" t="inlineStr">
        <is>
          <t>717研究生座位分配1070901</t>
        </is>
      </c>
      <c r="G2879" s="7" t="inlineStr">
        <is>
          <t>717研究生座位分配1070901</t>
        </is>
      </c>
      <c r="H2879" s="7" t="inlineStr">
        <is>
          <t>http://www.phy.ncu.edu.tw/wp-content/uploads/2018/08/717研究生座位分配1070901.pdf</t>
        </is>
      </c>
      <c r="I2879" s="7" t="n"/>
      <c r="J2879" s="7" t="n"/>
      <c r="K2879" s="7" t="n"/>
      <c r="L2879" s="7" t="n"/>
      <c r="M2879" s="7" t="inlineStr">
        <is>
          <t>https://www.phy.ncu.edu.tw/news/717%e7%a0%94%e7%a9%b6%e7%94%9f%e5%ba%a7%e4%bd%8d%e5%88%86%e9%85%8d%e8%a1%a81070901/</t>
        </is>
      </c>
      <c r="N2879" s="7" t="inlineStr">
        <is>
          <t>許慧君</t>
        </is>
      </c>
    </row>
    <row r="2880" ht="66" customHeight="1">
      <c r="A2880" s="7">
        <f>TRUE()</f>
        <v/>
      </c>
      <c r="B2880" s="7" t="inlineStr">
        <is>
          <t>其他</t>
        </is>
      </c>
      <c r="C2880" s="7" t="n"/>
      <c r="D2880" s="14" t="n">
        <v>43341</v>
      </c>
      <c r="E2880" s="7" t="inlineStr">
        <is>
          <t>107學年度碩士班新生說明會</t>
        </is>
      </c>
      <c r="F2880" s="9" t="inlineStr">
        <is>
          <t>物理系/生物物理碩士班
107學年度碩士班新生說明會
時間：107.09.11(二)13:20-13:50
地點：健雄館六樓625教室
內容：選班代、發放門禁卡、學生證(已完成註冊程序者)、相關新生注意事項說明…等</t>
        </is>
      </c>
      <c r="G2880" s="7" t="n"/>
      <c r="H2880" s="7" t="n"/>
      <c r="I2880" s="7" t="n"/>
      <c r="J2880" s="7" t="n"/>
      <c r="K2880" s="7" t="n"/>
      <c r="L2880" s="7" t="n"/>
      <c r="M2880" s="7" t="inlineStr">
        <is>
          <t>https://www.phy.ncu.edu.tw/news/107%e5%ad%b8%e5%b9%b4%e5%ba%a6%e7%a2%a9%e5%a3%ab%e7%8f%ad%e6%96%b0%e7%94%9f%e8%aa%aa%e6%98%8e%e6%9c%83/</t>
        </is>
      </c>
      <c r="N2880" s="7" t="inlineStr">
        <is>
          <t>許慧君</t>
        </is>
      </c>
    </row>
    <row r="2881" ht="105" customHeight="1">
      <c r="A2881" s="7">
        <f>TRUE()</f>
        <v/>
      </c>
      <c r="B2881" s="7" t="inlineStr">
        <is>
          <t>其他</t>
        </is>
      </c>
      <c r="C2881" s="7" t="n"/>
      <c r="D2881" s="14" t="n">
        <v>43341</v>
      </c>
      <c r="E2881" s="7" t="inlineStr">
        <is>
          <t>107學年度全校實驗場所新進及在職教職員生「化學品危害通識教育訓練」講習</t>
        </is>
      </c>
      <c r="F2881" s="9" t="inlineStr">
        <is>
          <t>107學年度全校實驗場所新進及在職教職員生「化學品危害通識教育訓練」講習，詳如附件，
化學品危害通識教育訓練
時間(一): 107年8月28日 13:00 ~ 16:00
時間(二): 107年8月29日 13:00 ~ 16:00
請實驗場所從事化學品相關工作之新進教師、專任助理、研究生及專題生擇一場次參訓，
報名網址 : http: //140.115.183.72
如未參訓遭主管機關稽查開具罰單，由個人自行負責。</t>
        </is>
      </c>
      <c r="G2881" s="7" t="inlineStr">
        <is>
          <t>化學品危害通識教育訓練</t>
        </is>
      </c>
      <c r="H2881" s="7" t="inlineStr">
        <is>
          <t>http://www.phy.ncu.edu.tw/wp-content/uploads/2018/08/化學品危害通識教育訓練-1.pdf</t>
        </is>
      </c>
      <c r="I2881" s="7" t="n"/>
      <c r="J2881" s="7" t="n"/>
      <c r="K2881" s="7" t="n"/>
      <c r="L2881" s="7" t="n"/>
      <c r="M2881" s="7" t="inlineStr">
        <is>
          <t>https://www.phy.ncu.edu.tw/news/107%e5%ad%b8%e5%b9%b4%e5%ba%a6%e5%85%a8%e6%a0%a1%e5%af%a6%e9%a9%97%e5%a0%b4%e6%89%80%e6%96%b0%e9%80%b2%e5%8f%8a%e5%9c%a8%e8%81%b7%e6%95%99%e8%81%b7%e5%93%a1%e7%94%9f%e3%80%8c%e5%8c%96%e5%ad%b8/</t>
        </is>
      </c>
      <c r="N2881" s="7" t="inlineStr">
        <is>
          <t>許慧君</t>
        </is>
      </c>
    </row>
    <row r="2882" ht="92" customHeight="1">
      <c r="A2882" s="7">
        <f>TRUE()</f>
        <v/>
      </c>
      <c r="B2882" s="7" t="inlineStr">
        <is>
          <t>其他</t>
        </is>
      </c>
      <c r="C2882" s="7" t="n"/>
      <c r="D2882" s="14" t="n">
        <v>43341</v>
      </c>
      <c r="E2882" s="7" t="inlineStr">
        <is>
          <t>107學年度全校實驗場所新進及在職教職員生「物理性及機械性危害通識教育訓練」講習</t>
        </is>
      </c>
      <c r="F2882" s="9" t="inlineStr">
        <is>
          <t>107學年度全校實驗場所新進及在職教職員生「物理性及機械性危害通識教育訓練」講習，詳如附件，
物理性及機械性危害通識教育訓練
時間: 107年9月7日 09:00 ~ 12:00
請實驗場所從事物理性及機械性相關工作之新進教師、專任助理、研究生及專題生參訓，
報名網址 : http: //140.115.183.72
如未參訓遭主管機關稽查開具罰單，由個人自行負責。</t>
        </is>
      </c>
      <c r="G2882" s="7" t="inlineStr">
        <is>
          <t>物理性及機械性危害通識教育訓練</t>
        </is>
      </c>
      <c r="H2882" s="7" t="inlineStr">
        <is>
          <t>http://www.phy.ncu.edu.tw/wp-content/uploads/2018/08/物理性及機械性危害通識教育訓練.pdf</t>
        </is>
      </c>
      <c r="I2882" s="7" t="n"/>
      <c r="J2882" s="7" t="n"/>
      <c r="K2882" s="7" t="n"/>
      <c r="L2882" s="7" t="n"/>
      <c r="M2882" s="7" t="inlineStr">
        <is>
          <t>https://www.phy.ncu.edu.tw/news/107%e5%ad%b8%e5%b9%b4%e5%ba%a6%e5%85%a8%e6%a0%a1%e5%af%a6%e9%a9%97%e5%a0%b4%e6%89%80%e6%96%b0%e9%80%b2%e5%8f%8a%e5%9c%a8%e8%81%b7%e6%95%99%e8%81%b7%e5%93%a1%e7%94%9f%e3%80%8c%e7%89%a9%e7%90%86/</t>
        </is>
      </c>
      <c r="N2882" s="7" t="inlineStr">
        <is>
          <t>許慧君</t>
        </is>
      </c>
    </row>
    <row r="2883" ht="118" customHeight="1">
      <c r="A2883" s="7">
        <f>TRUE()</f>
        <v/>
      </c>
      <c r="B2883" s="7" t="inlineStr">
        <is>
          <t>其他</t>
        </is>
      </c>
      <c r="C2883" s="7" t="n"/>
      <c r="D2883" s="14" t="n">
        <v>43341</v>
      </c>
      <c r="E2883" s="7" t="inlineStr">
        <is>
          <t>107學年度新進及在職教職員生「職業安全衛生教育訓練」講習</t>
        </is>
      </c>
      <c r="F2883" s="9" t="inlineStr">
        <is>
          <t>辦理本校107學年度新進及在職教職員生「職業安全衛生教育訓練」講習，詳如附件，
校107學年度新進及在職教職員生「職業安全衛生
時間(一): 107年8月28日09:00 ~ 12:00
時間(二): 107年8月29日 09:00 ~ 12:00
時間(三): 107年9月14日 09:00 ~ 12:00
依職安法規定新進教職員生(含專任助理)須接受3小時安全衛生教育訓練，另工作者需每3年至少3小時在職教育訓練，請擇一場次參訓。
報名網址 : http: //140.115.183.72
如未參訓遭主管機關稽查開具罰單，由個人自行負責。</t>
        </is>
      </c>
      <c r="G2883" s="7" t="inlineStr">
        <is>
          <t>校107學年度新進及在職教職員生「職業安全衛生</t>
        </is>
      </c>
      <c r="H2883" s="7" t="inlineStr">
        <is>
          <t>http://www.phy.ncu.edu.tw/wp-content/uploads/2018/08/校107學年度新進及在職教職員生「職業安全衛生.pdf</t>
        </is>
      </c>
      <c r="I2883" s="7" t="n"/>
      <c r="J2883" s="7" t="n"/>
      <c r="K2883" s="7" t="n"/>
      <c r="L2883" s="7" t="n"/>
      <c r="M2883" s="7" t="inlineStr">
        <is>
          <t>https://www.phy.ncu.edu.tw/news/107%e5%ad%b8%e5%b9%b4%e5%ba%a6%e6%96%b0%e9%80%b2%e5%8f%8a%e5%9c%a8%e8%81%b7%e6%95%99%e8%81%b7%e5%93%a1%e7%94%9f%e3%80%8c%e8%81%b7%e6%a5%ad%e5%ae%89%e5%85%a8%e8%a1%9b%e7%94%9f%e6%95%99%e8%82%b2/</t>
        </is>
      </c>
      <c r="N2883" s="7" t="inlineStr">
        <is>
          <t>許慧君</t>
        </is>
      </c>
    </row>
    <row r="2884" ht="297" customHeight="1">
      <c r="A2884" s="7">
        <f>TRUE()</f>
        <v/>
      </c>
      <c r="B2884" s="7" t="inlineStr">
        <is>
          <t>其他</t>
        </is>
      </c>
      <c r="C2884" s="7" t="n"/>
      <c r="D2884" s="14" t="n">
        <v>43339</v>
      </c>
      <c r="E2884" s="7" t="inlineStr">
        <is>
          <t>公告9/29(六)五十系慶--服務志工人數已足"停止召募"，請勿再報名參加。</t>
        </is>
      </c>
      <c r="F2884" s="9" t="inlineStr">
        <is>
          <t>"107/9/29(六)中央物理五十週年系慶研討會" 服務志工學生人數已足，"停止召募"。
請勿再報名參加
服務志工名單
1 陳O物理
2 施O瑋 物理
3 張O禎 物理系
4 宋O禹 物理系
5 丘O歆 物理系
6 何O玫 物理系
7 卓O羿 物理
8 呂O廣 物理系
9 朱O門 物理系
10 廖O資 物理系
11 許O誠 物理系
12 張O瑛 物理系
13 羅O碩 物理
14 鄭O良 物理
15 葉O翔 物理
16 黃O文 物理系
17 黃O冀 大氣系
18 陳O錞 物理系
19 林O翰 物理系
20 吳O翰 物理系</t>
        </is>
      </c>
      <c r="G2884" s="7" t="n"/>
      <c r="H2884" s="7" t="n"/>
      <c r="I2884" s="7" t="n"/>
      <c r="J2884" s="7" t="n"/>
      <c r="K2884" s="7" t="n"/>
      <c r="L2884" s="7" t="n"/>
      <c r="M2884" s="7" t="inlineStr">
        <is>
          <t>https://www.phy.ncu.edu.tw/news/%e5%85%ac%e5%91%8a9-29%e5%85%ad%e4%ba%94%e5%8d%81%e7%b3%bb%e6%85%b6-%e6%9c%8d%e5%8b%99%e5%bf%97%e5%b7%a5%e4%ba%ba%e6%95%b8%e5%b7%b2%e8%b6%b3%e5%81%9c%e6%ad%a2%e5%8f%ac%e5%8b%9f%ef%bc%8c/</t>
        </is>
      </c>
      <c r="N2884" s="7" t="inlineStr">
        <is>
          <t>劉怡貞</t>
        </is>
      </c>
    </row>
    <row r="2885" ht="183" customHeight="1">
      <c r="A2885" s="7">
        <f>TRUE()</f>
        <v/>
      </c>
      <c r="B2885" s="7" t="inlineStr">
        <is>
          <t>其他</t>
        </is>
      </c>
      <c r="C2885" s="7" t="n"/>
      <c r="D2885" s="14" t="n">
        <v>43327</v>
      </c>
      <c r="E2885" s="7" t="inlineStr">
        <is>
          <t>【軟體資源】MATLAB 2018 全校型授權軟體已上架，請至中大Portal&gt;授權軟體下載使用</t>
        </is>
      </c>
      <c r="F2885" s="9" t="inlineStr">
        <is>
          <t>MATLAB 2018 全校型授權軟體已上架，請至中大Portal&gt;授權軟體下載使用。
相關詳細下載資訊與安裝訊息，請參閱附件資料或中大Portal&gt;授權軟體&gt;軟體下載&gt;應用軟體專區。
本授權使用為中央大學現職教職員生皆可安裝使用
授權時間:2018.01.01-2018.12.31
使用模式:單機版
授權內容為MATLAB各年度版本與全模組Toolbox。
聯       絡
教學發展中心 蔡先生
電       話
57137
電子郵件
dwtsai@ncu.edu.tw
2018中央大學MATLAB授權宣傳資料</t>
        </is>
      </c>
      <c r="G2885" s="7" t="inlineStr">
        <is>
          <t>2018中央大學MATLAB授權宣傳資料</t>
        </is>
      </c>
      <c r="H2885" s="7" t="inlineStr">
        <is>
          <t>https://www.ncu.edu.tw/assets/thumbs/events/faad9c6a2755e0f8907a4f5f93e2f0e1.pdf</t>
        </is>
      </c>
      <c r="I2885" s="7" t="n"/>
      <c r="J2885" s="7" t="n"/>
      <c r="K2885" s="7" t="n"/>
      <c r="L2885" s="7" t="n"/>
      <c r="M2885" s="7" t="inlineStr">
        <is>
          <t>https://www.phy.ncu.edu.tw/news/%e3%80%90%e8%bb%9f%e9%ab%94%e8%b3%87%e6%ba%90%e3%80%91matlab-2018-%e5%85%a8%e6%a0%a1%e5%9e%8b%e6%8e%88%e6%ac%8a%e8%bb%9f%e9%ab%94%e5%b7%b2%e4%b8%8a%e6%9e%b6%ef%bc%8c%e8%ab%8b%e8%87%b3%e4%b8%ad/</t>
        </is>
      </c>
      <c r="N2885" s="7" t="inlineStr">
        <is>
          <t>許慧君</t>
        </is>
      </c>
    </row>
    <row r="2886">
      <c r="A2886" s="7">
        <f>TRUE()</f>
        <v/>
      </c>
      <c r="B2886" s="7" t="inlineStr">
        <is>
          <t>其他</t>
        </is>
      </c>
      <c r="C2886" s="7" t="n"/>
      <c r="D2886" s="14" t="n">
        <v>43326</v>
      </c>
      <c r="E2886" s="7" t="inlineStr">
        <is>
          <t>施工公告101-2</t>
        </is>
      </c>
      <c r="F2886" s="7" t="inlineStr">
        <is>
          <t>本館一樓101-2室於8/16-9/14進行整修工程，施工期間略有噪音，不便之處敬請見諒!</t>
        </is>
      </c>
      <c r="G2886" s="7" t="n"/>
      <c r="H2886" s="7" t="n"/>
      <c r="I2886" s="7" t="n"/>
      <c r="J2886" s="7" t="n"/>
      <c r="K2886" s="7" t="n"/>
      <c r="L2886" s="7" t="n"/>
      <c r="M2886" s="7" t="inlineStr">
        <is>
          <t>https://www.phy.ncu.edu.tw/news/%e6%96%bd%e5%b7%a5%e5%85%ac%e5%91%8a101-2/</t>
        </is>
      </c>
      <c r="N2886" s="7" t="inlineStr">
        <is>
          <t>許慧君</t>
        </is>
      </c>
    </row>
    <row r="2887" ht="105" customHeight="1">
      <c r="A2887" s="7">
        <f>TRUE()</f>
        <v/>
      </c>
      <c r="B2887" s="7" t="inlineStr">
        <is>
          <t>計畫</t>
        </is>
      </c>
      <c r="C2887" s="7" t="n"/>
      <c r="D2887" s="14" t="n">
        <v>43325</v>
      </c>
      <c r="E2887" s="7" t="inlineStr">
        <is>
          <t>工學院、理學院合作『培育英語溝通能力及增進國際移動力計畫』</t>
        </is>
      </c>
      <c r="F2887" s="9" t="inlineStr">
        <is>
          <t>http://www.ec.ncu.edu.tw/index.php/ecsc201801.html
國立中央大學工學院、理學院為提升學生未來競爭力及國際移動力，與美國教育測驗社(ETS)台灣區總代理忠欣股份有限公司合作，辦理「培育英語溝通能力及增進國際移動力計畫」(以下簡稱本計畫)，透過具有信度、效度與診斷能力之多益測驗，協助同學們自我了解，並有效提升及掌握自我英語能力。
多益測驗為職場英語能力檢定的國際標準，參加本計畫之學生，可完全免費參加測驗及英語輔導課程，並獲國際認證成績單，也確保畢業前擁有符合升學及業界需求的英語能力，同時提前具備出國交換的條件。</t>
        </is>
      </c>
      <c r="G2887" s="7" t="inlineStr">
        <is>
          <t>http://www.ec.ncu.edu.tw/index.php/ecsc201801.html</t>
        </is>
      </c>
      <c r="H2887" s="7" t="inlineStr">
        <is>
          <t>http://www.ec.ncu.edu.tw/index.php/ecsc201801.html</t>
        </is>
      </c>
      <c r="I2887" s="7" t="n"/>
      <c r="J2887" s="7" t="n"/>
      <c r="K2887" s="7" t="n"/>
      <c r="L2887" s="7" t="n"/>
      <c r="M2887" s="7" t="inlineStr">
        <is>
          <t>https://www.phy.ncu.edu.tw/news/%e5%b7%a5%e5%ad%b8%e9%99%a2%e3%80%81%e7%90%86%e5%ad%b8%e9%99%a2%e5%90%88%e4%bd%9c%e3%80%8e%e5%9f%b9%e8%82%b2%e8%8b%b1%e8%aa%9e%e6%ba%9d%e9%80%9a%e8%83%bd%e5%8a%9b%e5%8f%8a%e5%a2%9e%e9%80%b2%e5%9c%8b/</t>
        </is>
      </c>
      <c r="N2887" s="7" t="inlineStr">
        <is>
          <t>許慧君</t>
        </is>
      </c>
    </row>
    <row r="2888">
      <c r="A2888" s="7">
        <f>TRUE()</f>
        <v/>
      </c>
      <c r="B2888" s="7" t="inlineStr">
        <is>
          <t>其他</t>
        </is>
      </c>
      <c r="C2888" s="7" t="n"/>
      <c r="D2888" s="14" t="n">
        <v>43325</v>
      </c>
      <c r="E2888" s="7" t="inlineStr">
        <is>
          <t>1070929中大物理五十周年系慶~印象深刻篇~</t>
        </is>
      </c>
      <c r="F2888" s="7" t="inlineStr">
        <is>
          <t>https://www.youtube.com/watch?v=aFsra9wSt8Y&amp;feature=youtu.be</t>
        </is>
      </c>
      <c r="G2888" s="7" t="n"/>
      <c r="H2888" s="7" t="n"/>
      <c r="I2888" s="7" t="n"/>
      <c r="J2888" s="7" t="n"/>
      <c r="K2888" s="7" t="n"/>
      <c r="L2888" s="7" t="n"/>
      <c r="M2888" s="7" t="inlineStr">
        <is>
          <t>https://www.phy.ncu.edu.tw/news/1070929%e4%b8%ad%e5%a4%a7%e7%89%a9%e7%90%86%e4%ba%94%e5%8d%81%e5%91%a8%e5%b9%b4%e7%b3%bb%e6%85%b6%e5%8d%b0%e8%b1%a1%e6%b7%b1%e5%88%bb%e7%af%87/</t>
        </is>
      </c>
      <c r="N2888" s="7" t="inlineStr">
        <is>
          <t>許慧君</t>
        </is>
      </c>
    </row>
    <row r="2889" ht="27" customHeight="1">
      <c r="A2889" s="7">
        <f>TRUE()</f>
        <v/>
      </c>
      <c r="B2889" s="7" t="inlineStr">
        <is>
          <t>其他</t>
        </is>
      </c>
      <c r="C2889" s="7" t="n"/>
      <c r="D2889" s="14" t="n">
        <v>43319</v>
      </c>
      <c r="E2889" s="7" t="inlineStr">
        <is>
          <t>2018 新生知訊網</t>
        </is>
      </c>
      <c r="F2889" s="9" t="inlineStr">
        <is>
          <t>2018 新生知訊網 正式上線！
https://ncufresh.ncu.edu.tw</t>
        </is>
      </c>
      <c r="G2889" s="7" t="inlineStr">
        <is>
          <t>https://ncufresh.ncu.edu.tw</t>
        </is>
      </c>
      <c r="H2889" s="7" t="inlineStr">
        <is>
          <t>https://ncufresh.ncu.edu.tw/</t>
        </is>
      </c>
      <c r="I2889" s="7" t="n"/>
      <c r="J2889" s="7" t="n"/>
      <c r="K2889" s="7" t="n"/>
      <c r="L2889" s="7" t="n"/>
      <c r="M2889" s="7" t="inlineStr">
        <is>
          <t>https://www.phy.ncu.edu.tw/news/2018-%e6%96%b0%e7%94%9f%e7%9f%a5%e8%a8%8a%e7%b6%b2/</t>
        </is>
      </c>
      <c r="N2889" s="7" t="inlineStr">
        <is>
          <t>許慧君</t>
        </is>
      </c>
    </row>
    <row r="2890">
      <c r="A2890" s="7">
        <f>TRUE()</f>
        <v/>
      </c>
      <c r="B2890" s="7" t="inlineStr">
        <is>
          <t>其他</t>
        </is>
      </c>
      <c r="C2890" s="7" t="n"/>
      <c r="D2890" s="14" t="n">
        <v>43318</v>
      </c>
      <c r="E2890" s="7" t="inlineStr">
        <is>
          <t>物理系分機通訊錄1070801</t>
        </is>
      </c>
      <c r="F2890" s="7" t="inlineStr">
        <is>
          <t>物理系通訊錄</t>
        </is>
      </c>
      <c r="G2890" s="7" t="inlineStr">
        <is>
          <t>物理系通訊錄</t>
        </is>
      </c>
      <c r="H2890" s="7" t="inlineStr">
        <is>
          <t>http://www.phy.ncu.edu.tw/wp-content/uploads/2018/08/物理系通訊錄.pdf</t>
        </is>
      </c>
      <c r="I2890" s="7" t="n"/>
      <c r="J2890" s="7" t="n"/>
      <c r="K2890" s="7" t="n"/>
      <c r="L2890" s="7" t="n"/>
      <c r="M2890" s="7" t="inlineStr">
        <is>
          <t>https://www.phy.ncu.edu.tw/news/%e7%89%a9%e7%90%86%e7%b3%bb%e5%88%86%e6%a9%9f%e9%80%9a%e8%a8%8a%e9%8c%841070801/</t>
        </is>
      </c>
      <c r="N2890" s="7" t="inlineStr">
        <is>
          <t>許慧君</t>
        </is>
      </c>
    </row>
    <row r="2891" ht="235" customHeight="1">
      <c r="A2891" s="7">
        <f>TRUE()</f>
        <v/>
      </c>
      <c r="B2891" s="7" t="inlineStr">
        <is>
          <t>演講</t>
        </is>
      </c>
      <c r="C2891" s="7" t="n"/>
      <c r="D2891" s="14" t="n">
        <v>43318</v>
      </c>
      <c r="E2891" s="7" t="inlineStr">
        <is>
          <t>Talk20180814-Some Surprises and Puzzles in Soft Matter Chemistry/Physics/Engineering</t>
        </is>
      </c>
      <c r="F2891" s="9" t="inlineStr">
        <is>
          <t>Department of Physics, NCU
Some Surprises and Puzzles in Soft Matter Chemistry/Physics/Engineering
Speaker
Dr. Steve Granick
Director, Center for Soft and Living Matter Institute for Basic Science (IBS), South Korea
Date  2018.08.14 (Tue)
Time  10:30-12:00
Place  S4-625
Abstract:
A fundamental challenge of modern physical science is to form structure that is not frozen in place but instead reconfigures internally driven by energy throughput and adapts to its environment robustly. Predicated on fluorescence imaging at the single-particle level, this talk describes quantitative studies of how this can happen. With Janus colloidal clusters, we show the powerful role of synchronized motion in self-assembly. In living cells, we find that transportation efficiency problems bear a provocative parallel with polymer chain trajectories with their spatial extent, and with jammed matter in their time evolution. A picture emerges in which simple experiments, performed at single-particle and single-molecule resolution, can dissect macroscopic phenomena in ways that surprise.</t>
        </is>
      </c>
      <c r="G2891" s="7" t="n"/>
      <c r="H2891" s="7" t="n"/>
      <c r="I2891" s="7" t="n"/>
      <c r="J2891" s="7" t="n"/>
      <c r="K2891" s="7" t="n"/>
      <c r="L2891" s="7" t="n"/>
      <c r="M2891" s="7" t="inlineStr">
        <is>
          <t>https://www.phy.ncu.edu.tw/news/talk20180814-some-surprises-and-puzzles-in-soft-matter-chemistry-physics-engineering/</t>
        </is>
      </c>
      <c r="N2891" s="7" t="inlineStr">
        <is>
          <t>許慧君</t>
        </is>
      </c>
    </row>
    <row r="2892" ht="92" customHeight="1">
      <c r="A2892" s="7">
        <f>TRUE()</f>
        <v/>
      </c>
      <c r="B2892" s="7" t="inlineStr">
        <is>
          <t>其他</t>
        </is>
      </c>
      <c r="C2892" s="7" t="n"/>
      <c r="D2892" s="14" t="n">
        <v>43315</v>
      </c>
      <c r="E2892" s="7" t="inlineStr">
        <is>
          <t>物理系空間清潔公告</t>
        </is>
      </c>
      <c r="F2892" s="9" t="inlineStr">
        <is>
          <t>時間：8/4(六)~8/5(日)
健雄館
二樓：202、204、209
六樓：621、623、625、626、627(交誼廳)、627-1、630、632
七樓：717(讀書室)、724、728
進行桌椅地板清洗、打蠟…等清潔作業，其間略有噪音與消毒水味，不便之處請多諒解。
教室與研討室部分，除有特殊事項已先與系辦登記借用空間外，一律暫停使用。</t>
        </is>
      </c>
      <c r="G2892" s="7" t="n"/>
      <c r="H2892" s="7" t="n"/>
      <c r="I2892" s="7" t="n"/>
      <c r="J2892" s="7" t="n"/>
      <c r="K2892" s="7" t="n"/>
      <c r="L2892" s="7" t="n"/>
      <c r="M2892" s="7" t="inlineStr">
        <is>
          <t>https://www.phy.ncu.edu.tw/news/%e7%89%a9%e7%90%86%e7%b3%bb%e7%a9%ba%e9%96%93%e6%b8%85%e6%bd%94%e5%85%ac%e5%91%8a-5/</t>
        </is>
      </c>
      <c r="N2892" s="7" t="inlineStr">
        <is>
          <t>許慧君</t>
        </is>
      </c>
    </row>
    <row r="2893" ht="357" customHeight="1">
      <c r="A2893" s="7">
        <f>TRUE()</f>
        <v/>
      </c>
      <c r="B2893" s="7" t="inlineStr">
        <is>
          <t>其他</t>
        </is>
      </c>
      <c r="C2893" s="7" t="n"/>
      <c r="D2893" s="14" t="n">
        <v>43314</v>
      </c>
      <c r="E2893" s="7" t="inlineStr">
        <is>
          <t>107-1博士生資格考口試注意事項(Notice on the PhD. Qualifying Exam Oral Defense)</t>
        </is>
      </c>
      <c r="F2893" s="9" t="inlineStr">
        <is>
          <t>1.申請口試時間：至遲口試日前二週。
Period of application: At least two weeks before the date of defense
2.申請口試繳交文件：
Application submissions:
*申請表
Application form
*博士班學生修課組別選擇表
PhD program course group selection form
*至前一學期的完整版成績單
Complete transcript with results up to the immediate previous semester
3.完成口試日期：107.08.01至108.01.31
Oral defense period: 2018.08.01-2019.01.31
資格考以二次為限，必須在博士班入學二年內通過（休學期間不計入），在職生、懷孕生產者得延長一年。
PhD students must pass the qualifying examination within two years after enrollment (except for the period of leave). Students who have full-time jobs or are pregnant can extend for one year.
107-1博士生資格考口試注意事項(Notice on the PhD. Qualifying Exam Oral Defense)
物理學系博士班學生資格考試申請書（Application for Ph.D. Qualifying Examination of Department of Physics）
107資格考物理系考試委員會建議口試委員名單(Department recommended committee member)
物理系_博士班學生修課組別選擇表（Course Requirements Selection Form for PhD Students of the Department of Physics at National Central University）
物理系_博士學位候選人資格與資格考試辦法（Bylaw of the requirements and the qualifying examination for PhD）
物理系_博碩士論文指導教授暨學位考試委員提聘資格認定標準實施要點（Guidelines for Qualification of PhDMaster Thesis Advisor and Degree Examination Committee Member）</t>
        </is>
      </c>
      <c r="G2893" s="7" t="inlineStr">
        <is>
          <t>107-1博士生資格考口試注意事項(Notice on the PhD. Qualifying Exam Oral De</t>
        </is>
      </c>
      <c r="H2893" s="7" t="inlineStr">
        <is>
          <t>http://www.phy.ncu.edu.tw/wp-content/uploads/2018/08/107-1博士生資格考口試注意事項Notice-on-the-PhD.-Qualifying-Exam-Oral-Defense.doc</t>
        </is>
      </c>
      <c r="I2893" s="7" t="inlineStr">
        <is>
          <t>物理學系博士班學生資格考試申請書（Application for Ph.D. Qualifying Examinatio</t>
        </is>
      </c>
      <c r="J2893" s="7" t="inlineStr">
        <is>
          <t>http://www.phy.ncu.edu.tw/wp-content/uploads/2018/08/物理學系博士班學生資格考試申請書（Application-for-Ph.D.-Qualifying-Examination-of-Department-of-Physics）.doc</t>
        </is>
      </c>
      <c r="K2893" s="7" t="inlineStr">
        <is>
          <t>107資格考物理系考試委員會建議口試委員名單(Department recommended committee memb</t>
        </is>
      </c>
      <c r="L2893" s="7" t="inlineStr">
        <is>
          <t>http://www.phy.ncu.edu.tw/wp-content/uploads/2018/08/107資格考物理系考試委員會建議口試委員名單Department-recommended-committee-member.xls</t>
        </is>
      </c>
      <c r="M2893" s="7" t="inlineStr">
        <is>
          <t>https://www.phy.ncu.edu.tw/news/107-1%e5%8d%9a%e5%a3%ab%e7%94%9f%e8%b3%87%e6%a0%bc%e8%80%83%e5%8f%a3%e8%a9%a6%e6%b3%a8%e6%84%8f%e4%ba%8b%e9%a0%85notice-on-the-phd-qualifying-exam-oral-defense/</t>
        </is>
      </c>
      <c r="N2893" s="7" t="inlineStr">
        <is>
          <t>許慧君</t>
        </is>
      </c>
    </row>
    <row r="2894" ht="393" customHeight="1">
      <c r="A2894" s="7">
        <f>TRUE()</f>
        <v/>
      </c>
      <c r="B2894" s="7" t="inlineStr">
        <is>
          <t>其他</t>
        </is>
      </c>
      <c r="C2894" s="7" t="n"/>
      <c r="D2894" s="14" t="n">
        <v>43314</v>
      </c>
      <c r="E2894" s="7" t="inlineStr">
        <is>
          <t>107-1物理系研究生申請學分抵免、免修Course Credit Exemption and Waiver</t>
        </is>
      </c>
      <c r="F2894" s="9"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時間：8/6-9/18
國立中央大學物理學系碩、博士班研究生修業辦法(1050615教務會議通過)
申請法規Regulations：
*國立中央大學學分抵免辦法(http://pdc.adm.ncu.edu.tw/rule/rule105/13-0-1.pdf )
National Central University Course Credit Waiver Guidelines (http://pdc.adm.ncu.edu.tw/eng/rule/NCU_Doc13_0_ed.pdf)
*物理學系博士班研究生學分抵免辦法Regulation of Credit Transfer – the Ph.D. Programs
*物理學系碩士班研究生學分抵免辦法Regulation of Credit Transfer – the Master Program
*物理學系生物物理碩士班研究生學分抵免辦法Regulation of Credit Transfer- Master Program in Biophysics
申請表Application Form：
抵免：國立中央大學學生學分抵免申請表Guidelines for Credits Exemption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(如博士班修業辦法註2: 如因研究所需，學生經指導教授同意後，由課程委員會審核通過，可修習本校及台聯大博士班(含碩博同修)課程，以減少上述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G2894" s="7" t="inlineStr">
        <is>
          <t>國立中央大學物理學系碩、博士班研究生修業辦法(1050615教務會議通過)</t>
        </is>
      </c>
      <c r="H2894" s="7" t="inlineStr">
        <is>
          <t>http://www.phy.ncu.edu.tw/wp-content/uploads/2018/08/國立中央大學物理學系碩、博士班研究生修業辦法1050615教務會議通過.pdf</t>
        </is>
      </c>
      <c r="I2894" s="7" t="inlineStr">
        <is>
          <t>http://pdc.adm.ncu.edu.tw/rule/rule105/13-0-1.pdf</t>
        </is>
      </c>
      <c r="J2894" s="7" t="inlineStr">
        <is>
          <t>http://pdc.adm.ncu.edu.tw/rule/rule105/13-0-1.pdf</t>
        </is>
      </c>
      <c r="K2894" s="7" t="inlineStr">
        <is>
          <t>http://pdc.adm.ncu.edu.tw/eng/rule/NCU_Doc13_0_ed.pdf</t>
        </is>
      </c>
      <c r="L2894" s="7" t="inlineStr">
        <is>
          <t>http://pdc.adm.ncu.edu.tw/eng/rule/NCU_Doc13_0_ed.pdf</t>
        </is>
      </c>
      <c r="M2894" s="7" t="inlineStr">
        <is>
          <t>https://www.phy.ncu.edu.tw/news/107-1%e7%89%a9%e7%90%86%e7%b3%bb%e7%a0%94%e7%a9%b6%e7%94%9f%e7%94%b3%e8%ab%8b%e5%ad%b8%e5%88%86%e6%8a%b5%e5%85%8d%e3%80%81%e5%85%8d%e4%bf%aecourse-credit-exemption-and-waiver/</t>
        </is>
      </c>
      <c r="N2894" s="7" t="inlineStr">
        <is>
          <t>許慧君</t>
        </is>
      </c>
    </row>
    <row r="2895" ht="118" customHeight="1">
      <c r="A2895" s="7">
        <f>TRUE()</f>
        <v/>
      </c>
      <c r="B2895" s="7" t="inlineStr">
        <is>
          <t>獎學金</t>
        </is>
      </c>
      <c r="C2895" s="7" t="n"/>
      <c r="D2895" s="14" t="n">
        <v>43314</v>
      </c>
      <c r="E2895" s="7" t="inlineStr">
        <is>
          <t>107-1物理系獎學金申請公告(1070802)</t>
        </is>
      </c>
      <c r="F2895" s="9" t="inlineStr">
        <is>
          <t>有意申請獎學金者，請至物理系網頁-最新公告-獎學金公告查看申請辦法與申請表，於規定截止日前備妥申請文件送物理系辦公室，逾時不予受理!
中技社107年度「科技獎學金」&amp; CTCI Scholarship for Oversea Graduate Students in Taiwan(申請截止日:8/31)
物理系上詮光纖獎學金(申請截止日:9/14) 2018.10-2019.03出國申請案
物理系聚碩科技獎學金(申請截止日:9/14) 2018.10-2019.03出國申請案
物理系王立文女士獎學金(申請截止日:9/14)
物理系宏惠光電獎學金(申請截止日:9/14)
中央大學優秀學生獎學金(申請截止日:9/14)</t>
        </is>
      </c>
      <c r="G2895" s="7" t="n"/>
      <c r="H2895" s="7" t="n"/>
      <c r="I2895" s="7" t="n"/>
      <c r="J2895" s="7" t="n"/>
      <c r="K2895" s="7" t="n"/>
      <c r="L2895" s="7" t="n"/>
      <c r="M2895" s="7" t="inlineStr">
        <is>
          <t>https://www.phy.ncu.edu.tw/news/107-1%e7%89%a9%e7%90%86%e7%b3%bb%e7%8d%8e%e5%ad%b8%e9%87%91%e7%94%b3%e8%ab%8b%e5%85%ac%e5%91%8a1070802/</t>
        </is>
      </c>
      <c r="N2895" s="7" t="inlineStr">
        <is>
          <t>許慧君</t>
        </is>
      </c>
    </row>
    <row r="2896" ht="40" customHeight="1">
      <c r="A2896" s="7">
        <f>TRUE()</f>
        <v/>
      </c>
      <c r="B2896" s="7" t="inlineStr">
        <is>
          <t>獎學金</t>
        </is>
      </c>
      <c r="C2896" s="7" t="n"/>
      <c r="D2896" s="14" t="n">
        <v>43314</v>
      </c>
      <c r="E2896" s="7" t="inlineStr">
        <is>
          <t>107-1學期物理系聚碩科技獎學金申請公告(申請截止日:9/14)</t>
        </is>
      </c>
      <c r="F2896" s="9" t="inlineStr">
        <is>
          <t>國立中央大學物理學系聚碩科技獎學金辦法(1051004系務會議)
國立中央大學物理學系聚碩科技獎學金申請表
2018.10-2019.03出國申請案</t>
        </is>
      </c>
      <c r="G2896" s="7" t="inlineStr">
        <is>
          <t>國立中央大學物理學系聚碩科技獎學金辦法(1051004系務會議)</t>
        </is>
      </c>
      <c r="H2896" s="7" t="inlineStr">
        <is>
          <t>http://www.phy.ncu.edu.tw/wp-content/uploads/2018/08/國立中央大學物理學系聚碩科技獎學金辦法1051004系務會議.pdf</t>
        </is>
      </c>
      <c r="I2896" s="7" t="inlineStr">
        <is>
          <t>國立中央大學物理學系聚碩科技獎學金申請表</t>
        </is>
      </c>
      <c r="J2896" s="7" t="inlineStr">
        <is>
          <t>http://www.phy.ncu.edu.tw/wp-content/uploads/2018/08/國立中央大學物理學系聚碩科技獎學金申請表.doc</t>
        </is>
      </c>
      <c r="K2896" s="7" t="n"/>
      <c r="L2896" s="7" t="n"/>
      <c r="M2896" s="7" t="inlineStr">
        <is>
          <t>https://www.phy.ncu.edu.tw/news/107-1%e5%ad%b8%e6%9c%9f%e7%89%a9%e7%90%86%e7%b3%bb%e8%81%9a%e7%a2%a9%e7%a7%91%e6%8a%80%e7%8d%8e%e5%ad%b8%ef%a4%8a%e7%94%b3%e8%ab%8b%e5%85%ac%e5%91%8a%e7%94%b3%e8%ab%8b%e6%88%aa%e6%ad%a2%e6%97%a59-14/</t>
        </is>
      </c>
      <c r="N2896" s="7" t="inlineStr">
        <is>
          <t>許慧君</t>
        </is>
      </c>
    </row>
    <row r="2897" ht="235" customHeight="1">
      <c r="A2897" s="7">
        <f>TRUE()</f>
        <v/>
      </c>
      <c r="B2897" s="7" t="inlineStr">
        <is>
          <t>獎學金</t>
        </is>
      </c>
      <c r="C2897" s="7" t="n"/>
      <c r="D2897" s="14" t="n">
        <v>43314</v>
      </c>
      <c r="E2897" s="7" t="inlineStr">
        <is>
          <t>107-1學期物理系上詮光纖獎學金FOCI Scholarship申請公告(申請截止日:9/14)</t>
        </is>
      </c>
      <c r="F2897" s="9" t="inlineStr">
        <is>
          <t>國立中央大學物理學系上詮光纖獎學金辦法(FOCI Scholarship Application Procedure)
國立中央大學物理學系上詮光纖獎學金申請表(FOCI scholarship application form for financial assistance for students studying abroad)
本獎學金分為：The scholarship fund is divided into
補助學生出國交流獎助（研修或實驗）：每年15萬元整。獎助大學部、碩士生、 博士生各一名，每人5萬元整。Financial assistance for students studying abroad (either for study or conducting research): 150000 NTD annually. Divided equally among Bachelor’s students, Master’s students, and PhD students, 1 recipient per category, for a total of 50000 NTD per recipient.
補助學生出席國際會議：每年5萬元整。Financial assistance for students to attend overseas conferences: 50000 NTD a year.
研究傑出獎助：每年5萬元整。獲獎學生共五名，每人1萬元整。Research excellence award: 50000 NTD a year, awarded to 5 recipients a year, 10000 NTD each.
清寒優秀學生獎助：每年5萬元整。成績優異(前一學年學業總平均70分以上，各科成績均及格)者，獲獎學生一名。Student excellence award: 50000 NTD a year. Awarded to a student with excellent grades (needing an average of at least 70 points for all subjects in the first academic year to qualify), 1 recipient.
第1&amp;2項申請為補助2018.10-2019.03出國申請案</t>
        </is>
      </c>
      <c r="G2897" s="7" t="inlineStr">
        <is>
          <t>國立中央大學物理學系上詮光纖獎學金辦法(FOCI Scholarship Application Procedure)</t>
        </is>
      </c>
      <c r="H2897" s="7" t="inlineStr">
        <is>
          <t>http://www.phy.ncu.edu.tw/wp-content/uploads/2018/08/國立中央大學物理學系上詮光纖獎學金辦法FOCI-Scholarship-Application-Procedure.pdf</t>
        </is>
      </c>
      <c r="I2897" s="7" t="inlineStr">
        <is>
          <t>國立中央大學物理學系上詮光纖獎學金申請表(FOCI scholarship application form for f</t>
        </is>
      </c>
      <c r="J2897" s="7" t="inlineStr">
        <is>
          <t>http://www.phy.ncu.edu.tw/wp-content/uploads/2018/08/國立中央大學物理學系上詮光纖獎學金申請表FOCI-scholarship-application-form-for-financial-assistance-for-students-studying-abroad.doc</t>
        </is>
      </c>
      <c r="K2897" s="7" t="n"/>
      <c r="L2897" s="7" t="n"/>
      <c r="M2897" s="7" t="inlineStr">
        <is>
          <t>https://www.phy.ncu.edu.tw/news/107-1%e5%ad%b8%e6%9c%9f%e7%89%a9%e7%90%86%e7%b3%bb%e4%b8%8a%e8%a9%ae%e5%85%89%e7%ba%96%e7%8d%8e%e5%ad%b8%e9%87%91foci-scholarship%e7%94%b3%e8%ab%8b%e5%85%ac%e5%91%8a%e7%94%b3%e8%ab%8b%e6%88%aa/</t>
        </is>
      </c>
      <c r="N2897" s="7" t="inlineStr">
        <is>
          <t>許慧君</t>
        </is>
      </c>
    </row>
    <row r="2898" ht="27" customHeight="1">
      <c r="A2898" s="7">
        <f>TRUE()</f>
        <v/>
      </c>
      <c r="B2898" s="7" t="inlineStr">
        <is>
          <t>獎學金</t>
        </is>
      </c>
      <c r="C2898" s="7" t="n"/>
      <c r="D2898" s="14" t="n">
        <v>43314</v>
      </c>
      <c r="E2898" s="7" t="inlineStr">
        <is>
          <t>107學年度物理系王立文女士獎學金申請公告(申請截止日:9/14)</t>
        </is>
      </c>
      <c r="F2898" s="9" t="inlineStr">
        <is>
          <t>國立中央大學物理學系王立文女士獎學金辦法1051129系務會議通過
國立中央大學物理學系王立文女士獎學金申請表</t>
        </is>
      </c>
      <c r="G2898" s="7" t="inlineStr">
        <is>
          <t>國立中央大學物理學系王立文女士獎學金辦法1051129系務會議通過</t>
        </is>
      </c>
      <c r="H2898" s="7" t="inlineStr">
        <is>
          <t>http://www.phy.ncu.edu.tw/wp-content/uploads/2018/08/國立中央大學物理學系王立文女士獎學金辦法1051129系務會議通過.pdf</t>
        </is>
      </c>
      <c r="I2898" s="7" t="inlineStr">
        <is>
          <t>國立中央大學物理學系王立文女士獎學金申請表</t>
        </is>
      </c>
      <c r="J2898" s="7" t="inlineStr">
        <is>
          <t>http://www.phy.ncu.edu.tw/wp-content/uploads/2018/08/國立中央大學物理學系王立文女士獎學金申請表.doc</t>
        </is>
      </c>
      <c r="K2898" s="7" t="n"/>
      <c r="L2898" s="7" t="n"/>
      <c r="M2898" s="7" t="inlineStr">
        <is>
          <t>https://www.phy.ncu.edu.tw/news/107%e5%ad%b8%e5%b9%b4%e5%ba%a6%e7%89%a9%e7%90%86%e7%b3%bb%e7%8e%8b%e7%ab%8b%e6%96%87%e5%a5%b3%e5%a3%ab%e7%8d%8e%e5%ad%b8%e9%87%91%e7%94%b3%e8%ab%8b%e5%85%ac%e5%91%8a%e7%94%b3%e8%ab%8b%e6%88%aa/</t>
        </is>
      </c>
      <c r="N2898" s="7" t="inlineStr">
        <is>
          <t>許慧君</t>
        </is>
      </c>
    </row>
    <row r="2899" ht="27" customHeight="1">
      <c r="A2899" s="7">
        <f>TRUE()</f>
        <v/>
      </c>
      <c r="B2899" s="7" t="inlineStr">
        <is>
          <t>獎學金</t>
        </is>
      </c>
      <c r="C2899" s="7" t="n"/>
      <c r="D2899" s="14" t="n">
        <v>43314</v>
      </c>
      <c r="E2899" s="7" t="inlineStr">
        <is>
          <t>107學年度物理系宏惠光電獎學金申請公告(申請截止日延長至:9/28)</t>
        </is>
      </c>
      <c r="F2899" s="9" t="inlineStr">
        <is>
          <t>宏惠光電獎學金申請辦法(1021107會議後修正)
宏惠光電股份有限公司獎助學金申請表</t>
        </is>
      </c>
      <c r="G2899" s="7" t="inlineStr">
        <is>
          <t>宏惠光電獎學金申請辦法(1021107會議後修正)</t>
        </is>
      </c>
      <c r="H2899" s="7" t="inlineStr">
        <is>
          <t>http://www.phy.ncu.edu.tw/wp-content/uploads/2018/08/宏惠光電獎學金申請辦法1021107會議後修正.pdf</t>
        </is>
      </c>
      <c r="I2899" s="7" t="inlineStr">
        <is>
          <t>宏惠光電股份有限公司獎助學金申請表</t>
        </is>
      </c>
      <c r="J2899" s="7" t="inlineStr">
        <is>
          <t>http://www.phy.ncu.edu.tw/wp-content/uploads/2018/08/宏惠光電股份有限公司獎助學金申請表.doc</t>
        </is>
      </c>
      <c r="K2899" s="7" t="n"/>
      <c r="L2899" s="7" t="n"/>
      <c r="M2899" s="7" t="inlineStr">
        <is>
          <t>https://www.phy.ncu.edu.tw/news/107%e5%ad%b8%e5%b9%b4%e5%ba%a6%e7%89%a9%e7%90%86%e7%b3%bb%e5%ae%8f%e6%83%a0%e5%85%89%e9%9b%bb%e7%8d%8e%e5%ad%b8%e9%87%91%e7%94%b3%e8%ab%8b%e5%85%ac%e5%91%8a%e7%94%b3%e8%ab%8b%e6%88%aa%e6%ad%a2/</t>
        </is>
      </c>
      <c r="N2899" s="7" t="inlineStr">
        <is>
          <t>許慧君</t>
        </is>
      </c>
    </row>
    <row r="2900" ht="209" customHeight="1">
      <c r="A2900" s="7">
        <f>TRUE()</f>
        <v/>
      </c>
      <c r="B2900" s="7" t="inlineStr">
        <is>
          <t>其他</t>
        </is>
      </c>
      <c r="C2900" s="7" t="n"/>
      <c r="D2900" s="14" t="n">
        <v>43313</v>
      </c>
      <c r="E2900" s="7" t="inlineStr">
        <is>
          <t>物理系博碩士班學位口試注意事項Oral Test &amp;Thesis Defense Notification</t>
        </is>
      </c>
      <c r="F2900" s="9" t="inlineStr">
        <is>
          <t>107-1物理學系博/碩士班學位口試注意事項
1st Semester of the Academic Year 2018/2019: Physics Department
Graduate Program Oral Test/Thesis Defense Notification
物理系博碩士班學位口試注意事項Oral Test &amp;Thesis Defense Notification
口試申請時間：107/09/10-107/12/28。
Application period: 2018/09/10-2018/12/28
口試完成時間：108/01/11前（如校曆規定）。
Oral Test/Thesis Defense must finish before : 2019/01/11 (as per University Academic Calendar)
表單下載：http://pdc.adm.ncu.edu.tw/Register/ –表格下載 – 博/碩士論文表格
Application form can be downloaded from – http://pdc.adm.ncu.edu.tw/eng/en_index.asp– forms – doctoral/master thesis form
中央大學博士班、碩士班研究生學位考試細則(http://pdc.adm.ncu.edu.tw/rule/rule105/16.pdf )
NCU Graduate Program Exam Regulations (http://pdc.adm.ncu.edu.tw/eng/rule/NCU_Doc15_ed.pdf)</t>
        </is>
      </c>
      <c r="G2900" s="7" t="inlineStr">
        <is>
          <t>物理系博碩士班學位口試注意事項Oral Test &amp;Thesis Defense Notification</t>
        </is>
      </c>
      <c r="H2900" s="7" t="inlineStr">
        <is>
          <t>http://www.phy.ncu.edu.tw/wp-content/uploads/2018/08/物理系博碩士班學位口試注意事項Oral-Test-Thesis-Defense-Notification.pdf</t>
        </is>
      </c>
      <c r="I2900" s="7" t="inlineStr">
        <is>
          <t>http://pdc.adm.ncu.edu.tw/Register/</t>
        </is>
      </c>
      <c r="J2900" s="7" t="inlineStr">
        <is>
          <t>http://pdc.adm.ncu.edu.tw/Register/</t>
        </is>
      </c>
      <c r="K2900" s="7" t="inlineStr">
        <is>
          <t>http://pdc.adm.ncu.edu.tw/eng/en_index.asp–</t>
        </is>
      </c>
      <c r="L2900" s="7" t="inlineStr">
        <is>
          <t>http://pdc.adm.ncu.edu.tw/eng/en_index.asp–</t>
        </is>
      </c>
      <c r="M2900" s="7" t="inlineStr">
        <is>
          <t>https://www.phy.ncu.edu.tw/news/%e7%89%a9%ef%a7%a4%e7%b3%bb%e5%8d%9a%e7%a2%a9%e5%a3%ab%e7%8f%ad%e5%ad%b8%e4%bd%8d%e5%8f%a3%e8%a9%a6%e6%b3%a8%e6%84%8f%e4%ba%8b%e9%a0%85oral-test-thesis-defense-notification-4/</t>
        </is>
      </c>
      <c r="N2900" s="7" t="inlineStr">
        <is>
          <t>許慧君</t>
        </is>
      </c>
    </row>
    <row r="2901" ht="105" customHeight="1">
      <c r="A2901" s="7">
        <f>TRUE()</f>
        <v/>
      </c>
      <c r="B2901" s="7" t="inlineStr">
        <is>
          <t>其他</t>
        </is>
      </c>
      <c r="C2901" s="7" t="n"/>
      <c r="D2901" s="14" t="n">
        <v>43313</v>
      </c>
      <c r="E2901" s="7" t="inlineStr">
        <is>
          <t>717研究生座位申請公告</t>
        </is>
      </c>
      <c r="F2901" s="9" t="inlineStr">
        <is>
          <t>物理系研究生欲申請S4-717研究生座位者，請下載申請表物理系研究生室座位申請表，於08月24日前繳交系辦申請。
本次申請結果將於08月30日公布。
本次申請使用期間為：107年9月1日至108年8月31日。
符合以下資格者方可申請：
(1) 博士班研究生於畢業前一年撰寫畢業論文者。
(2) 指導教授沒有實驗室或研究室可安置學生者。
(3) 尚未有指導教授者。</t>
        </is>
      </c>
      <c r="G2901" s="7" t="inlineStr">
        <is>
          <t>物理系研究生室座位申請表</t>
        </is>
      </c>
      <c r="H2901" s="7" t="inlineStr">
        <is>
          <t>http://www.phy.ncu.edu.tw/wp-content/uploads/2018/08/物理系研究生室座位申請表-1.doc</t>
        </is>
      </c>
      <c r="I2901" s="7" t="n"/>
      <c r="J2901" s="7" t="n"/>
      <c r="K2901" s="7" t="n"/>
      <c r="L2901" s="7" t="n"/>
      <c r="M2901" s="7" t="inlineStr">
        <is>
          <t>https://www.phy.ncu.edu.tw/news/717%e7%a0%94%e7%a9%b6%e7%94%9f%e5%ba%a7%e4%bd%8d%e7%94%b3%e8%ab%8b%e5%85%ac%e5%91%8a-3/</t>
        </is>
      </c>
      <c r="N2901" s="7" t="inlineStr">
        <is>
          <t>許慧君</t>
        </is>
      </c>
    </row>
    <row r="2902">
      <c r="A2902" s="7">
        <f>TRUE()</f>
        <v/>
      </c>
      <c r="B2902" s="7" t="inlineStr">
        <is>
          <t>其他</t>
        </is>
      </c>
      <c r="C2902" s="7" t="n"/>
      <c r="D2902" s="14" t="n">
        <v>43313</v>
      </c>
      <c r="E2902" s="7" t="inlineStr">
        <is>
          <t>1070929中大物理五十周年系慶~歡迎回來~</t>
        </is>
      </c>
      <c r="F2902" s="7" t="inlineStr">
        <is>
          <t>https://youtu.be/1UB8SIPSPzE</t>
        </is>
      </c>
      <c r="G2902" s="7" t="n"/>
      <c r="H2902" s="7" t="n"/>
      <c r="I2902" s="7" t="n"/>
      <c r="J2902" s="7" t="n"/>
      <c r="K2902" s="7" t="n"/>
      <c r="L2902" s="7" t="n"/>
      <c r="M2902" s="7" t="inlineStr">
        <is>
          <t>https://www.phy.ncu.edu.tw/news/1070929%e4%b8%ad%e5%a4%a7%e7%89%a9%e7%90%86%e4%ba%94%e5%8d%81%e5%91%a8%e5%b9%b4%e7%b3%bb%e6%85%b6%e6%ad%a1%e8%bf%8e%e5%9b%9e%e4%be%86/</t>
        </is>
      </c>
      <c r="N2902" s="7" t="inlineStr">
        <is>
          <t>許慧君</t>
        </is>
      </c>
    </row>
    <row r="2903" ht="92" customHeight="1">
      <c r="A2903" s="7">
        <f>TRUE()</f>
        <v/>
      </c>
      <c r="B2903" s="7" t="inlineStr">
        <is>
          <t>其他</t>
        </is>
      </c>
      <c r="C2903" s="7" t="n"/>
      <c r="D2903" s="14" t="n">
        <v>43313</v>
      </c>
      <c r="E2903" s="7" t="inlineStr">
        <is>
          <t>107學年度第1學期註冊通知 Registration notification</t>
        </is>
      </c>
      <c r="F2903" s="9" t="inlineStr">
        <is>
          <t>舊生註冊通知
研究所新生註冊通知
學士班新生註冊通知
境外生(僑生、外籍生、陸生、交換生) 【新生】註冊通知
Notifications for Overseas Freshman Students
境外生（僑生、外籍生、陸生、交換生） 【舊生】註冊通知
Notifications for Overseas Current Students</t>
        </is>
      </c>
      <c r="G2903" s="7" t="inlineStr">
        <is>
          <t>舊生註冊通知</t>
        </is>
      </c>
      <c r="H2903" s="7" t="inlineStr">
        <is>
          <t>https://www.ncu.edu.tw/assets/thumbs/events/cf3e53058e5bf438d604395d2df6cf25.pdf</t>
        </is>
      </c>
      <c r="I2903" s="7" t="inlineStr">
        <is>
          <t>研究所新生註冊通知</t>
        </is>
      </c>
      <c r="J2903" s="7" t="inlineStr">
        <is>
          <t>https://www.ncu.edu.tw/assets/thumbs/events/d65afb7d923c31ac8c46ac7c0ef615c8.pdf</t>
        </is>
      </c>
      <c r="K2903" s="7" t="inlineStr">
        <is>
          <t>學士班新生註冊通知</t>
        </is>
      </c>
      <c r="L2903" s="7" t="inlineStr">
        <is>
          <t>https://www.ncu.edu.tw/assets/thumbs/events/18dd5a9f9536d15194c389e073cfd067.pdf</t>
        </is>
      </c>
      <c r="M2903" s="7" t="inlineStr">
        <is>
          <t>https://www.phy.ncu.edu.tw/news/107%e5%ad%b8%e5%b9%b4%e5%ba%a6%e7%ac%ac1%e5%ad%b8%e6%9c%9f%e8%a8%bb%e5%86%8a%e9%80%9a%e7%9f%a5/</t>
        </is>
      </c>
      <c r="N2903" s="7" t="inlineStr">
        <is>
          <t>許慧君</t>
        </is>
      </c>
    </row>
    <row r="2904" ht="144" customHeight="1">
      <c r="A2904" s="7">
        <f>TRUE()</f>
        <v/>
      </c>
      <c r="B2904" s="7" t="inlineStr">
        <is>
          <t>其他</t>
        </is>
      </c>
      <c r="C2904" s="7" t="n"/>
      <c r="D2904" s="14" t="n">
        <v>43311</v>
      </c>
      <c r="E2904" s="7" t="inlineStr">
        <is>
          <t>研究所新生注意事項</t>
        </is>
      </c>
      <c r="F2904" s="9" t="inlineStr">
        <is>
          <t>研究所新生註冊通知(8/1起)
https://www.ncu.edu.tw/assets/thumbs/events/d65afb7d923c31ac8c46ac7c0ef615c8.pdf
學生證將會於9/11(二)13:20研究所新生說明會發放(完成所有註冊程序者才能領取)
107學年度研究生新生申請暑期借住宿舍作業
https://www.ncu.edu.tw/events/showevent/eventid/6393
107學年度研究所新生宿舍抽籤時程及注意事項
https://www.ncu.edu.tw/events/showevent/eventid/6665
新生知訊網
https://ncufresh.ncu.edu.tw
物理學系碩博士班研究生修業辦法Regulation of Course Requirements for Master and PhD Programs 1050615</t>
        </is>
      </c>
      <c r="G2904" s="7" t="inlineStr">
        <is>
          <t>https://www.ncu.edu.tw/assets/thumbs/events/d65afb7d923c31ac</t>
        </is>
      </c>
      <c r="H2904" s="7" t="inlineStr">
        <is>
          <t>https://www.ncu.edu.tw/assets/thumbs/events/d65afb7d923c31ac8c46ac7c0ef615c8.pdf</t>
        </is>
      </c>
      <c r="I2904" s="7" t="inlineStr">
        <is>
          <t>https://www.ncu.edu.tw/events/showevent/eventid/6393</t>
        </is>
      </c>
      <c r="J2904" s="7" t="inlineStr">
        <is>
          <t>https://www.ncu.edu.tw/events/showevent/eventid/6393</t>
        </is>
      </c>
      <c r="K2904" s="7" t="inlineStr">
        <is>
          <t>https://www.ncu.edu.tw/events/showevent/eventid/6665</t>
        </is>
      </c>
      <c r="L2904" s="7" t="inlineStr">
        <is>
          <t>https://www.ncu.edu.tw/events/showevent/eventid/6665</t>
        </is>
      </c>
      <c r="M2904" s="7" t="inlineStr">
        <is>
          <t>https://www.phy.ncu.edu.tw/news/%e7%a0%94%e7%a9%b6%e6%89%80%e6%96%b0%e7%94%9f%e6%b3%a8%e6%84%8f%e4%ba%8b%e9%a0%85/</t>
        </is>
      </c>
      <c r="N2904" s="7" t="inlineStr">
        <is>
          <t>許慧君</t>
        </is>
      </c>
    </row>
    <row r="2905">
      <c r="A2905" s="7">
        <f>TRUE()</f>
        <v/>
      </c>
      <c r="B2905" s="7" t="inlineStr">
        <is>
          <t>其他</t>
        </is>
      </c>
      <c r="C2905" s="7" t="n"/>
      <c r="D2905" s="14" t="n">
        <v>43311</v>
      </c>
      <c r="E2905" s="7" t="inlineStr">
        <is>
          <t>1070804,05,11清洗水塔停水公告</t>
        </is>
      </c>
      <c r="F2905" s="7" t="n"/>
      <c r="G2905" s="7" t="inlineStr">
        <is>
          <t>http://www.phy.ncu.edu.tw/wp-content/uploads/2018/07/1-1.jpg</t>
        </is>
      </c>
      <c r="H2905" s="7" t="inlineStr">
        <is>
          <t>http://www.phy.ncu.edu.tw/wp-content/uploads/2018/07/1-1.jpg</t>
        </is>
      </c>
      <c r="I2905" s="7" t="n"/>
      <c r="J2905" s="7" t="n"/>
      <c r="K2905" s="7" t="n"/>
      <c r="L2905" s="7" t="n"/>
      <c r="M2905" s="7" t="inlineStr">
        <is>
          <t>https://www.phy.ncu.edu.tw/news/10708040511%e6%b8%85%e6%b4%97%e6%b0%b4%e5%a1%94%e5%81%9c%e6%b0%b4%e5%85%ac%e5%91%8a/</t>
        </is>
      </c>
      <c r="N2905" s="7" t="inlineStr">
        <is>
          <t>許慧君</t>
        </is>
      </c>
    </row>
    <row r="2906" ht="357" customHeight="1">
      <c r="A2906" s="7">
        <f>TRUE()</f>
        <v/>
      </c>
      <c r="B2906" s="7" t="inlineStr">
        <is>
          <t>其他</t>
        </is>
      </c>
      <c r="C2906" s="7" t="n"/>
      <c r="D2906" s="14" t="n">
        <v>43307</v>
      </c>
      <c r="E2906" s="7" t="inlineStr">
        <is>
          <t>生物物理與軟物質核心實驗室徵求碩士級專任助理</t>
        </is>
      </c>
      <c r="F2906" s="9" t="inlineStr">
        <is>
          <t>我們是一個跨領域的研究室，擁有良好研究與工作環境，歡迎有高度動機的夥伴加入。主要研究內容是利用各式生化與生物物理實驗，進行跨領域研究。
工作內容: 
1.維護生物物理與軟物質核心實驗室
2.進行生化與生物物理實驗
需求條件
接受身分: 上班族，應屆畢業生
工作經歷: 不拘
學歷要求: 碩士
語言條件: 英文讀寫流利
其他條件:
1.生物或生物物理相關科系背景(具碩士學位)，細菌相關領域尤佳。
2.熟悉細菌培養,分子生物學相關技術。
3.具備實驗室相關工作經驗(研究生經驗可)。
4.具有研究工作熱忱、細心及創意。
5.有興趣學習生物物理相關實驗。
工作時間:
2018年8月起
工作地點:
中央大學生物物理所與物理系
待遇:
比照科技部支薪標準
受理方式：請自備妥下列資料：
1.履歷表（含學經歷、自傳、最近照片）、畢業證書及成績單。
2.畢業論文及其他相關著作。
3.其他檢定證明文件，如英文等。
連絡人: 羅安琦小姐
Email: luo.angel101@gmail.com</t>
        </is>
      </c>
      <c r="G2906" s="7" t="n"/>
      <c r="H2906" s="7" t="n"/>
      <c r="I2906" s="7" t="n"/>
      <c r="J2906" s="7" t="n"/>
      <c r="K2906" s="7" t="n"/>
      <c r="L2906" s="7" t="n"/>
      <c r="M2906" s="7" t="inlineStr">
        <is>
          <t>https://www.phy.ncu.edu.tw/news/%e7%94%9f%e7%89%a9%e7%89%a9%e7%90%86%e8%88%87%e8%bb%9f%e7%89%a9%e8%b3%aa%e6%a0%b8%e5%bf%83%e5%af%a6%e9%a9%97%e5%ae%a4%e5%be%b5%e6%b1%82%e7%a2%a9%e5%a3%ab%e7%b4%9a%e5%b0%88%e4%bb%bb%e5%8a%a9%e7%90%86/</t>
        </is>
      </c>
      <c r="N2906" s="7" t="inlineStr">
        <is>
          <t>許慧君</t>
        </is>
      </c>
    </row>
    <row r="2907" ht="196" customHeight="1">
      <c r="A2907" s="7">
        <f>TRUE()</f>
        <v/>
      </c>
      <c r="B2907" s="7" t="inlineStr">
        <is>
          <t>演講</t>
        </is>
      </c>
      <c r="C2907" s="7" t="n"/>
      <c r="D2907" s="14" t="n">
        <v>43305</v>
      </c>
      <c r="E2907" s="7" t="inlineStr">
        <is>
          <t>Talk20180724-Limits of chemical sensing of bacterium Escherichia coli</t>
        </is>
      </c>
      <c r="F2907" s="9" t="inlineStr">
        <is>
          <t>Department of Physics, NCU
Limits of chemical sensing of bacterium Escherichia coli
Speaker
Dr. Xiao-Lun Wu
Department of Physics ,University of Pittsburgh
Date 2018.07.24 (Tue)
Time 14:00-15:00
Place S4-625
Abstract:
Using impulsive stimulation we investigated bacterial chemo-response to a trace amount of chemoattractants. We show that enteric E. coli bacterium is capable of single molecular detection, and it takes one to two binding events to trigger a (de)phosphorylation cascade. Such behavior is consistent with the bacterial chemotaxis network being a high-gain device. However, it is unclear how the network discriminates background noises under the high-gain operation.</t>
        </is>
      </c>
      <c r="G2907" s="7" t="n"/>
      <c r="H2907" s="7" t="n"/>
      <c r="I2907" s="7" t="n"/>
      <c r="J2907" s="7" t="n"/>
      <c r="K2907" s="7" t="n"/>
      <c r="L2907" s="7" t="n"/>
      <c r="M2907" s="7" t="inlineStr">
        <is>
          <t>https://www.phy.ncu.edu.tw/news/talk20180724-limits-of-chemical-sensing-of-bacterium-escherichia-coli/</t>
        </is>
      </c>
      <c r="N2907" s="7" t="inlineStr">
        <is>
          <t>許慧君</t>
        </is>
      </c>
    </row>
    <row r="2908" ht="66" customHeight="1">
      <c r="A2908" s="7">
        <f>TRUE()</f>
        <v/>
      </c>
      <c r="B2908" s="7" t="inlineStr">
        <is>
          <t>其他</t>
        </is>
      </c>
      <c r="C2908" s="7" t="n"/>
      <c r="D2908" s="14" t="n">
        <v>43304</v>
      </c>
      <c r="E2908" s="7" t="inlineStr">
        <is>
          <t>公共空間清潔公告  7/30(一).7/31(二)整天</t>
        </is>
      </c>
      <c r="F2908" s="9" t="inlineStr">
        <is>
          <t>全館各樓層走道地板、地下室中庭地板及樓梯清洗。
 全館走廊側邊扶手玻璃、一~二樓玻璃帷幕。
 館舍四周排水溝清理。
 各樓層走廊如有堆放物品，請盡量清空。
施作期間略有噪音，不便之處請多諒解。</t>
        </is>
      </c>
      <c r="G2908" s="7" t="n"/>
      <c r="H2908" s="7" t="n"/>
      <c r="I2908" s="7" t="n"/>
      <c r="J2908" s="7" t="n"/>
      <c r="K2908" s="7" t="n"/>
      <c r="L2908" s="7" t="n"/>
      <c r="M2908" s="7" t="inlineStr">
        <is>
          <t>https://www.phy.ncu.edu.tw/news/%e5%85%ac%e5%85%b1%e7%a9%ba%e9%96%93%e6%b8%85%e6%bd%94%e5%85%ac%e5%91%8a-7-30%e4%b8%80-7-31%e4%ba%8c%e6%95%b4%e5%a4%a9/</t>
        </is>
      </c>
      <c r="N2908" s="7" t="inlineStr">
        <is>
          <t>許慧君</t>
        </is>
      </c>
    </row>
    <row r="2909">
      <c r="A2909" s="7">
        <f>TRUE()</f>
        <v/>
      </c>
      <c r="B2909" s="7" t="inlineStr">
        <is>
          <t>其他</t>
        </is>
      </c>
      <c r="C2909" s="7" t="n"/>
      <c r="D2909" s="14" t="n">
        <v>43298</v>
      </c>
      <c r="E2909" s="7" t="inlineStr">
        <is>
          <t>107學年度大學部宿舍抽籤時程及注意事項</t>
        </is>
      </c>
      <c r="F2909" s="7" t="inlineStr">
        <is>
          <t>http://osa.ncu.edu.tw/news_article.php?event_id=2003</t>
        </is>
      </c>
      <c r="G2909" s="7" t="inlineStr">
        <is>
          <t>http://osa.ncu.edu.tw/news_article.php?event_id=2003</t>
        </is>
      </c>
      <c r="H2909" s="7" t="inlineStr">
        <is>
          <t>http://osa.ncu.edu.tw/news_article.php?event_id=2003</t>
        </is>
      </c>
      <c r="I2909" s="7" t="n"/>
      <c r="J2909" s="7" t="n"/>
      <c r="K2909" s="7" t="n"/>
      <c r="L2909" s="7" t="n"/>
      <c r="M2909" s="7" t="inlineStr">
        <is>
          <t>https://www.phy.ncu.edu.tw/news/107%e5%ad%b8%e5%b9%b4%e5%ba%a6%e5%a4%a7%e5%ad%b8%e9%83%a8%e5%ae%bf%e8%88%8d%e6%8a%bd%e7%b1%a4%e6%99%82%e7%a8%8b%e5%8f%8a%e6%b3%a8%e6%84%8f%e4%ba%8b%e9%a0%85/</t>
        </is>
      </c>
      <c r="N2909" s="7" t="inlineStr">
        <is>
          <t>許慧君</t>
        </is>
      </c>
    </row>
    <row r="2910">
      <c r="A2910" s="7">
        <f>TRUE()</f>
        <v/>
      </c>
      <c r="B2910" s="7" t="inlineStr">
        <is>
          <t>其他</t>
        </is>
      </c>
      <c r="C2910" s="7" t="n"/>
      <c r="D2910" s="14" t="n">
        <v>43298</v>
      </c>
      <c r="E2910" s="7" t="inlineStr">
        <is>
          <t>107學年度研究所新生學生宿舍抽籤時程及注意事項</t>
        </is>
      </c>
      <c r="F2910" s="7" t="inlineStr">
        <is>
          <t>https://www.ncu.edu.tw/events/showevent/eventid/6665</t>
        </is>
      </c>
      <c r="G2910" s="7" t="inlineStr">
        <is>
          <t>https://www.ncu.edu.tw/events/showevent/eventid/6665</t>
        </is>
      </c>
      <c r="H2910" s="7" t="inlineStr">
        <is>
          <t>https://www.ncu.edu.tw/events/showevent/eventid/6665</t>
        </is>
      </c>
      <c r="I2910" s="7" t="n"/>
      <c r="J2910" s="7" t="n"/>
      <c r="K2910" s="7" t="n"/>
      <c r="L2910" s="7" t="n"/>
      <c r="M2910" s="7" t="inlineStr">
        <is>
          <t>https://www.phy.ncu.edu.tw/news/107%e5%ad%b8%e5%b9%b4%e5%ba%a6%e7%a0%94%e7%a9%b6%e6%89%80%e6%96%b0%e7%94%9f%e5%ad%b8%e7%94%9f%e5%ae%bf%e8%88%8d%e6%8a%bd%e7%b1%a4%e6%99%82%e7%a8%8b%e5%8f%8a%e6%b3%a8%e6%84%8f%e4%ba%8b%e9%a0%85/</t>
        </is>
      </c>
      <c r="N2910" s="7" t="inlineStr">
        <is>
          <t>許慧君</t>
        </is>
      </c>
    </row>
    <row r="2911">
      <c r="A2911" s="7">
        <f>TRUE()</f>
        <v/>
      </c>
      <c r="B2911" s="7" t="inlineStr">
        <is>
          <t>研討會</t>
        </is>
      </c>
      <c r="C2911" s="7" t="n"/>
      <c r="D2911" s="14" t="n">
        <v>43297</v>
      </c>
      <c r="E2911" s="7" t="inlineStr">
        <is>
          <t>第四屆年輕物理學者學術研討會</t>
        </is>
      </c>
      <c r="F2911" s="7" t="inlineStr">
        <is>
          <t>http://prpc.phys.nthu.edu.tw/MbService/ac_main.aspx?v=24</t>
        </is>
      </c>
      <c r="G2911" s="7" t="inlineStr">
        <is>
          <t>http://prpc.phys.nthu.edu.tw/MbService/ac_main.aspx?v=24</t>
        </is>
      </c>
      <c r="H2911" s="7" t="inlineStr">
        <is>
          <t>http://prpc.phys.nthu.edu.tw/MbService/ac_main.aspx?v=24</t>
        </is>
      </c>
      <c r="I2911" s="7" t="inlineStr">
        <is>
          <t>http://www.phy.ncu.edu.tw/wp-content/uploads/2018/07/物理推動中心-</t>
        </is>
      </c>
      <c r="J2911" s="7" t="inlineStr">
        <is>
          <t>http://www.phy.ncu.edu.tw/wp-content/uploads/2018/07/物理推動中心-第4屆年輕物理學者學術研討會-海報-1070514.jpg</t>
        </is>
      </c>
      <c r="K2911" s="7" t="n"/>
      <c r="L2911" s="7" t="n"/>
      <c r="M2911" s="7" t="inlineStr">
        <is>
          <t>https://www.phy.ncu.edu.tw/news/%e7%ac%ac%e5%9b%9b%e5%b1%86%e5%b9%b4%e8%bc%95%e7%89%a9%e7%90%86%e5%ad%b8%e8%80%85%e5%ad%b8%e8%a1%93%e7%a0%94%e8%a8%8e%e6%9c%83/</t>
        </is>
      </c>
      <c r="N2911" s="7" t="inlineStr">
        <is>
          <t>許慧君</t>
        </is>
      </c>
    </row>
    <row r="2912" ht="357" customHeight="1">
      <c r="A2912" s="7">
        <f>TRUE()</f>
        <v/>
      </c>
      <c r="B2912" s="7" t="inlineStr">
        <is>
          <t>其他</t>
        </is>
      </c>
      <c r="C2912" s="7" t="n"/>
      <c r="D2912" s="14" t="n">
        <v>43291</v>
      </c>
      <c r="E2912" s="7" t="inlineStr">
        <is>
          <t>107-1課程助教TA-1070710</t>
        </is>
      </c>
      <c r="F2912" s="9" t="inlineStr">
        <is>
          <t>107-1課程助教安排如附件
The arrangement of TA for the first semester of the academic year 107 is as the annex.
107-1課程助教
目前尚有數門課程待聘，有意申請者請於7/13(五)12:00前填寫附件申請表，email至corona@ncu.edu.tw  .
Positions are still available for several courses. Students who are willing to apply for the positions please fill in the application form and email it to corona@ncu.edu.tw by 12pm July 13.
107-1助教志願表TA Application Form
已被分配擔任課程助教者亦可申請，但自106年起依據本校國立中央大學教學助理暨教學獎助生管理要點規定，每位教學獎助生之每月津貼總額上限：碩士級15,000 元；博士級34,000 元。107-1助學金單位金額預估為1200元/單位，亦即碩士生每月不可超過12.5個助學金單位，博士生每月不可超過28個助學金單位。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NT15,000 for MA students and NT 34,000 for PhD students. The estimated amount per allowance unit in the first semester of academic year 107 is NT1200 per unit. Accordingly, each MA student cannot exceed 12.5 allowance units each month and each PhD student cannot exceed 28 allowance units each month.
國立中央大學物理系研究生獎、助學金辦法20170904
九月初會再通知助教填寫相關申請文件。
TA will be informed to fill in related application documents early Sep.
本學期助教津貼發放為9月-12月共4個月，礙於選課時間限制人事系統申請流程，津貼將分攤到10-12月共3個月發放。
TA’s salary have four months (from September to December). Due to the time limit for the selection of classes and the application process for the personnel system, four months salary will be distributed between October and December.</t>
        </is>
      </c>
      <c r="G2912" s="7" t="inlineStr">
        <is>
          <t>107-1課程助教</t>
        </is>
      </c>
      <c r="H2912" s="7" t="inlineStr">
        <is>
          <t>http://www.phy.ncu.edu.tw/wp-content/uploads/2018/07/107-1課程助教-1.pdf</t>
        </is>
      </c>
      <c r="I2912" s="7" t="inlineStr">
        <is>
          <t>email至corona@ncu.edu.tw</t>
        </is>
      </c>
      <c r="J2912" s="7" t="inlineStr">
        <is>
          <t>mailto:email%E8%87%B3corona@ncu.edu.tw</t>
        </is>
      </c>
      <c r="K2912" s="7" t="inlineStr">
        <is>
          <t>corona@ncu.edu.tw</t>
        </is>
      </c>
      <c r="L2912" s="7" t="inlineStr">
        <is>
          <t>mailto:corona@ncu.edu.tw</t>
        </is>
      </c>
      <c r="M2912" s="7" t="inlineStr">
        <is>
          <t>https://www.phy.ncu.edu.tw/news/107-1%e8%aa%b2%e7%a8%8b%e5%8a%a9%e6%95%99ta-1070710/</t>
        </is>
      </c>
      <c r="N2912" s="7" t="inlineStr">
        <is>
          <t>許慧君</t>
        </is>
      </c>
    </row>
    <row r="2913" ht="79" customHeight="1">
      <c r="A2913" s="7">
        <f>TRUE()</f>
        <v/>
      </c>
      <c r="B2913" s="7" t="inlineStr">
        <is>
          <t>其他</t>
        </is>
      </c>
      <c r="C2913" s="7" t="n"/>
      <c r="D2913" s="14" t="n">
        <v>43290</v>
      </c>
      <c r="E2913" s="7" t="inlineStr">
        <is>
          <t>106學年度優良專項輔導導師獎/系所傑出導師.優良導師暨單位獎</t>
        </is>
      </c>
      <c r="F2913" s="9" t="inlineStr">
        <is>
          <t>優良專項輔導導師獎
http://love.adm.ncu.edu.tw/NCU_counsel/tutor-award2.php
【服務學習導師】物理學系 余欣珊 副教授
系所傑出導師、優良導師暨單位獎
http://love.adm.ncu.edu.tw/NCU_counsel/tutor-award.php?years_id=19
【優良導師】物理學系 陳俞融 助理教授</t>
        </is>
      </c>
      <c r="G2913" s="7" t="inlineStr">
        <is>
          <t>http://love.adm.ncu.edu.tw/NCU_counsel/tutor-award2.php</t>
        </is>
      </c>
      <c r="H2913" s="7" t="inlineStr">
        <is>
          <t>http://love.adm.ncu.edu.tw/NCU_counsel/tutor-award2.php</t>
        </is>
      </c>
      <c r="I2913" s="7" t="inlineStr">
        <is>
          <t>http://love.adm.ncu.edu.tw/NCU_counsel/tutor-award.php?years</t>
        </is>
      </c>
      <c r="J2913" s="7" t="inlineStr">
        <is>
          <t>http://love.adm.ncu.edu.tw/NCU_counsel/tutor-award.php?years_id=19</t>
        </is>
      </c>
      <c r="K2913" s="7" t="n"/>
      <c r="L2913" s="7" t="n"/>
      <c r="M2913" s="7" t="inlineStr">
        <is>
          <t>https://www.phy.ncu.edu.tw/news/106%e5%ad%b8%e5%b9%b4%e5%ba%a6%e5%84%aa%e8%89%af%e5%b0%88%e9%a0%85%e8%bc%94%e5%b0%8e%e5%b0%8e%e5%b8%ab%e7%8d%8e/</t>
        </is>
      </c>
      <c r="N2913" s="7" t="inlineStr">
        <is>
          <t>許慧君</t>
        </is>
      </c>
    </row>
    <row r="2914" ht="297" customHeight="1">
      <c r="A2914" s="7">
        <f>TRUE()</f>
        <v/>
      </c>
      <c r="B2914" s="7" t="inlineStr">
        <is>
          <t>其他</t>
        </is>
      </c>
      <c r="C2914" s="7" t="n"/>
      <c r="D2914" s="14" t="n">
        <v>43287</v>
      </c>
      <c r="E2914" s="7" t="inlineStr">
        <is>
          <t>107年暑期兵役常見問題</t>
        </is>
      </c>
      <c r="F2914" s="9" t="inlineStr">
        <is>
          <t>最近適逢畢業季，學生常有兵役問題的困擾，特整理出常見的問題供參考
一、兵單是什麼
兵單的正式名稱叫徵集令，除此之外的公文書都不是兵單，請勿混淆。
二、延畢生(含未能在6月畢業之研究生)的緩徵如何辦理？收到徵集令怎麼辦？
6月至10月間如接獲徵集令，請至生輔組索取暫緩徵集證明書，由導師或指導教授簽署延修證明並由系所蓋戳章後，帶著徵集令影本(或拍照影像檔)及學生證至生輔組辦理，憑此證明即可向戶籍所在地鄉鎮市區公所申請暫緩徵集至10月。(實際緩徵期限視各鄉鎮市區公所而定
開學後，生輔組會主動向教務處取得延修名單，並於10月造冊函送至您戶籍所在地的縣市政府辦理緩徵申請。
入學後至今若有遷戶籍，請務必持新身份證至生輔組告知您的新戶籍地址，以利辦理緩徵事宜。
三、碩博新生的緩徵如何辦理？收到徵集令怎麼辦？
開學後，您將就讀的學校會主動於10月統一造冊發文至您戶籍所在地的縣市政府辦理緩徵申請。
6月至10月間如接獲徵集令，請持「錄取通知」或「研究所報到通知」向戶籍所在地鄉鎮市區公所申請暫緩徵集。
四、我的戶籍地址有變動會對兵役有何影響？
如戶籍不正確時生輔組將無法辦理緩徵及儘召之申請，所以請檢附更正戶藉後之身份證正/反面影本地址告知生輔組兵役承辦人，以維護您的權利。也可以以E-MAIL方式為之。
※如有疑問歡迎洽詢生輔組承辦人邱琳格小姐
連絡電話：03-4227151分機57221-57225
電子信箱：ringochiu@ncu.edu.tw</t>
        </is>
      </c>
      <c r="G2914" s="7" t="n"/>
      <c r="H2914" s="7" t="n"/>
      <c r="I2914" s="7" t="n"/>
      <c r="J2914" s="7" t="n"/>
      <c r="K2914" s="7" t="n"/>
      <c r="L2914" s="7" t="n"/>
      <c r="M2914" s="7" t="inlineStr">
        <is>
          <t>https://www.phy.ncu.edu.tw/news/107%e5%b9%b4%e6%9a%91%e6%9c%9f%e5%85%b5%e5%bd%b9%e5%b8%b8%e8%a6%8b%e5%95%8f%e9%a1%8c/</t>
        </is>
      </c>
      <c r="N2914" s="7" t="inlineStr">
        <is>
          <t>許慧君</t>
        </is>
      </c>
    </row>
    <row r="2915" ht="409.6" customHeight="1">
      <c r="A2915" s="7">
        <f>TRUE()</f>
        <v/>
      </c>
      <c r="B2915" s="7" t="inlineStr">
        <is>
          <t>其他</t>
        </is>
      </c>
      <c r="C2915" s="7" t="n"/>
      <c r="D2915" s="14" t="n">
        <v>43286</v>
      </c>
      <c r="E2915" s="7" t="inlineStr">
        <is>
          <t>學生旅外安全應注意事項(教育部函文)</t>
        </is>
      </c>
      <c r="F2915" s="9" t="inlineStr">
        <is>
          <t>主旨：暑假為學生從事跨國旅遊學習活動之旺季，請加強向學生宣導旅外安全應注意事項，詳如說明，請查照轉知。
說明：
一、暑假為學生出國留遊學及旅遊旺季，鑒於近來世界各地時有天災或恐怖攻擊發生，請加強宣導即將出國或已在海外
之學生，務必注意安全。
二、請參考以下建議，提醒學生提高自我防護意識：
(一)行程開始前：
１、預留充裕時間，瞭解當地國簽證種類及規定，並申請符合目的之合適簽證出入各國，以免觸法。
２、出國前至外交部領事事務局網站(www.boca.gov.tw)完成「出國登錄」，倘發生重大災變或有其他緊急事
故時，外館可依據登錄資料，即時聯繫國人或其親友，提供必要協助。
３、避免前往外交部發布國外旅遊黃、橙及紅色警示之國家或地區旅遊。
４、各國安檢措施趨嚴，應隨時注意交通狀況資訊，提早及預留充足之交通及機場通關檢查時間，以免延誤行
程；各國大型商家、大眾運輸系統等營運方式及時間可能隨時應當局要求而調整，事前宜洽當地觀光或交
通機構查詢最新狀況。
(二)行程開始後：
１、隨時注意周遭環境變化，倘當地治安不佳或發生危安事件，儘量結伴同行避免獨自外出，縮短在公共場所
及人潮聚集地點的逗留時間。
２、隨身攜帶護照等身分證明文件，配合當地治安單位進行安檢措施時主動出示。
３、發生緊急狀況時，聽從當地維安人員之指揮進行避難。
４、旅外期間隨時與家人或朋友保持聯繫，倘當地發生緊急狀況時，應儘速向家屬通報個人平安。
５、我留遊學生在外時，如需急難救助請儘速與我當地駐外館處或教育組聯繫，或請在臺家屬通報外交部「旅
外國人緊急服務專線」0800-085-095，以便獲得必要協助。我當地駐外館處聯繫資訊請至外交部上述網站
點選駐外館處通訊錄查詢；教育組聯繫資訊請上本部國際及兩岸教育司留遊學安全專區內緊急聯絡資訊查詢。
(三)另為避免我國青年學生於海外留遊學期間，因法治觀念或自我保護意識不足，致誤涉不法之情事，造成海外體
驗學習之安全疑慮，請各校強化法治教育，加強宣導毒品防制，以建立學生正確法治觀念，使其能在具備正確
認知及安全環境下至國外體驗學習，以保障自身權益與安全。</t>
        </is>
      </c>
      <c r="G2915" s="7" t="n"/>
      <c r="H2915" s="7" t="n"/>
      <c r="I2915" s="7" t="n"/>
      <c r="J2915" s="7" t="n"/>
      <c r="K2915" s="7" t="n"/>
      <c r="L2915" s="7" t="n"/>
      <c r="M2915" s="7" t="inlineStr">
        <is>
          <t>https://www.phy.ncu.edu.tw/news/%e5%ad%b8%e7%94%9f%e6%97%85%e5%a4%96%e5%ae%89%e5%85%a8%e6%87%89%e6%b3%a8%e6%84%8f%e4%ba%8b%e9%a0%85%e6%95%99%e8%82%b2%e9%83%a8%e5%87%bd%e6%96%87/</t>
        </is>
      </c>
      <c r="N2915" s="7" t="inlineStr">
        <is>
          <t>劉怡貞</t>
        </is>
      </c>
    </row>
    <row r="2916" ht="261" customHeight="1">
      <c r="A2916" s="7">
        <f>TRUE()</f>
        <v/>
      </c>
      <c r="B2916" s="7" t="inlineStr">
        <is>
          <t>其他</t>
        </is>
      </c>
      <c r="C2916" s="7" t="n"/>
      <c r="D2916" s="14" t="n">
        <v>43285</v>
      </c>
      <c r="E2916" s="7" t="inlineStr">
        <is>
          <t>物理學會各獎項即日起受理申請</t>
        </is>
      </c>
      <c r="F2916" s="9" t="inlineStr">
        <is>
          <t>轉台灣物理學會(原中華民國物理學會)公告
台灣物理學會會士、特殊貢獻獎、傑出年輕物理學者獎、吳健雄獎學金、研究生優良論文獎、大專生優良論文獎、華人物理學刊優良論文獎等遴選活動自即日起受理推薦，請踴躍提出申請。推薦辦法及申請時程如下說明：
一、  吳健雄獎學金、傑出年輕物理學者獎、研究生優良論文獎及大專生優良論文獎之遴選活動自即日起受理推薦，截止日期為107年8月31日。申請網址：http://www.psroc.org/post/
二、  特殊貢獻獎截止日期為107年8月31日。http://www.psroc.org.tw/main.php?id=24&amp;fid=4
三、  台灣物理學會會士自截止日期至107年9月30日。
推薦辦法：http://www.psroc.org.tw/main.php?id=25&amp;fid=4
四、  華人物理學刊優良論文獎之遴選活動自即日起受理申請，截止日期為107年10月31日。申請表以掛號逕寄本會會址，以郵戳為憑。推薦辦法：http://www.psroc.org.tw/main.php?id=29&amp;fid=4
由於學位論文亦屬正式出版品，提醒您在指導學生撰寫學位論文時，務必謹守學術倫理規範，要求學生在引用任何（包括自己與他人）已發表期刊論文的文字或圖表時，均應審慎註明出處，或是確認期刊的版權轉移條約中允許合理範圍的使用；以避免日後衍生學術倫理相關的爭議。物理學會針對上述各項優良論文獎之遴選，也將持續關注並期盼申請會員皆能落實此學術倫理規範為宜。
台灣物理學會 敬上</t>
        </is>
      </c>
      <c r="G2916" s="7" t="inlineStr">
        <is>
          <t>http://www.psroc.org/post/</t>
        </is>
      </c>
      <c r="H2916" s="7" t="inlineStr">
        <is>
          <t>http://www.psroc.org/post/</t>
        </is>
      </c>
      <c r="I2916" s="7" t="inlineStr">
        <is>
          <t>http://www.psroc.org.tw/main.php?id=24&amp;fid=4</t>
        </is>
      </c>
      <c r="J2916" s="7" t="inlineStr">
        <is>
          <t>http://www.psroc.org.tw/main.php?id=24&amp;fid=4</t>
        </is>
      </c>
      <c r="K2916" s="7" t="inlineStr">
        <is>
          <t>http://www.psroc.org.tw/main.php?id=25&amp;fid=4</t>
        </is>
      </c>
      <c r="L2916" s="7" t="inlineStr">
        <is>
          <t>http://www.psroc.org.tw/main.php?id=25&amp;fid=4</t>
        </is>
      </c>
      <c r="M2916" s="7" t="inlineStr">
        <is>
          <t>https://www.phy.ncu.edu.tw/news/%e7%89%a9%e7%90%86%e5%ad%b8%e6%9c%83%e5%90%84%e7%8d%8e%e9%a0%85%e5%8d%b3%e6%97%a5%e8%b5%b7%e5%8f%97%e7%90%86%e7%94%b3%e8%ab%8b/</t>
        </is>
      </c>
      <c r="N2916" s="7" t="inlineStr">
        <is>
          <t>劉怡貞</t>
        </is>
      </c>
    </row>
    <row r="2917" ht="357" customHeight="1">
      <c r="A2917" s="7">
        <f>TRUE()</f>
        <v/>
      </c>
      <c r="B2917" s="7" t="inlineStr">
        <is>
          <t>其他</t>
        </is>
      </c>
      <c r="C2917" s="7" t="n"/>
      <c r="D2917" s="14" t="n">
        <v>43284</v>
      </c>
      <c r="E2917" s="7" t="inlineStr">
        <is>
          <t>107-1課程助教TA-1070626</t>
        </is>
      </c>
      <c r="F2917" s="9" t="inlineStr">
        <is>
          <t>107-1課程助教安排如附件
The arrangement of TA for the first semester of the academic year 107 is as the annex.
107-1課程助教
目前尚有數門課程待聘，有意申請者請於7/6(五)12:00前填寫附件申請表，email至corona@ncu.edu.tw  .
Positions are still available for several courses. Students who are willing to apply for the positions please fill in the application form and email it to corona@ncu.edu.tw by 12pm July 6.
107-1助教志願表TA Application Form
已被分配擔任課程助教者亦可申請，但自106年起依據本校國立中央大學教學助理暨教學獎助生管理要點規定，每位教學獎助生之每月津貼總額上限：碩士級15,000 元；博士級34,000 元。107-1助學金單位金額預估為1200元/單位，亦即碩士生每月不可超過12.5個助學金單位，博士生每月不可超過28個助學金單位。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NT15,000 for MA students and NT 34,000 for PhD students. The estimated amount per allowance unit in the first semester of academic year 107 is NT1200 per unit. Accordingly, each MA student cannot exceed 12.5 allowance units each month and each PhD student cannot exceed 28 allowance units each month.
國立中央大學物理系研究生獎、助學金辦法20170904
九月初會再通知助教填寫相關申請文件。
TA will be informed to fill in related application documents early Sep.
本學期助教津貼發放為9月-12月共4個月，礙於選課時間限制人事系統申請流程，津貼將分攤到10-12月共3個月發放。
TA’s salary have four months (from September to December). Due to the time limit for the selection of classes and the application process for the personnel system, four months salary will be distributed between October and December.</t>
        </is>
      </c>
      <c r="G2917" s="7" t="inlineStr">
        <is>
          <t>107-1課程助教</t>
        </is>
      </c>
      <c r="H2917" s="7" t="inlineStr">
        <is>
          <t>http://www.phy.ncu.edu.tw/wp-content/uploads/2018/07/107-1課程助教.pdf</t>
        </is>
      </c>
      <c r="I2917" s="7" t="inlineStr">
        <is>
          <t>email至corona@ncu.edu.tw</t>
        </is>
      </c>
      <c r="J2917" s="7" t="inlineStr">
        <is>
          <t>mailto:email至corona@ncu.edu.tw</t>
        </is>
      </c>
      <c r="K2917" s="7" t="inlineStr">
        <is>
          <t>corona@ncu.edu.tw</t>
        </is>
      </c>
      <c r="L2917" s="7" t="inlineStr">
        <is>
          <t>mailto:corona@ncu.edu.tw</t>
        </is>
      </c>
      <c r="M2917" s="7" t="inlineStr">
        <is>
          <t>https://www.phy.ncu.edu.tw/news/107-1%e8%aa%b2%e7%a8%8b%e5%8a%a9%e6%95%99ta-1070626-2/</t>
        </is>
      </c>
      <c r="N2917" s="7" t="inlineStr">
        <is>
          <t>許慧君</t>
        </is>
      </c>
    </row>
    <row r="2918">
      <c r="A2918" s="7">
        <f>TRUE()</f>
        <v/>
      </c>
      <c r="B2918" s="7" t="inlineStr">
        <is>
          <t>其他</t>
        </is>
      </c>
      <c r="C2918" s="7" t="n"/>
      <c r="D2918" s="14" t="n">
        <v>43283</v>
      </c>
      <c r="E2918" s="7" t="inlineStr">
        <is>
          <t>失物招領(107.07.02)</t>
        </is>
      </c>
      <c r="F2918" s="7" t="inlineStr">
        <is>
          <t>有遺失下列物品者，請儘速至物理系辦(S4-629)認領! 未領取物品將於107.07.31清除。</t>
        </is>
      </c>
      <c r="G2918" s="7" t="inlineStr">
        <is>
          <t>http://www.phy.ncu.edu.tw/wp-content/uploads/2018/07/1.jpg</t>
        </is>
      </c>
      <c r="H2918" s="7" t="inlineStr">
        <is>
          <t>http://www.phy.ncu.edu.tw/wp-content/uploads/2018/07/1.jpg</t>
        </is>
      </c>
      <c r="I2918" s="7" t="inlineStr">
        <is>
          <t>http://www.phy.ncu.edu.tw/wp-content/uploads/2018/07/2.jpg</t>
        </is>
      </c>
      <c r="J2918" s="7" t="inlineStr">
        <is>
          <t>http://www.phy.ncu.edu.tw/wp-content/uploads/2018/07/2.jpg</t>
        </is>
      </c>
      <c r="K2918" s="7" t="inlineStr">
        <is>
          <t>http://www.phy.ncu.edu.tw/wp-content/uploads/2018/07/3.jpg</t>
        </is>
      </c>
      <c r="L2918" s="7" t="inlineStr">
        <is>
          <t>http://www.phy.ncu.edu.tw/wp-content/uploads/2018/07/3.jpg</t>
        </is>
      </c>
      <c r="M2918" s="7" t="inlineStr">
        <is>
          <t>https://www.phy.ncu.edu.tw/news/%e5%a4%b1%e7%89%a9%e6%8b%9b%e9%a0%98107-07-02/</t>
        </is>
      </c>
      <c r="N2918" s="7" t="inlineStr">
        <is>
          <t>許慧君</t>
        </is>
      </c>
    </row>
    <row r="2919" ht="53" customHeight="1">
      <c r="A2919" s="7">
        <f>TRUE()</f>
        <v/>
      </c>
      <c r="B2919" s="7" t="inlineStr">
        <is>
          <t>其他</t>
        </is>
      </c>
      <c r="C2919" s="7" t="n"/>
      <c r="D2919" s="14" t="n">
        <v>43279</v>
      </c>
      <c r="E2919" s="7" t="inlineStr">
        <is>
          <t>七樓717讀書室暫停開放7/3(二)1000-1200</t>
        </is>
      </c>
      <c r="F2919" s="9" t="inlineStr">
        <is>
          <t>公共讀書區、書櫃沙發區、儲物櫃上方，請勿堆放私人物品，否則一律清除丟棄，謝謝合作!
前次清理之物品放置於白板下方桌上，請盡速領取。
請多加利用儲物櫃存放私人物品!</t>
        </is>
      </c>
      <c r="G2919" s="7" t="n"/>
      <c r="H2919" s="7" t="n"/>
      <c r="I2919" s="7" t="n"/>
      <c r="J2919" s="7" t="n"/>
      <c r="K2919" s="7" t="n"/>
      <c r="L2919" s="7" t="n"/>
      <c r="M2919" s="7" t="inlineStr">
        <is>
          <t>https://www.phy.ncu.edu.tw/news/%e4%b8%83%e6%a8%93717%e8%ae%80%e6%9b%b8%e5%ae%a4%e6%9a%ab%e5%81%9c%e9%96%8b%e6%94%be7-3%e4%ba%8c1000-1200/</t>
        </is>
      </c>
      <c r="N2919" s="7" t="inlineStr">
        <is>
          <t>許慧君</t>
        </is>
      </c>
    </row>
    <row r="2920" ht="118" customHeight="1">
      <c r="A2920" s="7">
        <f>TRUE()</f>
        <v/>
      </c>
      <c r="B2920" s="7" t="inlineStr">
        <is>
          <t>其他</t>
        </is>
      </c>
      <c r="C2920" s="7" t="n"/>
      <c r="D2920" s="14" t="n">
        <v>43278</v>
      </c>
      <c r="E2920" s="7" t="inlineStr">
        <is>
          <t>106學年度第二學期成績開放查詢日期為107年7月2日(週一)</t>
        </is>
      </c>
      <c r="F2920" s="9" t="inlineStr">
        <is>
          <t>主旨：公告106學年度第二學期成績開放查詢日期為107年7月2日(週一)，請查照。
依據： 本校106學年度第2學期第1次教務會議決議。
公告事項：
一、為落實節能環保及貫徹e化作業，自本學期起，期末不再寄發「研究生」學期成績單。因校曆規定教師繳交學期成績截止日為6月29日(週五)，爰以107年7月2日視為成績單送達日，請轉知所屬研究生。
二、研究生倘因申請奬學金或其他補助等，而需要正式成績證明者，請至行政大樓一樓使用投幣機或三樓教務處註冊組提出申請。
三、大學部學生仍維持每學期寄送學期成績單。</t>
        </is>
      </c>
      <c r="G2920" s="7" t="n"/>
      <c r="H2920" s="7" t="n"/>
      <c r="I2920" s="7" t="n"/>
      <c r="J2920" s="7" t="n"/>
      <c r="K2920" s="7" t="n"/>
      <c r="L2920" s="7" t="n"/>
      <c r="M2920" s="7" t="inlineStr">
        <is>
          <t>https://www.phy.ncu.edu.tw/news/106%e5%ad%b8%e5%b9%b4%e5%ba%a6%e7%ac%ac%e4%ba%8c%e5%ad%b8%e6%9c%9f%e6%88%90%e7%b8%be%e9%96%8b%e6%94%be%e6%9f%a5%e8%a9%a2%e6%97%a5%e6%9c%9f%e7%82%ba107%e5%b9%b47%e6%9c%882%e6%97%a5%e9%80%b1%e4%b8%80/</t>
        </is>
      </c>
      <c r="N2920" s="7" t="inlineStr">
        <is>
          <t>許慧君</t>
        </is>
      </c>
    </row>
    <row r="2921" ht="209" customHeight="1">
      <c r="A2921" s="7">
        <f>TRUE()</f>
        <v/>
      </c>
      <c r="B2921" s="7" t="inlineStr">
        <is>
          <t>其他</t>
        </is>
      </c>
      <c r="C2921" s="7" t="n"/>
      <c r="D2921" s="14" t="n">
        <v>43278</v>
      </c>
      <c r="E2921" s="7" t="inlineStr">
        <is>
          <t>函轉教育部宣導國內尚未履行兵役義務役男，出國應經申請核准後始得出境</t>
        </is>
      </c>
      <c r="F2921" s="9" t="inlineStr">
        <is>
          <t>教育部 函   107AC02591_a09570000q0000000_1070090235_di
主旨：有關國內尚未履行兵役義務役男，出國應經申請核准後始
得出境1事，請查照並加強宣導。
說明：
一、依內政部役政署107年06月14日役署徵字第1075005245號
函辦理。
二、依兵役法施行法第48條及役男出境處理辦法規定，尚未履
行兵役義務之役男出境應經申請核准。然迭有役男因不諳
法令，未事先申請核准出境，致抵達機場或港口後無法順
利出國，屢生爭議。
三、為避免前揭情事之發生，敬請宣導提醒尚未履行兵役義務
役男注意，出國前須申請核准。
四、役男出境觀光可經由役政署網站主題單元進入，連結至系
統(https://www.ris.gov.tw/departure/)申請短期出境
，經查核無兵役管制情形者，將立即核准出境，列印核准
通知單後，自核准當日起1個月內可多次使用通關出境。</t>
        </is>
      </c>
      <c r="G2921" s="7" t="inlineStr">
        <is>
          <t>107AC02591_a09570000q0000000_1070090235_di</t>
        </is>
      </c>
      <c r="H2921" s="7" t="inlineStr">
        <is>
          <t>http://www.phy.ncu.edu.tw/wp-content/uploads/2018/06/107AC02591_a09570000q0000000_1070090235_di.pdf</t>
        </is>
      </c>
      <c r="I2921" s="7" t="n"/>
      <c r="J2921" s="7" t="n"/>
      <c r="K2921" s="7" t="n"/>
      <c r="L2921" s="7" t="n"/>
      <c r="M2921" s="7" t="inlineStr">
        <is>
          <t>https://www.phy.ncu.edu.tw/news/%e5%87%bd%e8%bd%89%e6%95%99%e8%82%b2%e9%83%a8%e5%ae%a3%e5%b0%8e%e5%9c%8b%e5%85%a7%e5%b0%9a%e6%9c%aa%e5%b1%a5%e8%a1%8c%e5%85%b5%e5%bd%b9%e7%be%a9%e5%8b%99%e5%bd%b9%e7%94%b7%ef%bc%8c%e5%87%ba%e5%9c%8b/</t>
        </is>
      </c>
      <c r="N2921" s="7" t="inlineStr">
        <is>
          <t>劉怡貞</t>
        </is>
      </c>
    </row>
    <row r="2922" ht="357" customHeight="1">
      <c r="A2922" s="7">
        <f>TRUE()</f>
        <v/>
      </c>
      <c r="B2922" s="7" t="inlineStr">
        <is>
          <t>其他</t>
        </is>
      </c>
      <c r="C2922" s="7" t="n"/>
      <c r="D2922" s="14" t="n">
        <v>43277</v>
      </c>
      <c r="E2922" s="7" t="inlineStr">
        <is>
          <t>107-1課程助教TA-1070626</t>
        </is>
      </c>
      <c r="F2922" s="9" t="inlineStr">
        <is>
          <t>107-1課程助教安排如附件
The arrangement of TA for the first semester of the academic year 107 is as the annex.
107-1課程助教
目前尚有數門課程待聘，有意申請者請於6/29(五)12:00前填寫附件申請表，email至corona@ncu.edu.tw  .
Positions are still available for several courses. Students who are willing to apply for the positions please fill in the application form and email it to corona@ncu.edu.tw by 12pm June 29.
107-1助教志願表TA Application Form
已被分配擔任課程助教者亦可申請，但自106年起依據本校國立中央大學教學助理暨教學獎助生管理要點規定，每位教學獎助生之每月津貼總額上限：碩士級15,000 元；博士級34,000 元。107-1助學金單位金額預估為1200元/單位，亦即碩士生每月不可超過12.5個助學金單位，博士生每月不可超過28個助學金單位。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NT15,000 for MA students and NT 34,000 for PhD students. The estimated amount per allowance unit in the first semester of academic year 107 is NT1200 per unit. Accordingly, each MA student cannot exceed 12.5 allowance units each month and each PhD student cannot exceed 28 allowance units each month.
九月初會再通知助教填寫相關申請文件。
TA will be informed to fill in related application documents early Sep.
本學期助教津貼發放為9月-12月共4個月，礙於選課時間限制人事系統申請流程，津貼將分攤到10-12月共3個月發放。
TA’s salary have four months (from September to December). Due to the time limit for the selection of classes and the application process for the personnel system, four months salary will be distributed between October and December.
國立中央大學物理系研究生獎、助學金辦法20170904</t>
        </is>
      </c>
      <c r="G2922" s="7" t="inlineStr">
        <is>
          <t>107-1課程助教</t>
        </is>
      </c>
      <c r="H2922" s="7" t="inlineStr">
        <is>
          <t>http://www.phy.ncu.edu.tw/wp-content/uploads/2018/06/107-1課程助教-1.pdf</t>
        </is>
      </c>
      <c r="I2922" s="7" t="inlineStr">
        <is>
          <t>email至corona@ncu.edu.tw</t>
        </is>
      </c>
      <c r="J2922" s="7" t="inlineStr">
        <is>
          <t>mailto:email至corona@ncu.edu.tw</t>
        </is>
      </c>
      <c r="K2922" s="7" t="inlineStr">
        <is>
          <t>corona@ncu.edu.tw</t>
        </is>
      </c>
      <c r="L2922" s="7" t="inlineStr">
        <is>
          <t>mailto:corona@ncu.edu.tw</t>
        </is>
      </c>
      <c r="M2922" s="7" t="inlineStr">
        <is>
          <t>https://www.phy.ncu.edu.tw/news/107-1%e8%aa%b2%e7%a8%8b%e5%8a%a9%e6%95%99ta-1070626/</t>
        </is>
      </c>
      <c r="N2922" s="7" t="inlineStr">
        <is>
          <t>許慧君</t>
        </is>
      </c>
    </row>
    <row r="2923">
      <c r="A2923" s="7">
        <f>TRUE()</f>
        <v/>
      </c>
      <c r="B2923" s="7" t="inlineStr">
        <is>
          <t>研討會</t>
        </is>
      </c>
      <c r="C2923" s="7" t="inlineStr">
        <is>
          <t>高中生</t>
        </is>
      </c>
      <c r="D2923" s="14" t="n">
        <v>43273</v>
      </c>
      <c r="E2923" s="7" t="inlineStr">
        <is>
          <t>20180603物理小年會影片</t>
        </is>
      </c>
      <c r="F2923" s="7" t="inlineStr">
        <is>
          <t>https://youtu.be/0LEWESRELkY</t>
        </is>
      </c>
      <c r="G2923" s="7" t="n"/>
      <c r="H2923" s="7" t="n"/>
      <c r="I2923" s="7" t="n"/>
      <c r="J2923" s="7" t="n"/>
      <c r="K2923" s="7" t="n"/>
      <c r="L2923" s="7" t="n"/>
      <c r="M2923" s="7" t="inlineStr">
        <is>
          <t>https://www.phy.ncu.edu.tw/news/20180603%e7%89%a9%e7%90%86%e5%b0%8f%e5%b9%b4%e6%9c%83%e5%bd%b1%e7%89%87/</t>
        </is>
      </c>
      <c r="N2923" s="7" t="inlineStr">
        <is>
          <t>許慧君</t>
        </is>
      </c>
    </row>
    <row r="2924" ht="409.6" customHeight="1">
      <c r="A2924" s="7">
        <f>TRUE()</f>
        <v/>
      </c>
      <c r="B2924" s="7" t="inlineStr">
        <is>
          <t>其他</t>
        </is>
      </c>
      <c r="C2924" s="7" t="n"/>
      <c r="D2924" s="14" t="n">
        <v>43270</v>
      </c>
      <c r="E2924" s="7" t="inlineStr">
        <is>
          <t>107-1課程助教TA-1070619</t>
        </is>
      </c>
      <c r="F2924" s="9" t="inlineStr">
        <is>
          <t>107-1課程助教安排如附件
The arrangement of TA for the first semester of the academic year 107 is as the annex.
107-1課程助教
*目前尚有數門課程待聘，有意申請者請於6/22(五)12:00前填寫附件申請表，email至corona@ncu.edu.tw  .
Positions are still available for several courses. Students who are willing to apply for the positions please fill in the application form and email it to corona@ncu.edu.tw by 12pm June 22.
107-1助教志願表TA Application Form
*已被分配擔任課程助教者亦可申請，但自106年起依據本校國立中央大學教學助理暨教學獎助生管理要點規定，每位教學獎助生之每月津貼總額上限：碩士級15,000 元；博士級34,000 元。107-1助學金單位金額預估為1200元/單位，亦即碩士生每月不可超過12.5個助學金單位，博士生每月不可超過28個助學金單位。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NT15,000 for MA students and NT 34,000 for PhD students. The estimated amount per allowance unit in the first semester of academic year 107 is NT1200 per unit. Accordingly, each MA student cannot exceed 12.5 allowance units each month and each PhD student cannot exceed 28 allowance units each month.
*九月初會再通知助教填寫相關申請文件。
TA will be informed to fill in related application documents early Sep.
*本學期助教津貼發放為9月-12月共4個月，礙於選課時間限制人事系統申請流程，津貼將分攤到10-12月共3個月發放。
TA’s salary have four months (from September to December). Due to the time limit for the selection of classes and the application process for the personnel system, four months salary will be distributed between October and December.
國立中央大學物理系研究生獎、助學金辦法20170904
1
教育部「專科以上學校獎助生權益保障指導原則」
2
勞動部「專科以上學校兼任助理勞動權益保障指導原則」
3
國立中央大學獎助生暨學生兼任助理權益保障處理辦法
4
國立中央大學教學助理暨教學獎助生管理要點</t>
        </is>
      </c>
      <c r="G2924" s="7" t="inlineStr">
        <is>
          <t>107-1課程助教</t>
        </is>
      </c>
      <c r="H2924" s="7" t="inlineStr">
        <is>
          <t>http://www.phy.ncu.edu.tw/wp-content/uploads/2018/06/107-1課程助教.pdf</t>
        </is>
      </c>
      <c r="I2924" s="7" t="inlineStr">
        <is>
          <t>email至corona@ncu.edu.tw</t>
        </is>
      </c>
      <c r="J2924" s="7" t="inlineStr">
        <is>
          <t>mailto:email至corona@ncu.edu.tw</t>
        </is>
      </c>
      <c r="K2924" s="7" t="inlineStr">
        <is>
          <t>corona@ncu.edu.tw</t>
        </is>
      </c>
      <c r="L2924" s="7" t="inlineStr">
        <is>
          <t>mailto:corona@ncu.edu.tw</t>
        </is>
      </c>
      <c r="M2924" s="7" t="inlineStr">
        <is>
          <t>https://www.phy.ncu.edu.tw/news/107-1%e8%aa%b2%e7%a8%8b%e5%8a%a9%e6%95%99ta-1070619/</t>
        </is>
      </c>
      <c r="N2924" s="7" t="inlineStr">
        <is>
          <t>許慧君</t>
        </is>
      </c>
    </row>
    <row r="2925" ht="183" customHeight="1">
      <c r="A2925" s="7">
        <f>TRUE()</f>
        <v/>
      </c>
      <c r="B2925" s="7" t="inlineStr">
        <is>
          <t>其他</t>
        </is>
      </c>
      <c r="C2925" s="7" t="n"/>
      <c r="D2925" s="14" t="n">
        <v>43266</v>
      </c>
      <c r="E2925" s="7" t="inlineStr">
        <is>
          <t>「東區饋線部分變電站改壓及改善二期工程」停電施工計畫 0614 更新</t>
        </is>
      </c>
      <c r="F2925" s="9" t="inlineStr">
        <is>
          <t>說明：
為避免宿舍區住戶夜間無電使用，原訂本校東區於 6 月 30 日-7 月 01 日連續二日停電。將使
用替代施工方式，改為 6 月 30 日(六)(07:00)-(22:00)停電一日，如因施工困難延後，敬請原
諒，請各單位知悉妥處。
6/30(六) 19:00 ~ 22:00(或施工完成復電)關閉健雄館及緊急發電機
停電施工區域、範圍、時間：如附件。屆時進行停電並進入施工變電站進行施工。
注意事項：避免高壓突波影響，屆時請將貴重儀器電源拔掉插頭。
※不便之處敬祈見諒，施工完畢後將提早復電。
施工廠商：智景有限公司
聯絡電話：張老闆 0910232962
營繕組電話：03-4227151#57320
總務處 啟</t>
        </is>
      </c>
      <c r="G2925" s="7" t="inlineStr">
        <is>
          <t>http://www.phy.ncu.edu.tw/wp-content/uploads/2018/06/1-2.jpg</t>
        </is>
      </c>
      <c r="H2925" s="7" t="inlineStr">
        <is>
          <t>http://www.phy.ncu.edu.tw/wp-content/uploads/2018/06/1-2.jpg</t>
        </is>
      </c>
      <c r="I2925" s="7" t="n"/>
      <c r="J2925" s="7" t="n"/>
      <c r="K2925" s="7" t="n"/>
      <c r="L2925" s="7" t="n"/>
      <c r="M2925" s="7" t="inlineStr">
        <is>
          <t>https://www.phy.ncu.edu.tw/news/%e3%80%8c%e6%9d%b1%e5%8d%80%e9%a5%8b%e7%b7%9a%e9%83%a8%e5%88%86%e8%ae%8a%e9%9b%bb%e7%ab%99%e6%94%b9%e5%a3%93%e5%8f%8a%e6%94%b9%e5%96%84%e4%ba%8c%e6%9c%9f%e5%b7%a5%e7%a8%8b%e3%80%8d%e5%81%9c%e9%9b%bb-3/</t>
        </is>
      </c>
      <c r="N2925" s="7" t="inlineStr">
        <is>
          <t>許慧君</t>
        </is>
      </c>
    </row>
    <row r="2926" ht="40" customHeight="1">
      <c r="A2926" s="7">
        <f>TRUE()</f>
        <v/>
      </c>
      <c r="B2926" s="7" t="inlineStr">
        <is>
          <t>其他</t>
        </is>
      </c>
      <c r="C2926" s="7" t="n"/>
      <c r="D2926" s="14" t="n">
        <v>43266</v>
      </c>
      <c r="E2926" s="7" t="inlineStr">
        <is>
          <t>理學院程式語言課程一覽表，歡迎同學選修</t>
        </is>
      </c>
      <c r="F2926" s="9" t="inlineStr">
        <is>
          <t>理學院提供程式語言課程一覽表，
歡迎同學選修，謝謝!
連結：http://science.ncu.edu.tw/news/35</t>
        </is>
      </c>
      <c r="G2926" s="7" t="inlineStr">
        <is>
          <t>http://science.ncu.edu.tw/news/35</t>
        </is>
      </c>
      <c r="H2926" s="7" t="inlineStr">
        <is>
          <t>http://science.ncu.edu.tw/news/35</t>
        </is>
      </c>
      <c r="I2926" s="7" t="n"/>
      <c r="J2926" s="7" t="n"/>
      <c r="K2926" s="7" t="n"/>
      <c r="L2926" s="7" t="n"/>
      <c r="M2926" s="7" t="inlineStr">
        <is>
          <t>https://www.phy.ncu.edu.tw/news/%e7%90%86%e5%ad%b8%e9%99%a2%e7%a8%8b%e5%bc%8f%e8%aa%9e%e8%a8%80%e8%aa%b2%e7%a8%8b%e4%b8%80%e8%a6%bd%e8%a1%a8%ef%bc%8c%e6%ad%a1%e8%bf%8e%e5%90%8c%e5%ad%b8%e9%81%b8%e4%bf%ae/</t>
        </is>
      </c>
      <c r="N2926" s="7" t="inlineStr">
        <is>
          <t>許慧君</t>
        </is>
      </c>
    </row>
    <row r="2927" ht="53" customHeight="1">
      <c r="A2927" s="7">
        <f>TRUE()</f>
        <v/>
      </c>
      <c r="B2927" s="7" t="inlineStr">
        <is>
          <t>其他</t>
        </is>
      </c>
      <c r="C2927" s="7" t="n"/>
      <c r="D2927" s="14" t="n">
        <v>43265</v>
      </c>
      <c r="E2927" s="7" t="inlineStr">
        <is>
          <t>物理系研究生畢業離校手續Graduate Students’GraduationSchool Leaving Procedure of the Physics Department</t>
        </is>
      </c>
      <c r="F2927" s="9" t="inlineStr">
        <is>
          <t>物理系研究生畢業離校手續Graduate Students’GraduationSchool Leaving Procedure of the Physics Department
物理系離校系所同意書Graduation Form of the Physics Department of National Central University</t>
        </is>
      </c>
      <c r="G2927" s="7" t="inlineStr">
        <is>
          <t>物理系研究生畢業離校手續Graduate Students’GraduationSchool Leaving Proce</t>
        </is>
      </c>
      <c r="H2927" s="7" t="inlineStr">
        <is>
          <t>http://www.phy.ncu.edu.tw/wp-content/uploads/2018/03/%E7%89%A9%E7%90%86%E7%B3%BB%E7%A0%94%E7%A9%B6%E7%94%9F%E7%95%A2%E6%A5%AD%E9%9B%A2%E6%A0%A1%E6%89%8B%E7%BA%8CGraduate-Students%E2%80%99GraduationSchool-Leaving-Procedure-of-the-Physics-Department.pdf</t>
        </is>
      </c>
      <c r="I2927" s="7" t="inlineStr">
        <is>
          <t>物理系離校系所同意書Graduation Form of the Physics Department of Natio</t>
        </is>
      </c>
      <c r="J2927" s="7" t="inlineStr">
        <is>
          <t>http://www.phy.ncu.edu.tw/wp-content/uploads/2018/06/物理系離校系所同意書Graduation-Form-of-the-Physics-Department-of-National-Central-University-.pdf</t>
        </is>
      </c>
      <c r="K2927" s="7" t="n"/>
      <c r="L2927" s="7" t="n"/>
      <c r="M2927" s="7" t="inlineStr">
        <is>
          <t>https://www.phy.ncu.edu.tw/news/%e7%89%a9%e7%90%86%e7%b3%bb%e7%a0%94%e7%a9%b6%e7%94%9f%e7%95%a2%e6%a5%ad%e9%9b%a2%e6%a0%a1%e6%89%8b%e7%ba%8cgraduate-studentsgraduationschool-leaving-procedure-of-the-physics-department-4/</t>
        </is>
      </c>
      <c r="N2927" s="7" t="inlineStr">
        <is>
          <t>許慧君</t>
        </is>
      </c>
    </row>
    <row r="2928" ht="40" customHeight="1">
      <c r="A2928" s="7">
        <f>TRUE()</f>
        <v/>
      </c>
      <c r="B2928" s="7" t="inlineStr">
        <is>
          <t>其他</t>
        </is>
      </c>
      <c r="C2928" s="7" t="n"/>
      <c r="D2928" s="14" t="n">
        <v>43264</v>
      </c>
      <c r="E2928" s="7" t="inlineStr">
        <is>
          <t>交誼廳冰箱將於 6/15(五)~6/19(二)清空維修!</t>
        </is>
      </c>
      <c r="F2928" s="9" t="inlineStr">
        <is>
          <t>請使用者盡速帶走您的食物，如有需要可至物理系辦629-1借用，借用系辦冰箱前請務必先將食物包裝完整並備註姓名及連絡電話!
6/15(五)早上8:00仍未被帶走的食物將一律丟棄!!!!!</t>
        </is>
      </c>
      <c r="G2928" s="7" t="n"/>
      <c r="H2928" s="7" t="n"/>
      <c r="I2928" s="7" t="n"/>
      <c r="J2928" s="7" t="n"/>
      <c r="K2928" s="7" t="n"/>
      <c r="L2928" s="7" t="n"/>
      <c r="M2928" s="7" t="inlineStr">
        <is>
          <t>https://www.phy.ncu.edu.tw/news/%e4%ba%a4%e8%aa%bc%e5%bb%b3%e5%86%b0%e7%ae%b1%e5%b0%87%e6%96%bc-6-15%e4%ba%946-19%e4%b8%80%e6%b8%85%e7%a9%ba%e7%b6%ad%e4%bf%ae/</t>
        </is>
      </c>
      <c r="N2928" s="7" t="inlineStr">
        <is>
          <t>許慧君</t>
        </is>
      </c>
    </row>
    <row r="2929" ht="409.6" customHeight="1">
      <c r="A2929" s="7">
        <f>TRUE()</f>
        <v/>
      </c>
      <c r="B2929" s="7" t="inlineStr">
        <is>
          <t>其他</t>
        </is>
      </c>
      <c r="C2929" s="7" t="n"/>
      <c r="D2929" s="14" t="n">
        <v>43263</v>
      </c>
      <c r="E2929" s="7" t="inlineStr">
        <is>
          <t>107學年度第一學期學雜費繳費單下載時間公告</t>
        </is>
      </c>
      <c r="F2929" s="9" t="inlineStr">
        <is>
          <t>附加檔案：點我下載
107學年度第一學期學雜費繳費單下載時間公告
一、開放網路下載繳費單時間：
(1)舊生---自行列印繳費單：107.8.9（四）
(2)研究所新生---自行列印繳費單：107.8.14（二）
(3)學士班新生（含今年度轉學生、大一休學復學生）---自行列印繳費單：107.8.27（一）
二、下載繳費單：
(1)學校首頁的Portal入口
(2)學雜費管理系統：http://140.115.182.62/stdvoucher
(3)第一銀行第e學雜費入口網網址：https://eschool.firstbank.com.tw (依畫面選項選擇學校名稱，依序輸入學號及身分證後6碼)
三、繳費期限：
(1)碩究所新生（不含外籍生、僑生、陸生及交換生)
第一銀行各分行臨櫃繳款：107.8.24（五）；
ATM繳費、信用卡或超商繳費：107.8.26（日）
(2)除研究所新生外的所有同學
第一銀行各分行臨櫃繳款：107.9.7（五）；
ATM繳費、信用卡或超商繳費：107.9.9（日）
＊使用信用卡刷卡需3~4個工作天才能入帳（不含假日），超商繳交需5~7個工作天才能入帳（不含假日）請提早授權或繳納，以免逾期註冊。
四、繳費方式：
(1)臨櫃繳款：第一銀行全省分行
第一銀行於每週二、四、五上午10:00~12:00會配合到校服務 / 行政大樓一樓
(2)ATM轉帳繳費：轉入行庫代碼007（第一銀行）
(3)語音信用卡繳費：02-27608818
(4)網路信用卡繳費：https://www.27608818.com
(5)超商繳款：須自付手續費10元
＊請同學多利用自動化設備繳款，使用信用卡刷卡需3~4個工作天才能入帳（不含假日），超商繳交需5~7個工作天才能入帳（不含假日）請提早授權或繳納，以免逾期註冊。
五、若對繳費單內容有任何疑問，住宿問題請洽宿舍服務中心（分機57282、57290），減免及學貸問題請洽生輔組（分機57221），其他問題請洽出納組（分機57346）。
六、繳費單若有更改，請於更改後的隔日再行繳費。
七、學分費繳費期間：107.10.3（三）~107.10.15（日）
收費對象：碩博士生（97學年度以後入學之博士生除外）、大學延畢生、修教育學分者。</t>
        </is>
      </c>
      <c r="G2929" s="7" t="inlineStr">
        <is>
          <t>點我下載</t>
        </is>
      </c>
      <c r="H2929" s="7" t="inlineStr">
        <is>
          <t>http://oga.ncu.edu.tw/ncuoga/download.php?filePath=upload/news/1b30a2499464baf1dd4473ed61174357..docx&amp;fileName=107%BE%C7%A6~%AB%D7%B2%C4%A4@%BE%C7%B4%C1%BE%C7%C2%F8%B6O%C3%BA%B6O%B3%E6%A4U%B8%FC%AE%C9%B6%A1%A4%BD%A7i.docx</t>
        </is>
      </c>
      <c r="I2929" s="7" t="n"/>
      <c r="J2929" s="7" t="n"/>
      <c r="K2929" s="7" t="n"/>
      <c r="L2929" s="7" t="n"/>
      <c r="M2929" s="7" t="inlineStr">
        <is>
          <t>https://www.phy.ncu.edu.tw/news/107%e5%ad%b8%e5%b9%b4%e5%ba%a6%e7%ac%ac%e4%b8%80%e5%ad%b8%e6%9c%9f%e5%ad%b8%e9%9b%9c%e8%b2%bb%e7%b9%b3%e8%b2%bb%e5%96%ae%e4%b8%8b%e8%bc%89%e6%99%82%e9%96%93%e5%85%ac%e5%91%8a/</t>
        </is>
      </c>
      <c r="N2929" s="7" t="inlineStr">
        <is>
          <t>許慧君</t>
        </is>
      </c>
    </row>
    <row r="2930" ht="27" customHeight="1">
      <c r="A2930" s="7">
        <f>TRUE()</f>
        <v/>
      </c>
      <c r="B2930" s="7" t="inlineStr">
        <is>
          <t>獎學金</t>
        </is>
      </c>
      <c r="C2930" s="7" t="n"/>
      <c r="D2930" s="14" t="n">
        <v>43263</v>
      </c>
      <c r="E2930" s="7" t="inlineStr">
        <is>
          <t>中技社107年度「科技獎學金」&amp; CTCI Scholarship for Oversea Graduate Students in Taiwan申請公告(申請截止日:8/31)</t>
        </is>
      </c>
      <c r="F2930" s="9" t="inlineStr">
        <is>
          <t>有意申請者請備妥相關申請文件
於8/31前備妥紙本申請書(電子檔請Email:corona@ncu.edu.tw)送物理系辦公室</t>
        </is>
      </c>
      <c r="G2930" s="7" t="inlineStr">
        <is>
          <t>http://www.phy.ncu.edu.tw/wp-content/uploads/2018/06/2018年中技</t>
        </is>
      </c>
      <c r="H2930" s="7" t="inlineStr">
        <is>
          <t>http://www.phy.ncu.edu.tw/wp-content/uploads/2018/06/2018年中技社科技獎學金DM.jpg</t>
        </is>
      </c>
      <c r="I2930" s="7" t="inlineStr">
        <is>
          <t>http://www.phy.ncu.edu.tw/wp-content/uploads/2018/06/2018年中技</t>
        </is>
      </c>
      <c r="J2930" s="7" t="inlineStr">
        <is>
          <t>http://www.phy.ncu.edu.tw/wp-content/uploads/2018/06/2018年中技社科技獎學金海報.jpg</t>
        </is>
      </c>
      <c r="K2930" s="7" t="inlineStr">
        <is>
          <t>http://www.phy.ncu.edu.tw/wp-content/uploads/2018/06/2018-CT</t>
        </is>
      </c>
      <c r="L2930" s="7" t="inlineStr">
        <is>
          <t>http://www.phy.ncu.edu.tw/wp-content/uploads/2018/06/2018-CTCI-Foundation-Science-and-Technology-ScholarshipsPoster.jpg</t>
        </is>
      </c>
      <c r="M2930" s="7" t="inlineStr">
        <is>
          <t>https://www.phy.ncu.edu.tw/news/%e4%b8%ad%e6%8a%80%e7%a4%be107%e5%b9%b4%e5%ba%a6%e3%80%8c%e7%a7%91%e6%8a%80%e7%8d%8e%e5%ad%b8%e9%87%91%e3%80%8d-ctci-scholarship-for-oversea-graduate-students-in-taiwan%e7%94%b3%e8%ab%8b%e5%85%ac/</t>
        </is>
      </c>
      <c r="N2930" s="7" t="inlineStr">
        <is>
          <t>許慧君</t>
        </is>
      </c>
    </row>
    <row r="2931" ht="53" customHeight="1">
      <c r="A2931" s="7">
        <f>TRUE()</f>
        <v/>
      </c>
      <c r="B2931" s="7" t="inlineStr">
        <is>
          <t>其他</t>
        </is>
      </c>
      <c r="C2931" s="7" t="n"/>
      <c r="D2931" s="14" t="n">
        <v>43262</v>
      </c>
      <c r="E2931" s="7" t="inlineStr">
        <is>
          <t>「東區饋線部分變電站改壓及改善二期工程」停電施工計畫公告0611</t>
        </is>
      </c>
      <c r="F2931" s="9" t="inlineStr">
        <is>
          <t>本校東區於6 月30 日(六)(07:00)-7 月01 日(日)(20:00)連續二日停電。
6 月30 日夜間無供電。
為避免夜間緊急發電機噪音擾鄰，6/30(六)(17:00) ~ 7/1(日)(08:00)關閉健雄館及緊急發電機!</t>
        </is>
      </c>
      <c r="G2931" s="7" t="inlineStr">
        <is>
          <t>http://www.phy.ncu.edu.tw/wp-content/uploads/2018/06/停電.jpg</t>
        </is>
      </c>
      <c r="H2931" s="7" t="inlineStr">
        <is>
          <t>http://www.phy.ncu.edu.tw/wp-content/uploads/2018/06/停電.jpg</t>
        </is>
      </c>
      <c r="I2931" s="7" t="n"/>
      <c r="J2931" s="7" t="n"/>
      <c r="K2931" s="7" t="n"/>
      <c r="L2931" s="7" t="n"/>
      <c r="M2931" s="7" t="inlineStr">
        <is>
          <t>https://www.phy.ncu.edu.tw/news/%e3%80%8c%e6%9d%b1%e5%8d%80%e9%a5%8b%e7%b7%9a%e9%83%a8%e5%88%86%e8%ae%8a%e9%9b%bb%e7%ab%99%e6%94%b9%e5%a3%93%e5%8f%8a%e6%94%b9%e5%96%84%e4%ba%8c%e6%9c%9f%e5%b7%a5%e7%a8%8b%e3%80%8d%e5%81%9c%e9%9b%bb-2/</t>
        </is>
      </c>
      <c r="N2931" s="7" t="inlineStr">
        <is>
          <t>許慧君</t>
        </is>
      </c>
    </row>
    <row r="2932" ht="131" customHeight="1">
      <c r="A2932" s="7">
        <f>TRUE()</f>
        <v/>
      </c>
      <c r="B2932" s="7" t="inlineStr">
        <is>
          <t>其他</t>
        </is>
      </c>
      <c r="C2932" s="7" t="n"/>
      <c r="D2932" s="14" t="n">
        <v>43262</v>
      </c>
      <c r="E2932" s="7" t="inlineStr">
        <is>
          <t>教育目標與核心能力問卷</t>
        </is>
      </c>
      <c r="F2932" s="9" t="inlineStr">
        <is>
          <t>本系為提升教師教學品質、改善學生學習成效，並使課程規劃更多元化及更符合社會需求，定期於每年6月進行教育目標與核心能力問卷施測。本問卷旨在透過同學們的學習經驗，檢討本系教育品質。同時藉由問卷以了解系上所學是否能為你所用，以幫助本系調整課程規劃及課程內容。
本問卷資料僅供評鑑與課程規劃之整體分析使用，絕對保密，請安心填答，謝謝!
請在學生(大學部、碩士班、博士班)及畢業系友，於6/22(五)前至下列網址填寫問卷
https://goo.gl/forms/HYnYSJAKWncf4aw32
每人限填一次
如您線上填寫問卷出現錯誤或無法登入，懇請來信corona@ncu.edu.tw告知，將另提供問卷電子檔案!</t>
        </is>
      </c>
      <c r="G2932" s="7" t="inlineStr">
        <is>
          <t>https://goo.gl/forms/HYnYSJAKWncf4aw32</t>
        </is>
      </c>
      <c r="H2932" s="7" t="inlineStr">
        <is>
          <t>https://goo.gl/forms/HYnYSJAKWncf4aw32</t>
        </is>
      </c>
      <c r="I2932" s="7" t="n"/>
      <c r="J2932" s="7" t="n"/>
      <c r="K2932" s="7" t="n"/>
      <c r="L2932" s="7" t="n"/>
      <c r="M2932" s="7" t="inlineStr">
        <is>
          <t>https://www.phy.ncu.edu.tw/news/%e6%95%99%e8%82%b2%e7%9b%ae%e6%a8%99%e8%88%87%e6%a0%b8%e5%bf%83%e8%83%bd%e5%8a%9b%e5%95%8f%e5%8d%b7/</t>
        </is>
      </c>
      <c r="N2932" s="7" t="inlineStr">
        <is>
          <t>許慧君</t>
        </is>
      </c>
    </row>
    <row r="2933">
      <c r="A2933" s="7">
        <f>TRUE()</f>
        <v/>
      </c>
      <c r="B2933" s="7" t="inlineStr">
        <is>
          <t>研討會</t>
        </is>
      </c>
      <c r="C2933" s="7" t="n"/>
      <c r="D2933" s="14" t="n">
        <v>43262</v>
      </c>
      <c r="E2933" s="7" t="inlineStr">
        <is>
          <t>2018物理小年會相片集錦</t>
        </is>
      </c>
      <c r="F2933" s="7" t="inlineStr">
        <is>
          <t>2018物理小年會</t>
        </is>
      </c>
      <c r="G2933" s="7" t="inlineStr">
        <is>
          <t>2018物理小年會</t>
        </is>
      </c>
      <c r="H2933" s="7" t="inlineStr">
        <is>
          <t>https://www.phy.ncu.edu.tw/2018%E7%89%A9%E7%90%86%E5%B0%8F%E5%B9%B4%E6%9C%83</t>
        </is>
      </c>
      <c r="I2933" s="7" t="n"/>
      <c r="J2933" s="7" t="n"/>
      <c r="K2933" s="7" t="n"/>
      <c r="L2933" s="7" t="n"/>
      <c r="M2933" s="7" t="inlineStr">
        <is>
          <t>https://www.phy.ncu.edu.tw/news/2018%e7%89%a9%e7%90%86%e5%b0%8f%e5%b9%b4%e6%9c%83-2/</t>
        </is>
      </c>
      <c r="N2933" s="7" t="inlineStr">
        <is>
          <t>許慧君</t>
        </is>
      </c>
    </row>
    <row r="2934" ht="409.6" customHeight="1">
      <c r="A2934" s="7">
        <f>TRUE()</f>
        <v/>
      </c>
      <c r="B2934" s="7" t="inlineStr">
        <is>
          <t>獎學金</t>
        </is>
      </c>
      <c r="C2934" s="7" t="n"/>
      <c r="D2934" s="14" t="n">
        <v>43258</v>
      </c>
      <c r="E2934" s="7" t="inlineStr">
        <is>
          <t>財團法人陳誠文教基金會2018年學年度獎助理論物理研究生奬學金公告</t>
        </is>
      </c>
      <c r="F2934" s="9" t="inlineStr">
        <is>
          <t>奬學金公告2018_物理-2
奬學金申請推薦信2018-1
申請人基本資料2018
個人資料保護法同意書2018
本基金會成立以來，一直以獎助清寒優秀青年深造為宗旨，近年來台灣貧富差距拉大，社會價值愈趨功利，許多有意致力於研究基礎科學的研究生，多因大學學貸及生活負擔，國家補助研究經費日趨拮据，加上畢業後就業機會較為限制，而放棄了繼續進修有興趣的基礎科學研究，轉入就業容易的實用知識科系。然而培養基礎科學研究專家，尤其是理論物理項目的研究生，對於國家未來競爭力至關重要，理論物理雖然未能給研究生未來優渥工作的保證，卻能替國家培養出具有創造力與開展性的下一代，並且對於長遠各項對人類生活有重大貢獻的開發研究建立了重要的根基。因此本基金會特設立本獎學金，希望給有意堅持在理論物理上的學生一些資助。
研究生獎學金將每年審查核發，一旦獲選之得主，本基金會期望逐年在財務上幫助到在國內完成基礎科學研究博碩學位為止。2014年以來，已成功獎助多位同學完成在台學位，並開展他們在國外的研究生涯。2018年度獎助研究生研究範圍從高能物理，擴大至理論物理，並將原來的每月八千元獎學金提高至一萬元。
奬學金申請人應符合資格
台灣各院校本國國籍研究理論物理之碩博士生，且於期限2018/06/22前將完整資料送本基金會電郵信箱審核之申請人
獎學金申請人須備齊以供審核之文件項目：
1) 基本資料表格（如附件）
2) 研究計劃（請在一頁/A4敘述您的研究內容、何故選擇這個主題、及為何對這個主題有興趣）
3) 近ㄧ年成績單
4) 優良學業獎項證明影本（如無可免）
5) 推薦信（至少ㄧ封，格式請採用附件，可由推薦人直接電郵寄送本基金會，或申請人一併送出）
6) 個資同意書（如附件）
7) 證明文件（將在獲選後要求提出相關證明，如匯款帳號存摺影本、學貸證明等）
奬學金申請辦法
請在2018/06/22日前，將上述應備齊之文件第1至6項之電子檔(pdf,doc,jpg)，需簽名之文件請簽好後掃描檔案，全數以一封電郵寄送至電郵信箱chenchengfoundation@gmail.com，第5項推薦信可由推薦人分別直接送本基金會電郵信箱。
奬學金最後公佈日期
將在2018/07/15日前以電郵送達確認信通知得主及其他未獲選申請人
奬學金審核標準
學術成就與潛力 50%，學業表現 25%，財務狀況 25%
奬學金審議委員
國立台灣大學物理學系賀培銘教授
私立中原大學物理學系高崇文教授
國立清華大學物理學系林秀豪教授
國立台灣大學物理學系高英哲教授
國立交通大學物理研究所林及仁教授
奬學金主辦人
財團法人陳誠文教基金會負責人程思聆小姐
奬學金審核流程
由審核委員分別選出優選，召開審議會議選出決選名單與推薦評語。之後將決選資料送主辦人，由主辦人選出最後得主。
奬學金發放與金額
研究生一名每月獎助新台幣一萬圓整共12個月，期間自2018年8月至2019年7月止，將採每月匯款入帳。
基金會聯絡與獎學金詢問
奬學金申請連絡請以電郵方式，送至chenchengfoundation@gmail.com，聯絡請洽基金會蔡幼雯董事。</t>
        </is>
      </c>
      <c r="G2934" s="7" t="inlineStr">
        <is>
          <t>奬學金公告2018_物理-2</t>
        </is>
      </c>
      <c r="H2934" s="7" t="inlineStr">
        <is>
          <t>http://www.phy.ncu.edu.tw/wp-content/uploads/2018/06/奬學金公告2018_物理-2.docx</t>
        </is>
      </c>
      <c r="I2934" s="7" t="inlineStr">
        <is>
          <t>奬學金申請推薦信2018-1</t>
        </is>
      </c>
      <c r="J2934" s="7" t="inlineStr">
        <is>
          <t>http://www.phy.ncu.edu.tw/wp-content/uploads/2018/06/奬學金申請推薦信2018-1.docx</t>
        </is>
      </c>
      <c r="K2934" s="7" t="inlineStr">
        <is>
          <t>申請人基本資料2018</t>
        </is>
      </c>
      <c r="L2934" s="7" t="inlineStr">
        <is>
          <t>http://www.phy.ncu.edu.tw/wp-content/uploads/2018/06/申請人基本資料2018.docx</t>
        </is>
      </c>
      <c r="M2934" s="7" t="inlineStr">
        <is>
          <t>https://www.phy.ncu.edu.tw/news/%e8%b2%a1%e5%9c%98%e6%b3%95%e4%ba%ba%e9%99%b3%e8%aa%a0%e6%96%87%e6%95%99%e5%9f%ba%e9%87%91%e6%9c%832018%e5%b9%b4%e5%ad%b8%e5%b9%b4%e5%ba%a6%e7%8d%8e%e5%8a%a9%e7%90%86%e8%ab%96%e7%89%a9%e7%90%86/</t>
        </is>
      </c>
      <c r="N2934" s="7" t="inlineStr">
        <is>
          <t>許慧君</t>
        </is>
      </c>
    </row>
    <row r="2935">
      <c r="A2935" s="7">
        <f>TRUE()</f>
        <v/>
      </c>
      <c r="B2935" s="7" t="inlineStr">
        <is>
          <t>其他</t>
        </is>
      </c>
      <c r="C2935" s="7" t="n"/>
      <c r="D2935" s="14" t="n">
        <v>43257</v>
      </c>
      <c r="E2935" s="7" t="inlineStr">
        <is>
          <t>106學年度畢業照及畢業典禮</t>
        </is>
      </c>
      <c r="F2935" s="7" t="inlineStr">
        <is>
          <t>https://photos.app.goo.gl/Kt33TWGObZj8bBMC2</t>
        </is>
      </c>
      <c r="G2935" s="7" t="inlineStr">
        <is>
          <t>https://photos.app.goo.gl/Kt33TWGObZj8bBMC2</t>
        </is>
      </c>
      <c r="H2935" s="7" t="inlineStr">
        <is>
          <t>https://photos.app.goo.gl/Kt33TWGObZj8bBMC2</t>
        </is>
      </c>
      <c r="I2935" s="7" t="n"/>
      <c r="J2935" s="7" t="n"/>
      <c r="K2935" s="7" t="n"/>
      <c r="L2935" s="7" t="n"/>
      <c r="M2935" s="7" t="inlineStr">
        <is>
          <t>https://www.phy.ncu.edu.tw/news/106%e7%b4%9a%e7%95%a2%e6%a5%ad%e7%85%a7/</t>
        </is>
      </c>
      <c r="N2935" s="7" t="inlineStr">
        <is>
          <t>許慧君</t>
        </is>
      </c>
    </row>
    <row r="2936" ht="235" customHeight="1">
      <c r="A2936" s="7">
        <f>TRUE()</f>
        <v/>
      </c>
      <c r="B2936" s="7" t="inlineStr">
        <is>
          <t>其他</t>
        </is>
      </c>
      <c r="C2936" s="7" t="n"/>
      <c r="D2936" s="14" t="n">
        <v>43257</v>
      </c>
      <c r="E2936" s="7" t="inlineStr">
        <is>
          <t>107學年度第1學期課程教學助教志願調查Teaching Assistant Application Form</t>
        </is>
      </c>
      <c r="F2936" s="9" t="inlineStr">
        <is>
          <t>107-1課程教學助教申請公告
物理系（含生物物理碩博士班）研究生欲申請擔任課程教學助教者，請填寫『課程教學助教志願表』電子檔(請至物理系網頁最新公告下載)，於107年6月13日（三）前回傳 corona@ncu.edu.tw 。
Physics Department (including Graduate Institute of Biophysics) graduate students who wish to serve as teaching assistants (TA), please fill in the TA Application Form (downloadable from the Department webpage: Latest News), and submit corona@ncu.edu.tw before June 13, 2018 (Wed).
107-1助教志願表TA Application Form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 while doctoral students must serve for at least two semesters (once in both semesters) as part of the criteria for graduation.
經分配擔任助教者需選修『PH9994 物理教學研習I』課程。
Successful appointees are required to register for the course “PH9994 Special Topics on Teaching Physics I”.
國立中央大學物理系研究生獎、助學金辦法20170904</t>
        </is>
      </c>
      <c r="G2936" s="7" t="inlineStr">
        <is>
          <t>107-1課程教學助教申請公告</t>
        </is>
      </c>
      <c r="H2936" s="7" t="inlineStr">
        <is>
          <t>http://www.phy.ncu.edu.tw/wp-content/uploads/2018/06/107-1課程教學助教申請公告.pdf</t>
        </is>
      </c>
      <c r="I2936" s="7" t="inlineStr">
        <is>
          <t>107-1助教志願表TA Application Form</t>
        </is>
      </c>
      <c r="J2936" s="7" t="inlineStr">
        <is>
          <t>http://www.phy.ncu.edu.tw/wp-content/uploads/2018/06/107-1助教志願表TA-Application-Form.xlsx</t>
        </is>
      </c>
      <c r="K2936" s="7" t="inlineStr">
        <is>
          <t>國立中央大學物理系研究生獎、助學金辦法20170904</t>
        </is>
      </c>
      <c r="L2936" s="7" t="inlineStr">
        <is>
          <t>http://www.phy.ncu.edu.tw/wp-content/uploads/2018/06/國立中央大學物理系研究生獎、助學金辦法20170904.pdf</t>
        </is>
      </c>
      <c r="M2936" s="7" t="inlineStr">
        <is>
          <t>https://www.phy.ncu.edu.tw/news/107%e5%ad%b8%e5%b9%b4%e5%ba%a6%e7%ac%ac1%e5%ad%b8%e6%9c%9f%e8%aa%b2%e7%a8%8b%e6%95%99%e5%ad%b8%e5%8a%a9%e6%95%99%e5%bf%97%e9%a1%98%e8%aa%bf%e6%9f%a5teaching-assistant-application-form/</t>
        </is>
      </c>
      <c r="N2936" s="7" t="inlineStr">
        <is>
          <t>許慧君</t>
        </is>
      </c>
    </row>
    <row r="2937" ht="118" customHeight="1">
      <c r="A2937" s="7">
        <f>TRUE()</f>
        <v/>
      </c>
      <c r="B2937" s="7" t="inlineStr">
        <is>
          <t>演講</t>
        </is>
      </c>
      <c r="C2937" s="7" t="n"/>
      <c r="D2937" s="14" t="n">
        <v>43256</v>
      </c>
      <c r="E2937" s="7" t="inlineStr">
        <is>
          <t>Colloquium20180612-The IceCube Neutrino Telescope - A new window to the Universe</t>
        </is>
      </c>
      <c r="F2937" s="9" t="inlineStr">
        <is>
          <t>Colloquium
Department of Physics, NCU
The IceCube Neutrino Telescope - A new window to the Universe
Speaker
Prof. Carsten Rott
Department of Physics, Sungkyunkwan University
Date 2018.06.12 (Tue)
Time 14:00-16:00
Place S4-625</t>
        </is>
      </c>
      <c r="G2937" s="7" t="n"/>
      <c r="H2937" s="7" t="n"/>
      <c r="I2937" s="7" t="n"/>
      <c r="J2937" s="7" t="n"/>
      <c r="K2937" s="7" t="n"/>
      <c r="L2937" s="7" t="n"/>
      <c r="M2937" s="7" t="inlineStr">
        <is>
          <t>https://www.phy.ncu.edu.tw/news/colloquium20180612-the-icecube-neutrino-telescope-a-new-window-to-the-universe/</t>
        </is>
      </c>
      <c r="N2937" s="7" t="inlineStr">
        <is>
          <t>許慧君</t>
        </is>
      </c>
    </row>
    <row r="2938" ht="333" customHeight="1">
      <c r="A2938" s="7">
        <f>TRUE()</f>
        <v/>
      </c>
      <c r="B2938" s="7" t="inlineStr">
        <is>
          <t>其他</t>
        </is>
      </c>
      <c r="C2938" s="7" t="n"/>
      <c r="D2938" s="14" t="n">
        <v>43256</v>
      </c>
      <c r="E2938" s="7" t="inlineStr">
        <is>
          <t>106-2大學部畢業生辦理離校注意事項</t>
        </is>
      </c>
      <c r="F2938" s="9" t="inlineStr">
        <is>
          <t>物理系大學部畢業生辦理離校注意事項
一、學生符合下列資格者，應領取學位證書。
學士班學生：符合本校「學則」第四十八條規定者。
二、領取時間：
學士班學生：107年7月2日至107年7月31日上班時間( 7月31日中午12時前)。
三、成績到齊：請先上網確認各學期所修課程(含英檢成績)及操行成績是否已全部登錄分數、學習護照時數是否已達100 小時。
（各學期所修課程及操行成績應全部由教師繳交至註冊組後，本項目始算完成）
Ａ、請先自行上網查詢成績（中大首頁網址左方→Portal 入口→輸入帳號密碼→學生相關服務→學籍成績服務→學生學籍成績→查詢成績）。成績未繳交至註冊組者請向老師查證（補繳）。
Ｂ、大學部英文畢業門檻：最遲應於畢業當學期第 18 週結束前(107/06/22)，持英檢成績單「正本」向語言中心提出畢業門檻審核申請。
Ｃ、學習護照時數如有問題請向服務學習辦公室詢問，分機57235。
四、完成系友認證登錄後，請通知系辦公室作查核：
至物理系網頁【系友之家】進入【系友認證】填寫個人資料(http://alumni.phy.ncu.edu.tw/identity/step1.php )。填寫如有疑問，請逕洽系辦公室楊小姐，分機65338。
五、電子離校手續：
請利用電子離校系統（中大Portal 入口→輸入帳號密碼→學生服務→教務相關服務→畢業離校）查詢並完成各項畢業離校相關手續。
2.繳驗學生證：完成全部離校手續後，至註冊組領取學位證書時辦理，驗畢歸還。學生證遺失者，請至註冊組網頁http://pdc.adm.ncu.edu.tw/Register/ →表格下載→學籍相關表格→[1-24 學生證遺失切結書(離校用)]下載填寫，並完成學生證掛失及註銷/退費程序。
3.領取畢業證書：學生本人無法親自領取學位證書者，請至註冊組網站→表格下載→學籍相關表格→[1-23 代領學位證書委託書]下載填寫。</t>
        </is>
      </c>
      <c r="G2938" s="7" t="inlineStr">
        <is>
          <t>http://alumni.phy.ncu.edu.tw/identity/step1.php</t>
        </is>
      </c>
      <c r="H2938" s="7" t="inlineStr">
        <is>
          <t>http://alumni.phy.ncu.edu.tw/identity/step1.php</t>
        </is>
      </c>
      <c r="I2938" s="7" t="n"/>
      <c r="J2938" s="7" t="n"/>
      <c r="K2938" s="7" t="n"/>
      <c r="L2938" s="7" t="n"/>
      <c r="M2938" s="7" t="inlineStr">
        <is>
          <t>https://www.phy.ncu.edu.tw/news/106-2%e5%a4%a7%e5%ad%b8%e9%83%a8%e7%95%a2%e6%a5%ad%e7%94%9f%e8%be%a6%e7%90%86%e9%9b%a2%e6%a0%a1%e6%b3%a8%e6%84%8f%e4%ba%8b%e9%a0%85/</t>
        </is>
      </c>
      <c r="N2938" s="7" t="inlineStr">
        <is>
          <t>吳菁穗</t>
        </is>
      </c>
    </row>
    <row r="2939" ht="27" customHeight="1">
      <c r="A2939" s="7">
        <f>TRUE()</f>
        <v/>
      </c>
      <c r="B2939" s="7" t="inlineStr">
        <is>
          <t>其他</t>
        </is>
      </c>
      <c r="C2939" s="7" t="n"/>
      <c r="D2939" s="14" t="n">
        <v>43256</v>
      </c>
      <c r="E2939" s="7" t="inlineStr">
        <is>
          <t>畢業典禮理院大合照</t>
        </is>
      </c>
      <c r="F2939" s="9" t="inlineStr">
        <is>
          <t>畢業典禮的理院大合照已經發佈在理院的粉絲團!
https://goo.gl/6hrvCy</t>
        </is>
      </c>
      <c r="G2939" s="7" t="inlineStr">
        <is>
          <t>https://goo.gl/6hrvCy</t>
        </is>
      </c>
      <c r="H2939" s="7" t="inlineStr">
        <is>
          <t>https://goo.gl/6hrvCy</t>
        </is>
      </c>
      <c r="I2939" s="7" t="n"/>
      <c r="J2939" s="7" t="n"/>
      <c r="K2939" s="7" t="n"/>
      <c r="L2939" s="7" t="n"/>
      <c r="M2939" s="7" t="inlineStr">
        <is>
          <t>https://www.phy.ncu.edu.tw/news/%e7%95%a2%e6%a5%ad%e5%85%b8%e7%a6%ae%e7%90%86%e9%99%a2%e5%a4%a7%e5%90%88%e7%85%a7/</t>
        </is>
      </c>
      <c r="N2939" s="7" t="inlineStr">
        <is>
          <t>許慧君</t>
        </is>
      </c>
    </row>
    <row r="2940" ht="409.6" customHeight="1">
      <c r="A2940" s="7">
        <f>TRUE()</f>
        <v/>
      </c>
      <c r="B2940" s="7" t="inlineStr">
        <is>
          <t>其他</t>
        </is>
      </c>
      <c r="C2940" s="7" t="n"/>
      <c r="D2940" s="14" t="n">
        <v>43256</v>
      </c>
      <c r="E2940" s="7" t="inlineStr">
        <is>
          <t>【攻擊預警】北韓駭客組織HIDDEN COBRA所利用的惡意程式Joanap及Brambul，請各單位注意防範</t>
        </is>
      </c>
      <c r="F2940" s="9" t="inlineStr">
        <is>
          <t>System Network Manager Group (SNMG) Post
------------------------------------------------------------------------------
教育機構ANA通報平台
發佈編號TACERT-ANA-2018060402064242
發佈時間2018-06-04 14:17:55
事故類型ANA-攻擊預警
發現時間2018-05-30 00:00:00
[主旨說明:]【攻擊預警】北韓駭客組織HIDDEN COBRA所利用的惡意程式Joanap及Brambul，請各單位注意防範
[內容說明:]
轉發行政法人國家資通安全科技中心 資安訊息警訊 NCCST-ANA-201806-0020。
美國國土安全部與聯邦調查局公布最新北韓駭客組織HIDDEN COBRA所利用的惡意程式：Joanap遠端存取後門程式與Brambul網路檔案分享系統蠕蟲。
若資訊設備遭受感染會有以下風險：
1.個人或單位資料遭竊取。
2.個人工作或單位運作被影響而中斷停擺。
3.資訊設備資源被利用於對外攻擊。
建議除使用防毒軟體檢查資訊設備是否受惡意程式感染，也可透過下列方式檢查感染與否：
1.路徑「%WINDIR%\system32\」下存在檔案「mssscardprv.ax」。
2.嘗試寄信至redhat@gmail.com。
3.嘗試寄信至misswang8107@gmail.com。
4.嘗試連線至HIDDEN COBRA-IP黑名單。
下載連結：
http://140.117.101.5/pdf/HIDDENCOBRA-IP.rar
此訊息僅發送到「區縣市網路中心」，煩請貴單位協助公告或轉發
[影響平台:]
微軟作業系統
[建議措施:]
部署黑名單於防護設備進行偵測，監控是否有資訊設備已遭入侵
若確認資訊設備已遭入侵，建議處理措施：
1.重新安裝作業系統，並更新作業系統及相關安裝軟體。
2.更換系統使用者密碼。
3.安裝及啟用防毒軟體防護。
4.安裝及啟用防火牆防護。
日常資訊設備資安防護建議：
1.持續更新作業系統及辦公室文書處理軟體等安全性修補程式。若所使用的作業系統已不再提供更新程式，建議升級至較新版本作業系統。
2.系統上所有帳號需設定強健的密碼，非必要使用的帳號請將其刪除或停用。系統上非必要的服務程式亦建議移除或關閉。
3.安裝及啟用防毒軟體防護，並持續更新病毒碼及掃毒引擎。
4.安裝及啟用防火牆防護，並設定防火牆規則僅開放所需之通訊埠。
[參考資料:]
https://www.us-cert.gov/ncas/alerts/TA18-149A
https://www.us-cert.gov/ncas/analysis-reports/AR18-149A
(此通報僅在於告知相關資訊，並非為資安事件)，如果您對此通報的內容有疑問或有關於此事件的建議，歡迎與我們連絡。
教育機構資安通報應變小組
網址：https://info.cert.tanet.edu.tw/
專線電話：07-5250211
網路電話：98400000
E-Mail：service@cert.tanet.edu.tw
Post By (發信者) 電算中心 劉道光</t>
        </is>
      </c>
      <c r="G2940" s="7" t="n"/>
      <c r="H2940" s="7" t="n"/>
      <c r="I2940" s="7" t="n"/>
      <c r="J2940" s="7" t="n"/>
      <c r="K2940" s="7" t="n"/>
      <c r="L2940" s="7" t="n"/>
      <c r="M2940" s="7" t="inlineStr">
        <is>
          <t>https://www.phy.ncu.edu.tw/news/%e3%80%90%e6%94%bb%e6%93%8a%e9%a0%90%e8%ad%a6%e3%80%91%e5%8c%97%e9%9f%93%e9%a7%ad%e5%ae%a2%e7%b5%84%e7%b9%94hidden-cobra%e6%89%80%e5%88%a9%e7%94%a8%e7%9a%84%e6%83%a1%e6%84%8f%e7%a8%8b%e5%bc%8fjoanap/</t>
        </is>
      </c>
      <c r="N2940" s="7" t="inlineStr">
        <is>
          <t>許慧君</t>
        </is>
      </c>
    </row>
    <row r="2941">
      <c r="A2941" s="7">
        <f>TRUE()</f>
        <v/>
      </c>
      <c r="B2941" s="7" t="inlineStr">
        <is>
          <t>其他</t>
        </is>
      </c>
      <c r="C2941" s="7" t="n"/>
      <c r="D2941" s="14" t="n">
        <v>43255</v>
      </c>
      <c r="E2941" s="7" t="inlineStr">
        <is>
          <t>物理系實驗室(普物實驗室/教學實驗室/機械工廠)徵求工讀生</t>
        </is>
      </c>
      <c r="F2941" s="7" t="inlineStr">
        <is>
          <t>工讀需求及申請表</t>
        </is>
      </c>
      <c r="G2941" s="7" t="inlineStr">
        <is>
          <t>工讀需求及申請表</t>
        </is>
      </c>
      <c r="H2941" s="7" t="inlineStr">
        <is>
          <t>http://www.phy.ncu.edu.tw/wp-content/uploads/2018/06/教學實驗室工讀需求-2.docx</t>
        </is>
      </c>
      <c r="I2941" s="7" t="n"/>
      <c r="J2941" s="7" t="n"/>
      <c r="K2941" s="7" t="n"/>
      <c r="L2941" s="7" t="n"/>
      <c r="M2941" s="7" t="inlineStr">
        <is>
          <t>https://www.phy.ncu.edu.tw/news/%e7%89%a9%e7%90%86%e7%b3%bb%e5%af%a6%e9%a9%97%e5%ae%a4%e5%be%b5%e6%b1%82%e5%b7%a5%e8%ae%80%e7%94%9f/</t>
        </is>
      </c>
      <c r="N2941" s="7" t="inlineStr">
        <is>
          <t>許慧君</t>
        </is>
      </c>
    </row>
    <row r="2942" ht="27" customHeight="1">
      <c r="A2942" s="7">
        <f>TRUE()</f>
        <v/>
      </c>
      <c r="B2942" s="7" t="inlineStr">
        <is>
          <t>其他</t>
        </is>
      </c>
      <c r="C2942" s="7" t="n"/>
      <c r="D2942" s="14" t="n">
        <v>43255</v>
      </c>
      <c r="E2942" s="7" t="inlineStr">
        <is>
          <t>失物招領(107.06.04)</t>
        </is>
      </c>
      <c r="F2942" s="9" t="inlineStr">
        <is>
          <t>有遺失下列物品者，請儘速至物理系辦(S4-629)認領!
未領取物品將於107.06.29清除。</t>
        </is>
      </c>
      <c r="G2942" s="7" t="inlineStr">
        <is>
          <t>http://www.phy.ncu.edu.tw/wp-content/uploads/2018/06/1-1.jpg</t>
        </is>
      </c>
      <c r="H2942" s="7" t="inlineStr">
        <is>
          <t>http://www.phy.ncu.edu.tw/wp-content/uploads/2018/06/1-1.jpg</t>
        </is>
      </c>
      <c r="I2942" s="7" t="n"/>
      <c r="J2942" s="7" t="n"/>
      <c r="K2942" s="7" t="n"/>
      <c r="L2942" s="7" t="n"/>
      <c r="M2942" s="7" t="inlineStr">
        <is>
          <t>https://www.phy.ncu.edu.tw/news/%e5%a4%b1%e7%89%a9%e6%8b%9b%e9%a0%98107-06-04/</t>
        </is>
      </c>
      <c r="N2942" s="7" t="inlineStr">
        <is>
          <t>許慧君</t>
        </is>
      </c>
    </row>
    <row r="2943" ht="170" customHeight="1">
      <c r="A2943" s="7">
        <f>TRUE()</f>
        <v/>
      </c>
      <c r="B2943" s="7" t="inlineStr">
        <is>
          <t>其他</t>
        </is>
      </c>
      <c r="C2943" s="7" t="n"/>
      <c r="D2943" s="14" t="n">
        <v>43252</v>
      </c>
      <c r="E2943" s="7" t="inlineStr">
        <is>
          <t>106-2物理系博碩士班學位口試注意事項Oral Test &amp;Thesis Defense Notification</t>
        </is>
      </c>
      <c r="F2943" s="9" t="inlineStr">
        <is>
          <t>物理系博碩士班學位口試注意事項Oral Test &amp;Thesis Defense Notification
口試申請時間：107/02/22-107/06/29。
Application period: 22 Feb 2018 – 29 June 2018.
口試完成時間：107/07/13前（如校曆規定）。
Oral Test/Thesis Defense must finish before : 13 July 2018 (as per University Academic Calendar)
表單下載：http://pdc.adm.ncu.edu.tw/Register/  –表格下載 – 博/碩士論文表格
Application form can be downloaded from –  http://pdc.adm.ncu.edu.tw/eng/en_index.asp /–forms – doctoral/master thesis form
中央大學博士班、碩士班研究生學位考試細則(http://pdc.adm.ncu.edu.tw/rule/rule105/16.pdf )
NCU Graduate Program Exam Regulations (http://pdc.adm.ncu.edu.tw/eng/rule/NCU_Doc15_ed.pdf)</t>
        </is>
      </c>
      <c r="G2943" s="7" t="inlineStr">
        <is>
          <t>物理系博碩士班學位口試注意事項Oral Test &amp;Thesis Defense Notification</t>
        </is>
      </c>
      <c r="H2943" s="7" t="inlineStr">
        <is>
          <t>http://www.phy.ncu.edu.tw/wp-content/uploads/2018/01/%E7%89%A9%EF%A7%A4%E7%B3%BB%E5%8D%9A%E7%A2%A9%E5%A3%AB%E7%8F%AD%E5%AD%B8%E4%BD%8D%E5%8F%A3%E8%A9%A6%E6%B3%A8%E6%84%8F%E4%BA%8B%E9%A0%85Oral-Test-Thesis-Defense-Notification.pdf</t>
        </is>
      </c>
      <c r="I2943" s="7" t="inlineStr">
        <is>
          <t>http://pdc.adm.ncu.edu.tw/Register/</t>
        </is>
      </c>
      <c r="J2943" s="7" t="inlineStr">
        <is>
          <t>http://pdc.adm.ncu.edu.tw/Register/</t>
        </is>
      </c>
      <c r="K2943" s="7" t="inlineStr">
        <is>
          <t>http://pdc.adm.ncu.edu.tw/eng/en_index.asp</t>
        </is>
      </c>
      <c r="L2943" s="7" t="inlineStr">
        <is>
          <t>http://pdc.adm.ncu.edu.tw/eng/en_index.asp</t>
        </is>
      </c>
      <c r="M2943" s="7" t="inlineStr">
        <is>
          <t>https://www.phy.ncu.edu.tw/news/106-2%e7%89%a9%ef%a7%a4%e7%b3%bb%e5%8d%9a%e7%a2%a9%e5%a3%ab%e7%8f%ad%e5%ad%b8%e4%bd%8d%e5%8f%a3%e8%a9%a6%e6%b3%a8%e6%84%8f%e4%ba%8b%e9%a0%85oral-test-thesis-defense-notification-2/</t>
        </is>
      </c>
      <c r="N2943" s="7" t="inlineStr">
        <is>
          <t>許慧君</t>
        </is>
      </c>
    </row>
    <row r="2944" ht="118" customHeight="1">
      <c r="A2944" s="7">
        <f>TRUE()</f>
        <v/>
      </c>
      <c r="B2944" s="7" t="inlineStr">
        <is>
          <t>演講</t>
        </is>
      </c>
      <c r="C2944" s="7" t="n"/>
      <c r="D2944" s="14" t="n">
        <v>43250</v>
      </c>
      <c r="E2944" s="7" t="inlineStr">
        <is>
          <t>Colloquium20180605-世界最高密度半導體量產將在?發生，半導體職涯分享--在台灣與世界遊走</t>
        </is>
      </c>
      <c r="F2944" s="9" t="inlineStr">
        <is>
          <t>Colloquium
Department of Physics, NCU
世界最高密度半導體量產將在?發生，半導體職涯分享--在台灣與世界遊走
Speaker
湯志賢 部經理
聯華電子 先進技術開發模組處
Date 2018.06.05 (Tue)
Time 14:00-16:00
Place S4-625</t>
        </is>
      </c>
      <c r="G2944" s="7" t="n"/>
      <c r="H2944" s="7" t="n"/>
      <c r="I2944" s="7" t="n"/>
      <c r="J2944" s="7" t="n"/>
      <c r="K2944" s="7" t="n"/>
      <c r="L2944" s="7" t="n"/>
      <c r="M2944" s="7" t="inlineStr">
        <is>
          <t>https://www.phy.ncu.edu.tw/news/colloquium20180605-%e4%b8%96%e7%95%8c%e6%9c%80%e9%ab%98%e5%af%86%e5%ba%a6%e5%8d%8a%e5%b0%8e%e9%ab%94%e9%87%8f%e7%94%a2%e5%b0%87%e5%9c%a8%e7%99%bc%e7%94%9f%ef%bc%8c%e5%8d%8a%e5%b0%8e%e9%ab%94%e8%81%b7/</t>
        </is>
      </c>
      <c r="N2944" s="7" t="inlineStr">
        <is>
          <t>許慧君</t>
        </is>
      </c>
    </row>
    <row r="2945" ht="131" customHeight="1">
      <c r="A2945" s="7">
        <f>TRUE()</f>
        <v/>
      </c>
      <c r="B2945" s="7" t="inlineStr">
        <is>
          <t>其他</t>
        </is>
      </c>
      <c r="C2945" s="7" t="n"/>
      <c r="D2945" s="14" t="n">
        <v>43250</v>
      </c>
      <c r="E2945" s="7" t="inlineStr">
        <is>
          <t>106-2起期末教學評量「改至中大教學評量系統」實施</t>
        </is>
      </c>
      <c r="F2945" s="9" t="inlineStr">
        <is>
          <t>106-2學期起教學評量「改至中大教學評量系統」實施
實施日期：107年05月30日 上午8:00 ~ 107年06月15日 晚上11:59
學生登入帳密：(1)本校學生輸入Portal帳號、密碼   (2)外校生、社會人士輸入NetID帳號(E-mail)、密碼
 評量網址：https://cis.ncu.edu.tw/iNCU/courseEvaluate，詳細問卷操作說明可於課務組及選課系統首頁下載參考。
登入方式：
(1) 教學評量網址路徑：點選「教學評量」
(2)Portal入口網站路徑：點選「服務櫃台」-&gt;「教學評量」
107學年度第一學期課程初選預計於107年06月08日～107年06月15日開放</t>
        </is>
      </c>
      <c r="G2945" s="7" t="inlineStr">
        <is>
          <t>https://cis.ncu.edu.tw/iNCU/courseEvaluate</t>
        </is>
      </c>
      <c r="H2945" s="7" t="inlineStr">
        <is>
          <t>https://cis.ncu.edu.tw/iNCU/courseEvaluate</t>
        </is>
      </c>
      <c r="I2945" s="7" t="inlineStr">
        <is>
          <t>教學評量網址</t>
        </is>
      </c>
      <c r="J2945" s="7" t="inlineStr">
        <is>
          <t>https://cis.ncu.edu.tw/iNCU/courseEvaluate</t>
        </is>
      </c>
      <c r="K2945" s="7" t="inlineStr">
        <is>
          <t>Portal入口網站</t>
        </is>
      </c>
      <c r="L2945" s="7" t="inlineStr">
        <is>
          <t>https://portal.ncu.edu.tw/login</t>
        </is>
      </c>
      <c r="M2945" s="7" t="inlineStr">
        <is>
          <t>https://www.phy.ncu.edu.tw/news/106-2%e8%b5%b7%e6%9c%9f%e6%9c%ab%e6%95%99%e5%ad%b8%e8%a9%95%e9%87%8f%e3%80%8c%e6%94%b9%e8%87%b3%e4%b8%ad%e5%a4%a7%e6%95%99%e5%ad%b8%e8%a9%95%e9%87%8f%e7%b3%bb%e7%b5%b1%e3%80%8d%e5%af%a6%e6%96%bd/</t>
        </is>
      </c>
      <c r="N2945" s="7" t="inlineStr">
        <is>
          <t>吳菁穗</t>
        </is>
      </c>
    </row>
    <row r="2946" ht="92" customHeight="1">
      <c r="A2946" s="7">
        <f>TRUE()</f>
        <v/>
      </c>
      <c r="B2946" s="7" t="inlineStr">
        <is>
          <t>其他</t>
        </is>
      </c>
      <c r="C2946" s="7" t="n"/>
      <c r="D2946" s="14" t="n">
        <v>43249</v>
      </c>
      <c r="E2946" s="7" t="inlineStr">
        <is>
          <t>106學年度畢業生歸還學位服相關事宜</t>
        </is>
      </c>
      <c r="F2946" s="9" t="inlineStr">
        <is>
          <t>本（106）學年度畢業典禮預計於107年6月2日中午12:00時結束，當日可歸還學位服時間自中午12時至下午21:30分，還服地點位於大講堂地下室。
畢業典禮當日未歸還者，請於6月4日~13日之上班時時間，每日上午9:00~11:50及下午13:30~16:30，逕至大講堂地下室辦理歸還。
因故無法畢業之同學，亦請於上述時間歸還。
未依規定期限內歸還學位服者，依本校學位服借用辦法第六條規定予以罰款；另基於人身安全及愛愛惜公物，學士帽請勿空拋，如有損壞應照價賠償。</t>
        </is>
      </c>
      <c r="G2946" s="7" t="n"/>
      <c r="H2946" s="7" t="n"/>
      <c r="I2946" s="7" t="n"/>
      <c r="J2946" s="7" t="n"/>
      <c r="K2946" s="7" t="n"/>
      <c r="L2946" s="7" t="n"/>
      <c r="M2946" s="7" t="inlineStr">
        <is>
          <t>https://www.phy.ncu.edu.tw/news/106%e5%ad%b8%e5%b9%b4%e5%ba%a6%e7%95%a2%e6%a5%ad%e7%94%9f%e6%ad%b8%e9%82%84%e5%ad%b8%e4%bd%8d%e6%9c%8d%e7%9b%b8%e9%97%9c%e4%ba%8b%e5%ae%9c/</t>
        </is>
      </c>
      <c r="N2946" s="7" t="inlineStr">
        <is>
          <t>許慧君</t>
        </is>
      </c>
    </row>
    <row r="2947" ht="118" customHeight="1">
      <c r="A2947" s="7">
        <f>TRUE()</f>
        <v/>
      </c>
      <c r="B2947" s="7" t="inlineStr">
        <is>
          <t>其他</t>
        </is>
      </c>
      <c r="C2947" s="7" t="n"/>
      <c r="D2947" s="14" t="n">
        <v>43249</v>
      </c>
      <c r="E2947" s="7" t="inlineStr">
        <is>
          <t>請踴躍填答諮商中心問卷和導師輔導意見調查</t>
        </is>
      </c>
      <c r="F2947" s="9" t="inlineStr">
        <is>
          <t>5/30~6/15實施線上教學評量期間，敬請全校同學踴躍填答「諮商中心問卷」(1題)和「學生對導師及系所輔導意見調查」(6題)。
說明：
1.諮商中心問卷：本問卷目的在了解同學的情緒是否陷入低潮需要諮商中心的主動聯繫與關心，填答需要者諮商中心將會主動與同學聯繫邀請接受諮商。若對此問卷有任何問題，請與諮商中心方珮馨社工師聯繫，校內分機：57265。
2.學生對導師及系所輔導意見調查：本調查為匿名問卷，學生填答後由諮商中心彙整將統計結果提供給各系所做為評選優良導師及優良輔導單位之參考依據。若對此調查有任何問題，請與諮商中心傅琇悅心理師聯繫，校內分機：57263或57264。</t>
        </is>
      </c>
      <c r="G2947" s="7" t="n"/>
      <c r="H2947" s="7" t="n"/>
      <c r="I2947" s="7" t="n"/>
      <c r="J2947" s="7" t="n"/>
      <c r="K2947" s="7" t="n"/>
      <c r="L2947" s="7" t="n"/>
      <c r="M2947" s="7" t="inlineStr">
        <is>
          <t>https://www.phy.ncu.edu.tw/news/%e8%ab%8b%e8%b8%b4%e8%ba%8d%e5%a1%ab%e7%ad%94%e8%ab%ae%e5%95%86%e4%b8%ad%e5%bf%83%e5%95%8f%e5%8d%b7%e5%92%8c%e5%b0%8e%e5%b8%ab%e8%bc%94%e5%b0%8e%e6%84%8f%e8%a6%8b%e8%aa%bf%e6%9f%a5/</t>
        </is>
      </c>
      <c r="N2947" s="7" t="inlineStr">
        <is>
          <t>吳菁穗</t>
        </is>
      </c>
    </row>
    <row r="2948" ht="27" customHeight="1">
      <c r="A2948" s="7">
        <f>TRUE()</f>
        <v/>
      </c>
      <c r="B2948" s="7" t="inlineStr">
        <is>
          <t>其他</t>
        </is>
      </c>
      <c r="C2948" s="7" t="n"/>
      <c r="D2948" s="14" t="n">
        <v>43248</v>
      </c>
      <c r="E2948" s="7" t="inlineStr">
        <is>
          <t>107(一)課務相關日程表Academic Calendar for Course Selection in Fall Semester 2018</t>
        </is>
      </c>
      <c r="F2948" s="9" t="inlineStr">
        <is>
          <t>107(一)課務相關日程表
Academic Calendar for Course Selection in Fall Semester 2018</t>
        </is>
      </c>
      <c r="G2948" s="7" t="inlineStr">
        <is>
          <t>107(一)課務相關日程表</t>
        </is>
      </c>
      <c r="H2948" s="7" t="inlineStr">
        <is>
          <t>http://pdc.adm.ncu.edu.tw/Course/course/COUR_S.pdf</t>
        </is>
      </c>
      <c r="I2948" s="7" t="inlineStr">
        <is>
          <t>Academic Calendar for Course Selection in Fall Semester 2018</t>
        </is>
      </c>
      <c r="J2948" s="7" t="inlineStr">
        <is>
          <t>http://pdc.adm.ncu.edu.tw/Course/course/COUR_S_EL.pdf</t>
        </is>
      </c>
      <c r="K2948" s="7" t="inlineStr">
        <is>
          <t>http://www.phy.ncu.edu.tw/wp-content/uploads/2018/05/COUR_S.</t>
        </is>
      </c>
      <c r="L2948" s="7" t="inlineStr">
        <is>
          <t>http://www.phy.ncu.edu.tw/wp-content/uploads/2018/05/COUR_S.jpg</t>
        </is>
      </c>
      <c r="M2948" s="7" t="inlineStr">
        <is>
          <t>https://www.phy.ncu.edu.tw/news/107%e4%b8%80%e8%aa%b2%e5%8b%99%e7%9b%b8%e9%97%9c%e6%97%a5%e7%a8%8b%e8%a1%a8/</t>
        </is>
      </c>
      <c r="N2948" s="7" t="inlineStr">
        <is>
          <t>許慧君</t>
        </is>
      </c>
    </row>
    <row r="2949" ht="144" customHeight="1">
      <c r="A2949" s="7">
        <f>TRUE()</f>
        <v/>
      </c>
      <c r="B2949" s="7" t="inlineStr">
        <is>
          <t>演講</t>
        </is>
      </c>
      <c r="C2949" s="7" t="n"/>
      <c r="D2949" s="14" t="n">
        <v>43243</v>
      </c>
      <c r="E2949" s="7" t="inlineStr">
        <is>
          <t>Colloquium20180529-Active Tunable Purcell Enhancement by Plasmonic Devices Having Gate Structure and Its Future Prospects</t>
        </is>
      </c>
      <c r="F2949" s="9" t="inlineStr">
        <is>
          <t>Colloquium
Department of Physics, NCU
Active Tunable Purcell Enhancement by Plasmonic Devices Having Gate Structure and Its Future Prospects
Speaker
Dr. Yu-Jung Lu呂宥蓉
Research Center for Applied Sciences, Academia Sinica
中央研究院應用科學研究中心
Date 2018.05.29 (Tue)
Time 14:00-16:00
Place S4-625</t>
        </is>
      </c>
      <c r="G2949" s="7" t="n"/>
      <c r="H2949" s="7" t="n"/>
      <c r="I2949" s="7" t="n"/>
      <c r="J2949" s="7" t="n"/>
      <c r="K2949" s="7" t="n"/>
      <c r="L2949" s="7" t="n"/>
      <c r="M2949" s="7" t="inlineStr">
        <is>
          <t>https://www.phy.ncu.edu.tw/news/colloquium20180529-active-tunable-purcell-enhancement-by-plasmonic-devices-having-gate-structure-and-its-future-prospects/</t>
        </is>
      </c>
      <c r="N2949" s="7" t="inlineStr">
        <is>
          <t>許慧君</t>
        </is>
      </c>
    </row>
    <row r="2950" ht="118" customHeight="1">
      <c r="A2950" s="7">
        <f>TRUE()</f>
        <v/>
      </c>
      <c r="B2950" s="7" t="inlineStr">
        <is>
          <t>研討會</t>
        </is>
      </c>
      <c r="C2950" s="7" t="n"/>
      <c r="D2950" s="14" t="n">
        <v>43243</v>
      </c>
      <c r="E2950" s="7" t="inlineStr">
        <is>
          <t>[理學院活動] 6/20(三)10:10-14:50量子技術工作坊 (健雄館2F數學與理論物理中心)</t>
        </is>
      </c>
      <c r="F2950" s="9" t="inlineStr">
        <is>
          <t>【理學院活動】
主題：量子技術工作坊
時間：107年6月20日(三) 10:10至14:50
地點：健雄館2F數學與理論物理中心
講師：管希聖教授(臺大物理系)、褚志崧教授(清大物理系)、陳岳男教授(成大物理系)、張銘顯教授(中研院原分所)、諸柏仁教授(中大化學系)、廖文德教授(中大物理系)
參加對象：對量子技術領域有興趣之教師、研究人員、學生、職員
報名網址：https://goo.gl/forms/ywEO4bEcNW7tMXkG3
備註：請於6/14(四)前完成報名，俾利統計及訂餐。</t>
        </is>
      </c>
      <c r="G2950" s="7" t="inlineStr">
        <is>
          <t>https://goo.gl/forms/ywEO4bEcNW7tMXkG3</t>
        </is>
      </c>
      <c r="H2950" s="7" t="inlineStr">
        <is>
          <t>https://goo.gl/forms/ywEO4bEcNW7tMXkG3</t>
        </is>
      </c>
      <c r="I2950" s="7" t="inlineStr">
        <is>
          <t>http://www.phy.ncu.edu.tw/wp-content/uploads/2018/05/107.06.</t>
        </is>
      </c>
      <c r="J2950" s="7" t="inlineStr">
        <is>
          <t>http://www.phy.ncu.edu.tw/wp-content/uploads/2018/05/107.06.20理學院量子技術工作坊.jpg</t>
        </is>
      </c>
      <c r="K2950" s="7" t="n"/>
      <c r="L2950" s="7" t="n"/>
      <c r="M2950" s="7" t="inlineStr">
        <is>
          <t>https://www.phy.ncu.edu.tw/news/%e7%90%86%e5%ad%b8%e9%99%a2%e6%b4%bb%e5%8b%95-6-20%e4%b8%891010-1450%e9%87%8f%e5%ad%90%e6%8a%80%e8%a1%93%e5%b7%a5%e4%bd%9c%e5%9d%8a-%e5%81%a5%e9%9b%84%e9%a4%a82f%e6%95%b8%e5%ad%b8%e8%88%87/</t>
        </is>
      </c>
      <c r="N2950" s="7" t="inlineStr">
        <is>
          <t>許慧君</t>
        </is>
      </c>
    </row>
    <row r="2951">
      <c r="A2951" s="7">
        <f>TRUE()</f>
        <v/>
      </c>
      <c r="B2951" s="7" t="inlineStr">
        <is>
          <t>研討會</t>
        </is>
      </c>
      <c r="C2951" s="7" t="n"/>
      <c r="D2951" s="14" t="n">
        <v>43243</v>
      </c>
      <c r="E2951" s="7" t="inlineStr">
        <is>
          <t>Taiwan Korea joint workshop on particle physics</t>
        </is>
      </c>
      <c r="F2951" s="7" t="inlineStr">
        <is>
          <t>https://indico.cern.ch/event/730600/</t>
        </is>
      </c>
      <c r="G2951" s="7" t="inlineStr">
        <is>
          <t>https://indico.cern.ch/event/730600/</t>
        </is>
      </c>
      <c r="H2951" s="7" t="inlineStr">
        <is>
          <t>https://indico.cern.ch/event/730600/</t>
        </is>
      </c>
      <c r="I2951" s="7" t="n"/>
      <c r="J2951" s="7" t="n"/>
      <c r="K2951" s="7" t="n"/>
      <c r="L2951" s="7" t="n"/>
      <c r="M2951" s="7" t="inlineStr">
        <is>
          <t>https://www.phy.ncu.edu.tw/news/taiwan-korea-joint-workshop-on-particle-physics/</t>
        </is>
      </c>
      <c r="N2951" s="7" t="inlineStr">
        <is>
          <t>許慧君</t>
        </is>
      </c>
    </row>
    <row r="2952" ht="40" customHeight="1">
      <c r="A2952" s="7">
        <f>TRUE()</f>
        <v/>
      </c>
      <c r="B2952" s="7" t="inlineStr">
        <is>
          <t>研討會</t>
        </is>
      </c>
      <c r="C2952" s="7" t="n"/>
      <c r="D2952" s="14" t="n">
        <v>43243</v>
      </c>
      <c r="E2952" s="7" t="inlineStr">
        <is>
          <t>2018物理小年會</t>
        </is>
      </c>
      <c r="F2952" s="9" t="inlineStr">
        <is>
          <t>中大物理系2018小年會學生網站正式上線囉~
敬邀全系師生及畢業系友前來參加
http://absolutezero273.edublogs.org/</t>
        </is>
      </c>
      <c r="G2952" s="7" t="inlineStr">
        <is>
          <t>http://absolutezero273.edublogs.org/</t>
        </is>
      </c>
      <c r="H2952" s="7" t="inlineStr">
        <is>
          <t>http://absolutezero273.edublogs.org/</t>
        </is>
      </c>
      <c r="I2952" s="7" t="inlineStr">
        <is>
          <t>http://www.phy.ncu.edu.tw/wp-content/uploads/2018/05/Timetab</t>
        </is>
      </c>
      <c r="J2952" s="7" t="inlineStr">
        <is>
          <t>http://www.phy.ncu.edu.tw/wp-content/uploads/2018/05/Timetable.png</t>
        </is>
      </c>
      <c r="K2952" s="7" t="n"/>
      <c r="L2952" s="7" t="n"/>
      <c r="M2952" s="7" t="inlineStr">
        <is>
          <t>https://www.phy.ncu.edu.tw/news/2018%e7%89%a9%e7%90%86%e5%b0%8f%e5%b9%b4%e6%9c%83/</t>
        </is>
      </c>
      <c r="N2952" s="7" t="inlineStr">
        <is>
          <t>許慧君</t>
        </is>
      </c>
    </row>
    <row r="2953" ht="27" customHeight="1">
      <c r="A2953" s="7">
        <f>TRUE()</f>
        <v/>
      </c>
      <c r="B2953" s="7" t="inlineStr">
        <is>
          <t>其他</t>
        </is>
      </c>
      <c r="C2953" s="7" t="n"/>
      <c r="D2953" s="14" t="n">
        <v>43243</v>
      </c>
      <c r="E2953" s="7" t="inlineStr">
        <is>
          <t>107學年度第1學期各項學雜費減免暨就學貸款申請注意事項</t>
        </is>
      </c>
      <c r="F2953" s="9" t="inlineStr">
        <is>
          <t>1071就學貸款申請注意事項
1071學雜費減免申請注意事項</t>
        </is>
      </c>
      <c r="G2953" s="7" t="inlineStr">
        <is>
          <t>1071就學貸款申請注意事項</t>
        </is>
      </c>
      <c r="H2953" s="7" t="inlineStr">
        <is>
          <t>http://www.phy.ncu.edu.tw/wp-content/uploads/2018/05/1071就學貸款申請注意事項.pdf</t>
        </is>
      </c>
      <c r="I2953" s="7" t="inlineStr">
        <is>
          <t>1071學雜費減免申請注意事項</t>
        </is>
      </c>
      <c r="J2953" s="7" t="inlineStr">
        <is>
          <t>http://www.phy.ncu.edu.tw/wp-content/uploads/2018/05/1071學雜費減免申請注意事項.pdf</t>
        </is>
      </c>
      <c r="K2953" s="7" t="n"/>
      <c r="L2953" s="7" t="n"/>
      <c r="M2953" s="7" t="inlineStr">
        <is>
          <t>https://www.phy.ncu.edu.tw/news/107%e5%ad%b8%e5%b9%b4%e5%ba%a6%e7%ac%ac1%e5%ad%b8%e6%9c%9f%e5%90%84%e9%a0%85%e5%ad%b8%e9%9b%9c%e8%b2%bb%e6%b8%9b%e5%85%8d%e6%9a%a8%e5%b0%b1%e5%ad%b8%e8%b2%b8%e6%ac%be%e7%94%b3%e8%ab%8b%e6%b3%a8/</t>
        </is>
      </c>
      <c r="N2953" s="7" t="inlineStr">
        <is>
          <t>許慧君</t>
        </is>
      </c>
    </row>
    <row r="2954" ht="170" customHeight="1">
      <c r="A2954" s="7">
        <f>TRUE()</f>
        <v/>
      </c>
      <c r="B2954" s="7" t="inlineStr">
        <is>
          <t>其他</t>
        </is>
      </c>
      <c r="C2954" s="7" t="n"/>
      <c r="D2954" s="14" t="n">
        <v>43242</v>
      </c>
      <c r="E2954" s="7" t="inlineStr">
        <is>
          <t>107年度「校園廢棄車輛清理 」作業</t>
        </is>
      </c>
      <c r="F2954" s="9" t="inlineStr">
        <is>
          <t>107年8月22日起進行年度「校園廢棄車輛清理 」作業，未曾申辦與到期且需展期的自行車車主請於107年8月10日前為您的愛車申辦並確實黏貼「自行車識別證」於正確位置。
公告單位：總務處事務組
聯絡人：姜小姐
聯絡電話：57339
最新消息時間：2018/05/17 12:00:00
未曾申辦、需展期
的自行車車主，請於107年8月10日(五)前
前線上申請自行車識別證( 申辦網址 http://mybike.ncu.edu.tw/NCUApplyBikeNum.asp)，
於申辦三個工作天後，攜帶相關身分證明文件至中大會館洽邱先生（分機：57310）領取，並請務必確實將識別證前三碼之到期年，向前、平行、平整黏貼於自行車上管正確位置
檢視 107年度「校園廢棄車輛清理 」公文(內文與附件)全文
回到列表</t>
        </is>
      </c>
      <c r="G2954" s="7" t="inlineStr">
        <is>
          <t>http://mybike.ncu.edu.tw/NCUApplyBikeNum.asp</t>
        </is>
      </c>
      <c r="H2954" s="7" t="inlineStr">
        <is>
          <t>http://mybike.ncu.edu.tw/NCUApplyBikeNum.asp</t>
        </is>
      </c>
      <c r="I2954" s="7" t="inlineStr">
        <is>
          <t>檢視 107年度「校園廢棄車輛清理 」公文(內文與附件)全文</t>
        </is>
      </c>
      <c r="J2954" s="7" t="inlineStr">
        <is>
          <t>https://drive.google.com/file/d/1cHueyD30Isvbw2ZSNvP0_u-oifxV5ohQ/view?usp=sharing</t>
        </is>
      </c>
      <c r="K2954" s="7" t="inlineStr">
        <is>
          <t>回到列表</t>
        </is>
      </c>
      <c r="L2954" s="7" t="inlineStr">
        <is>
          <t>http://mybike.ncu.edu.tw/</t>
        </is>
      </c>
      <c r="M2954" s="7" t="inlineStr">
        <is>
          <t>https://www.phy.ncu.edu.tw/news/107%e5%b9%b4%e5%ba%a6%e3%80%8c%e6%a0%a1%e5%9c%92%e5%bb%a2%e6%a3%84%e8%bb%8a%e8%bc%9b%e6%b8%85%e7%90%86-%e3%80%8d%e4%bd%9c%e6%a5%ad/</t>
        </is>
      </c>
      <c r="N2954" s="7" t="inlineStr">
        <is>
          <t>劉怡貞</t>
        </is>
      </c>
    </row>
    <row r="2955">
      <c r="A2955" s="7">
        <f>TRUE()</f>
        <v/>
      </c>
      <c r="B2955" s="7" t="inlineStr">
        <is>
          <t>其他</t>
        </is>
      </c>
      <c r="C2955" s="7" t="n"/>
      <c r="D2955" s="14" t="n">
        <v>43242</v>
      </c>
      <c r="E2955" s="7" t="inlineStr">
        <is>
          <t>625教室異動公告5/31(四)~6/1(五)</t>
        </is>
      </c>
      <c r="F2955" s="7" t="n"/>
      <c r="G2955" s="7" t="inlineStr">
        <is>
          <t>http://www.phy.ncu.edu.tw/wp-content/uploads/2018/05/物理系教室異動</t>
        </is>
      </c>
      <c r="H2955" s="7" t="inlineStr">
        <is>
          <t>http://www.phy.ncu.edu.tw/wp-content/uploads/2018/05/物理系教室異動公告.jpg</t>
        </is>
      </c>
      <c r="I2955" s="7" t="n"/>
      <c r="J2955" s="7" t="n"/>
      <c r="K2955" s="7" t="n"/>
      <c r="L2955" s="7" t="n"/>
      <c r="M2955" s="7" t="inlineStr">
        <is>
          <t>https://www.phy.ncu.edu.tw/news/625%e6%95%99%e5%ae%a4%e7%95%b0%e5%8b%95%e5%85%ac%e5%91%8a5-31%e5%9b%9b6-1%e4%ba%94/</t>
        </is>
      </c>
      <c r="N2955" s="7" t="inlineStr">
        <is>
          <t>許慧君</t>
        </is>
      </c>
    </row>
    <row r="2956" ht="40" customHeight="1">
      <c r="A2956" s="7">
        <f>TRUE()</f>
        <v/>
      </c>
      <c r="B2956" s="7" t="inlineStr">
        <is>
          <t>其他</t>
        </is>
      </c>
      <c r="C2956" s="7" t="n"/>
      <c r="D2956" s="14" t="n">
        <v>43241</v>
      </c>
      <c r="E2956" s="7" t="inlineStr">
        <is>
          <t>交誼廳冰箱將於5/23(三)~5/24(四)清空暫停使用!</t>
        </is>
      </c>
      <c r="F2956" s="9" t="inlineStr">
        <is>
          <t>請使用者盡速帶走您的食物，如有需要可至物理系辦629-1借用，借用系辦冰箱前請務必先將食物包裝完整並備註姓名及連絡電話!
5/23(三)早上8:00仍未被帶走的食物將一律丟棄!!!!!</t>
        </is>
      </c>
      <c r="G2956" s="7" t="n"/>
      <c r="H2956" s="7" t="n"/>
      <c r="I2956" s="7" t="n"/>
      <c r="J2956" s="7" t="n"/>
      <c r="K2956" s="7" t="n"/>
      <c r="L2956" s="7" t="n"/>
      <c r="M2956" s="7" t="inlineStr">
        <is>
          <t>https://www.phy.ncu.edu.tw/news/%e4%ba%a4%e8%aa%bc%e5%bb%b3%e5%86%b0%e7%ae%b1%e5%b0%87%e6%96%bc5-23%e4%b8%895-24%e5%9b%9b%e6%b8%85%e7%a9%ba%e6%9a%ab%e5%81%9c%e4%bd%bf%e7%94%a8/</t>
        </is>
      </c>
      <c r="N2956" s="7" t="inlineStr">
        <is>
          <t>許慧君</t>
        </is>
      </c>
    </row>
    <row r="2957">
      <c r="A2957" s="7">
        <f>TRUE()</f>
        <v/>
      </c>
      <c r="B2957" s="7" t="inlineStr">
        <is>
          <t>招生</t>
        </is>
      </c>
      <c r="C2957" s="7" t="n"/>
      <c r="D2957" s="14" t="n">
        <v>43241</v>
      </c>
      <c r="E2957" s="7" t="inlineStr">
        <is>
          <t>107學年度博士班考試入學錄取名單</t>
        </is>
      </c>
      <c r="F2957" s="7" t="inlineStr">
        <is>
          <t>http://pdc.adm.ncu.edu.tw/postM/post/adm/1070518_1.pdf</t>
        </is>
      </c>
      <c r="G2957" s="7" t="inlineStr">
        <is>
          <t>http://pdc.adm.ncu.edu.tw/postM/post/adm/1070518_1.pdf</t>
        </is>
      </c>
      <c r="H2957" s="7" t="inlineStr">
        <is>
          <t>http://pdc.adm.ncu.edu.tw/postM/post/adm/1070518_1.pdf</t>
        </is>
      </c>
      <c r="I2957" s="7" t="n"/>
      <c r="J2957" s="7" t="n"/>
      <c r="K2957" s="7" t="n"/>
      <c r="L2957" s="7" t="n"/>
      <c r="M2957" s="7" t="inlineStr">
        <is>
          <t>https://www.phy.ncu.edu.tw/news/107%e5%ad%b8%e5%b9%b4%e5%ba%a6%e5%8d%9a%e5%a3%ab%e7%8f%ad%e8%80%83%e8%a9%a6%e5%85%a5%e5%ad%b8%e9%8c%84%e5%8f%96%e5%90%8d%e5%96%ae/</t>
        </is>
      </c>
      <c r="N2957" s="7" t="inlineStr">
        <is>
          <t>許慧君</t>
        </is>
      </c>
    </row>
    <row r="2958" ht="333" customHeight="1">
      <c r="A2958" s="7">
        <f>TRUE()</f>
        <v/>
      </c>
      <c r="B2958" s="7" t="inlineStr">
        <is>
          <t>其他</t>
        </is>
      </c>
      <c r="C2958" s="7" t="n"/>
      <c r="D2958" s="14" t="n">
        <v>43238</v>
      </c>
      <c r="E2958" s="7" t="inlineStr">
        <is>
          <t>106學年度6月2日(星期六)~物理系畢業典禮餐會撥穗</t>
        </is>
      </c>
      <c r="F2958" s="9" t="inlineStr">
        <is>
          <t>畢業宣傳單
106學年度畢業典禮 --106年6月2日星期六
時間
項目
地點
09:00〜09:10
畢業生集合
依仁堂外
09:10-09:50
各院團體拍照及入場
依仁堂大門
09:50~10:00
完成入座
依仁堂籃球場
10:00~12:10
畢業典禮
12:10~12:30
與校長合影留念
(自由參加)
典禮會場舞臺
物理系畢業撥穗活動
 11:50~13:20 餐會 (S4-625)
13:20-13:50 物理系師生合影留念 (S4-1F)
14:00~14:20 典禮開始 教授致詞 (S4-209)
14:20~15:40 撥穗頒發畢業證書 (S4-209)
15:40~16:00畢業生行謝師禮</t>
        </is>
      </c>
      <c r="G2958" s="7" t="inlineStr">
        <is>
          <t>畢業宣傳單</t>
        </is>
      </c>
      <c r="H2958" s="7" t="inlineStr">
        <is>
          <t>http://www.phy.ncu.edu.tw/wp-content/uploads/2018/05/畢業宣傳單.pdf</t>
        </is>
      </c>
      <c r="I2958" s="7" t="n"/>
      <c r="J2958" s="7" t="n"/>
      <c r="K2958" s="7" t="n"/>
      <c r="L2958" s="7" t="n"/>
      <c r="M2958" s="7" t="inlineStr">
        <is>
          <t>https://www.phy.ncu.edu.tw/news/106%e5%ad%b8%e5%b9%b4%e5%ba%a66%e6%9c%882%e6%97%a5%e6%98%9f%e6%9c%9f%e5%85%ad%e7%89%a9%e7%90%86%e7%b3%bb%e7%95%a2%e6%a5%ad%e5%85%b8%e7%a6%ae%e9%a4%90%e6%9c%83%e6%92%a5%e7%a9%97/</t>
        </is>
      </c>
      <c r="N2958" s="7" t="inlineStr">
        <is>
          <t>劉怡貞</t>
        </is>
      </c>
    </row>
    <row r="2959">
      <c r="A2959" s="7">
        <f>TRUE()</f>
        <v/>
      </c>
      <c r="B2959" s="7" t="inlineStr">
        <is>
          <t>其他</t>
        </is>
      </c>
      <c r="C2959" s="7" t="n"/>
      <c r="D2959" s="14" t="n">
        <v>43236</v>
      </c>
      <c r="E2959" s="7" t="inlineStr">
        <is>
          <t>106學年度暑修第一期（預定）開課科目上課時間表</t>
        </is>
      </c>
      <c r="F2959" s="7" t="inlineStr">
        <is>
          <t>http://pdc.adm.ncu.edu.tw/postM/post/course/1070516_1.pdf</t>
        </is>
      </c>
      <c r="G2959" s="7" t="inlineStr">
        <is>
          <t>http://pdc.adm.ncu.edu.tw/postM/post/course/1070516_1.pdf</t>
        </is>
      </c>
      <c r="H2959" s="7" t="inlineStr">
        <is>
          <t>http://pdc.adm.ncu.edu.tw/postM/post/course/1070516_1.pdf</t>
        </is>
      </c>
      <c r="I2959" s="7" t="n"/>
      <c r="J2959" s="7" t="n"/>
      <c r="K2959" s="7" t="n"/>
      <c r="L2959" s="7" t="n"/>
      <c r="M2959" s="7" t="inlineStr">
        <is>
          <t>https://www.phy.ncu.edu.tw/news/106%e5%ad%b8%ef%a6%8e%ef%a8%81%e6%9a%91%e4%bf%ae%e7%ac%ac%e4%b8%80%e6%9c%9f%ef%bc%88%e9%a0%90%e5%ae%9a%ef%bc%89%e9%96%8b%e8%aa%b2%e7%a7%91%e7%9b%ae%e4%b8%8a%e8%aa%b2%e6%99%82%e9%96%93%e8%a1%a8/</t>
        </is>
      </c>
      <c r="N2959" s="7" t="inlineStr">
        <is>
          <t>許慧君</t>
        </is>
      </c>
    </row>
    <row r="2960" ht="131" customHeight="1">
      <c r="A2960" s="7">
        <f>TRUE()</f>
        <v/>
      </c>
      <c r="B2960" s="7" t="inlineStr">
        <is>
          <t>演講</t>
        </is>
      </c>
      <c r="C2960" s="7" t="n"/>
      <c r="D2960" s="14" t="n">
        <v>43236</v>
      </c>
      <c r="E2960" s="7" t="inlineStr">
        <is>
          <t>Colloquium20180522-一些轉折時的選擇</t>
        </is>
      </c>
      <c r="F2960" s="9" t="inlineStr">
        <is>
          <t>Colloquium
Department of Physics, NCU
一些轉折時的選擇
Speaker
陳文洋董事長
物理系64級校友
聯穎光電股份有限公司
Date 2018.05.22 (Tue)
Time 14:00-16:00
Place S4-625</t>
        </is>
      </c>
      <c r="G2960" s="7" t="n"/>
      <c r="H2960" s="7" t="n"/>
      <c r="I2960" s="7" t="n"/>
      <c r="J2960" s="7" t="n"/>
      <c r="K2960" s="7" t="n"/>
      <c r="L2960" s="7" t="n"/>
      <c r="M2960" s="7" t="inlineStr">
        <is>
          <t>https://www.phy.ncu.edu.tw/news/colloquium20180522-%e4%b8%80%e4%ba%9b%e8%bd%89%e6%8a%98%e6%99%82%e7%9a%84%e9%81%b8%e6%93%87/</t>
        </is>
      </c>
      <c r="N2960" s="7" t="inlineStr">
        <is>
          <t>許慧君</t>
        </is>
      </c>
    </row>
    <row r="2961" ht="357" customHeight="1">
      <c r="A2961" s="7">
        <f>TRUE()</f>
        <v/>
      </c>
      <c r="B2961" s="7" t="inlineStr">
        <is>
          <t>其他</t>
        </is>
      </c>
      <c r="C2961" s="7" t="n"/>
      <c r="D2961" s="14" t="n">
        <v>43236</v>
      </c>
      <c r="E2961" s="7" t="inlineStr">
        <is>
          <t>受理申請–第17屆吳大猷科學營</t>
        </is>
      </c>
      <c r="F2961" s="9" t="inlineStr">
        <is>
          <t>受理申請–第17屆吳大猷科學營
連結網址: http://db.phys.sinica.edu.tw/~tywufund/camp/2018/index.htm
時間 ：107年8月5日~8月10日
地點： 溪頭台大實驗林立德飯店
主題：
智能：人類和電腦的競合 (Intelligence-Human vs Artificial)
參加對象：
臺灣各大學物理、化學、電機、生命科學、醫學、認知神經科學、資訊科學等相關學系升大二、大三、大四、及升研一學生得申請報名。預計有七十個名額。
大陸、香港、澳門及馬來西亞學員另外遴選。
報名方式及費用：
請檢附以下資料，郵寄至吳大猷學術基金會聯絡處進行遴選，遴選結果於107年6月上旬通知入選者。營隊參加費用為三千元。
報名表(下載)。
大學歷年成績單一份。
繳交一篇一千字以內的短文，敘述自身對這個領域的認識及背景、或對某位講座研究內容的興趣、或教師的推薦信(下載)，以幫助甄選。
報名截止日期： 107年5月31日（含），郵戳為憑。
主辦單位：財團法人吳大猷學術基金會
合辦單位：中央研究院科學教育推動委員會
贊助單位：教育部、科技部、台積電文教基金會
協辦單位：國立自然科學博物館、國立臺灣大學生物資源暨農學院實驗林管理處
聯絡方式：
吳大猷學術基金會 梁小姐
Tel：02-2783-5386 02-2652-2102
Fax：02-2783-3654
地址：11529台北市南港區研究院路二段128號 中研院物理所4樓 吳大猷紀念館
E-mail：wtyfnd@ms61.hinet.net</t>
        </is>
      </c>
      <c r="G2961" s="7" t="inlineStr">
        <is>
          <t>http://db.phys.sinica.edu.tw/~tywufund/camp/2018/index.htm</t>
        </is>
      </c>
      <c r="H2961" s="7" t="inlineStr">
        <is>
          <t>http://db.phys.sinica.edu.tw/~tywufund/camp/2018/index.htm</t>
        </is>
      </c>
      <c r="I2961" s="7" t="n"/>
      <c r="J2961" s="7" t="n"/>
      <c r="K2961" s="7" t="n"/>
      <c r="L2961" s="7" t="n"/>
      <c r="M2961" s="7" t="inlineStr">
        <is>
          <t>https://www.phy.ncu.edu.tw/news/%e5%8f%97%e7%90%86%e7%94%b3%e8%ab%8b-%e7%ac%ac17%e5%b1%86%e5%90%b3%e5%a4%a7%e7%8c%b7%e7%a7%91%e5%ad%b8%e7%87%9f/</t>
        </is>
      </c>
      <c r="N2961" s="7" t="inlineStr">
        <is>
          <t>劉怡貞</t>
        </is>
      </c>
    </row>
    <row r="2962" ht="27" customHeight="1">
      <c r="A2962" s="7">
        <f>TRUE()</f>
        <v/>
      </c>
      <c r="B2962" s="7" t="inlineStr">
        <is>
          <t>獎學金</t>
        </is>
      </c>
      <c r="C2962" s="7" t="n"/>
      <c r="D2962" s="14" t="n">
        <v>43236</v>
      </c>
      <c r="E2962" s="7" t="inlineStr">
        <is>
          <t>2018(106-2學年度)國立中央大學優秀學生獎學金得獎名單</t>
        </is>
      </c>
      <c r="F2962" s="9" t="inlineStr">
        <is>
          <t>大學部:林冠男、胡皓為
研究所:洪翊哲、王    彣</t>
        </is>
      </c>
      <c r="G2962" s="7" t="n"/>
      <c r="H2962" s="7" t="n"/>
      <c r="I2962" s="7" t="n"/>
      <c r="J2962" s="7" t="n"/>
      <c r="K2962" s="7" t="n"/>
      <c r="L2962" s="7" t="n"/>
      <c r="M2962" s="7" t="inlineStr">
        <is>
          <t>https://www.phy.ncu.edu.tw/news/2018106-2%e5%ad%b8%e5%b9%b4%e5%ba%a6%e5%9c%8b%e7%ab%8b%e4%b8%ad%e5%a4%ae%e5%a4%a7%e5%ad%b8%e5%84%aa%e7%a7%80%e5%ad%b8%e7%94%9f%e7%8d%8e%e5%ad%b8%e9%87%91%e5%be%97%e7%8d%8e%e5%90%8d%e5%96%ae/</t>
        </is>
      </c>
      <c r="N2962" s="7" t="inlineStr">
        <is>
          <t>許慧君</t>
        </is>
      </c>
    </row>
    <row r="2963" ht="53" customHeight="1">
      <c r="A2963" s="7">
        <f>TRUE()</f>
        <v/>
      </c>
      <c r="B2963" s="7" t="inlineStr">
        <is>
          <t>其他</t>
        </is>
      </c>
      <c r="C2963" s="7" t="n"/>
      <c r="D2963" s="14" t="n">
        <v>43234</v>
      </c>
      <c r="E2963" s="7" t="inlineStr">
        <is>
          <t>二手書拍賣活動-募集書本公告</t>
        </is>
      </c>
      <c r="F2963" s="9" t="inlineStr">
        <is>
          <t>募集正版物理類書籍，書主自訂欲拍賣價錢，交由系辦彙整後，於統一時間內拍賣，拍賣所得將於活動結束後歸還書主。
收書時間地點:5/15-6/29、請於上班時間將書本送至物理系辦公室（健雄館629室）
拍賣活動時間地點：九月份開學前另行公告</t>
        </is>
      </c>
      <c r="G2963" s="7" t="n"/>
      <c r="H2963" s="7" t="n"/>
      <c r="I2963" s="7" t="n"/>
      <c r="J2963" s="7" t="n"/>
      <c r="K2963" s="7" t="n"/>
      <c r="L2963" s="7" t="n"/>
      <c r="M2963" s="7" t="inlineStr">
        <is>
          <t>https://www.phy.ncu.edu.tw/news/%e4%ba%8c%e6%89%8b%e6%9b%b8%e6%8b%8d%e8%b3%a3%e6%b4%bb%e5%8b%95-%e5%8b%9f%e9%9b%86%e6%9b%b8%e6%9c%ac%e5%85%ac%e5%91%8a/</t>
        </is>
      </c>
      <c r="N2963" s="7" t="inlineStr">
        <is>
          <t>許慧君</t>
        </is>
      </c>
    </row>
    <row r="2964">
      <c r="A2964" s="7">
        <f>TRUE()</f>
        <v/>
      </c>
      <c r="B2964" s="7" t="inlineStr">
        <is>
          <t>其他</t>
        </is>
      </c>
      <c r="C2964" s="7" t="n"/>
      <c r="D2964" s="14" t="n">
        <v>43230</v>
      </c>
      <c r="E2964" s="7" t="inlineStr">
        <is>
          <t>6/30-7/1停電施工計畫公告(0507更新)</t>
        </is>
      </c>
      <c r="F2964" s="7" t="n"/>
      <c r="G2964" s="7" t="inlineStr">
        <is>
          <t>http://www.phy.ncu.edu.tw/wp-content/uploads/2018/05/「東區饋線部分</t>
        </is>
      </c>
      <c r="H2964" s="7" t="inlineStr">
        <is>
          <t>http://www.phy.ncu.edu.tw/wp-content/uploads/2018/05/「東區饋線部分變電站改壓及改善二期工程」停電施工計畫公告0507_頁面_2.jpg</t>
        </is>
      </c>
      <c r="I2964" s="7" t="n"/>
      <c r="J2964" s="7" t="n"/>
      <c r="K2964" s="7" t="n"/>
      <c r="L2964" s="7" t="n"/>
      <c r="M2964" s="7" t="inlineStr">
        <is>
          <t>https://www.phy.ncu.edu.tw/news/%e5%81%9c%e9%9b%bb%e6%96%bd%e5%b7%a5%e8%a8%88%e7%95%ab%e5%85%ac%e5%91%8a0507%e6%9b%b4%e6%96%b0/</t>
        </is>
      </c>
      <c r="N2964" s="7" t="inlineStr">
        <is>
          <t>許慧君</t>
        </is>
      </c>
    </row>
    <row r="2965" ht="92" customHeight="1">
      <c r="A2965" s="7">
        <f>TRUE()</f>
        <v/>
      </c>
      <c r="B2965" s="7" t="inlineStr">
        <is>
          <t>其他</t>
        </is>
      </c>
      <c r="C2965" s="7" t="n"/>
      <c r="D2965" s="14" t="n">
        <v>43230</v>
      </c>
      <c r="E2965" s="7" t="inlineStr">
        <is>
          <t>107學年度研究生舊生申請宿舍作業</t>
        </is>
      </c>
      <c r="F2965" s="9" t="inlineStr">
        <is>
          <t>主旨：公告辦理107學年度研究生舊生申請宿舍作業。
依據：學生宿舍管理辦法第6條辦理。
公告事項：
一、        適用對象：106學年度第2學期未住宿之研究生(不含在職專班學生)且107學年度仍在學者。
二、        受理申請類別：
https://www.ncu.edu.tw/events/showevent/eventid/6395</t>
        </is>
      </c>
      <c r="G2965" s="7" t="inlineStr">
        <is>
          <t>https://www.ncu.edu.tw/events/showevent/eventid/6395</t>
        </is>
      </c>
      <c r="H2965" s="7" t="inlineStr">
        <is>
          <t>https://www.ncu.edu.tw/events/showevent/eventid/6395</t>
        </is>
      </c>
      <c r="I2965" s="7" t="n"/>
      <c r="J2965" s="7" t="n"/>
      <c r="K2965" s="7" t="n"/>
      <c r="L2965" s="7" t="n"/>
      <c r="M2965" s="7" t="inlineStr">
        <is>
          <t>https://www.phy.ncu.edu.tw/news/107%e5%ad%b8%e5%b9%b4%e5%ba%a6%e7%a0%94%e7%a9%b6%e7%94%9f%e8%88%8a%e7%94%9f%e7%94%b3%e8%ab%8b%e5%ae%bf%e8%88%8d%e4%bd%9c%e6%a5%ad/</t>
        </is>
      </c>
      <c r="N2965" s="7" t="inlineStr">
        <is>
          <t>許慧君</t>
        </is>
      </c>
    </row>
    <row r="2966" ht="92" customHeight="1">
      <c r="A2966" s="7">
        <f>TRUE()</f>
        <v/>
      </c>
      <c r="B2966" s="7" t="inlineStr">
        <is>
          <t>其他</t>
        </is>
      </c>
      <c r="C2966" s="7" t="n"/>
      <c r="D2966" s="14" t="n">
        <v>43230</v>
      </c>
      <c r="E2966" s="7" t="inlineStr">
        <is>
          <t>107學年度研究生新生申請暑期借住宿舍作業</t>
        </is>
      </c>
      <c r="F2966" s="9" t="inlineStr">
        <is>
          <t>主旨：公告辦理107學年度研究生新生申請暑期借住宿舍作業。
依據：學生宿舍管理辦法第12條第1款辦理。
公告事項：
一、 受理對象：本校107學年度入學研究生(在職專班除外)，因指導教授或系所要求，須提前到校研究或上課者。
二、 開放暑期借住宿舍及收費標準：
https://www.ncu.edu.tw/events/showevent/eventid/6393</t>
        </is>
      </c>
      <c r="G2966" s="7" t="inlineStr">
        <is>
          <t>https://www.ncu.edu.tw/events/showevent/eventid/6393</t>
        </is>
      </c>
      <c r="H2966" s="7" t="inlineStr">
        <is>
          <t>https://www.ncu.edu.tw/events/showevent/eventid/6393</t>
        </is>
      </c>
      <c r="I2966" s="7" t="n"/>
      <c r="J2966" s="7" t="n"/>
      <c r="K2966" s="7" t="n"/>
      <c r="L2966" s="7" t="n"/>
      <c r="M2966" s="7" t="inlineStr">
        <is>
          <t>https://www.phy.ncu.edu.tw/news/107%e5%ad%b8%e5%b9%b4%e5%ba%a6%e7%a0%94%e7%a9%b6%e7%94%9f%e6%96%b0%e7%94%9f%e7%94%b3%e8%ab%8b%e6%9a%91%e6%9c%9f%e5%80%9f%e4%bd%8f%e5%ae%bf%e8%88%8d%e4%bd%9c%e6%a5%ad/</t>
        </is>
      </c>
      <c r="N2966" s="7" t="inlineStr">
        <is>
          <t>許慧君</t>
        </is>
      </c>
    </row>
    <row r="2967" ht="131" customHeight="1">
      <c r="A2967" s="7">
        <f>TRUE()</f>
        <v/>
      </c>
      <c r="B2967" s="7" t="inlineStr">
        <is>
          <t>演講</t>
        </is>
      </c>
      <c r="C2967" s="7" t="n"/>
      <c r="D2967" s="14" t="n">
        <v>43228</v>
      </c>
      <c r="E2967" s="7" t="inlineStr">
        <is>
          <t>Colloquium20180515-Heat transfer under extreme conditions: from 2D thermoelectrics to Earth materials</t>
        </is>
      </c>
      <c r="F2967" s="9" t="inlineStr">
        <is>
          <t>Colloquium
Department of Physics, NCU
Heat transfer under extreme conditions: from 2D thermoelectrics to Earth materials
Speaker
Prof. Wen-Pin Hsieh (謝文斌)
Institute of Earth Sciences, Academia Sinica
中央研究院 地球科學研究所
Date 2018.05.15 (Tue)
Time 14:00-16:00
Place S4-625</t>
        </is>
      </c>
      <c r="G2967" s="7" t="n"/>
      <c r="H2967" s="7" t="n"/>
      <c r="I2967" s="7" t="n"/>
      <c r="J2967" s="7" t="n"/>
      <c r="K2967" s="7" t="n"/>
      <c r="L2967" s="7" t="n"/>
      <c r="M2967" s="7" t="inlineStr">
        <is>
          <t>https://www.phy.ncu.edu.tw/news/colloquium20180515-heat-transfer-under-extreme-conditions-from-2d-thermoelectrics-to-earth-materials/</t>
        </is>
      </c>
      <c r="N2967" s="7" t="inlineStr">
        <is>
          <t>許慧君</t>
        </is>
      </c>
    </row>
    <row r="2968" ht="248" customHeight="1">
      <c r="A2968" s="7">
        <f>TRUE()</f>
        <v/>
      </c>
      <c r="B2968" s="7" t="inlineStr">
        <is>
          <t>演講</t>
        </is>
      </c>
      <c r="C2968" s="7" t="n"/>
      <c r="D2968" s="14" t="n">
        <v>43224</v>
      </c>
      <c r="E2968" s="7" t="inlineStr">
        <is>
          <t>Talk20180507-Why are flowing soap films stable?</t>
        </is>
      </c>
      <c r="F2968" s="9" t="inlineStr">
        <is>
          <t>Department of Physics, NCU
Why are flowing soap films stable?
Speaker
Dr. Ildoo Kim
Postdoctoral Research Associate, Brown University
Date 2018.05.07 (Mon)
Time 11:00-12:00
Place S4-208
數學與理論物理中心
Center for Mathematics and Theoretical Physics
Abstract: Soap bubbles and films are abundant and can be seen in everywhere from the household kitchen to the large factory. In science, the flowing soap films are useful tools to simulate two-dimensional flows. These liquid films are very thin (several microns) but mechanically stable so they can last for a long time (several minutes). In this talk, the underlying physical mechanisms that makes those thin films stable will be discussed. The key mechanism is the elasticity that arises from the adsorption of surfactants to the interface. Soap film possesses equilibrium and out-of-equilibrium, depending on the time scale. We introduce experimental measurements of two elasticities, which are rationalized by the equation of state and the Langmuir adsorption model.</t>
        </is>
      </c>
      <c r="G2968" s="7" t="n"/>
      <c r="H2968" s="7" t="n"/>
      <c r="I2968" s="7" t="n"/>
      <c r="J2968" s="7" t="n"/>
      <c r="K2968" s="7" t="n"/>
      <c r="L2968" s="7" t="n"/>
      <c r="M2968" s="7" t="inlineStr">
        <is>
          <t>https://www.phy.ncu.edu.tw/news/talk20180507-why-are-flowing-soap-films-stable/</t>
        </is>
      </c>
      <c r="N2968" s="7" t="inlineStr">
        <is>
          <t>許慧君</t>
        </is>
      </c>
    </row>
    <row r="2969">
      <c r="A2969" s="7">
        <f>TRUE()</f>
        <v/>
      </c>
      <c r="B2969" s="7" t="inlineStr">
        <is>
          <t>其他</t>
        </is>
      </c>
      <c r="C2969" s="7" t="n"/>
      <c r="D2969" s="14" t="n">
        <v>43223</v>
      </c>
      <c r="E2969" s="7" t="inlineStr">
        <is>
          <t>103週年校慶6月9日(星期六)</t>
        </is>
      </c>
      <c r="F2969" s="7" t="inlineStr">
        <is>
          <t>http://ncusec.ncu.edu.tw/ncu103/anniversary/</t>
        </is>
      </c>
      <c r="G2969" s="7" t="inlineStr">
        <is>
          <t>http://ncusec.ncu.edu.tw/ncu103/anniversary/</t>
        </is>
      </c>
      <c r="H2969" s="7" t="inlineStr">
        <is>
          <t>http://ncusec.ncu.edu.tw/ncu103/anniversary/</t>
        </is>
      </c>
      <c r="I2969" s="7" t="n"/>
      <c r="J2969" s="7" t="n"/>
      <c r="K2969" s="7" t="n"/>
      <c r="L2969" s="7" t="n"/>
      <c r="M2969" s="7" t="inlineStr">
        <is>
          <t>https://www.phy.ncu.edu.tw/news/103%e9%80%b1%e5%b9%b4%e6%a0%a1%e6%85%b6/</t>
        </is>
      </c>
      <c r="N2969" s="7" t="inlineStr">
        <is>
          <t>許慧君</t>
        </is>
      </c>
    </row>
    <row r="2970">
      <c r="A2970" s="7">
        <f>TRUE()</f>
        <v/>
      </c>
      <c r="B2970" s="7" t="inlineStr">
        <is>
          <t>其他</t>
        </is>
      </c>
      <c r="C2970" s="7" t="n"/>
      <c r="D2970" s="14" t="n">
        <v>43223</v>
      </c>
      <c r="E2970" s="7" t="inlineStr">
        <is>
          <t>106學年度畢業典禮6月2日(星期六)</t>
        </is>
      </c>
      <c r="F2970" s="7" t="inlineStr">
        <is>
          <t>http://club.adm.ncu.edu.tw/graduate/</t>
        </is>
      </c>
      <c r="G2970" s="7" t="inlineStr">
        <is>
          <t>http://club.adm.ncu.edu.tw/graduate/</t>
        </is>
      </c>
      <c r="H2970" s="7" t="inlineStr">
        <is>
          <t>http://club.adm.ncu.edu.tw/graduate/</t>
        </is>
      </c>
      <c r="I2970" s="7" t="inlineStr">
        <is>
          <t>http://www.phy.ncu.edu.tw/wp-content/uploads/2018/03/畢業典禮請柬.</t>
        </is>
      </c>
      <c r="J2970" s="7" t="inlineStr">
        <is>
          <t>http://www.phy.ncu.edu.tw/wp-content/uploads/2018/03/畢業典禮請柬.jpg</t>
        </is>
      </c>
      <c r="K2970" s="7" t="inlineStr">
        <is>
          <t>http://www.phy.ncu.edu.tw/wp-content/uploads/2018/03/Graduat</t>
        </is>
      </c>
      <c r="L2970" s="7" t="inlineStr">
        <is>
          <t>http://www.phy.ncu.edu.tw/wp-content/uploads/2018/03/Graduation-invitation.jpg</t>
        </is>
      </c>
      <c r="M2970" s="7" t="inlineStr">
        <is>
          <t>https://www.phy.ncu.edu.tw/news/106%e5%ad%b8%e5%b9%b4%e5%ba%a6%e7%95%a2%e6%a5%ad%e5%85%b8%e7%a6%ae6%e6%9c%882%e6%97%a5%e6%98%9f%e6%9c%9f%e5%85%ad/</t>
        </is>
      </c>
      <c r="N2970" s="7" t="inlineStr">
        <is>
          <t>許慧君</t>
        </is>
      </c>
    </row>
    <row r="2971" ht="131" customHeight="1">
      <c r="A2971" s="7">
        <f>TRUE()</f>
        <v/>
      </c>
      <c r="B2971" s="7" t="inlineStr">
        <is>
          <t>演講</t>
        </is>
      </c>
      <c r="C2971" s="7" t="n"/>
      <c r="D2971" s="14" t="n">
        <v>43223</v>
      </c>
      <c r="E2971" s="7" t="inlineStr">
        <is>
          <t>Colloquium20180508-In vivo imaging of calcium and electrical signals in single hippocampal neurons</t>
        </is>
      </c>
      <c r="F2971" s="9" t="inlineStr">
        <is>
          <t>Colloquium
Department of Physics, NCU
In vivo imaging of calcium and electrical signals in single hippocampal neurons
Speaker
Prof. Tsai-Wen Chen (陳摘文)
Institute of Neuroscience, NYMU
陽明大學神經科學研究所
Date 2018.05.08 (Tue)
Time 14:00-16:00
Place S4-625</t>
        </is>
      </c>
      <c r="G2971" s="7" t="n"/>
      <c r="H2971" s="7" t="n"/>
      <c r="I2971" s="7" t="n"/>
      <c r="J2971" s="7" t="n"/>
      <c r="K2971" s="7" t="n"/>
      <c r="L2971" s="7" t="n"/>
      <c r="M2971" s="7" t="inlineStr">
        <is>
          <t>https://www.phy.ncu.edu.tw/news/colloquium20180508-in-vivo-imaging-of-calcium-and-electrical-signals-in-single-hippocampal-neurons/</t>
        </is>
      </c>
      <c r="N2971" s="7" t="inlineStr">
        <is>
          <t>許慧君</t>
        </is>
      </c>
    </row>
    <row r="2972" ht="40" customHeight="1">
      <c r="A2972" s="7">
        <f>TRUE()</f>
        <v/>
      </c>
      <c r="B2972" s="7" t="inlineStr">
        <is>
          <t>其他</t>
        </is>
      </c>
      <c r="C2972" s="7" t="n"/>
      <c r="D2972" s="14" t="n">
        <v>43222</v>
      </c>
      <c r="E2972" s="7" t="inlineStr">
        <is>
          <t>5/5(六)健雄館(科四館)7:00-7:30停電半小時(發電機可啟動)</t>
        </is>
      </c>
      <c r="F2972" s="9" t="inlineStr">
        <is>
          <t>5/5(六) 科一館停電施工
因施工安全需要
科四館、科五館、理學院教學館、中華衛星雷達站於早上7點-7點半，會停電半小時。</t>
        </is>
      </c>
      <c r="G2972" s="7" t="n"/>
      <c r="H2972" s="7" t="n"/>
      <c r="I2972" s="7" t="n"/>
      <c r="J2972" s="7" t="n"/>
      <c r="K2972" s="7" t="n"/>
      <c r="L2972" s="7" t="n"/>
      <c r="M2972" s="7" t="inlineStr">
        <is>
          <t>https://www.phy.ncu.edu.tw/news/5-5%e5%85%ad%e7%a7%91%e5%9b%9b%e9%a4%a8%e3%80%81%e7%a7%91%e4%ba%94%e9%a4%a8%e3%80%81%e7%90%86%e5%ad%b8%e9%99%a2%e6%95%99%e5%ad%b8%e9%a4%a8%e3%80%81%e4%b8%ad%e8%8f%af%e8%a1%9b%e6%98%9f%e9%9b%b7/</t>
        </is>
      </c>
      <c r="N2972" s="7" t="inlineStr">
        <is>
          <t>許慧君</t>
        </is>
      </c>
    </row>
    <row r="2973" ht="27" customHeight="1">
      <c r="A2973" s="7">
        <f>TRUE()</f>
        <v/>
      </c>
      <c r="B2973" s="7" t="inlineStr">
        <is>
          <t>其他</t>
        </is>
      </c>
      <c r="C2973" s="7" t="n"/>
      <c r="D2973" s="14" t="n">
        <v>43221</v>
      </c>
      <c r="E2973" s="7" t="inlineStr">
        <is>
          <t>失物招領(107.05.01)</t>
        </is>
      </c>
      <c r="F2973" s="9" t="inlineStr">
        <is>
          <t>有遺失下列物品者，請儘速至物理系辦
(S4-629)認領，未領取物品將於107.05.30清除。</t>
        </is>
      </c>
      <c r="G2973" s="7" t="inlineStr">
        <is>
          <t>http://www.phy.ncu.edu.tw/wp-content/uploads/2018/05/1-1.jpg</t>
        </is>
      </c>
      <c r="H2973" s="7" t="inlineStr">
        <is>
          <t>http://www.phy.ncu.edu.tw/wp-content/uploads/2018/05/1-1.jpg</t>
        </is>
      </c>
      <c r="I2973" s="7" t="inlineStr">
        <is>
          <t>http://www.phy.ncu.edu.tw/wp-content/uploads/2018/05/2-1.jpg</t>
        </is>
      </c>
      <c r="J2973" s="7" t="inlineStr">
        <is>
          <t>http://www.phy.ncu.edu.tw/wp-content/uploads/2018/05/2-1.jpg</t>
        </is>
      </c>
      <c r="K2973" s="7" t="n"/>
      <c r="L2973" s="7" t="n"/>
      <c r="M2973" s="7" t="inlineStr">
        <is>
          <t>https://www.phy.ncu.edu.tw/news/%e5%a4%b1%e7%89%a9%e6%8b%9b%e9%a0%98107-05-01/</t>
        </is>
      </c>
      <c r="N2973" s="7" t="inlineStr">
        <is>
          <t>許慧君</t>
        </is>
      </c>
    </row>
    <row r="2974">
      <c r="A2974" s="7">
        <f>TRUE()</f>
        <v/>
      </c>
      <c r="B2974" s="7" t="inlineStr">
        <is>
          <t>招生</t>
        </is>
      </c>
      <c r="C2974" s="7" t="n"/>
      <c r="D2974" s="14" t="n">
        <v>43220</v>
      </c>
      <c r="E2974" s="7" t="inlineStr">
        <is>
          <t>Accepted List of NCU 2018 Fall Admission for International Students</t>
        </is>
      </c>
      <c r="F2974" s="7" t="inlineStr">
        <is>
          <t>http://admissions.oia.ncu.edu.tw/content/view/sn/29</t>
        </is>
      </c>
      <c r="G2974" s="7" t="inlineStr">
        <is>
          <t>http://admissions.oia.ncu.edu.tw/content/view/sn/29</t>
        </is>
      </c>
      <c r="H2974" s="7" t="inlineStr">
        <is>
          <t>http://admissions.oia.ncu.edu.tw/content/view/sn/29</t>
        </is>
      </c>
      <c r="I2974" s="7" t="n"/>
      <c r="J2974" s="7" t="n"/>
      <c r="K2974" s="7" t="n"/>
      <c r="L2974" s="7" t="n"/>
      <c r="M2974" s="7" t="inlineStr">
        <is>
          <t>https://www.phy.ncu.edu.tw/news/accepted-list-of-ncu-2018-fall-admission-for-international-students/</t>
        </is>
      </c>
      <c r="N2974" s="7" t="inlineStr">
        <is>
          <t>許慧君</t>
        </is>
      </c>
    </row>
    <row r="2975" ht="27" customHeight="1">
      <c r="A2975" s="7">
        <f>TRUE()</f>
        <v/>
      </c>
      <c r="B2975" s="7" t="inlineStr">
        <is>
          <t>招生</t>
        </is>
      </c>
      <c r="C2975" s="7" t="n"/>
      <c r="D2975" s="14" t="n">
        <v>43220</v>
      </c>
      <c r="E2975" s="7" t="inlineStr">
        <is>
          <t>107學年度博士班考試入學可參加複試名單</t>
        </is>
      </c>
      <c r="F2975" s="9" t="inlineStr">
        <is>
          <t>107博班考試入學口試通知（物理）
口試通知紙本及初試成績單於4/30以掛號郵寄至通訊地址</t>
        </is>
      </c>
      <c r="G2975" s="7" t="inlineStr">
        <is>
          <t>107博班考試入學口試通知（物理）</t>
        </is>
      </c>
      <c r="H2975" s="7" t="inlineStr">
        <is>
          <t>http://www.phy.ncu.edu.tw/wp-content/uploads/2018/04/107博班考試入學口試通知（物理）.pdf</t>
        </is>
      </c>
      <c r="I2975" s="7" t="n"/>
      <c r="J2975" s="7" t="n"/>
      <c r="K2975" s="7" t="n"/>
      <c r="L2975" s="7" t="n"/>
      <c r="M2975" s="7" t="inlineStr">
        <is>
          <t>https://www.phy.ncu.edu.tw/news/107%e5%ad%b8%e5%b9%b4%e5%ba%a6%e5%8d%9a%e5%a3%ab%e7%8f%ad%e8%80%83%e8%a9%a6%e5%85%a5%e5%ad%b8%e5%8f%af%e5%8f%83%e5%8a%a0%e8%a4%87%e8%a9%a6%e5%90%8d%e5%96%ae/</t>
        </is>
      </c>
      <c r="N2975" s="7" t="inlineStr">
        <is>
          <t>許慧君</t>
        </is>
      </c>
    </row>
    <row r="2976" ht="118" customHeight="1">
      <c r="A2976" s="7">
        <f>TRUE()</f>
        <v/>
      </c>
      <c r="B2976" s="7" t="inlineStr">
        <is>
          <t>其他</t>
        </is>
      </c>
      <c r="C2976" s="7" t="n"/>
      <c r="D2976" s="14" t="n">
        <v>43216</v>
      </c>
      <c r="E2976" s="7" t="inlineStr">
        <is>
          <t>恭賀方頌仁學長當選107年第十五屆中大傑出校友</t>
        </is>
      </c>
      <c r="F2976" s="9" t="inlineStr">
        <is>
          <t>中大第十五屆傑出校友【當選公告】
中大第十五屆傑出校友遴選會議，於民國107年4月25日(三)上午舉行，受到推薦之參選校友皆為中大俊彥之才，以才華出眾，榮我校譽，獲得肯定與提名，誠為學子之楷模。本屆傑出校友當選人共計四位。依姓氏筆劃排序，分別為：
物理學系   方頌仁
管院EMBA   徐明恩
電機工程學系 蔡文欽
土木工程學系 謝燕儒
本屆傑出校友頒獎典禮，謹訂於107年6月2日(六)上午畢業典禮舉行</t>
        </is>
      </c>
      <c r="G2976" s="7" t="n"/>
      <c r="H2976" s="7" t="n"/>
      <c r="I2976" s="7" t="n"/>
      <c r="J2976" s="7" t="n"/>
      <c r="K2976" s="7" t="n"/>
      <c r="L2976" s="7" t="n"/>
      <c r="M2976" s="7" t="inlineStr">
        <is>
          <t>https://www.phy.ncu.edu.tw/news/%e6%81%ad%e8%b3%80%e6%96%b9%e9%a0%8c%e4%bb%81%e5%ad%b8%e9%95%b7%e7%95%b6%e9%81%b8107%e5%b9%b4%e7%ac%ac%e5%8d%81%e4%ba%94%e5%b1%86%e4%b8%ad%e5%a4%a7%e5%82%91%e5%87%ba%e6%a0%a1%e5%8f%8b/</t>
        </is>
      </c>
      <c r="N2976" s="7" t="inlineStr">
        <is>
          <t>許慧君</t>
        </is>
      </c>
    </row>
    <row r="2977" ht="131" customHeight="1">
      <c r="A2977" s="7">
        <f>TRUE()</f>
        <v/>
      </c>
      <c r="B2977" s="7" t="inlineStr">
        <is>
          <t>演講</t>
        </is>
      </c>
      <c r="C2977" s="7" t="n"/>
      <c r="D2977" s="14" t="n">
        <v>43216</v>
      </c>
      <c r="E2977" s="7" t="inlineStr">
        <is>
          <t>Colloquium20180501-Laser plasma interaction in laser fusion</t>
        </is>
      </c>
      <c r="F2977" s="9" t="inlineStr">
        <is>
          <t>Colloquium
Department of Physics, NCU
Laser plasma interaction in laser fusion
Speaker
Prof. Chuan Sheng Liu (劉全生教授)
Professor of Physics, University of Maryland
President of National Central University (2003-2006)
Date 2018.05.01 (Tue)
Time 14:00-16:00
Place S4-625</t>
        </is>
      </c>
      <c r="G2977" s="7" t="n"/>
      <c r="H2977" s="7" t="n"/>
      <c r="I2977" s="7" t="n"/>
      <c r="J2977" s="7" t="n"/>
      <c r="K2977" s="7" t="n"/>
      <c r="L2977" s="7" t="n"/>
      <c r="M2977" s="7" t="inlineStr">
        <is>
          <t>https://www.phy.ncu.edu.tw/news/colloquium20180501-laser-plasma-interaction-in-laser-fusion/</t>
        </is>
      </c>
      <c r="N2977" s="7" t="inlineStr">
        <is>
          <t>許慧君</t>
        </is>
      </c>
    </row>
    <row r="2978" ht="118" customHeight="1">
      <c r="A2978" s="7">
        <f>TRUE()</f>
        <v/>
      </c>
      <c r="B2978" s="7" t="inlineStr">
        <is>
          <t>其他</t>
        </is>
      </c>
      <c r="C2978" s="7" t="n"/>
      <c r="D2978" s="14" t="n">
        <v>43215</v>
      </c>
      <c r="E2978" s="7" t="inlineStr">
        <is>
          <t>106(二)學期課程停修申請至 5 月 18 日截止</t>
        </is>
      </c>
      <c r="F2978" s="9" t="inlineStr">
        <is>
          <t>106(二)學期課程停修申請至 5 月 18 日截止，請辦理的同學於 5 月 18 日17:00前完成相關手續並將申請單送至課務組，逾期不受理。
1.停修條件：
學生申請停修課程，一學期以一科為限，惟停修後之學分數不得少於每學期應修最低學分數。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請於公告辦理停修期間至選課系統→課程加退選→停修課程申請表→列印申請表，經任課老師及系（所、專班、學位學程）主管簽章後，於期限內送回課務組辦理。</t>
        </is>
      </c>
      <c r="G2978" s="7" t="n"/>
      <c r="H2978" s="7" t="n"/>
      <c r="I2978" s="7" t="n"/>
      <c r="J2978" s="7" t="n"/>
      <c r="K2978" s="7" t="n"/>
      <c r="L2978" s="7" t="n"/>
      <c r="M2978" s="7" t="inlineStr">
        <is>
          <t>https://www.phy.ncu.edu.tw/news/106%e4%ba%8c%e5%ad%b8%e6%9c%9f%e8%aa%b2%e7%a8%8b%e5%81%9c%e4%bf%ae%e7%94%b3%e8%ab%8b%e8%87%b3-5-%e6%9c%88-18-%e6%97%a5%e6%88%aa%e6%ad%a2/</t>
        </is>
      </c>
      <c r="N2978" s="7" t="inlineStr">
        <is>
          <t>許慧君</t>
        </is>
      </c>
    </row>
    <row r="2979" ht="393" customHeight="1">
      <c r="A2979" s="7">
        <f>TRUE()</f>
        <v/>
      </c>
      <c r="B2979" s="7" t="inlineStr">
        <is>
          <t>其他</t>
        </is>
      </c>
      <c r="C2979" s="7" t="n"/>
      <c r="D2979" s="14" t="n">
        <v>43214</v>
      </c>
      <c r="E2979" s="7" t="inlineStr">
        <is>
          <t>106學年度物理學系乙類學生畢業論文口試注意事項</t>
        </is>
      </c>
      <c r="F2979" s="9" t="inlineStr">
        <is>
          <t>物理學系乙類學生畢業論文口試注意事項
(請點入查看：乙類學生畢業論文口試注意事項10704  )
口試申請時間：即日起至107/06/22。
口試完成時間：107/06/28（6/29為學期成績繳交期限）。
表單下載：物理系網頁(http://www.phy.ncu.edu.tw/)-系所簡介-系所規章-大學部相關規章：
乙類學生畢業論文口試申請表
乙類學生論文指導教授推薦書
乙類學生論文口試評分條
乙類學生論文口試評定報告單
**時間、工作項目 ((下列相關表單如有電子檔，相關資料（如姓名、論文題目.等）請用電腦繕打，盡量避免手寫字體（簽名除外）)。
*口試前一週：
一、備妥下列文件經指導教授簽名後送至系辦申請：
1. 論文口試申請表：請預先填好姓名、學號、電話、口試日期、論文題目、口試委員資料（姓名、最高學歷（寫明學校名稱）-博士或碩士、服務單位- XX 大學 XX 系/中研 院 XX 所、職稱-教授/副教授/助理教授/研究員/副研究員/助理研究員）、備註欄註明『指導教授』及 『主持人』。
2. 指導教授推薦書。
二、向系辦許小姐登記借用口試場地。
*口試當天：
備妥下列文件給口試委員簽名：
1. 論文口試評定報告單
2. 論文口試評分條
*口試完三天內
繳回（或提醒指導老師繳回）下列文件給系辦 ：
1. 論文口試評定報告單
2. 論文口試評分條（黏貼在一張空白 A4 紙上）
備註：
1.如口試評定報告單上的論文名稱與先前論文口申請表上不同，請指導教授於口試評定報告單上的論文題目旁簽名。
2.口試評定報告單上的論文口試成績為當學期「論文研習與撰寫」課程之學期成績。</t>
        </is>
      </c>
      <c r="G2979" s="7" t="inlineStr">
        <is>
          <t>乙類學生畢業論文口試注意事項10704</t>
        </is>
      </c>
      <c r="H2979" s="7" t="inlineStr">
        <is>
          <t>http://www.phy.ncu.edu.tw/wp-content/uploads/2018/04/乙類學生畢業論文口試注意事項10704.pdf</t>
        </is>
      </c>
      <c r="I2979" s="7" t="n"/>
      <c r="J2979" s="7" t="n"/>
      <c r="K2979" s="7" t="n"/>
      <c r="L2979" s="7" t="n"/>
      <c r="M2979" s="7" t="inlineStr">
        <is>
          <t>https://www.phy.ncu.edu.tw/news/106%e5%ad%b8%e5%b9%b4%e5%ba%a6%e7%89%a9%ef%a7%a4%e5%ad%b8%e7%b3%bb%e4%b9%99%e9%a1%9e%e5%ad%b8%e7%94%9f%e7%95%a2%e6%a5%ad%e8%ab%96%e6%96%87%e5%8f%a3%e8%a9%a6%e6%b3%a8%e6%84%8f%e4%ba%8b%e9%a0%85/</t>
        </is>
      </c>
      <c r="N2979" s="7" t="inlineStr">
        <is>
          <t>吳菁穗</t>
        </is>
      </c>
    </row>
    <row r="2980" ht="118" customHeight="1">
      <c r="A2980" s="7">
        <f>TRUE()</f>
        <v/>
      </c>
      <c r="B2980" s="7" t="inlineStr">
        <is>
          <t>其他</t>
        </is>
      </c>
      <c r="C2980" s="7" t="n"/>
      <c r="D2980" s="14" t="n">
        <v>43209</v>
      </c>
      <c r="E2980" s="7" t="inlineStr">
        <is>
          <t>107學年度第2梯次中大學生出國交換計畫受理報名中~申請日期4/16(一)至5/11(五)中午12:00止</t>
        </is>
      </c>
      <c r="F2980" s="9" t="inlineStr">
        <is>
          <t>詳細資訊請參考下方連結
聯       絡
宋小姐
電       話
57084
電子郵件
sharon@ncu.edu.tw
相關網址
http://www.oia.ncu.edu.tw/index.php/tw/2013-03-21-11-37-43.html?id=2152</t>
        </is>
      </c>
      <c r="G2980" s="7" t="inlineStr">
        <is>
          <t>http://www.oia.ncu.edu.tw/index.php/tw/2013-03-21-11-37-43.h</t>
        </is>
      </c>
      <c r="H2980" s="7" t="inlineStr">
        <is>
          <t>http://www.oia.ncu.edu.tw/index.php/tw/2013-03-21-11-37-43.html?id=2152</t>
        </is>
      </c>
      <c r="I2980" s="7" t="n"/>
      <c r="J2980" s="7" t="n"/>
      <c r="K2980" s="7" t="n"/>
      <c r="L2980" s="7" t="n"/>
      <c r="M2980" s="7" t="inlineStr">
        <is>
          <t>https://www.phy.ncu.edu.tw/news/107%e5%ad%b8%e5%b9%b4%e5%ba%a6%e7%ac%ac2%e6%a2%af%e6%ac%a1%e4%b8%ad%e5%a4%a7%e5%ad%b8%e7%94%9f%e5%87%ba%e5%9c%8b%e4%ba%a4%e6%8f%9b%e8%a8%88%e7%95%ab%e5%8f%97%e7%90%86%e5%a0%b1%e5%90%8d%e4%b8%ad/</t>
        </is>
      </c>
      <c r="N2980" s="7" t="inlineStr">
        <is>
          <t>許慧君</t>
        </is>
      </c>
    </row>
    <row r="2981" ht="66" customHeight="1">
      <c r="A2981" s="7">
        <f>TRUE()</f>
        <v/>
      </c>
      <c r="B2981" s="7" t="inlineStr">
        <is>
          <t>招生</t>
        </is>
      </c>
      <c r="C2981" s="7" t="n"/>
      <c r="D2981" s="14" t="n">
        <v>43209</v>
      </c>
      <c r="E2981" s="7" t="inlineStr">
        <is>
          <t>107學年度大學個人申請入學第二階段指定項目甄試【面試時間最終版】</t>
        </is>
      </c>
      <c r="F2981" s="9" t="inlineStr">
        <is>
          <t>107學年度大學個人申請入學第二階段指定項目甄試【面試時間最終版】如附件：
(請點入) 107個人申請面試報到時間及應試順序表《最終版》
甄試時間以4/21（六）當天實際的時間為主，請依規定報到時間內報到。
面試當日家長汽車入校出示「指定項目甄試通知函」可免費停車，提醒入校時切勿刷卡(悠遊卡、一卡通…)，離校時出示通知函使得減免費用。</t>
        </is>
      </c>
      <c r="G2981" s="7" t="inlineStr">
        <is>
          <t>107個人申請面試報到時間及應試順序表《最終版》</t>
        </is>
      </c>
      <c r="H2981" s="7" t="inlineStr">
        <is>
          <t>http://www.phy.ncu.edu.tw/wp-content/uploads/2018/04/107個人申請面試報到時間及應試順序表《最終版》.pdf</t>
        </is>
      </c>
      <c r="I2981" s="7" t="n"/>
      <c r="J2981" s="7" t="n"/>
      <c r="K2981" s="7" t="n"/>
      <c r="L2981" s="7" t="n"/>
      <c r="M2981" s="7" t="inlineStr">
        <is>
          <t>https://www.phy.ncu.edu.tw/news/107%e5%ad%b8%e5%b9%b4%e5%ba%a6%e5%a4%a7%e5%ad%b8%e5%80%8b%e4%ba%ba%e7%94%b3%e8%ab%8b%e5%85%a5%e5%ad%b8%e7%ac%ac%e4%ba%8c%e9%9a%8e%e6%ae%b5%e6%8c%87%e5%ae%9a%e9%a0%85%e7%9b%ae%e7%94%84%e8%a9%a6-2/</t>
        </is>
      </c>
      <c r="N2981" s="7" t="inlineStr">
        <is>
          <t>吳菁穗</t>
        </is>
      </c>
    </row>
    <row r="2982" ht="79" customHeight="1">
      <c r="A2982" s="7">
        <f>TRUE()</f>
        <v/>
      </c>
      <c r="B2982" s="7" t="inlineStr">
        <is>
          <t>招生</t>
        </is>
      </c>
      <c r="C2982" s="7" t="n"/>
      <c r="D2982" s="14" t="n">
        <v>43208</v>
      </c>
      <c r="E2982" s="7" t="inlineStr">
        <is>
          <t>107學年度大學個人申請入學【逕予錄取】榜單公告</t>
        </is>
      </c>
      <c r="F2982" s="9" t="inlineStr">
        <is>
          <t>107學年度大學個人申請入學【逕予錄取】榜單公告
網路榜單(請點選)：http://pdc.adm.ncu.edu.tw/postM/post/adm/107_Priority2/pass_016.htm
紙本榜單公告於本校行政大樓3樓公布欄。
錄取通知於4月19日以限時掛號寄出，敬請注意收件！
逕予錄取生免參加本系於4/21（六）舉行之第二階段指定項目甄試。</t>
        </is>
      </c>
      <c r="G2982" s="7" t="inlineStr">
        <is>
          <t>http://pdc.adm.ncu.edu.tw/postM/post/adm/107_Priority2/pass_</t>
        </is>
      </c>
      <c r="H2982" s="7" t="inlineStr">
        <is>
          <t>http://pdc.adm.ncu.edu.tw/postM/post/adm/107_Priority2/pass_016.htm</t>
        </is>
      </c>
      <c r="I2982" s="7" t="n"/>
      <c r="J2982" s="7" t="n"/>
      <c r="K2982" s="7" t="n"/>
      <c r="L2982" s="7" t="n"/>
      <c r="M2982" s="7" t="inlineStr">
        <is>
          <t>https://www.phy.ncu.edu.tw/news/%e9%80%95%e4%ba%88%e9%8c%84%e5%8f%96%e6%a6%9c%e5%96%ae%e5%85%ac%e5%91%8a-%e5%9c%8b%e7%ab%8b%e4%b8%ad%e5%a4%ae%e5%a4%a7%e5%ad%b8107%e5%ad%b8%e5%b9%b4%e5%ba%a6%e5%a4%a7%e5%ad%b8%e5%80%8b%e4%ba%ba/</t>
        </is>
      </c>
      <c r="N2982" s="7" t="inlineStr">
        <is>
          <t>劉怡貞</t>
        </is>
      </c>
    </row>
    <row r="2983" ht="222" customHeight="1">
      <c r="A2983" s="7">
        <f>TRUE()</f>
        <v/>
      </c>
      <c r="B2983" s="7" t="inlineStr">
        <is>
          <t>演講</t>
        </is>
      </c>
      <c r="C2983" s="7" t="n"/>
      <c r="D2983" s="14" t="n">
        <v>43207</v>
      </c>
      <c r="E2983" s="7" t="inlineStr">
        <is>
          <t>Colloquium20180424-Manipulating Topological Phases in Honeycomb Structure</t>
        </is>
      </c>
      <c r="F2983" s="9" t="inlineStr">
        <is>
          <t>Colloquium
Department of Physics, NCU
Manipulating Topological Phases in Honeycomb Structure
Speaker
Prof. Feng-Chuan Chuang (莊豐權)
Department of Physics, NSYSU (中山大學物理系)
Date 2018.04.24 (Tue)
Time 14:00-16:00
Place S4-625
Band topology of strained buckled honeycomb consisting of different elements (IV, V and III-V) as well as those placed on a variety of semiconducting and insulating substrates are systematically investigated using first-principles calculations [1-6]. Topological phase can be manipulated not only through strain but also through bonding with the supporting substrate and functionalization. The honeycomb can exhibit quantum spin Hall effect phase, topological crystalline phase, and quantum anomalous Hall effect phase. In addition, some metal induced reconstructed substrates can be 2D topological insulator. This opens up new opportunities for the scientists in the field of surface science.</t>
        </is>
      </c>
      <c r="G2983" s="7" t="n"/>
      <c r="H2983" s="7" t="n"/>
      <c r="I2983" s="7" t="n"/>
      <c r="J2983" s="7" t="n"/>
      <c r="K2983" s="7" t="n"/>
      <c r="L2983" s="7" t="n"/>
      <c r="M2983" s="7" t="inlineStr">
        <is>
          <t>https://www.phy.ncu.edu.tw/news/colloquium20180424-manipulating-topological-phases-in-honeycomb-structure/</t>
        </is>
      </c>
      <c r="N2983" s="7" t="inlineStr">
        <is>
          <t>許慧君</t>
        </is>
      </c>
    </row>
    <row r="2984">
      <c r="A2984" s="7">
        <f>TRUE()</f>
        <v/>
      </c>
      <c r="B2984" s="7" t="inlineStr">
        <is>
          <t>其他</t>
        </is>
      </c>
      <c r="C2984" s="7" t="n"/>
      <c r="D2984" s="14" t="n">
        <v>43207</v>
      </c>
      <c r="E2984" s="7" t="inlineStr">
        <is>
          <t>107學年度校曆..671次行政會議通過(報教育部備查中)</t>
        </is>
      </c>
      <c r="F2984" s="7" t="inlineStr">
        <is>
          <t>http://pdc.adm.ncu.edu.tw/calendar/calendar107.pdf</t>
        </is>
      </c>
      <c r="G2984" s="7" t="inlineStr">
        <is>
          <t>http://pdc.adm.ncu.edu.tw/calendar/calendar107.pdf</t>
        </is>
      </c>
      <c r="H2984" s="7" t="inlineStr">
        <is>
          <t>http://pdc.adm.ncu.edu.tw/calendar/calendar107.pdf</t>
        </is>
      </c>
      <c r="I2984" s="7" t="n"/>
      <c r="J2984" s="7" t="n"/>
      <c r="K2984" s="7" t="n"/>
      <c r="L2984" s="7" t="n"/>
      <c r="M2984" s="7" t="inlineStr">
        <is>
          <t>https://www.phy.ncu.edu.tw/news/107%e5%ad%b8%e5%b9%b4%e5%ba%a6%e6%a0%a1%e6%9b%86-671%e6%ac%a1%e8%a1%8c%e6%94%bf%e6%9c%83%e8%ad%b0%e9%80%9a%e9%81%8e%e5%a0%b1%e6%95%99%e8%82%b2%e9%83%a8%e5%82%99%e6%9f%a5%e4%b8%ad/</t>
        </is>
      </c>
      <c r="N2984" s="7" t="inlineStr">
        <is>
          <t>許慧君</t>
        </is>
      </c>
    </row>
    <row r="2985" ht="248" customHeight="1">
      <c r="A2985" s="7">
        <f>TRUE()</f>
        <v/>
      </c>
      <c r="B2985" s="7" t="inlineStr">
        <is>
          <t>其他</t>
        </is>
      </c>
      <c r="C2985" s="7" t="n"/>
      <c r="D2985" s="14" t="n">
        <v>43203</v>
      </c>
      <c r="E2985" s="7" t="inlineStr">
        <is>
          <t>106-2全校TA研習工作坊研習證書及線上課程說明</t>
        </is>
      </c>
      <c r="F2985" s="9" t="inlineStr">
        <is>
          <t>一、參加106-2學期3/7、3/8、3/9三場TA研習工作坊之研習證書已於近日發放至各系所辦公室，如未收到請主動電聯告知。研習名單詳見附件資料。
二、本學期TA工作坊之線上課程，說明如下：
（一）請用portal帳號密碼登入：http://eeclass.ncu.edu.tw/
（二）操作流程：網頁上方搜尋列輸入「106-2全校TA研習工作坊」→選擇欲觀看課程→加入課程→從「課程活動」觀課→點選「開始」進入測驗→點選「繳交」即可繳卷。
（三）線上課程獲得60分以上者，方可得到研習證書。
​​​​（四）本線上課程開放至107年5月20日，及格者將統一於6月前發放研習證明至各系所辦公室，逾期恕不補發。
三、NCUx自學課程：比照TA工作坊操作流程，進入平台後搜尋【NCUx】，計分及證書發放規則比照TA工作坊，將於期末統一發放。
四、TA相關課程歡迎報名：
（一）校園智財x專利：
1.107年3月28日13：00專利檢索與競爭情報&lt;線上觀課&gt;
2.107年5月4日13：00專利設計佈局、中國大陸專利現況及未來發展趨勢
（二） 以上活動請至教務處活動報名系統：http://pdc.adm.ncu.edu.tw/action/act_list.asp
五、如有相關問題，歡迎電洽教務處教學發展中心陳小姐（分機57135）。
連結：http://pdc.adm.ncu.edu.tw/action/act_list.asp
附加檔案：1062_TA.pdf</t>
        </is>
      </c>
      <c r="G2985" s="7" t="inlineStr">
        <is>
          <t>http://pdc.adm.ncu.edu.tw/action/act_list.asp</t>
        </is>
      </c>
      <c r="H2985" s="7" t="inlineStr">
        <is>
          <t>http://pdc.adm.ncu.edu.tw/action/act_list.asp</t>
        </is>
      </c>
      <c r="I2985" s="7" t="inlineStr">
        <is>
          <t>1062_TA.pdf</t>
        </is>
      </c>
      <c r="J2985" s="7" t="inlineStr">
        <is>
          <t>http://pdc.adm.ncu.edu.tw/postM/post/tldc/1062_TA.pdf</t>
        </is>
      </c>
      <c r="K2985" s="7" t="n"/>
      <c r="L2985" s="7" t="n"/>
      <c r="M2985" s="7" t="inlineStr">
        <is>
          <t>https://www.phy.ncu.edu.tw/news/106-2%e5%85%a8%e6%a0%a1ta%e7%a0%94%e7%bf%92%e5%b7%a5%e4%bd%9c%e5%9d%8a%e7%a0%94%e7%bf%92%e8%ad%89%e6%9b%b8%e5%8f%8a%e7%b7%9a%e4%b8%8a%e8%aa%b2%e7%a8%8b%e8%aa%aa%e6%98%8e/</t>
        </is>
      </c>
      <c r="N2985" s="7" t="inlineStr">
        <is>
          <t>許慧君</t>
        </is>
      </c>
    </row>
    <row r="2986" ht="118" customHeight="1">
      <c r="A2986" s="7">
        <f>TRUE()</f>
        <v/>
      </c>
      <c r="B2986" s="7" t="inlineStr">
        <is>
          <t>演講</t>
        </is>
      </c>
      <c r="C2986" s="7" t="n"/>
      <c r="D2986" s="14" t="n">
        <v>43202</v>
      </c>
      <c r="E2986" s="7" t="inlineStr">
        <is>
          <t>Colloquium20180417-Single Cell Biophysics: at the new interface of biology and physics</t>
        </is>
      </c>
      <c r="F2986" s="9" t="inlineStr">
        <is>
          <t>Colloquium
Department of Physics, NCU
Single Cell Biophysics: at the new interface of biology and physics
Speaker
Prof. Lo, Chien-Jung (羅健榮)
Department of Physics, NCU(中央大學物理系)
Date 2018.04.17 (Tue)
Time 14:30-15:00
Place S4-625</t>
        </is>
      </c>
      <c r="G2986" s="7" t="n"/>
      <c r="H2986" s="7" t="n"/>
      <c r="I2986" s="7" t="n"/>
      <c r="J2986" s="7" t="n"/>
      <c r="K2986" s="7" t="n"/>
      <c r="L2986" s="7" t="n"/>
      <c r="M2986" s="7" t="inlineStr">
        <is>
          <t>https://www.phy.ncu.edu.tw/news/colloquium20180417-single-cell-biophysics-at-the-new-interface-of-biology-and-physics/</t>
        </is>
      </c>
      <c r="N2986" s="7" t="inlineStr">
        <is>
          <t>許慧君</t>
        </is>
      </c>
    </row>
    <row r="2987" ht="235" customHeight="1">
      <c r="A2987" s="7">
        <f>TRUE()</f>
        <v/>
      </c>
      <c r="B2987" s="7" t="inlineStr">
        <is>
          <t>演講</t>
        </is>
      </c>
      <c r="C2987" s="7" t="n"/>
      <c r="D2987" s="14" t="n">
        <v>43202</v>
      </c>
      <c r="E2987" s="7" t="inlineStr">
        <is>
          <t>Colloquium20180417-From VUV Spectroscopy to Photoprocesses of Interstellar Ices</t>
        </is>
      </c>
      <c r="F2987" s="9" t="inlineStr">
        <is>
          <t>Colloquium
Department of Physics, NCU
From VUV Spectroscopy to Photoprocesses of Interstellar Ices
Speaker
Prof. Chen, Yu-Jung (陳俞融)
Department of Physics, NCU(中央大學物理系)
Date 2018.04.17 (Tue)
Time 14:00-14:30
Place S4-625
In space, ices of simple species can be “cooked” in various ways to produce more complex species. The “cooking” can be driven by cosmic rays and by energetic radiation, in particular VUV/EUV photons and X-rays. My research is mainly base on the design, construction, and scientific use of ultra-high-vacuum chamber equipped with a closed-cycle helium-flow cryostat to simulate astronomical environments, and study the photoprocessing of ice mixtures of astrophysical interest subjected to VUV, EUV and X-ray irradiation at low temperature (15−70 K).
In this talk, I will introduce the impact of introducing VUV spectroscopy into this field, which helps to solve important longstanding problems.</t>
        </is>
      </c>
      <c r="G2987" s="7" t="n"/>
      <c r="H2987" s="7" t="n"/>
      <c r="I2987" s="7" t="n"/>
      <c r="J2987" s="7" t="n"/>
      <c r="K2987" s="7" t="n"/>
      <c r="L2987" s="7" t="n"/>
      <c r="M2987" s="7" t="inlineStr">
        <is>
          <t>https://www.phy.ncu.edu.tw/news/colloquium20180417-from-vuv-spectroscopy-to-photoprocesses-of-interstellar-ices/</t>
        </is>
      </c>
      <c r="N2987" s="7" t="inlineStr">
        <is>
          <t>許慧君</t>
        </is>
      </c>
    </row>
    <row r="2988" ht="92" customHeight="1">
      <c r="A2988" s="7">
        <f>TRUE()</f>
        <v/>
      </c>
      <c r="B2988" s="7" t="inlineStr">
        <is>
          <t>招生</t>
        </is>
      </c>
      <c r="C2988" s="7" t="n"/>
      <c r="D2988" s="14" t="n">
        <v>43200</v>
      </c>
      <c r="E2988" s="7" t="inlineStr">
        <is>
          <t>107學年度大學個人申請入學第二階段指定項目甄試通知</t>
        </is>
      </c>
      <c r="F2988" s="9" t="inlineStr">
        <is>
          <t>107學年度大學個人申請入學第二階段指定項目甄試通知函內容如附檔，敬請查閱。
通知函正本於107年4月10日以限時掛號寄出，敬請注意收件，謝謝！
備註：為顧及全體考生之權益及公平性，面試時間公告後不得要求更改。
請點入觀看→107個人申請 指定項目甄試函
補充說明：
面試當日家長汽車入校免費停車，入校時切勿刷卡(悠遊卡、一卡通…)，出校時請出示寄發之通知函即可免費。</t>
        </is>
      </c>
      <c r="G2988" s="7" t="inlineStr">
        <is>
          <t>107個人申請 指定項目甄試函</t>
        </is>
      </c>
      <c r="H2988" s="7" t="inlineStr">
        <is>
          <t>http://www.phy.ncu.edu.tw/wp-content/uploads/2018/04/107個人申請-指定項目甄試函.pdf</t>
        </is>
      </c>
      <c r="I2988" s="7" t="n"/>
      <c r="J2988" s="7" t="n"/>
      <c r="K2988" s="7" t="n"/>
      <c r="L2988" s="7" t="n"/>
      <c r="M2988" s="7" t="inlineStr">
        <is>
          <t>https://www.phy.ncu.edu.tw/news/107%e5%ad%b8%e5%b9%b4%e5%ba%a6%e5%a4%a7%e5%ad%b8%e5%80%8b%e4%ba%ba%e7%94%b3%e8%ab%8b%e5%85%a5%e5%ad%b8%e7%ac%ac%e4%ba%8c%e9%9a%8e%e6%ae%b5%e6%8c%87%e5%ae%9a%e9%a0%85%e7%9b%ae%e7%94%84%e8%a9%a6/</t>
        </is>
      </c>
      <c r="N2988" s="7" t="inlineStr">
        <is>
          <t>吳菁穗</t>
        </is>
      </c>
    </row>
    <row r="2989">
      <c r="A2989" s="7">
        <f>TRUE()</f>
        <v/>
      </c>
      <c r="B2989" s="7" t="inlineStr">
        <is>
          <t>其他</t>
        </is>
      </c>
      <c r="C2989" s="7" t="n"/>
      <c r="D2989" s="14" t="n">
        <v>43200</v>
      </c>
      <c r="E2989" s="7" t="inlineStr">
        <is>
          <t>停電施工計畫公告0409更新</t>
        </is>
      </c>
      <c r="F2989" s="7" t="n"/>
      <c r="G2989" s="7" t="inlineStr">
        <is>
          <t>http://www.phy.ncu.edu.tw/wp-content/uploads/2018/04/「東區饋線部分</t>
        </is>
      </c>
      <c r="H2989" s="7" t="inlineStr">
        <is>
          <t>http://www.phy.ncu.edu.tw/wp-content/uploads/2018/04/「東區饋線部分變電站改壓及改善二期工程」停電施工計畫公告0409_頁面_2.jpg</t>
        </is>
      </c>
      <c r="I2989" s="7" t="n"/>
      <c r="J2989" s="7" t="n"/>
      <c r="K2989" s="7" t="n"/>
      <c r="L2989" s="7" t="n"/>
      <c r="M2989" s="7" t="inlineStr">
        <is>
          <t>https://www.phy.ncu.edu.tw/news/%e5%81%9c%e9%9b%bb%e6%96%bd%e5%b7%a5%e8%a8%88%e7%95%ab%e5%85%ac%e5%91%8a0409%e6%9b%b4%e6%96%b0/</t>
        </is>
      </c>
      <c r="N2989" s="7" t="inlineStr">
        <is>
          <t>許慧君</t>
        </is>
      </c>
    </row>
    <row r="2990" ht="118" customHeight="1">
      <c r="A2990" s="7">
        <f>TRUE()</f>
        <v/>
      </c>
      <c r="B2990" s="7" t="inlineStr">
        <is>
          <t>演講</t>
        </is>
      </c>
      <c r="C2990" s="7" t="n"/>
      <c r="D2990" s="14" t="n">
        <v>43199</v>
      </c>
      <c r="E2990" s="7" t="inlineStr">
        <is>
          <t>Colloquium20180410-Shaping and Purifying Single Photons from Semiconductor Nanocrystals</t>
        </is>
      </c>
      <c r="F2990" s="9" t="inlineStr">
        <is>
          <t>Colloquium
Department of Physics, NCU
Shaping and Purifying Single Photons from Semiconductor Nanocrystals
Speaker
Prof. Chih-Sung Chuu (褚志崧)
Department of Physics, NTHU(清華大學物理系)
Date 2018.04.10 (Tue)
Time 14:00-16:00
Place S4-625</t>
        </is>
      </c>
      <c r="G2990" s="7" t="n"/>
      <c r="H2990" s="7" t="n"/>
      <c r="I2990" s="7" t="n"/>
      <c r="J2990" s="7" t="n"/>
      <c r="K2990" s="7" t="n"/>
      <c r="L2990" s="7" t="n"/>
      <c r="M2990" s="7" t="inlineStr">
        <is>
          <t>https://www.phy.ncu.edu.tw/news/colloquium20180410-shaping-and-purifying-single-photons-from-semiconductor-nanocrystals/</t>
        </is>
      </c>
      <c r="N2990" s="7" t="inlineStr">
        <is>
          <t>許慧君</t>
        </is>
      </c>
    </row>
    <row r="2991" ht="285" customHeight="1">
      <c r="A2991" s="7">
        <f>TRUE()</f>
        <v/>
      </c>
      <c r="B2991" s="7" t="inlineStr">
        <is>
          <t>演講</t>
        </is>
      </c>
      <c r="C2991" s="7" t="n"/>
      <c r="D2991" s="14" t="n">
        <v>43193</v>
      </c>
      <c r="E2991" s="7" t="inlineStr">
        <is>
          <t>Talk20180418-Magnetic Topological Insulators</t>
        </is>
      </c>
      <c r="F2991" s="9" t="inlineStr">
        <is>
          <t>Department of Physics, NCU
Magnetic Topological Insulators
Speaker
Dr. Peng-Jen Chen陳鵬仁
Institute of Physics, Academia Sinica
Date 2018.04.18 (Wed)
Time 13:00-15:00
Place S4-625
Abstract: The topological insulators (TIs) are emerging quantum matters that exhibit intriguing properties on surfaces. It is well-known that the nontrivial topology, characterized by Z2 invariant, is protected by the time-reversal symmetry (TRS). That is to say, breaking of the TRS simultanesouly suppresses the nontrivia topology. However, materials with specific antiferromagnetic configuration can still be Z2 nontrivial due to the presence of a new protecting symmetry. In this talk, I will demonstrate that SmB6 is possibly a candidate for this antiferromagnetic topological phase. This is the first candidate that has been found to exhibit such topological phase since the proposal of the theory in 2010.
Another interesting example of the magnetic topological insulators is the Chern insulator (or quantum anomolous Hall insulator), which can be realized by breaking the TRS of a TI. In the second part of talk, I will present our recent finding of a ferromagnetic insulator. By depositing it on a TI, a Chern insulating state is found.
At the end, the possible applications of the above two magnetic topological systems in spintronics will be briefly discussed.</t>
        </is>
      </c>
      <c r="G2991" s="7" t="n"/>
      <c r="H2991" s="7" t="n"/>
      <c r="I2991" s="7" t="n"/>
      <c r="J2991" s="7" t="n"/>
      <c r="K2991" s="7" t="n"/>
      <c r="L2991" s="7" t="n"/>
      <c r="M2991" s="7" t="inlineStr">
        <is>
          <t>https://www.phy.ncu.edu.tw/news/talk20180411-magnetic-topological-insulators/</t>
        </is>
      </c>
      <c r="N2991" s="7" t="inlineStr">
        <is>
          <t>許慧君</t>
        </is>
      </c>
    </row>
    <row r="2992" ht="27" customHeight="1">
      <c r="A2992" s="7">
        <f>TRUE()</f>
        <v/>
      </c>
      <c r="B2992" s="7" t="inlineStr">
        <is>
          <t>其他</t>
        </is>
      </c>
      <c r="C2992" s="7" t="n"/>
      <c r="D2992" s="14" t="n">
        <v>43193</v>
      </c>
      <c r="E2992" s="7" t="inlineStr">
        <is>
          <t>失物招領(107.04.03)</t>
        </is>
      </c>
      <c r="F2992" s="9" t="inlineStr">
        <is>
          <t>有遺失下列物品者，請儘速至物理系辦
(S4-629)認領，未領取物品將於107.04.30清除。</t>
        </is>
      </c>
      <c r="G2992" s="7" t="inlineStr">
        <is>
          <t>http://www.phy.ncu.edu.tw/wp-content/uploads/2018/04/1.jpg</t>
        </is>
      </c>
      <c r="H2992" s="7" t="inlineStr">
        <is>
          <t>http://www.phy.ncu.edu.tw/wp-content/uploads/2018/04/1.jpg</t>
        </is>
      </c>
      <c r="I2992" s="7" t="inlineStr">
        <is>
          <t>http://www.phy.ncu.edu.tw/wp-content/uploads/2018/04/2.jpg</t>
        </is>
      </c>
      <c r="J2992" s="7" t="inlineStr">
        <is>
          <t>http://www.phy.ncu.edu.tw/wp-content/uploads/2018/04/2.jpg</t>
        </is>
      </c>
      <c r="K2992" s="7" t="inlineStr">
        <is>
          <t>http://www.phy.ncu.edu.tw/wp-content/uploads/2018/04/3.jpg</t>
        </is>
      </c>
      <c r="L2992" s="7" t="inlineStr">
        <is>
          <t>http://www.phy.ncu.edu.tw/wp-content/uploads/2018/04/3.jpg</t>
        </is>
      </c>
      <c r="M2992" s="7" t="inlineStr">
        <is>
          <t>https://www.phy.ncu.edu.tw/news/%e5%a4%b1%e7%89%a9%e6%8b%9b%e9%a0%98107-04-03/</t>
        </is>
      </c>
      <c r="N2992" s="7" t="inlineStr">
        <is>
          <t>許慧君</t>
        </is>
      </c>
    </row>
    <row r="2993" ht="209" customHeight="1">
      <c r="A2993" s="7">
        <f>TRUE()</f>
        <v/>
      </c>
      <c r="B2993" s="7" t="inlineStr">
        <is>
          <t>演講</t>
        </is>
      </c>
      <c r="C2993" s="7" t="n"/>
      <c r="D2993" s="14" t="n">
        <v>43193</v>
      </c>
      <c r="E2993" s="7" t="inlineStr">
        <is>
          <t>Talk20180411-A journey of searching Ti:S comb laser based optical clock and spectroscopy</t>
        </is>
      </c>
      <c r="F2993" s="9" t="inlineStr">
        <is>
          <t>Department of Physics, NCU
A journey of searching Ti:S comb laser based optical clock and spectroscopy
(二級光鐘與光梳雷射光譜之旅)
Speaker
Dr. Wang-Yau Cheng (鄭王曜)
Physics Dept., National Central University
Date 2018.04.11 (Wed.)
Time 14:00~15:00
Place S4-625
Abstract: I would like to take this chance to impress my deal colleagues with our research achievements. Therefore, this talk is for non-experts and hopefully you feel like listening to a story, which the word “journey” in the title implies. The content of my talk will be divided into two parts:
1.十五年磨劍 for our contributions to secondary optical clocks;
2.庖丁解牛 for how we applied clock-based Ti:S comb laser, such a wideband (280 THz) light source, to resolve MHz to mini-Hz spectrum.</t>
        </is>
      </c>
      <c r="G2993" s="7" t="n"/>
      <c r="H2993" s="7" t="n"/>
      <c r="I2993" s="7" t="n"/>
      <c r="J2993" s="7" t="n"/>
      <c r="K2993" s="7" t="n"/>
      <c r="L2993" s="7" t="n"/>
      <c r="M2993" s="7" t="inlineStr">
        <is>
          <t>https://www.phy.ncu.edu.tw/news/talk20180411-a-journey-of-searching-tis-comb-laser-based-optical-clock-and-spectroscopy/</t>
        </is>
      </c>
      <c r="N2993" s="7" t="inlineStr">
        <is>
          <t>許慧君</t>
        </is>
      </c>
    </row>
    <row r="2994" ht="118" customHeight="1">
      <c r="A2994" s="7">
        <f>TRUE()</f>
        <v/>
      </c>
      <c r="B2994" s="7" t="inlineStr">
        <is>
          <t>其他</t>
        </is>
      </c>
      <c r="C2994" s="7" t="n"/>
      <c r="D2994" s="14" t="n">
        <v>43189</v>
      </c>
      <c r="E2994" s="7" t="inlineStr">
        <is>
          <t>2018物理小年會報名~即日起至4/14 (六)</t>
        </is>
      </c>
      <c r="F2994" s="9" t="inlineStr">
        <is>
          <t>2018小年會的報名相關規定--
1. 小年會時間: 6/3(日)
2. 小年會地點: 科學四館六樓
3. 報名時間: 即日起至4/14 (六)
4. 報名方式: 填寫報名表後傳email至 LiaoCC0605@gmail.com
參賽注意事項、報名表_實驗班、報名表_專題 請詳閱附件，謝謝！
參賽注意事項0328
2018小年會報名表_專題
2018小年會報名表_實驗班</t>
        </is>
      </c>
      <c r="G2994" s="7" t="inlineStr">
        <is>
          <t>參賽注意事項0328</t>
        </is>
      </c>
      <c r="H2994" s="7" t="inlineStr">
        <is>
          <t>http://www.phy.ncu.edu.tw/wp-content/uploads/2018/03/參賽注意事項0328-1.pdf</t>
        </is>
      </c>
      <c r="I2994" s="7" t="inlineStr">
        <is>
          <t>2018小年會報名表_專題</t>
        </is>
      </c>
      <c r="J2994" s="7" t="inlineStr">
        <is>
          <t>http://www.phy.ncu.edu.tw/wp-content/uploads/2018/03/2018小年會報名表_專題.docx</t>
        </is>
      </c>
      <c r="K2994" s="7" t="inlineStr">
        <is>
          <t>2018小年會報名表_實驗班</t>
        </is>
      </c>
      <c r="L2994" s="7" t="inlineStr">
        <is>
          <t>http://www.phy.ncu.edu.tw/wp-content/uploads/2018/03/2018小年會報名表_實驗班.docx</t>
        </is>
      </c>
      <c r="M2994" s="7" t="inlineStr">
        <is>
          <t>https://www.phy.ncu.edu.tw/news/2018%e7%89%a9%e7%90%86%e5%b0%8f%e5%b9%b4%e6%9c%83%e5%a0%b1%e5%90%8d%e5%8d%b3%e6%97%a5%e8%b5%b7%e8%87%b34-14-%e5%85%ad/</t>
        </is>
      </c>
      <c r="N2994" s="7" t="inlineStr">
        <is>
          <t>劉怡貞</t>
        </is>
      </c>
    </row>
    <row r="2995" ht="105" customHeight="1">
      <c r="A2995" s="7">
        <f>TRUE()</f>
        <v/>
      </c>
      <c r="B2995" s="7" t="inlineStr">
        <is>
          <t>其他</t>
        </is>
      </c>
      <c r="C2995" s="7" t="n"/>
      <c r="D2995" s="14" t="n">
        <v>43189</v>
      </c>
      <c r="E2995" s="7" t="inlineStr">
        <is>
          <t>106學年度第2學期期末起不再寄發「研究生」學期成績單</t>
        </is>
      </c>
      <c r="F2995" s="9" t="inlineStr">
        <is>
          <t>為落實節能環保及貫徹e化作業，自106學年度第2學期期末起，不再寄發「研究生」學期成績單
說明：
一、依本校106學年度第2學期第1次教務會議決議辦理。
二、本校學生均可自Portal入口查詢個人最新成績，同時教務處將於每學期期末公告當學期成績開放查詢日期起算成績單送達日。研究生倘若因申請奬學金或其他補助等，而需要正式成績證明者，仍請至教務處註冊組或投幣機申請學期成績單，工本費每份10元。
三、大學部學生仍維持每學期寄送學期成績單。</t>
        </is>
      </c>
      <c r="G2995" s="7" t="n"/>
      <c r="H2995" s="7" t="n"/>
      <c r="I2995" s="7" t="n"/>
      <c r="J2995" s="7" t="n"/>
      <c r="K2995" s="7" t="n"/>
      <c r="L2995" s="7" t="n"/>
      <c r="M2995" s="7" t="inlineStr">
        <is>
          <t>https://www.phy.ncu.edu.tw/news/%e7%82%ba%e8%90%bd%e5%af%a6%e7%af%80%e8%83%bd%e7%92%b0%e4%bf%9d%e5%8f%8a%e8%b2%ab%e5%be%b9e%e5%8c%96%e4%bd%9c%e6%a5%ad%ef%bc%8c%e8%87%aa106%e5%ad%b8%e5%b9%b4%e5%ba%a6%e7%ac%ac2%e5%ad%b8%e6%9c%9f/</t>
        </is>
      </c>
      <c r="N2995" s="7" t="inlineStr">
        <is>
          <t>許慧君</t>
        </is>
      </c>
    </row>
    <row r="2996" ht="209" customHeight="1">
      <c r="A2996" s="7">
        <f>TRUE()</f>
        <v/>
      </c>
      <c r="B2996" s="7" t="inlineStr">
        <is>
          <t>獎學金</t>
        </is>
      </c>
      <c r="C2996" s="7" t="n"/>
      <c r="D2996" s="14" t="n">
        <v>43187</v>
      </c>
      <c r="E2996" s="7" t="inlineStr">
        <is>
          <t>106-2物理學系上詮光纖獎學金/聚碩科技獎學金得獎名單</t>
        </is>
      </c>
      <c r="F2996" s="9" t="inlineStr">
        <is>
          <t>請得獎同學盡速至物理系辦領取文件
 聚碩科技獎學金-補助學生出席國際會議
謝嘉豪(大學部)
葉智翔(大學部)
李明晏(大學部)
賴培築(大學部)
上詮光纖獎學金-補助學生出國交流
劉哲瑋(博士班)
上詮光纖獎學金-補助學生出席國際會議
黃偉智(碩士班)
鄭皓仁(碩士班)
謝妮恩(碩士班)
趙家加(碩士班)
孫翊仁(碩士班)
上詮光纖獎學金-研究獎助
洪翊哲(碩士班)</t>
        </is>
      </c>
      <c r="G2996" s="7" t="n"/>
      <c r="H2996" s="7" t="n"/>
      <c r="I2996" s="7" t="n"/>
      <c r="J2996" s="7" t="n"/>
      <c r="K2996" s="7" t="n"/>
      <c r="L2996" s="7" t="n"/>
      <c r="M2996" s="7" t="inlineStr">
        <is>
          <t>https://www.phy.ncu.edu.tw/news/106-2%e7%89%a9%e7%90%86%e5%ad%b8%e7%b3%bb%e4%b8%8a%e8%a9%ae%e5%85%89%e7%ba%96%e7%8d%8e%e5%ad%b8%e9%87%91-%e8%81%9a%e7%a2%a9%e7%a7%91%e6%8a%80%e7%8d%8e%e5%ad%b8%e9%87%91%e5%be%97%e7%8d%8e%e5%90%8d/</t>
        </is>
      </c>
      <c r="N2996" s="7" t="inlineStr">
        <is>
          <t>許慧君</t>
        </is>
      </c>
    </row>
    <row r="2997" ht="131" customHeight="1">
      <c r="A2997" s="7">
        <f>TRUE()</f>
        <v/>
      </c>
      <c r="B2997" s="7" t="inlineStr">
        <is>
          <t>演講</t>
        </is>
      </c>
      <c r="C2997" s="7" t="n"/>
      <c r="D2997" s="14" t="n">
        <v>43186</v>
      </c>
      <c r="E2997" s="7" t="inlineStr">
        <is>
          <t>Colloquium20180403-Reflect on digital learning in physics</t>
        </is>
      </c>
      <c r="F2997" s="9" t="inlineStr">
        <is>
          <t>Colloquium
Department of Physics, NCU
Reflect on digital learning in physics
Speaker
Prof. Sufen Chen (陳素芬)
Graduate Institute of Digital Learning and Education, NTUST
台灣科技大學數位學習與教育研究所
Date 2018.04.03 (Tue)
Time 14:00-16:00
Place S4-625</t>
        </is>
      </c>
      <c r="G2997" s="7" t="n"/>
      <c r="H2997" s="7" t="n"/>
      <c r="I2997" s="7" t="n"/>
      <c r="J2997" s="7" t="n"/>
      <c r="K2997" s="7" t="n"/>
      <c r="L2997" s="7" t="n"/>
      <c r="M2997" s="7" t="inlineStr">
        <is>
          <t>https://www.phy.ncu.edu.tw/news/colloquium20180403-reflect-on-digital-learning-in-physics/</t>
        </is>
      </c>
      <c r="N2997" s="7" t="inlineStr">
        <is>
          <t>許慧君</t>
        </is>
      </c>
    </row>
    <row r="2998" ht="273" customHeight="1">
      <c r="A2998" s="7">
        <f>TRUE()</f>
        <v/>
      </c>
      <c r="B2998" s="7" t="inlineStr">
        <is>
          <t>其他</t>
        </is>
      </c>
      <c r="C2998" s="7" t="n"/>
      <c r="D2998" s="14" t="n">
        <v>43186</v>
      </c>
      <c r="E2998" s="7" t="inlineStr">
        <is>
          <t>106學年度第二學期全校TA研習工作坊</t>
        </is>
      </c>
      <c r="F2998" s="9" t="inlineStr">
        <is>
          <t>一、依據教育部「專科以上學校獎助生權益保障指導原則」及本校「教學助理暨獎助生管理要點」規定實施。
二、本學期有擔任課程助教者，請至少參加一次工作坊!(線上課程亦可)。
本學期TA工作坊之線上課程，說明如下：
(一) 請用p o r t a l 帳號密碼登入：h t t p : / / e e c l a s s . n c u . e d u . t w / 。
(二)操作流程：網頁上方搜尋列輸入「106-2全校TA研習工作坊」→選擇欲觀看課程→加入課程→從「課程活動」觀課→點選「開始」進入測驗→點選「繳交」即可繳卷。
(三)線上課程獲得60分以上者，方可得到研習證書。
(四)本線上課程開放至107年5月20日，及格者將統一於6月前發放研習證明至各系所辦公室，逾期恕不補發。
NCUx自學課程：比照TA工作坊操作流程，進入平台後搜尋【NCUx】，計分及證書發放規則比照TA工作坊，將於期末統一發放。
TA相關課程歡迎報名：
(一)校園智財x專利：
１、107年3月28日13：00專利檢索與競爭情報。
２、107年5月4日13：00專利設計佈局、中國大陸專利現況及未來發展趨勢。
(二)ee-class數位學習平台教育訓練：
１、107年3月29日10:00志希館I-202。
２、107年3月30日10:00 志希館 I-002。
(三) 以上活動請至教務處活動報名系統：
http://pdc.adm.ncu.edu.tw/action/act_list.asp</t>
        </is>
      </c>
      <c r="G2998" s="7" t="inlineStr">
        <is>
          <t>http://pdc.adm.ncu.edu.tw/action/act_list.asp</t>
        </is>
      </c>
      <c r="H2998" s="7" t="inlineStr">
        <is>
          <t>http://pdc.adm.ncu.edu.tw/action/act_list.asp</t>
        </is>
      </c>
      <c r="I2998" s="7" t="n"/>
      <c r="J2998" s="7" t="n"/>
      <c r="K2998" s="7" t="n"/>
      <c r="L2998" s="7" t="n"/>
      <c r="M2998" s="7" t="inlineStr">
        <is>
          <t>https://www.phy.ncu.edu.tw/news/106%e5%ad%b8%e5%b9%b4%e5%ba%a6%e7%ac%ac%e4%ba%8c%e5%ad%b8%e6%9c%9f%e5%85%a8%e6%a0%a1ta%e7%a0%94%e7%bf%92%e5%b7%a5%e4%bd%9c%e5%9d%8a/</t>
        </is>
      </c>
      <c r="N2998" s="7" t="inlineStr">
        <is>
          <t>許慧君</t>
        </is>
      </c>
    </row>
    <row r="2999" ht="92" customHeight="1">
      <c r="A2999" s="7">
        <f>TRUE()</f>
        <v/>
      </c>
      <c r="B2999" s="7" t="inlineStr">
        <is>
          <t>招生</t>
        </is>
      </c>
      <c r="C2999" s="7" t="n"/>
      <c r="D2999" s="14" t="n">
        <v>43186</v>
      </c>
      <c r="E2999" s="7" t="inlineStr">
        <is>
          <t>107學年度大學個人申請入學 受理面試時間調整申請</t>
        </is>
      </c>
      <c r="F2999" s="9" t="inlineStr">
        <is>
          <t>107學年度大學個人申請入學 受理面試時間調整申請
1.考生面試時間若與本校其他學系或他校面試時間衝突，請於 107年 3 月30日至 4月3日，向本系提出書面申請，以利本系安排。（請填寫「面試時間調整申請表」，傳真至 03-4251175，傳真後請務必來電確認）
2.請特別注意：為顧及全體考生之權益及公平性，面試時間一經公告後，考生不得要求更改面試時間。
有需求者請下載：107個人申請第二階段面試時間調整申請表</t>
        </is>
      </c>
      <c r="G2999" s="7" t="inlineStr">
        <is>
          <t>107個人申請第二階段面試時間調整申請表</t>
        </is>
      </c>
      <c r="H2999" s="7" t="inlineStr">
        <is>
          <t>http://www.phy.ncu.edu.tw/wp-content/uploads/2018/03/107個人申請第二階段面試時間調整申請表.docx</t>
        </is>
      </c>
      <c r="I2999" s="7" t="n"/>
      <c r="J2999" s="7" t="n"/>
      <c r="K2999" s="7" t="n"/>
      <c r="L2999" s="7" t="n"/>
      <c r="M2999" s="7" t="inlineStr">
        <is>
          <t>https://www.phy.ncu.edu.tw/news/107%e5%ad%b8%e5%b9%b4%e5%ba%a6%e5%a4%a7%e5%ad%b8%e5%80%8b%e4%ba%ba%e7%94%b3%e8%ab%8b%e5%85%a5%e5%ad%b8-%e5%8f%97%e7%90%86%e9%9d%a2%e8%a9%a6%e6%99%82%e9%96%93%e8%aa%bf%e6%95%b4%e7%94%b3%e8%ab%8b/</t>
        </is>
      </c>
      <c r="N2999" s="7" t="inlineStr">
        <is>
          <t>吳菁穗</t>
        </is>
      </c>
    </row>
    <row r="3000" ht="144" customHeight="1">
      <c r="A3000" s="7">
        <f>TRUE()</f>
        <v/>
      </c>
      <c r="B3000" s="7" t="inlineStr">
        <is>
          <t>招生</t>
        </is>
      </c>
      <c r="C3000" s="7" t="n"/>
      <c r="D3000" s="14" t="n">
        <v>43182</v>
      </c>
      <c r="E3000" s="7" t="inlineStr">
        <is>
          <t>107學年度碩士班考試入學複試錄取名單</t>
        </is>
      </c>
      <c r="F3000" s="9" t="inlineStr">
        <is>
          <t>https://stuexam.ncu.edu.tw/ExamRegister/news_view?no=391
正取生成績單及錄取報到資料於3/26以掛號寄至通訊地址。請於 107年4月13日（五）前，備妥新生報到表、切結書（或學位證書正本/影本及大學歷年成績單），親送中央大學物理系辦公室或以掛號郵寄『32001桃園市中壢區中大路300號中央大學物理系辦公室許小姐收』，以完成報到手續。
備取生成績單於3/26以掛號寄至通訊地址
正取生報到後，如有缺額將依序通知備取生，先以電話通知(連絡電話若有錯誤（如空號）致無法聯繫考生，考生應自行負責)，並同時以掛號郵寄錄取通知書及新生報到資料至考生報名時提供之通訊地址。另網路報名系統可查詢目前備取情形，備取生請隨時留意，若逾遞補期限不得以未接獲通知為由要求補救措施。https://stuexam.ncu.edu.tw/ExamRegister/checkin?activityNo=71</t>
        </is>
      </c>
      <c r="G3000" s="7" t="inlineStr">
        <is>
          <t>https://stuexam.ncu.edu.tw/ExamRegister/news_view?no=391</t>
        </is>
      </c>
      <c r="H3000" s="7" t="inlineStr">
        <is>
          <t>https://stuexam.ncu.edu.tw/ExamRegister/news_view?no=391</t>
        </is>
      </c>
      <c r="I3000" s="7" t="inlineStr">
        <is>
          <t>https://stuexam.ncu.edu.tw/ExamRegister/checkin?activityNo=7</t>
        </is>
      </c>
      <c r="J3000" s="7" t="inlineStr">
        <is>
          <t>https://stuexam.ncu.edu.tw/ExamRegister/checkin?activityNo=71</t>
        </is>
      </c>
      <c r="K3000" s="7" t="n"/>
      <c r="L3000" s="7" t="n"/>
      <c r="M3000" s="7" t="inlineStr">
        <is>
          <t>https://www.phy.ncu.edu.tw/news/107%e5%ad%b8%e5%b9%b4%e5%ba%a6%e7%a2%a9%e5%a3%ab%e7%8f%ad%e8%80%83%e8%a9%a6%e5%85%a5%e5%ad%b8%e8%a4%87%e8%a9%a6%e9%8c%84%e5%8f%96%e5%90%8d%e5%96%ae/</t>
        </is>
      </c>
      <c r="N3000" s="7" t="inlineStr">
        <is>
          <t>許慧君</t>
        </is>
      </c>
    </row>
    <row r="3001" ht="131" customHeight="1">
      <c r="A3001" s="7">
        <f>TRUE()</f>
        <v/>
      </c>
      <c r="B3001" s="7" t="inlineStr">
        <is>
          <t>演講</t>
        </is>
      </c>
      <c r="C3001" s="7" t="n"/>
      <c r="D3001" s="14" t="n">
        <v>43181</v>
      </c>
      <c r="E3001" s="7" t="inlineStr">
        <is>
          <t>Colloquium20180327-Nonlinear Optics at the Photon Level</t>
        </is>
      </c>
      <c r="F3001" s="9" t="inlineStr">
        <is>
          <t>Colloquium
Department of Physics, NCU
Nonlinear Optics at the Photon Level
Speaker
Prof. Yong-Fan Chen (陳泳帆)
Department of Physics, National Cheng Kung University
成功大學物理學系
Date 2018.03.27 (Tue)
Time 14:00-16:00
Place S4-625</t>
        </is>
      </c>
      <c r="G3001" s="7" t="n"/>
      <c r="H3001" s="7" t="n"/>
      <c r="I3001" s="7" t="n"/>
      <c r="J3001" s="7" t="n"/>
      <c r="K3001" s="7" t="n"/>
      <c r="L3001" s="7" t="n"/>
      <c r="M3001" s="7" t="inlineStr">
        <is>
          <t>https://www.phy.ncu.edu.tw/news/colloquium20180327-nonlinear-optics-at-the-photon-level/</t>
        </is>
      </c>
      <c r="N3001" s="7" t="inlineStr">
        <is>
          <t>許慧君</t>
        </is>
      </c>
    </row>
    <row r="3002" ht="144" customHeight="1">
      <c r="A3002" s="7">
        <f>TRUE()</f>
        <v/>
      </c>
      <c r="B3002" s="7" t="inlineStr">
        <is>
          <t>其他</t>
        </is>
      </c>
      <c r="C3002" s="7" t="n"/>
      <c r="D3002" s="14" t="n">
        <v>43180</v>
      </c>
      <c r="E3002" s="7" t="inlineStr">
        <is>
          <t>新數位學習系統EE-class教育訓練</t>
        </is>
      </c>
      <c r="F3002" s="9" t="inlineStr">
        <is>
          <t>新數位學習系統 ee-class 於 106二學期，與 LMS 平行使用，將於 107一學期正式上線。
原 LMS 系統停止使用，敬請於107年7月20日前，自行備份完整 LMS 資料。
ee-class 路徑: Portal 帳密登入-&gt;校務行政-&gt;教務服務-&gt;ee-class系統
http://pdc.adm.ncu.edu.tw/postM/post/tldc/1070226_1.pdf
本課程將教授教師ee-class操作技巧及功能介紹，歡迎各位師長及助教踴躍報名參加。
第一場3/27(二)10:00~12:00，地點:計算機中心I-202
http://pdc.adm.ncu.edu.tw/action/act_person.asp?actno=431
第二場3/29(四)10:00~12:00，地點:計算機中心I-202
http://pdc.adm.ncu.edu.tw/action/act_person.asp?actno=432
第三場3/30(五)10:00~12:00，地點:計算機中心I-002
http://pdc.adm.ncu.edu.tw/action/act_person.asp?actno=433</t>
        </is>
      </c>
      <c r="G3002" s="7" t="inlineStr">
        <is>
          <t>http://pdc.adm.ncu.edu.tw/postM/post/tldc/1070226_1.pdf</t>
        </is>
      </c>
      <c r="H3002" s="7" t="inlineStr">
        <is>
          <t>http://pdc.adm.ncu.edu.tw/postM/post/tldc/1070226_1.pdf</t>
        </is>
      </c>
      <c r="I3002" s="7" t="inlineStr">
        <is>
          <t>http://pdc.adm.ncu.edu.tw/action/act_person.asp?actno=431</t>
        </is>
      </c>
      <c r="J3002" s="7" t="inlineStr">
        <is>
          <t>http://pdc.adm.ncu.edu.tw/action/act_person.asp?actno=431</t>
        </is>
      </c>
      <c r="K3002" s="7" t="inlineStr">
        <is>
          <t>http://pdc.adm.ncu.edu.tw/action/act_person.asp?actno=432</t>
        </is>
      </c>
      <c r="L3002" s="7" t="inlineStr">
        <is>
          <t>http://pdc.adm.ncu.edu.tw/action/act_person.asp?actno=432</t>
        </is>
      </c>
      <c r="M3002" s="7" t="inlineStr">
        <is>
          <t>https://www.phy.ncu.edu.tw/news/ee-class%e6%95%99%e8%82%b2%e8%a8%93%e7%b7%b4/</t>
        </is>
      </c>
      <c r="N3002" s="7" t="inlineStr">
        <is>
          <t>許慧君</t>
        </is>
      </c>
    </row>
    <row r="3003">
      <c r="A3003" s="7">
        <f>TRUE()</f>
        <v/>
      </c>
      <c r="B3003" s="7" t="inlineStr">
        <is>
          <t>其他</t>
        </is>
      </c>
      <c r="C3003" s="7" t="n"/>
      <c r="D3003" s="14" t="n">
        <v>43180</v>
      </c>
      <c r="E3003" s="7" t="inlineStr">
        <is>
          <t>公共空間環境消毒公告4/13(五)18:00~22:00</t>
        </is>
      </c>
      <c r="F3003" s="7" t="inlineStr">
        <is>
          <t>全館舍公共空間進行環境消毒，清潔作業略有噪音與消毒水味，請盡量避免在消毒時間內在本館舍活動，以避免吸入消毒藥劑，並請準備口罩於必要時配戴。</t>
        </is>
      </c>
      <c r="G3003" s="7" t="n"/>
      <c r="H3003" s="7" t="n"/>
      <c r="I3003" s="7" t="n"/>
      <c r="J3003" s="7" t="n"/>
      <c r="K3003" s="7" t="n"/>
      <c r="L3003" s="7" t="n"/>
      <c r="M3003" s="7" t="inlineStr">
        <is>
          <t>https://www.phy.ncu.edu.tw/news/%e5%85%ac%e5%85%b1%e7%a9%ba%e9%96%93%e7%92%b0%e5%a2%83%e6%b6%88%e6%af%92%e5%85%ac%e5%91%8a4-13%e4%ba%9418002200/</t>
        </is>
      </c>
      <c r="N3003" s="7" t="inlineStr">
        <is>
          <t>許慧君</t>
        </is>
      </c>
    </row>
    <row r="3004" ht="66" customHeight="1">
      <c r="A3004" s="7">
        <f>TRUE()</f>
        <v/>
      </c>
      <c r="B3004" s="7" t="inlineStr">
        <is>
          <t>其他</t>
        </is>
      </c>
      <c r="C3004" s="7" t="n"/>
      <c r="D3004" s="14" t="n">
        <v>43179</v>
      </c>
      <c r="E3004" s="7" t="inlineStr">
        <is>
          <t>健雄館3/25(日)7點至7點30左右停電</t>
        </is>
      </c>
      <c r="F3004" s="9" t="inlineStr">
        <is>
          <t>東區高壓二期工程 3/25(日)要施作大講堂變電站
因目前科四館(健雄館)、科五館及理學院教學館與大講堂，在同一用電迴路，3/25(日)要施作大講堂變電站將會分開迴路，須暫時停電分開。
故科四館(健雄館)、科五館及理學院教學館於早上7點至7點30左右將會停電(各館舍發電機可以使用)。</t>
        </is>
      </c>
      <c r="G3004" s="7" t="n"/>
      <c r="H3004" s="7" t="n"/>
      <c r="I3004" s="7" t="n"/>
      <c r="J3004" s="7" t="n"/>
      <c r="K3004" s="7" t="n"/>
      <c r="L3004" s="7" t="n"/>
      <c r="M3004" s="7" t="inlineStr">
        <is>
          <t>https://www.phy.ncu.edu.tw/news/%e5%81%a5%e9%9b%84%e9%a4%a83-25%e6%97%a57%e9%bb%9e%e8%87%b37%e9%bb%9e30%e5%b7%a6%e5%8f%b3%e5%81%9c%e9%9b%bb/</t>
        </is>
      </c>
      <c r="N3004" s="7" t="inlineStr">
        <is>
          <t>許慧君</t>
        </is>
      </c>
    </row>
    <row r="3005">
      <c r="A3005" s="7">
        <f>TRUE()</f>
        <v/>
      </c>
      <c r="B3005" s="7" t="inlineStr">
        <is>
          <t>其他</t>
        </is>
      </c>
      <c r="C3005" s="7" t="n"/>
      <c r="D3005" s="14" t="n">
        <v>43179</v>
      </c>
      <c r="E3005" s="7" t="inlineStr">
        <is>
          <t>中大物理系50週年系慶網站正式上線囉 !!</t>
        </is>
      </c>
      <c r="F3005" s="7" t="inlineStr">
        <is>
          <t>https://ncuphycomputerop.wixsite.com/50anniversary</t>
        </is>
      </c>
      <c r="G3005" s="7" t="inlineStr">
        <is>
          <t>https://ncuphycomputerop.wixsite.com/50anniversary</t>
        </is>
      </c>
      <c r="H3005" s="7" t="inlineStr">
        <is>
          <t>https://ncuphycomputerop.wixsite.com/50anniversary</t>
        </is>
      </c>
      <c r="I3005" s="7" t="n"/>
      <c r="J3005" s="7" t="n"/>
      <c r="K3005" s="7" t="n"/>
      <c r="L3005" s="7" t="n"/>
      <c r="M3005" s="7" t="inlineStr">
        <is>
          <t>https://www.phy.ncu.edu.tw/news/%e4%b8%ad%e5%a4%a7%e7%89%a9%e7%90%86%e7%b3%bb50%e9%80%b1%e5%b9%b4%e7%b3%bb%e6%85%b6%e7%b6%b2%e7%ab%99%e6%ad%a3%e5%bc%8f%e4%b8%8a%e7%b7%9a%e5%9b%89/</t>
        </is>
      </c>
      <c r="N3005" s="7" t="inlineStr">
        <is>
          <t>許慧君</t>
        </is>
      </c>
    </row>
    <row r="3006">
      <c r="A3006" s="7">
        <f>TRUE()</f>
        <v/>
      </c>
      <c r="B3006" s="7" t="inlineStr">
        <is>
          <t>其他</t>
        </is>
      </c>
      <c r="C3006" s="7" t="n"/>
      <c r="D3006" s="14" t="n">
        <v>43178</v>
      </c>
      <c r="E3006" s="7" t="inlineStr">
        <is>
          <t>校園健康巡迴補給站~3月27日(星期二)上午10~12點，地點：健雄館1樓大廳，歡迎踴躍參加!!</t>
        </is>
      </c>
      <c r="F3006" s="7" t="n"/>
      <c r="G3006" s="7" t="inlineStr">
        <is>
          <t>http://www.phy.ncu.edu.tw/wp-content/uploads/2018/03/107.3.2</t>
        </is>
      </c>
      <c r="H3006" s="7" t="inlineStr">
        <is>
          <t>http://www.phy.ncu.edu.tw/wp-content/uploads/2018/03/107.3.27健巡海報.png</t>
        </is>
      </c>
      <c r="I3006" s="7" t="n"/>
      <c r="J3006" s="7" t="n"/>
      <c r="K3006" s="7" t="n"/>
      <c r="L3006" s="7" t="n"/>
      <c r="M3006" s="7" t="inlineStr">
        <is>
          <t>https://www.phy.ncu.edu.tw/news/%e6%a0%a1%e5%9c%92%e5%81%a5%e5%ba%b7%e5%b7%a1%e8%bf%b4%e8%a3%9c%e7%b5%a6%e7%ab%99%e5%85%8d%e8%b2%bb%e7%b0%a1%e6%98%93%e5%81%a5%e5%ba%b7%e6%aa%a2%e6%b8%ac%ef%bc%8c%e6%99%82%e9%96%93%ef%bc%9a3%e6%9c%88/</t>
        </is>
      </c>
      <c r="N3006" s="7" t="inlineStr">
        <is>
          <t>許慧君</t>
        </is>
      </c>
    </row>
    <row r="3007" ht="131" customHeight="1">
      <c r="A3007" s="7">
        <f>TRUE()</f>
        <v/>
      </c>
      <c r="B3007" s="7" t="inlineStr">
        <is>
          <t>演講</t>
        </is>
      </c>
      <c r="C3007" s="7" t="n"/>
      <c r="D3007" s="14" t="n">
        <v>43175</v>
      </c>
      <c r="E3007" s="7" t="inlineStr">
        <is>
          <t>Colloquium20180320-The Saga of Neutrino Oscillations</t>
        </is>
      </c>
      <c r="F3007" s="9" t="inlineStr">
        <is>
          <t>Colloquium
Department of Physics, NCU
The Saga of Neutrino Oscillations
Speaker
Prof. Wong, Henry Tsz King (王子敬)
Institute of Physics, Academia Sinica
中央研究院物理研究所
Date 2018.03.20 (Tue)
Time 14:00-16:00
Place S4-625</t>
        </is>
      </c>
      <c r="G3007" s="7" t="n"/>
      <c r="H3007" s="7" t="n"/>
      <c r="I3007" s="7" t="n"/>
      <c r="J3007" s="7" t="n"/>
      <c r="K3007" s="7" t="n"/>
      <c r="L3007" s="7" t="n"/>
      <c r="M3007" s="7" t="inlineStr">
        <is>
          <t>https://www.phy.ncu.edu.tw/news/colloquium20180320-the-saga-of-neutrino-oscillations/</t>
        </is>
      </c>
      <c r="N3007" s="7" t="inlineStr">
        <is>
          <t>許慧君</t>
        </is>
      </c>
    </row>
    <row r="3008" ht="131" customHeight="1">
      <c r="A3008" s="7">
        <f>TRUE()</f>
        <v/>
      </c>
      <c r="B3008" s="7" t="inlineStr">
        <is>
          <t>招生</t>
        </is>
      </c>
      <c r="C3008" s="7" t="n"/>
      <c r="D3008" s="14" t="n">
        <v>43173</v>
      </c>
      <c r="E3008" s="7" t="inlineStr">
        <is>
          <t>學生逕行修讀物理系博士學位申請公告 Direct Admission to a Doctoral Degree in Physics</t>
        </is>
      </c>
      <c r="F3008" s="9" t="inlineStr">
        <is>
          <t>本次申請通過者為107 學年度第1 學期入學
For applicants enrolled in the 1st Semester of the 2018/2019 Academic Year
（下次申請時間為民國107 年11 月，申請通過者為107 學年度第2 學期入學）
(Next round of applications will begin in Nov. 2018, successful applicants will enroll in the 2nd
Semester of the 2018/2019 Academic Year)
申請時間：107 年3 月15 日至107 年4 月16 日止
Application period: From 15th of March 2018 to 16th of April 2018
學生逕行修讀物理系博士學位申請公告Direct Admission to a Doctoral Degree in Physics-10704</t>
        </is>
      </c>
      <c r="G3008" s="7" t="inlineStr">
        <is>
          <t>學生逕行修讀物理系博士學位申請公告Direct Admission to a Doctoral Degree in Ph</t>
        </is>
      </c>
      <c r="H3008" s="7" t="inlineStr">
        <is>
          <t>http://www.phy.ncu.edu.tw/wp-content/uploads/2018/03/學生逕行修讀物理系博士學位申請公告Direct-Admission-to-a-Doctoral-Degree-in-Physics-10704.pdf</t>
        </is>
      </c>
      <c r="I3008" s="7" t="n"/>
      <c r="J3008" s="7" t="n"/>
      <c r="K3008" s="7" t="n"/>
      <c r="L3008" s="7" t="n"/>
      <c r="M3008" s="7" t="inlineStr">
        <is>
          <t>https://www.phy.ncu.edu.tw/news/%e3%80%90%e5%ad%b8%e7%94%9f%e9%80%95%ef%a8%88%e4%bf%ae%ef%a5%9a%e7%89%a9%ef%a7%a4%e7%b3%bb%e5%8d%9a%e5%a3%ab%e5%ad%b8%e4%bd%8d%e7%94%b3%e8%ab%8b%e5%85%ac%e5%91%8a%e3%80%91-direct-admission-to-a-doctor/</t>
        </is>
      </c>
      <c r="N3008" s="7" t="inlineStr">
        <is>
          <t>許慧君</t>
        </is>
      </c>
    </row>
    <row r="3009" ht="53" customHeight="1">
      <c r="A3009" s="7">
        <f>TRUE()</f>
        <v/>
      </c>
      <c r="B3009" s="7" t="inlineStr">
        <is>
          <t>其他</t>
        </is>
      </c>
      <c r="C3009" s="7" t="n"/>
      <c r="D3009" s="14" t="n">
        <v>43173</v>
      </c>
      <c r="E3009" s="7" t="inlineStr">
        <is>
          <t>物理系研究生畢業離校手續Graduate Students’GraduationSchool Leaving Procedure of the Physics Department</t>
        </is>
      </c>
      <c r="F3009" s="9" t="inlineStr">
        <is>
          <t>物理系研究生畢業離校手續Graduate Students’GraduationSchool Leaving Procedure of the Physics Department
物理系離校系所同意書Graduation Form of the Physics Department of National Central University</t>
        </is>
      </c>
      <c r="G3009" s="7" t="inlineStr">
        <is>
          <t>物理系研究生畢業離校手續Graduate Students’GraduationSchool Leaving Proce</t>
        </is>
      </c>
      <c r="H3009" s="7" t="inlineStr">
        <is>
          <t>http://www.phy.ncu.edu.tw/wp-content/uploads/2018/03/物理系研究生畢業離校手續Graduate-Students’GraduationSchool-Leaving-Procedure-of-the-Physics-Department.pdf</t>
        </is>
      </c>
      <c r="I3009" s="7" t="inlineStr">
        <is>
          <t>物理系離校系所同意書Graduation Form of the Physics Department of Natio</t>
        </is>
      </c>
      <c r="J3009" s="7" t="inlineStr">
        <is>
          <t>http://www.phy.ncu.edu.tw/wp-content/uploads/2018/03/物理系離校系所同意書Graduation-Form-of-the-Physics-Department-of-National-Central-University-.pdf</t>
        </is>
      </c>
      <c r="K3009" s="7" t="n"/>
      <c r="L3009" s="7" t="n"/>
      <c r="M3009" s="7" t="inlineStr">
        <is>
          <t>https://www.phy.ncu.edu.tw/news/%e7%89%a9%e7%90%86%e7%b3%bb%e7%a0%94%e7%a9%b6%e7%94%9f%e7%95%a2%e6%a5%ad%e9%9b%a2%e6%a0%a1%e6%89%8b%e7%ba%8cgraduate-studentsgraduationschool-leaving-procedure-of-the-physics-department-3/</t>
        </is>
      </c>
      <c r="N3009" s="7" t="inlineStr">
        <is>
          <t>許慧君</t>
        </is>
      </c>
    </row>
    <row r="3010" ht="309" customHeight="1">
      <c r="A3010" s="7">
        <f>TRUE()</f>
        <v/>
      </c>
      <c r="B3010" s="7" t="inlineStr">
        <is>
          <t>其他</t>
        </is>
      </c>
      <c r="C3010" s="7" t="n"/>
      <c r="D3010" s="14" t="n">
        <v>43168</v>
      </c>
      <c r="E3010" s="7" t="inlineStr">
        <is>
          <t>106學年度第2學期【學分費】及【貸款差額】繳費單下載時間公告</t>
        </is>
      </c>
      <c r="F3010" s="9" t="inlineStr">
        <is>
          <t>一、繳費期間為：107年3月14日（三）至107年3月25日（日）
繳費截止日：107年3月25日（日）
＊使用信用卡刷卡需3~4個工作天才能入帳（不含假日），超商繳交需5~7個工作天才能入帳（不含假日）請提早授權或繳納，以免逾期。
學分費之逾期後續問題請洽課務組。
二、107.3.14開放網路下載繳費單：
(1)學校首頁的Portal入口下載列印繳費單
(2)第一銀行第e學雜費入口網：https://eschool.firstbank.com.tw(登入之身分驗證碼為身分證後六碼)
三、繳費方式：
(1)臨櫃繳款：第一銀行全省分行
第一銀行於每週二、四、五上午10:00~12:00會配合到校服務 / 行政大樓一樓
(2)ATM轉帳繳費：轉入行庫代碼007（第一銀行）
(3)語音信用卡繳費：02-27608818
(4)網路信用卡繳費：https://www.27608818.com
(5)超商繳款：須自付手續費
＊請同學多利用自動化設備繳款，使用信用卡刷卡需3~4個工作天才能入帳（不含假日），超商繳交需5~7個工作天才能入帳（不含假日）請提早授權或繳納，以免逾期。
四、若對繳費單內容有任何疑問請洽出納組（分機57346）。
五、未繳交學分費者，依選課辦法第三條規定，依規定需繳交學分費者，請於期限內繳交完畢，否則視同未完成選課手續，所修習需繳交學分費之課程，均予自動退選。請注意，以免權益受損。
六、學分費收費對象：碩博士生（97學年度以後入學之博士生除外）、大學延畢生、修教育學分者。</t>
        </is>
      </c>
      <c r="G3010" s="7" t="n"/>
      <c r="H3010" s="7" t="n"/>
      <c r="I3010" s="7" t="n"/>
      <c r="J3010" s="7" t="n"/>
      <c r="K3010" s="7" t="n"/>
      <c r="L3010" s="7" t="n"/>
      <c r="M3010" s="7" t="inlineStr">
        <is>
          <t>https://www.phy.ncu.edu.tw/news/106%e5%ad%b8%e5%b9%b4%e5%ba%a6%e7%ac%ac2%e5%ad%b8%e6%9c%9f%e3%80%90%e5%ad%b8%e5%88%86%e8%b2%bb%e3%80%91%e5%8f%8a%e3%80%90%e8%b2%b8%e6%ac%be%e5%b7%ae%e9%a1%8d%e3%80%91%e7%b9%b3%e8%b2%bb%e5%96%ae/</t>
        </is>
      </c>
      <c r="N3010" s="7" t="inlineStr">
        <is>
          <t>許慧君</t>
        </is>
      </c>
    </row>
    <row r="3011" ht="131" customHeight="1">
      <c r="A3011" s="7">
        <f>TRUE()</f>
        <v/>
      </c>
      <c r="B3011" s="7" t="inlineStr">
        <is>
          <t>演講</t>
        </is>
      </c>
      <c r="C3011" s="7" t="n"/>
      <c r="D3011" s="14" t="n">
        <v>43165</v>
      </c>
      <c r="E3011" s="7" t="inlineStr">
        <is>
          <t>Colloquium20180313-Manipulation and characterization of defects in graphene and 2D materials</t>
        </is>
      </c>
      <c r="F3011" s="9" t="inlineStr">
        <is>
          <t>Colloquium
Department of Physics, NCU
Manipulation and characterization of defects in graphene and 2D materials
Speaker
Prof. Wei-Yen Woon (溫偉源)
Department of Physics, NCU
中央大學物理系
Date 2018.03.13 (Tue)
Time 14:00-16:00
Place S4-625</t>
        </is>
      </c>
      <c r="G3011" s="7" t="n"/>
      <c r="H3011" s="7" t="n"/>
      <c r="I3011" s="7" t="n"/>
      <c r="J3011" s="7" t="n"/>
      <c r="K3011" s="7" t="n"/>
      <c r="L3011" s="7" t="n"/>
      <c r="M3011" s="7" t="inlineStr">
        <is>
          <t>https://www.phy.ncu.edu.tw/news/colloquium20180313-manipulation-and-characterization-of-defects-in-graphene-and-2d-materials/</t>
        </is>
      </c>
      <c r="N3011" s="7" t="inlineStr">
        <is>
          <t>許慧君</t>
        </is>
      </c>
    </row>
    <row r="3012" ht="157" customHeight="1">
      <c r="A3012" s="7">
        <f>TRUE()</f>
        <v/>
      </c>
      <c r="B3012" s="7" t="inlineStr">
        <is>
          <t>其他</t>
        </is>
      </c>
      <c r="C3012" s="7" t="n"/>
      <c r="D3012" s="14" t="n">
        <v>43164</v>
      </c>
      <c r="E3012" s="7" t="inlineStr">
        <is>
          <t>106學年度[研究生]畢業生借還學位服相關作業</t>
        </is>
      </c>
      <c r="F3012" s="9" t="inlineStr">
        <is>
          <t>登記、繳費:
請於3/27(二)前登記尺寸並繳交洗燙費用(碩士150元、博士250元)
碩士班請向碩二班代蘇丰彥登記(分機65393/房號310)
博士班請向系辦許小姐登記
領取學位服:
領取時間為4/27(五)
碩士班請向碩二班代蘇丰彥領取(分機65393/房號310)
博士班請至系辦許小姐領取
歸還學位服:
地點:大講堂地下室
時間:畢業典禮(6/2)整天。6/2~6/13上班日9:00~11:50及13:30~16:30。
逾期歸還者，每逾一日（例假日不計）罰繳新台幣50元</t>
        </is>
      </c>
      <c r="G3012" s="7" t="n"/>
      <c r="H3012" s="7" t="n"/>
      <c r="I3012" s="7" t="n"/>
      <c r="J3012" s="7" t="n"/>
      <c r="K3012" s="7" t="n"/>
      <c r="L3012" s="7" t="n"/>
      <c r="M3012" s="7" t="inlineStr">
        <is>
          <t>https://www.phy.ncu.edu.tw/news/106%e5%ad%b8%e5%b9%b4%e5%ba%a6%e7%a0%94%e7%a9%b6%e7%94%9f%e7%95%a2%e6%a5%ad%e7%94%9f%e5%80%9f%e9%82%84%e5%ad%b8%e4%bd%8d%e6%9c%8d%e7%9b%b8%e9%97%9c%e4%bd%9c%e6%a5%ad/</t>
        </is>
      </c>
      <c r="N3012" s="7" t="inlineStr">
        <is>
          <t>許慧君</t>
        </is>
      </c>
    </row>
    <row r="3013" ht="170" customHeight="1">
      <c r="A3013" s="7">
        <f>TRUE()</f>
        <v/>
      </c>
      <c r="B3013" s="7" t="inlineStr">
        <is>
          <t>其他</t>
        </is>
      </c>
      <c r="C3013" s="7" t="n"/>
      <c r="D3013" s="14" t="n">
        <v>43164</v>
      </c>
      <c r="E3013" s="7" t="inlineStr">
        <is>
          <t>106-2[研究生]選課紀錄表</t>
        </is>
      </c>
      <c r="F3013" s="9" t="inlineStr">
        <is>
          <t>選課紀錄表領取
請各實驗室/研究室派一位代表至物理系辦領取
無實驗室/研究室者請自行來系辦領取。
人工加退選：(須找任課教師簽章，手續費每次100元)
1.辦理期間：107/03/05~08
2.程序：
登入選課系統→課程加退選→人工加退選課程申請表印製→列印申請表→任課教師簽章→出納組繳交手續費100元→課務組。
因應106(二)學期週三課程第一次上課時為人工加退選期間，單純「週三時段課程」(人工加退選單僅有週三課程者)於人工加退選期間免繳手續費。
選課紀錄表繳交
選課紀錄表確認無誤後，請指導教授簽名後，於3/8(四)17:00前繳回上聯(下聯請自行保管)予系辦，方算完成選課程序。</t>
        </is>
      </c>
      <c r="G3013" s="7" t="n"/>
      <c r="H3013" s="7" t="n"/>
      <c r="I3013" s="7" t="n"/>
      <c r="J3013" s="7" t="n"/>
      <c r="K3013" s="7" t="n"/>
      <c r="L3013" s="7" t="n"/>
      <c r="M3013" s="7" t="inlineStr">
        <is>
          <t>https://www.phy.ncu.edu.tw/news/106-2%e7%a0%94%e7%a9%b6%e7%94%9f%e9%81%b8%e8%aa%b2%e7%b4%80%e9%8c%84%e8%a1%a8/</t>
        </is>
      </c>
      <c r="N3013" s="7" t="inlineStr">
        <is>
          <t>許慧君</t>
        </is>
      </c>
    </row>
    <row r="3014">
      <c r="A3014" s="7">
        <f>TRUE()</f>
        <v/>
      </c>
      <c r="B3014" s="7" t="inlineStr">
        <is>
          <t>招生</t>
        </is>
      </c>
      <c r="C3014" s="7" t="n"/>
      <c r="D3014" s="14" t="n">
        <v>43164</v>
      </c>
      <c r="E3014" s="7" t="inlineStr">
        <is>
          <t>107學年度博士班招生考試簡章</t>
        </is>
      </c>
      <c r="F3014" s="7" t="inlineStr">
        <is>
          <t>招生簡章</t>
        </is>
      </c>
      <c r="G3014" s="7" t="inlineStr">
        <is>
          <t>招生簡章</t>
        </is>
      </c>
      <c r="H3014" s="7" t="inlineStr">
        <is>
          <t>http://pdc.adm.ncu.edu.tw/Admission/%E5%90%84%E9%A0%85%E6%8B%9B%E7%94%9F/%E5%8D%9A%E5%A3%AB%E7%8F%AD%E8%80%83%E8%A9%A6/107_phd/index.htm</t>
        </is>
      </c>
      <c r="I3014" s="7" t="n"/>
      <c r="J3014" s="7" t="n"/>
      <c r="K3014" s="7" t="n"/>
      <c r="L3014" s="7" t="n"/>
      <c r="M3014" s="7" t="inlineStr">
        <is>
          <t>https://www.phy.ncu.edu.tw/news/107%e5%ad%b8%e5%b9%b4%e5%ba%a6%e5%8d%9a%e5%a3%ab%e7%8f%ad%e6%8b%9b%e7%94%9f%e8%80%83%e8%a9%a6%e7%b0%a1%e7%ab%a0/</t>
        </is>
      </c>
      <c r="N3014" s="7" t="inlineStr">
        <is>
          <t>許慧君</t>
        </is>
      </c>
    </row>
    <row r="3015" ht="92" customHeight="1">
      <c r="A3015" s="7">
        <f>TRUE()</f>
        <v/>
      </c>
      <c r="B3015" s="7" t="inlineStr">
        <is>
          <t>其他</t>
        </is>
      </c>
      <c r="C3015" s="7" t="n"/>
      <c r="D3015" s="14" t="n">
        <v>43161</v>
      </c>
      <c r="E3015" s="7" t="inlineStr">
        <is>
          <t>106(二)課程人工加退選期間：3月5日~3月8日</t>
        </is>
      </c>
      <c r="F3015" s="9" t="inlineStr">
        <is>
          <t>人工加退選：(須找任課教師簽章，手續費每次100元)
1.辦理期間：107/03/05~08
2.程序：
登入選課系統→課程加退選→人工加退選課程申請表印製→列印申請表→任課教師簽章→出納組繳交手續費100元→課務組。
因應106(二)學期週三課程第一次上課時為人工加退選期間，單純「週三時段課程」(人工加退選單僅有週三課程者)於人工加退選期間免繳手續費。</t>
        </is>
      </c>
      <c r="G3015" s="7" t="n"/>
      <c r="H3015" s="7" t="n"/>
      <c r="I3015" s="7" t="n"/>
      <c r="J3015" s="7" t="n"/>
      <c r="K3015" s="7" t="n"/>
      <c r="L3015" s="7" t="n"/>
      <c r="M3015" s="7" t="inlineStr">
        <is>
          <t>https://www.phy.ncu.edu.tw/news/106%e4%ba%8c%e8%aa%b2%e7%a8%8b%e4%ba%ba%e5%b7%a5%e5%8a%a0%e9%80%80%e9%81%b8%e6%9c%9f%e9%96%93%ef%bc%9a3%e6%9c%885%e6%97%a53%e6%9c%888%e6%97%a5/</t>
        </is>
      </c>
      <c r="N3015" s="7" t="inlineStr">
        <is>
          <t>許慧君</t>
        </is>
      </c>
    </row>
    <row r="3016" ht="170" customHeight="1">
      <c r="A3016" s="7">
        <f>TRUE()</f>
        <v/>
      </c>
      <c r="B3016" s="7" t="inlineStr">
        <is>
          <t>招生</t>
        </is>
      </c>
      <c r="C3016" s="7" t="n"/>
      <c r="D3016" s="14" t="n">
        <v>43161</v>
      </c>
      <c r="E3016" s="7" t="inlineStr">
        <is>
          <t>107學年度〔五年取得學、碩士學位〕即日起受理申請</t>
        </is>
      </c>
      <c r="F3016" s="9" t="inlineStr">
        <is>
          <t>107學年度『五年取得學、碩士學位』即日起受理申請
申請截止日：107/04/30(一)
欲申請的三年級學生，請備妥：
申請表、
本系師長推薦函2封(含指導教授1封)、
歷年成績單乙份、
其他有利審查文件等，
於截止日前送至系辦吳小姐處。
申請表請至系辦吳小姐處領取。
推薦辦法請參閱：
物理系網頁–&gt;系所簡介–&gt;系所規章–&gt;大學部–國立中央大學物理學系五年取得學、碩士學位推薦辦法 。
國立中央大學物理學系五年取得學、碩士學位推薦辦法</t>
        </is>
      </c>
      <c r="G3016" s="7" t="inlineStr">
        <is>
          <t>國立中央大學物理學系五年取得學、碩士學位推薦辦法</t>
        </is>
      </c>
      <c r="H3016" s="7" t="inlineStr">
        <is>
          <t>https://www.phy.ncu.edu.tw/wp-content/uploads/2017/11/%E7%90%86%E5%AD%B8%E9%99%A2%E7%89%A9%E7%90%86%E7%B3%BB%E4%BA%94%E5%B9%B4%E5%8F%96%E5%BE%97%E5%AD%B8%E7%A2%A9%E5%A3%AB%E5%AD%B8%E4%BD%8D%E6%8E%A8%E8%96%A6%E8%BE%A6%E6%B3%951060523.pdf</t>
        </is>
      </c>
      <c r="I3016" s="7" t="n"/>
      <c r="J3016" s="7" t="n"/>
      <c r="K3016" s="7" t="n"/>
      <c r="L3016" s="7" t="n"/>
      <c r="M3016" s="7" t="inlineStr">
        <is>
          <t>https://www.phy.ncu.edu.tw/news/107%e5%ad%b8%e5%b9%b4%e5%ba%a6%e3%80%94%e4%ba%94%e5%b9%b4%e5%8f%96%e5%be%97%e5%ad%b8%e3%80%81%e7%a2%a9%e5%a3%ab%e5%ad%b8%e4%bd%8d%e3%80%95%e5%8d%b3%e6%97%a5%e8%b5%b7%e5%8f%97%e7%90%86%e7%94%b3/</t>
        </is>
      </c>
      <c r="N3016" s="7" t="inlineStr">
        <is>
          <t>吳菁穗</t>
        </is>
      </c>
    </row>
    <row r="3017" ht="131" customHeight="1">
      <c r="A3017" s="7">
        <f>TRUE()</f>
        <v/>
      </c>
      <c r="B3017" s="7" t="inlineStr">
        <is>
          <t>演講</t>
        </is>
      </c>
      <c r="C3017" s="7" t="n"/>
      <c r="D3017" s="14" t="n">
        <v>43160</v>
      </c>
      <c r="E3017" s="7" t="inlineStr">
        <is>
          <t>Colloquium20180306-LHC and recent CMS results on the Higgs boson</t>
        </is>
      </c>
      <c r="F3017" s="9" t="inlineStr">
        <is>
          <t>Colloquium
Department of Physics, NCU
LHC and recent CMS results on the Higgs boson
Speaker
Prof. Kai-Feng Chen (陳凱風)
Department of Physics, NTU
國立臺灣大學物理系
Date 2018.03.06 (Tue)
Time 14:00-16:00
Place S4-625</t>
        </is>
      </c>
      <c r="G3017" s="7" t="n"/>
      <c r="H3017" s="7" t="n"/>
      <c r="I3017" s="7" t="n"/>
      <c r="J3017" s="7" t="n"/>
      <c r="K3017" s="7" t="n"/>
      <c r="L3017" s="7" t="n"/>
      <c r="M3017" s="7" t="inlineStr">
        <is>
          <t>https://www.phy.ncu.edu.tw/news/colloquium20180306-lhc-and-recent-cms-results-on-the-higgs-boson/</t>
        </is>
      </c>
      <c r="N3017" s="7" t="inlineStr">
        <is>
          <t>許慧君</t>
        </is>
      </c>
    </row>
    <row r="3018" ht="285" customHeight="1">
      <c r="A3018" s="7">
        <f>TRUE()</f>
        <v/>
      </c>
      <c r="B3018" s="7" t="inlineStr">
        <is>
          <t>招生</t>
        </is>
      </c>
      <c r="C3018" s="7" t="n"/>
      <c r="D3018" s="14" t="n">
        <v>43158</v>
      </c>
      <c r="E3018" s="7" t="inlineStr">
        <is>
          <t>107學年度碩士班考試入學初試錄取暨得參加複試名單</t>
        </is>
      </c>
      <c r="F3018" s="9" t="inlineStr">
        <is>
          <t>https://stuexam.ncu.edu.tw/ExamRegister/news_view?no=381
複試通知函及初試成績單將於3/1寄出至考生通訊地址
複試方式及時間表
物理-107物理系碩士班入學考試複試通知函
生物物理-107物理系生物物理碩士班入學考試複試通知函
審查資料：請務必依據招生簡章上所規定『複試審查資料請於 107 年 3 月 8 日前（以郵戳為憑）寄至32001桃園市中壢區中大路300號中央大學物理系辦公室。（信封封面請註明『准考證號碼』＆『姓名』）』
（1）學歷證件影本一份。（在學生繳交學生證、畢業生繳交畢業證書）
（2）最高學歷歷年成績單正本一份，須附名次證明並註明全班(組)人數。
（3）二年制技術學院及轉學生另須繳交專科學校或轉(入)學前原校之歷年成績單正本。
（4）自傳(內含研究計畫、學術著作、學習心得..等)。
（5）教師(主管)推薦函二封。（格式不拘）
（6）其他有助於審查之資料。
下列事項特別說明
如欲放棄參加複試，請來信(corona@ncu.edu.tw)告知姓名、准考證號碼，並註明放棄參加3/16複試。
書面資料所需檢附的推薦信及自傳，皆無特定格式。
推薦信可由推薦者另外郵寄至本系(不與審查資料一起郵寄)，但請推薦者在信封上註明姓名、准考證號碼，且同樣需於107 年 3 月 8 日前（以郵戳為憑）郵寄。
已寄達的書面資料如有缺件，本系會以電話聯繫通知。
如有其他相關問題，歡迎來信(corona@ncu.edu.tw)或來電(03-4227151分機65384)詢問</t>
        </is>
      </c>
      <c r="G3018" s="7" t="inlineStr">
        <is>
          <t>https://stuexam.ncu.edu.tw/ExamRegister/news_view?no=381</t>
        </is>
      </c>
      <c r="H3018" s="7" t="inlineStr">
        <is>
          <t>https://stuexam.ncu.edu.tw/ExamRegister/news_view?no=381</t>
        </is>
      </c>
      <c r="I3018" s="7" t="inlineStr">
        <is>
          <t>物理-107物理系碩士班入學考試複試通知函</t>
        </is>
      </c>
      <c r="J3018" s="7" t="inlineStr">
        <is>
          <t>http://www.phy.ncu.edu.tw/wp-content/uploads/2018/02/物理-107物理系碩士班入學考試複試通知函.pdf</t>
        </is>
      </c>
      <c r="K3018" s="7" t="inlineStr">
        <is>
          <t>生物物理-107物理系生物物理碩士班入學考試複試通知函</t>
        </is>
      </c>
      <c r="L3018" s="7" t="inlineStr">
        <is>
          <t>http://www.phy.ncu.edu.tw/wp-content/uploads/2018/02/生物物理-107物理系生物物理碩士班入學考試複試通知函.pdf</t>
        </is>
      </c>
      <c r="M3018" s="7" t="inlineStr">
        <is>
          <t>https://www.phy.ncu.edu.tw/news/107%e5%ad%b8%ef%a6%8e%ef%a8%81%e7%a2%a9%e5%a3%ab%e7%8f%ad%e8%80%83%e8%a9%a6%e5%85%a5%e5%ad%b8%e5%88%9d%e8%a9%a6%e9%8c%84%e5%8f%96%e6%9a%a8%e5%be%97%e5%8f%83%e5%8a%a0%e8%a4%87%e8%a9%a6%e5%90%8d/</t>
        </is>
      </c>
      <c r="N3018" s="7" t="inlineStr">
        <is>
          <t>許慧君</t>
        </is>
      </c>
    </row>
    <row r="3019" ht="92" customHeight="1">
      <c r="A3019" s="7">
        <f>TRUE()</f>
        <v/>
      </c>
      <c r="B3019" s="7" t="inlineStr">
        <is>
          <t>計畫</t>
        </is>
      </c>
      <c r="C3019" s="7" t="n"/>
      <c r="D3019" s="14" t="n">
        <v>43158</v>
      </c>
      <c r="E3019" s="7" t="inlineStr">
        <is>
          <t>107年度「高教深耕計畫-落實教學創新」申請公告</t>
        </is>
      </c>
      <c r="F3019" s="9" t="inlineStr">
        <is>
          <t>申請起迄時間：即日起至107年03月21日（週三）止
相關申請規定及申請表
http://pdc.adm.ncu.edu.tw/tldc/excellence.asp?roadno=189
申請分類及說明：按我了解
「數位學習環境」、「卓越服務學習與輔導」、「共同科教學」、「語文能力」、「提升教師教學與學生學習」、「學生學習成效」、「Idea Ncu」、「跨域通識改革」、「其他卓越教學項目」等一般型計畫分類：按我下載。</t>
        </is>
      </c>
      <c r="G3019" s="7" t="inlineStr">
        <is>
          <t>http://pdc.adm.ncu.edu.tw/tldc/excellence.asp?roadno=189</t>
        </is>
      </c>
      <c r="H3019" s="7" t="inlineStr">
        <is>
          <t>http://pdc.adm.ncu.edu.tw/tldc/excellence.asp?roadno=189</t>
        </is>
      </c>
      <c r="I3019" s="7" t="inlineStr">
        <is>
          <t>按我了解</t>
        </is>
      </c>
      <c r="J3019" s="7" t="inlineStr">
        <is>
          <t>http://pdc.adm.ncu.edu.tw/tldc/form/form09_000.pdf</t>
        </is>
      </c>
      <c r="K3019" s="7" t="inlineStr">
        <is>
          <t>按我下載</t>
        </is>
      </c>
      <c r="L3019" s="7" t="inlineStr">
        <is>
          <t>http://pdc.adm.ncu.edu.tw/tldc/form/form09_01_001.doc</t>
        </is>
      </c>
      <c r="M3019" s="7" t="inlineStr">
        <is>
          <t>https://www.phy.ncu.edu.tw/news/107%e5%b9%b4%e5%ba%a6%e3%80%8c%e9%ab%98%e6%95%99%e6%b7%b1%e8%80%95%e8%a8%88%e7%95%ab-%e8%90%bd%e5%af%a6%e6%95%99%e5%ad%b8%e5%89%b5%e6%96%b0%e3%80%8d%e7%94%b3%e8%ab%8b%e5%85%ac%e5%91%8a/</t>
        </is>
      </c>
      <c r="N3019" s="7" t="inlineStr">
        <is>
          <t>許慧君</t>
        </is>
      </c>
    </row>
    <row r="3020" ht="261" customHeight="1">
      <c r="A3020" s="7">
        <f>TRUE()</f>
        <v/>
      </c>
      <c r="B3020" s="7" t="inlineStr">
        <is>
          <t>獎學金</t>
        </is>
      </c>
      <c r="C3020" s="7" t="n"/>
      <c r="D3020" s="14" t="n">
        <v>43158</v>
      </c>
      <c r="E3020" s="7" t="inlineStr">
        <is>
          <t>106學年度建德暨傑出領導獎學金開放申請</t>
        </is>
      </c>
      <c r="F3020" s="9" t="inlineStr">
        <is>
          <t>【申請日期】107年01月10日 至 03月19日
【申請方式】
1️. 線上申請https://goo.gl/QWs5th，依系統提示步驟填寫申請資料
2️. 將申請資料印出，並簽名確認文件內容無誤
備妥下列文件，連同申請資料送至學務處職涯發展中心
(1)師長推薦信乙封(2)擔任幹部當學期之成績單(如跨多個學期，請附入學迄今之成績單)(3)學生學習護照認證時數影本，並送服務學習辦公室核章。(碩博生免)
【審查程序】                                
票選：候選人得票數須通過門檻票數方可進入評選階段，但票數不列入計分。107年03月26日至30日，請至活動系統投票，本校在學學生皆有投票權，每位同學限圈選一位候選人。
​
評選：書面資料審查及面談評選
決選名單擇優推薦８名得獎者進入「建德傑出領導獎學金」及「蔡力行先生獎學金」複選之候選名單，角逐10萬元獎學金。
【審查時間】107年05月20日前完成
【獲獎名單】107年05月20日前公布
【獎金及名額】
「傑出領導獎學金」共10名，每名2萬元
「建德傑出領導獎學金」1名、「蔡力行先生獎學金」2名，每名10萬元</t>
        </is>
      </c>
      <c r="G3020" s="7" t="inlineStr">
        <is>
          <t>https://goo.gl/QWs5th</t>
        </is>
      </c>
      <c r="H3020" s="7" t="inlineStr">
        <is>
          <t>https://goo.gl/QWs5th</t>
        </is>
      </c>
      <c r="I3020" s="7" t="inlineStr">
        <is>
          <t>http://www.phy.ncu.edu.tw/wp-content/uploads/2018/02/1-2.jpg</t>
        </is>
      </c>
      <c r="J3020" s="7" t="inlineStr">
        <is>
          <t>http://www.phy.ncu.edu.tw/wp-content/uploads/2018/02/1-2.jpg</t>
        </is>
      </c>
      <c r="K3020" s="7" t="n"/>
      <c r="L3020" s="7" t="n"/>
      <c r="M3020" s="7" t="inlineStr">
        <is>
          <t>https://www.phy.ncu.edu.tw/news/106%e5%ad%b8%e5%b9%b4%e5%ba%a6%e5%bb%ba%e5%be%b7%e6%9a%a8%e5%82%91%e5%87%ba%e9%a0%98%e5%b0%8e%e7%8d%8e%e5%ad%b8%e9%87%91%e9%96%8b%e6%94%be%e7%94%b3%e8%ab%8b/</t>
        </is>
      </c>
      <c r="N3020" s="7" t="inlineStr">
        <is>
          <t>許慧君</t>
        </is>
      </c>
    </row>
    <row r="3021">
      <c r="A3021" s="7">
        <f>TRUE()</f>
        <v/>
      </c>
      <c r="B3021" s="7" t="inlineStr">
        <is>
          <t>研討會</t>
        </is>
      </c>
      <c r="C3021" s="7" t="n"/>
      <c r="D3021" s="14" t="n">
        <v>43158</v>
      </c>
      <c r="E3021" s="7" t="inlineStr">
        <is>
          <t>The 2nd Asian Workshop on Molecular Spectroscopy</t>
        </is>
      </c>
      <c r="F3021" s="7" t="inlineStr">
        <is>
          <t>https://conferences.iams.sinica.edu.tw/awms2018/</t>
        </is>
      </c>
      <c r="G3021" s="7" t="inlineStr">
        <is>
          <t>https://conferences.iams.sinica.edu.tw/awms2018/</t>
        </is>
      </c>
      <c r="H3021" s="7" t="inlineStr">
        <is>
          <t>https://conferences.iams.sinica.edu.tw/awms2018/</t>
        </is>
      </c>
      <c r="I3021" s="7" t="n"/>
      <c r="J3021" s="7" t="n"/>
      <c r="K3021" s="7" t="n"/>
      <c r="L3021" s="7" t="n"/>
      <c r="M3021" s="7" t="inlineStr">
        <is>
          <t>https://www.phy.ncu.edu.tw/news/the-2nd-asian-workshop-on-molecular-spectroscopy/</t>
        </is>
      </c>
      <c r="N3021" s="7" t="inlineStr">
        <is>
          <t>許慧君</t>
        </is>
      </c>
    </row>
    <row r="3022" ht="131" customHeight="1">
      <c r="A3022" s="7">
        <f>TRUE()</f>
        <v/>
      </c>
      <c r="B3022" s="7" t="inlineStr">
        <is>
          <t>其他</t>
        </is>
      </c>
      <c r="C3022" s="7" t="n"/>
      <c r="D3022" s="14" t="n">
        <v>43158</v>
      </c>
      <c r="E3022" s="7" t="inlineStr">
        <is>
          <t>107學年度第2梯次中大學生出國交換計畫申請簡章公告</t>
        </is>
      </c>
      <c r="F3022" s="9" t="inlineStr">
        <is>
          <t>相關資訊如下連結:
http://www.oia.ncu.edu.tw/index.php/tw/2013-03-21-11-37-43.html?id=1004
聯       絡
宋小姐
電       話
57084
電子郵件
sharon@ncu.edu.tw
相關網址
http://www.oia.ncu.edu.tw/index.php/tw/2013-03-21-11-37-43.html?id=1004</t>
        </is>
      </c>
      <c r="G3022" s="7" t="inlineStr">
        <is>
          <t>http://www.oia.ncu.edu.tw/index.php/tw/2013-03-21-11-37-43.h</t>
        </is>
      </c>
      <c r="H3022" s="7" t="inlineStr">
        <is>
          <t>http://www.oia.ncu.edu.tw/index.php/tw/2013-03-21-11-37-43.html?id=1004</t>
        </is>
      </c>
      <c r="I3022" s="7" t="inlineStr">
        <is>
          <t>http://www.oia.ncu.edu.tw/index.php/tw/2013-03-21-11-37-43.h</t>
        </is>
      </c>
      <c r="J3022" s="7" t="inlineStr">
        <is>
          <t>http://www.oia.ncu.edu.tw/index.php/tw/2013-03-21-11-37-43.html?id=1004</t>
        </is>
      </c>
      <c r="K3022" s="7" t="n"/>
      <c r="L3022" s="7" t="n"/>
      <c r="M3022" s="7" t="inlineStr">
        <is>
          <t>https://www.phy.ncu.edu.tw/news/107%e5%ad%b8%e5%b9%b4%e5%ba%a6%e7%ac%ac2%e6%a2%af%e6%ac%a1%e4%b8%ad%e5%a4%a7%e5%ad%b8%e7%94%9f%e5%87%ba%e5%9c%8b%e4%ba%a4%e6%8f%9b%e8%a8%88%e7%95%ab%e7%94%b3%e8%ab%8b%e7%b0%a1%e7%ab%a0%e5%85%ac/</t>
        </is>
      </c>
      <c r="N3022" s="7" t="inlineStr">
        <is>
          <t>許慧君</t>
        </is>
      </c>
    </row>
    <row r="3023">
      <c r="A3023" s="7">
        <f>TRUE()</f>
        <v/>
      </c>
      <c r="B3023" s="7" t="inlineStr">
        <is>
          <t>其他</t>
        </is>
      </c>
      <c r="C3023" s="7" t="n"/>
      <c r="D3023" s="14" t="n">
        <v>43158</v>
      </c>
      <c r="E3023" s="7" t="inlineStr">
        <is>
          <t>106服務學習課程成果</t>
        </is>
      </c>
      <c r="F3023" s="7" t="inlineStr">
        <is>
          <t>https://sites.google.com/view/ncu-physics-servicelearning/</t>
        </is>
      </c>
      <c r="G3023" s="7" t="inlineStr">
        <is>
          <t>https://sites.google.com/view/ncu-physics-servicelearning/</t>
        </is>
      </c>
      <c r="H3023" s="7" t="inlineStr">
        <is>
          <t>https://sites.google.com/view/ncu-physics-servicelearning/</t>
        </is>
      </c>
      <c r="I3023" s="7" t="n"/>
      <c r="J3023" s="7" t="n"/>
      <c r="K3023" s="7" t="n"/>
      <c r="L3023" s="7" t="n"/>
      <c r="M3023" s="7" t="inlineStr">
        <is>
          <t>https://www.phy.ncu.edu.tw/news/106%e6%9c%8d%e5%8b%99%e5%ad%b8%e7%bf%92%e8%aa%b2%e7%a8%8b%e6%88%90%e6%9e%9c/</t>
        </is>
      </c>
      <c r="N3023" s="7" t="inlineStr">
        <is>
          <t>許慧君</t>
        </is>
      </c>
    </row>
    <row r="3024" ht="40" customHeight="1">
      <c r="A3024" s="7">
        <f>TRUE()</f>
        <v/>
      </c>
      <c r="B3024" s="7" t="inlineStr">
        <is>
          <t>招生</t>
        </is>
      </c>
      <c r="C3024" s="7" t="n"/>
      <c r="D3024" s="14" t="n">
        <v>43154</v>
      </c>
      <c r="E3024" s="7" t="inlineStr">
        <is>
          <t>107學年度大學個人申請入學考生須知</t>
        </is>
      </c>
      <c r="F3024" s="9" t="inlineStr">
        <is>
          <t>國立中央大學107學年度大學個人申請入學考生須知（請考生務必詳讀）
請點選下面連結
107學年度大學「個人申請」入學考生須知（各系考生須知及報名繳費等資訊）</t>
        </is>
      </c>
      <c r="G3024" s="7" t="inlineStr">
        <is>
          <t>107學年度大學「個人申請」入學考生須知（各系考生須知及報名繳費等資訊）</t>
        </is>
      </c>
      <c r="H3024" s="7" t="inlineStr">
        <is>
          <t>http://pdc.adm.ncu.edu.tw/Admission/%E5%90%84%E9%A0%85%E6%8B%9B%E7%94%9F/%E5%A4%A7%E5%AD%B8%E7%94%84%E9%81%B8/107/index.htm</t>
        </is>
      </c>
      <c r="I3024" s="7" t="inlineStr">
        <is>
          <t>http://www.phy.ncu.edu.tw/wp-content/uploads/2018/02/考生須知_頁面</t>
        </is>
      </c>
      <c r="J3024" s="7" t="inlineStr">
        <is>
          <t>http://www.phy.ncu.edu.tw/wp-content/uploads/2018/02/考生須知_頁面_1.jpg</t>
        </is>
      </c>
      <c r="K3024" s="7" t="inlineStr">
        <is>
          <t>http://www.phy.ncu.edu.tw/wp-content/uploads/2018/02/考生須知_頁面</t>
        </is>
      </c>
      <c r="L3024" s="7" t="inlineStr">
        <is>
          <t>http://www.phy.ncu.edu.tw/wp-content/uploads/2018/02/考生須知_頁面_2.jpg</t>
        </is>
      </c>
      <c r="M3024" s="7" t="inlineStr">
        <is>
          <t>https://www.phy.ncu.edu.tw/news/107%e5%ad%b8%e5%b9%b4%e5%ba%a6%e5%a4%a7%e5%ad%b8%e5%80%8b%e4%ba%ba%e7%94%b3%e8%ab%8b%e5%85%a5%e5%ad%b8%e8%80%83%e7%94%9f%e9%a0%88%e7%9f%a5/</t>
        </is>
      </c>
      <c r="N3024" s="7" t="inlineStr">
        <is>
          <t>吳菁穗</t>
        </is>
      </c>
    </row>
    <row r="3025" ht="157" customHeight="1">
      <c r="A3025" s="7">
        <f>TRUE()</f>
        <v/>
      </c>
      <c r="B3025" s="7" t="inlineStr">
        <is>
          <t>獎學金</t>
        </is>
      </c>
      <c r="C3025" s="7" t="n"/>
      <c r="D3025" s="14" t="n">
        <v>43154</v>
      </c>
      <c r="E3025" s="7" t="inlineStr">
        <is>
          <t>106學年度國立中央大學蔡力行先生獎學金-優秀學生出國研修獎學金(申請截止日:3/19)</t>
        </is>
      </c>
      <c r="F3025" s="9" t="inlineStr">
        <is>
          <t>「蔡力行先生獎學金」即日起受理申請!
獎學金辦法蔡力行先生獎學金辦法
優秀學生出國研修獎學金由系所收件進行初審
有意申請者請於3/19前備妥下列文件送物理系辦
獎助學金管理系統https://scholarship.is.ncu.edu.tw/Scholarship/登錄申請表
歷年成績單
自傳(請詳述家庭背景、經濟狀況、優秀事蹟及生涯規劃，以五百字內為原則)。
出國研修計畫書
其他有利審查之文件
本獎學金發放獎學金的時間為107學年度，故申請者必須為已被國外學校所錄取，將於107學年度前往進修研習之交換生或修讀跨國雙學位之雙聯學位生；或申請者目前已在國外學校進修研習且研習時時橫跨107學年度者。</t>
        </is>
      </c>
      <c r="G3025" s="7" t="inlineStr">
        <is>
          <t>蔡力行先生獎學金辦法</t>
        </is>
      </c>
      <c r="H3025" s="7" t="inlineStr">
        <is>
          <t>http://www.phy.ncu.edu.tw/wp-content/uploads/2018/02/蔡力行先生獎學金辦法.pdf</t>
        </is>
      </c>
      <c r="I3025" s="7" t="inlineStr">
        <is>
          <t>https://scholarship.is.ncu.edu.tw/Scholarship/</t>
        </is>
      </c>
      <c r="J3025" s="7" t="inlineStr">
        <is>
          <t>https://scholarship.is.ncu.edu.tw/Scholarship/</t>
        </is>
      </c>
      <c r="K3025" s="7" t="n"/>
      <c r="L3025" s="7" t="n"/>
      <c r="M3025" s="7" t="inlineStr">
        <is>
          <t>https://www.phy.ncu.edu.tw/news/107%e5%ad%b8%e5%b9%b4%e5%ba%a6%e5%9c%8b%ef%a7%b7%e4%b8%ad%e5%a4%ae%e5%a4%a7%e5%ad%b8%e8%94%a1%ef%a6%8a%ef%a8%88%e5%85%88%e7%94%9f%e7%8d%8e%e5%ad%b8%ef%a4%8a-%e5%84%aa%e7%a7%80%e5%ad%b8%e7%94%9f/</t>
        </is>
      </c>
      <c r="N3025" s="7" t="inlineStr">
        <is>
          <t>許慧君</t>
        </is>
      </c>
    </row>
    <row r="3026" ht="66" customHeight="1">
      <c r="A3026" s="7">
        <f>TRUE()</f>
        <v/>
      </c>
      <c r="B3026" s="7" t="inlineStr">
        <is>
          <t>其他</t>
        </is>
      </c>
      <c r="C3026" s="7" t="n"/>
      <c r="D3026" s="14" t="n">
        <v>43154</v>
      </c>
      <c r="E3026" s="7" t="inlineStr">
        <is>
          <t>教務處「課程抵免修系統」自106學年度第2學期開始上線啟用</t>
        </is>
      </c>
      <c r="F3026" s="9" t="inlineStr">
        <is>
          <t>教務處「課程抵免修系統」自106學年度第2學期開始上線啟用，
欲辦理抵(免)修的同學請登入Portal-學生服務-教務系統-學生專區-課程抵免修申請，
按"新增"後，線上輸入資料，最後印出紙本抵修申請表，再送至開課單位/系辦審核。
教務處「課程抵免修系統」使用說明（請點入）
http://pdc.adm.ncu.edu.tw/postM/post/reg/20180223.pdf</t>
        </is>
      </c>
      <c r="G3026" s="7" t="inlineStr">
        <is>
          <t>教務處「課程抵免修系統」使用說明（請點入）</t>
        </is>
      </c>
      <c r="H3026" s="7" t="inlineStr">
        <is>
          <t>http://pdc.adm.ncu.edu.tw/postM/post/reg/20180223.pdf</t>
        </is>
      </c>
      <c r="I3026" s="7" t="n"/>
      <c r="J3026" s="7" t="n"/>
      <c r="K3026" s="7" t="n"/>
      <c r="L3026" s="7" t="n"/>
      <c r="M3026" s="7" t="inlineStr">
        <is>
          <t>https://www.phy.ncu.edu.tw/news/%e6%95%99%e5%8b%99%e8%99%95%e3%80%8c%e8%aa%b2%e7%a8%8b%e6%8a%b5%e5%85%8d%e4%bf%ae%e7%b3%bb%e7%b5%b1%e3%80%8d%e8%87%aa106%e5%ad%b8%e5%b9%b4%e5%ba%a6%e7%ac%ac2%e5%ad%b8%e6%9c%9f%e9%96%8b%e5%a7%8b/</t>
        </is>
      </c>
      <c r="N3026" s="7" t="inlineStr">
        <is>
          <t>吳菁穗</t>
        </is>
      </c>
    </row>
    <row r="3027" ht="79" customHeight="1">
      <c r="A3027" s="7">
        <f>TRUE()</f>
        <v/>
      </c>
      <c r="B3027" s="7" t="inlineStr">
        <is>
          <t>其他</t>
        </is>
      </c>
      <c r="C3027" s="7" t="n"/>
      <c r="D3027" s="14" t="n">
        <v>43154</v>
      </c>
      <c r="E3027" s="7" t="inlineStr">
        <is>
          <t>107年3月6日(二)10:00理學院院週會演講</t>
        </is>
      </c>
      <c r="F3027" s="9" t="inlineStr">
        <is>
          <t>本學期理學院院週會演講，本次院週會特邀請單維彰老師來分享對教育的看法與經驗，
請大一同學攜帶學生證，並準時出席與會，謝謝！
時間：107年3月6日(週二)10:00-12:00
地點：大講堂
講題：所謂教育
講者：單維彰老師(數學系/師培中心)</t>
        </is>
      </c>
      <c r="G3027" s="7" t="n"/>
      <c r="H3027" s="7" t="n"/>
      <c r="I3027" s="7" t="n"/>
      <c r="J3027" s="7" t="n"/>
      <c r="K3027" s="7" t="n"/>
      <c r="L3027" s="7" t="n"/>
      <c r="M3027" s="7" t="inlineStr">
        <is>
          <t>https://www.phy.ncu.edu.tw/news/107%e5%b9%b43%e6%9c%886%e6%97%a5%e4%ba%8c1000%e7%90%86%e5%ad%b8%e9%99%a2%e9%99%a2%e9%80%b1%e6%9c%83%e6%bc%94%e8%ac%9b/</t>
        </is>
      </c>
      <c r="N3027" s="7" t="inlineStr">
        <is>
          <t>吳菁穗</t>
        </is>
      </c>
    </row>
    <row r="3028" ht="53" customHeight="1">
      <c r="A3028" s="7">
        <f>TRUE()</f>
        <v/>
      </c>
      <c r="B3028" s="7" t="inlineStr">
        <is>
          <t>其他</t>
        </is>
      </c>
      <c r="C3028" s="7" t="n"/>
      <c r="D3028" s="14" t="n">
        <v>43152</v>
      </c>
      <c r="E3028" s="7" t="inlineStr">
        <is>
          <t xml:space="preserve">生物物理導論上課說明 </t>
        </is>
      </c>
      <c r="F3028" s="9" t="inlineStr">
        <is>
          <t>日期: 2018-02-27 星期二
時間: 10:00 AM
地點: 科四館 621
請有興趣修課的同學來參加，預先討論課程內容與課本。</t>
        </is>
      </c>
      <c r="G3028" s="7" t="n"/>
      <c r="H3028" s="7" t="n"/>
      <c r="I3028" s="7" t="n"/>
      <c r="J3028" s="7" t="n"/>
      <c r="K3028" s="7" t="n"/>
      <c r="L3028" s="7" t="n"/>
      <c r="M3028" s="7" t="inlineStr">
        <is>
          <t>https://www.phy.ncu.edu.tw/news/%e7%94%9f%e7%89%a9%e7%89%a9%e7%90%86%e5%b0%8e%e8%ab%96%e4%b8%8a%e8%aa%b2%e8%aa%aa%e6%98%8e/</t>
        </is>
      </c>
      <c r="N3028" s="7" t="inlineStr">
        <is>
          <t>許慧君</t>
        </is>
      </c>
    </row>
    <row r="3029" ht="105" customHeight="1">
      <c r="A3029" s="7">
        <f>TRUE()</f>
        <v/>
      </c>
      <c r="B3029" s="7" t="inlineStr">
        <is>
          <t>其他</t>
        </is>
      </c>
      <c r="C3029" s="7" t="n"/>
      <c r="D3029" s="14" t="n">
        <v>43152</v>
      </c>
      <c r="E3029" s="7" t="inlineStr">
        <is>
          <t>調整人工加退選辦理期間為3月5日~3月8日</t>
        </is>
      </c>
      <c r="F3029" s="9" t="inlineStr">
        <is>
          <t>公告：因應1062學期週三課程第一次上課時為原人工加退選最後一天，故調整人工加退選辦理期間為3月5日~3月8日，單純「週三時段課程」(人工加退選單僅有週三課程者)於人工加退選期間均免繳手續費
公告內容：
因應1062學期週三課程第一次上課時為人工加退選最後一天，
人工加退選日程延長一天，並調整如下：
人工加退選辦理期間：3月5日~3月8日
單純「週三時段課程」(人工加退選單僅有週三課程者)於人工加退選期間均免繳手續費。</t>
        </is>
      </c>
      <c r="G3029" s="7" t="n"/>
      <c r="H3029" s="7" t="n"/>
      <c r="I3029" s="7" t="n"/>
      <c r="J3029" s="7" t="n"/>
      <c r="K3029" s="7" t="n"/>
      <c r="L3029" s="7" t="n"/>
      <c r="M3029" s="7" t="inlineStr">
        <is>
          <t>https://www.phy.ncu.edu.tw/news/%e8%aa%bf%e6%95%b4%e4%ba%ba%e5%b7%a5%e5%8a%a0%e9%80%80%e9%81%b8%e8%be%a6%e7%90%86%e6%9c%9f%e9%96%93%e7%82%ba3%e6%9c%885%e6%97%a53%e6%9c%888%e6%97%a5/</t>
        </is>
      </c>
      <c r="N3029" s="7" t="inlineStr">
        <is>
          <t>許慧君</t>
        </is>
      </c>
    </row>
    <row r="3030" ht="66" customHeight="1">
      <c r="A3030" s="7">
        <f>TRUE()</f>
        <v/>
      </c>
      <c r="B3030" s="7" t="inlineStr">
        <is>
          <t>其他</t>
        </is>
      </c>
      <c r="C3030" s="7" t="n"/>
      <c r="D3030" s="14" t="n">
        <v>43152</v>
      </c>
      <c r="E3030" s="7" t="inlineStr">
        <is>
          <t>106學年度第二學期全校TA研習工作坊開放報名囉！</t>
        </is>
      </c>
      <c r="F3030" s="9" t="inlineStr">
        <is>
          <t>一、依據教育部「專科以上學校獎助生權益保障指導原則」及本校「教學助理暨獎助生管理要點」規定實施。
二、本學期有擔任課程助教者，請至少參加一次工作坊(如時間有衝突不克參加，亦可等候該工作坊上線後，參加線上課程，線上課程網站另行通知)。
三、報名網址：https://goo.gl/1DwqPU</t>
        </is>
      </c>
      <c r="G3030" s="7" t="inlineStr">
        <is>
          <t>https://goo.gl/1DwqPU</t>
        </is>
      </c>
      <c r="H3030" s="7" t="inlineStr">
        <is>
          <t>https://docs.google.com/forms/d/e/1FAIpQLSdhl2Xos7c-2prraDuKvh7AMxyU_nqc4SMb6OfAb2ZQO_qd1w/viewform</t>
        </is>
      </c>
      <c r="I3030" s="7" t="inlineStr">
        <is>
          <t>http://www.phy.ncu.edu.tw/wp-content/uploads/2018/02/tldc106</t>
        </is>
      </c>
      <c r="J3030" s="7" t="inlineStr">
        <is>
          <t>http://www.phy.ncu.edu.tw/wp-content/uploads/2018/02/tldc1062_TAs.jpg</t>
        </is>
      </c>
      <c r="K3030" s="7" t="n"/>
      <c r="L3030" s="7" t="n"/>
      <c r="M3030" s="7" t="inlineStr">
        <is>
          <t>https://www.phy.ncu.edu.tw/news/106%e5%ad%b8%e5%b9%b4%e5%ba%a6%e7%ac%ac%e4%ba%8c%e5%ad%b8%e6%9c%9f%e5%85%a8%e6%a0%a1ta%e7%a0%94%e7%bf%92%e5%b7%a5%e4%bd%9c%e5%9d%8a%e9%96%8b%e6%94%be%e5%a0%b1%e5%90%8d%e5%9b%89%ef%bc%81/</t>
        </is>
      </c>
      <c r="N3030" s="7" t="inlineStr">
        <is>
          <t>許慧君</t>
        </is>
      </c>
    </row>
    <row r="3031" ht="381" customHeight="1">
      <c r="A3031" s="7">
        <f>TRUE()</f>
        <v/>
      </c>
      <c r="B3031" s="7" t="inlineStr">
        <is>
          <t>演講</t>
        </is>
      </c>
      <c r="C3031" s="7" t="n"/>
      <c r="D3031" s="14" t="n">
        <v>43140</v>
      </c>
      <c r="E3031" s="7" t="inlineStr">
        <is>
          <t>Special Colloquium20180227- Chirality, topology, and hydrodynamics</t>
        </is>
      </c>
      <c r="F3031" s="9" t="inlineStr">
        <is>
          <t>Special Colloquium
Department of Physics, NCU
Chirality, topology, and hydrodynamics
Speaker
Dr. Yuji Hirono
Physics Department, Brookhaven National Laboratory
Date 2018.02.27 (Tue)
Time 14:00
Place S4-625
Abstract:
The concept of “chirality” appears in various fields of science.
In particle physics, massless fermions are characterized by chiralities (left- and right-handed ones). The conservation of chirality is broken by a quantum effect, called the chiral anomaly. Recent studies revealed that the chiral quantum anomaly gives rise to a new type of non-dissipative macroscopic transport phenomena, leading to the modification of the hydrodynamic theory. One such example is the Chiral Magnetic Effect (CME), which is the generation of an electric current along an applied magnetic field, in a chiral fluid where the number of left- and right-handed fermions are different.
Experimentally, the CME is discovered in Dirac semimetals in 2016 [1].It is also expected to occur at extremely high temperatures (~10^12 degrees) realized in ultra-relativistic heavy-ion collision experiments.In this talk, I’ll give an introduction to those fascinating phenomena. A close relation of the chiral anomaly with the topology of magnetic fields will be discussed [2]. The coupling of chiral fluids to dynamical electromagnetic fields leads to interesting phenomenological consequences such as the emergence of helical collective excitations and an inverse turbulent cascade [3].
[1] Q. Li, et al., Nature Physics 12, no. 6 (2016): 550-554.
[2] Y. Hirono, D. E. Kharzeev and Y.Yin, Phys. Rev. Lett. 117, no. 17,
172301 (2016).
[3] Y. Hirono, D. E. Kharzeev, Y. Yin, Phys.Rev. D92 (2015) no.12, 125031; K. Hattori, Y. Hirono, H. U. Yee, and Y. Yin [arXiv:1711.08450].</t>
        </is>
      </c>
      <c r="G3031" s="7" t="n"/>
      <c r="H3031" s="7" t="n"/>
      <c r="I3031" s="7" t="n"/>
      <c r="J3031" s="7" t="n"/>
      <c r="K3031" s="7" t="n"/>
      <c r="L3031" s="7" t="n"/>
      <c r="M3031" s="7" t="inlineStr">
        <is>
          <t>https://www.phy.ncu.edu.tw/news/special-colloquium20180227-chirality-topology-and-hydrodynamics/</t>
        </is>
      </c>
      <c r="N3031" s="7" t="inlineStr">
        <is>
          <t>劉怡貞</t>
        </is>
      </c>
    </row>
    <row r="3032" ht="27" customHeight="1">
      <c r="A3032" s="7">
        <f>TRUE()</f>
        <v/>
      </c>
      <c r="B3032" s="7" t="inlineStr">
        <is>
          <t>其他</t>
        </is>
      </c>
      <c r="C3032" s="7" t="n"/>
      <c r="D3032" s="14" t="n">
        <v>43139</v>
      </c>
      <c r="E3032" s="7" t="inlineStr">
        <is>
          <t>2018生活智慧「乘雲駕物」全國雲教授創意教材設計競賽</t>
        </is>
      </c>
      <c r="F3032" s="9" t="inlineStr">
        <is>
          <t>2018生活智慧「乘雲駕物」全國雲教授創意教材設計競賽
2018年全國高中物理探究暨科普教具創意競賽辦法</t>
        </is>
      </c>
      <c r="G3032" s="7" t="inlineStr">
        <is>
          <t>2018生活智慧「乘雲駕物」全國雲教授創意教材設計競賽</t>
        </is>
      </c>
      <c r="H3032" s="7" t="inlineStr">
        <is>
          <t>http://www.phy.ncu.edu.tw/wp-content/uploads/2018/02/2018生活智慧「乘雲駕物」全國雲教授創意教材設計競賽.pdf</t>
        </is>
      </c>
      <c r="I3032" s="7" t="inlineStr">
        <is>
          <t>2018年全國高中物理探究暨科普教具創意競賽辦法</t>
        </is>
      </c>
      <c r="J3032" s="7" t="inlineStr">
        <is>
          <t>http://www.phy.ncu.edu.tw/wp-content/uploads/2018/02/2018年全國高中物理探究暨科普教具創意競賽辦法-1.pdf</t>
        </is>
      </c>
      <c r="K3032" s="7" t="n"/>
      <c r="L3032" s="7" t="n"/>
      <c r="M3032" s="7" t="inlineStr">
        <is>
          <t>https://www.phy.ncu.edu.tw/news/2018%e7%94%9f%e6%b4%bb%e6%99%ba%e6%85%a7%e3%80%8c%e4%b9%98%e9%9b%b2%e9%a7%95%e7%89%a9%e3%80%8d%e5%85%a8%e5%9c%8b%e9%9b%b2%e6%95%99%e6%8e%88%e5%89%b5%e6%84%8f%e6%95%99%e6%9d%90%e8%a8%ad%e8%a8%88/</t>
        </is>
      </c>
      <c r="N3032" s="7" t="inlineStr">
        <is>
          <t>許慧君</t>
        </is>
      </c>
    </row>
    <row r="3033" ht="196" customHeight="1">
      <c r="A3033" s="7">
        <f>TRUE()</f>
        <v/>
      </c>
      <c r="B3033" s="7" t="inlineStr">
        <is>
          <t>獎學金</t>
        </is>
      </c>
      <c r="C3033" s="7" t="n"/>
      <c r="D3033" s="14" t="n">
        <v>43139</v>
      </c>
      <c r="E3033" s="7" t="inlineStr">
        <is>
          <t>107學年度中央大學校長獎學金(申請截止日:3/19)</t>
        </is>
      </c>
      <c r="F3033" s="9" t="inlineStr">
        <is>
          <t>獎勵本校表現優異之博士班研究生。每月35000元，一年。107學年度需在學。
校長獎學金處理要點
本獎學金申請資格為至少發表過一篇期刊論文，並成為該篇論文第一作者或通訊作者(內規)，且須為107學年度仍在學之學生。申請者本人不在國內者亦可提出申請，惟在簡報時必須找同學(不得為指導老師)代為簡報。
理學院將成立推薦甄試委員會召集所有申請者前來作簡報(每人15分鐘，其中10分鐘請同學針對其目前所作之研究作說明，另5分鐘由委員們發問)。會議時間訂於4/18(三)中午12:00。
申請程序
請至本校獎助學金管理系統https://scholarship.is.ncu.edu.tw/Scholarship/ 登錄基本資料。
博士班研究生校長獎申請表及「校長獎學金成果發表情形(院要求)」紙本及電子檔，請於3/19(一)前送物理系辦許小姐
提醒同學填寫申請表時，務必依照申請表「論文著述」之規定及範例詳列個人最近3年內(2015~)發表之學術性著作，不在期限內之論文著述切勿列入。「著作目錄」之填寫請依申請書內之範本規定填列。</t>
        </is>
      </c>
      <c r="G3033" s="7" t="inlineStr">
        <is>
          <t>校長獎學金處理要點</t>
        </is>
      </c>
      <c r="H3033" s="7" t="inlineStr">
        <is>
          <t>http://www.phy.ncu.edu.tw/wp-content/uploads/2018/02/校長獎學金處理要點-1.pdf</t>
        </is>
      </c>
      <c r="I3033" s="7" t="inlineStr">
        <is>
          <t>校長獎申請表</t>
        </is>
      </c>
      <c r="J3033" s="7" t="inlineStr">
        <is>
          <t>http://www.phy.ncu.edu.tw/wp-content/uploads/2018/02/校長獎申請表-1.doc</t>
        </is>
      </c>
      <c r="K3033" s="7" t="inlineStr">
        <is>
          <t>校長獎學金成果發表情形(院要求)</t>
        </is>
      </c>
      <c r="L3033" s="7" t="inlineStr">
        <is>
          <t>http://www.phy.ncu.edu.tw/wp-content/uploads/2018/02/校長獎學金成果發表情形院要求.xls</t>
        </is>
      </c>
      <c r="M3033" s="7" t="inlineStr">
        <is>
          <t>https://www.phy.ncu.edu.tw/news/107%e5%ad%b8%e5%b9%b4%e5%ba%a6%e4%b8%ad%e5%a4%ae%e5%a4%a7%e5%ad%b8%e6%a0%a1%e9%95%b7%e7%8d%8e%e5%ad%b8%e9%87%91%e7%94%b3%e8%ab%8b%e6%88%aa%e6%ad%a2%e6%97%a53-19/</t>
        </is>
      </c>
      <c r="N3033" s="7" t="inlineStr">
        <is>
          <t>許慧君</t>
        </is>
      </c>
    </row>
    <row r="3034">
      <c r="A3034" s="7">
        <f>TRUE()</f>
        <v/>
      </c>
      <c r="B3034" s="7" t="inlineStr">
        <is>
          <t>其他</t>
        </is>
      </c>
      <c r="C3034" s="7" t="n"/>
      <c r="D3034" s="14" t="n">
        <v>43139</v>
      </c>
      <c r="E3034" s="7" t="inlineStr">
        <is>
          <t>106學年度第2學期圖書館利用課程已開放報名~</t>
        </is>
      </c>
      <c r="F3034" s="7" t="inlineStr">
        <is>
          <t>報名網站：http://rapid.lib.ncu.edu.tw:8080/course/info.php?y=2018&amp;m=3</t>
        </is>
      </c>
      <c r="G3034" s="7" t="inlineStr">
        <is>
          <t>http://rapid.lib.ncu.edu.tw:8080/course/info.php?y=2018&amp;m=3</t>
        </is>
      </c>
      <c r="H3034" s="7" t="inlineStr">
        <is>
          <t>http://rapid.lib.ncu.edu.tw:8080/course/info.php?y=2018&amp;m=3</t>
        </is>
      </c>
      <c r="I3034" s="7" t="inlineStr">
        <is>
          <t>http://www.phy.ncu.edu.tw/wp-content/uploads/2018/02/106_pos</t>
        </is>
      </c>
      <c r="J3034" s="7" t="inlineStr">
        <is>
          <t>http://www.phy.ncu.edu.tw/wp-content/uploads/2018/02/106_poster.jpg</t>
        </is>
      </c>
      <c r="K3034" s="7" t="n"/>
      <c r="L3034" s="7" t="n"/>
      <c r="M3034" s="7" t="inlineStr">
        <is>
          <t>https://www.phy.ncu.edu.tw/news/106%e5%ad%b8%e5%b9%b4%e5%ba%a6%e7%ac%ac2%e5%ad%b8%e6%9c%9f%e5%9c%96%e6%9b%b8%e9%a4%a8%e5%88%a9%e7%94%a8%e8%aa%b2%e7%a8%8b%e5%b7%b2%e9%96%8b%e6%94%be%e5%a0%b1%e5%90%8d/</t>
        </is>
      </c>
      <c r="N3034" s="7" t="inlineStr">
        <is>
          <t>許慧君</t>
        </is>
      </c>
    </row>
    <row r="3035" ht="53" customHeight="1">
      <c r="A3035" s="7">
        <f>TRUE()</f>
        <v/>
      </c>
      <c r="B3035" s="7" t="inlineStr">
        <is>
          <t>其他</t>
        </is>
      </c>
      <c r="C3035" s="7" t="n"/>
      <c r="D3035" s="14" t="n">
        <v>43138</v>
      </c>
      <c r="E3035" s="7" t="inlineStr">
        <is>
          <t>106(二)課程加退選期間為2月7日~2月13日、2月21日~3月1日(春節期間2月14日~2月20日不開放選課)</t>
        </is>
      </c>
      <c r="F3035" s="9" t="inlineStr">
        <is>
          <t>加退選期間：
2月7日早上9:00開始~2月13日晚上12:00截止
2月21日早上9:00開始~3月1日晚上12:00截止
春節期間2月14日~2月20日暫停選課及分發</t>
        </is>
      </c>
      <c r="G3035" s="7" t="n"/>
      <c r="H3035" s="7" t="n"/>
      <c r="I3035" s="7" t="n"/>
      <c r="J3035" s="7" t="n"/>
      <c r="K3035" s="7" t="n"/>
      <c r="L3035" s="7" t="n"/>
      <c r="M3035" s="7" t="inlineStr">
        <is>
          <t>https://www.phy.ncu.edu.tw/news/106%e4%ba%8c%e8%aa%b2%e7%a8%8b%e5%8a%a0%e9%80%80%e9%81%b8%e6%9c%9f%e9%96%93%e7%82%ba2%e6%9c%887%e6%97%a52%e6%9c%8813%e6%97%a5%e3%80%812%e6%9c%8821%e6%97%a53%e6%9c%881%e6%97%a5%e6%98%a5%e7%af%80/</t>
        </is>
      </c>
      <c r="N3035" s="7" t="inlineStr">
        <is>
          <t>許慧君</t>
        </is>
      </c>
    </row>
    <row r="3036" ht="53" customHeight="1">
      <c r="A3036" s="7">
        <f>TRUE()</f>
        <v/>
      </c>
      <c r="B3036" s="7" t="inlineStr">
        <is>
          <t>其他</t>
        </is>
      </c>
      <c r="C3036" s="7" t="n"/>
      <c r="D3036" s="14" t="n">
        <v>43138</v>
      </c>
      <c r="E3036" s="7" t="inlineStr">
        <is>
          <t>量子力學II(Quantum Mechanics II)公告</t>
        </is>
      </c>
      <c r="F3036" s="9" t="inlineStr">
        <is>
          <t>選修量子力學II的同學請於二月二十二日(星期四)中午12:00於S4-621討論調整上課時間。
Quantum Mechanics II: discussion for changing lecture hours
22 Feb. 2018 (Thursday)
12:00 @ S4-621</t>
        </is>
      </c>
      <c r="G3036" s="7" t="n"/>
      <c r="H3036" s="7" t="n"/>
      <c r="I3036" s="7" t="n"/>
      <c r="J3036" s="7" t="n"/>
      <c r="K3036" s="7" t="n"/>
      <c r="L3036" s="7" t="n"/>
      <c r="M3036" s="7" t="inlineStr">
        <is>
          <t>https://www.phy.ncu.edu.tw/news/%e9%87%8f%e5%ad%90%e5%8a%9b%e5%ad%b8iiquantum-mechanics-ii%e5%85%ac%e5%91%8a/</t>
        </is>
      </c>
      <c r="N3036" s="7" t="inlineStr">
        <is>
          <t>許慧君</t>
        </is>
      </c>
    </row>
    <row r="3037">
      <c r="A3037" s="7">
        <f>TRUE()</f>
        <v/>
      </c>
      <c r="B3037" s="7" t="inlineStr">
        <is>
          <t>獎學金</t>
        </is>
      </c>
      <c r="C3037" s="7" t="n"/>
      <c r="D3037" s="14" t="n">
        <v>43137</v>
      </c>
      <c r="E3037" s="7" t="inlineStr">
        <is>
          <t>106-2學期校內專屬獎學金</t>
        </is>
      </c>
      <c r="F3037" s="7" t="inlineStr">
        <is>
          <t>106-2校內專屬獎學金一覽表</t>
        </is>
      </c>
      <c r="G3037" s="7" t="inlineStr">
        <is>
          <t>106-2校內專屬獎學金一覽表</t>
        </is>
      </c>
      <c r="H3037" s="7" t="inlineStr">
        <is>
          <t>http://www.phy.ncu.edu.tw/wp-content/uploads/2018/02/106-2校內專屬獎學金一覽表.pdf</t>
        </is>
      </c>
      <c r="I3037" s="7" t="n"/>
      <c r="J3037" s="7" t="n"/>
      <c r="K3037" s="7" t="n"/>
      <c r="L3037" s="7" t="n"/>
      <c r="M3037" s="7" t="inlineStr">
        <is>
          <t>https://www.phy.ncu.edu.tw/news/106-2%e5%ad%b8%e6%9c%9f%e6%a0%a1%e5%85%a7%e5%b0%88%e5%b1%ac%e7%8d%8e%e5%ad%b8%e9%87%91/</t>
        </is>
      </c>
      <c r="N3037" s="7" t="inlineStr">
        <is>
          <t>許慧君</t>
        </is>
      </c>
    </row>
    <row r="3038" ht="118" customHeight="1">
      <c r="A3038" s="7">
        <f>TRUE()</f>
        <v/>
      </c>
      <c r="B3038" s="7" t="inlineStr">
        <is>
          <t>獎學金</t>
        </is>
      </c>
      <c r="C3038" s="7" t="n"/>
      <c r="D3038" s="14" t="n">
        <v>43137</v>
      </c>
      <c r="E3038" s="7" t="inlineStr">
        <is>
          <t>107學年度朱順一合勤獎學金(申請截止日:3/19)</t>
        </is>
      </c>
      <c r="F3038" s="9" t="inlineStr">
        <is>
          <t>朱順一合勤奬學金辦法
申請資格：
一、學業優良獎學金須為正式學籍之大學部三年級學生(不含延長修業學生及在職生)
二、操行成績在八十分以上且無懲處紀錄。
申請方式:
至本校獎助學金管理系統https://scholarship.is.ncu.edu.tw/Scholarship/登錄基本資料。
朱順一獎學金申請表
備妥申請表及連同「學生成績名次證明書」(紙本及電子檔)
於3/19(一)前送物理系辦許小姐</t>
        </is>
      </c>
      <c r="G3038" s="7" t="inlineStr">
        <is>
          <t>朱順一合勤奬學金辦法</t>
        </is>
      </c>
      <c r="H3038" s="7" t="inlineStr">
        <is>
          <t>https://cis.ncu.edu.tw/Scholarship/scholar/newScholar_getFile?download_key=107088rule_file&amp;openid.ns=http%3A%2F%2Fspecs.openid.net%2Fauth%2F2.0&amp;openid.op_endpoint=https%3A%2F%2Fportal.ncu.edu.tw%2Fendpoint&amp;openid.claimed_id=https%3A%2F%2Fportal.ncu.edu.tw%2Fuser%2FN327624&amp;openid.response_nonce=2018-02-06T03%3A37%3A51Z0&amp;openid.mode=id_res&amp;openid.identity=https%3A%2F%2Fportal.ncu.edu.tw%2Fuser%2FN327624&amp;openid.return_to=https%3A%2F%2Fcis.ncu.edu.tw%2FScholarship%2Fscholar%2FnewScholar_getFile%3Fdownload_key%3D107088rule_file&amp;openid.assoc_handle=1516676663050-14736&amp;openid.signed=op_endpoint%2Cclaimed_id%2Cidentity%2Creturn_to%2Cresponse_nonce%2Cassoc_handle%2Cns.ext1%2Cext1.mode%2Cext1.type.user_roles%2Cext1.value.user_roles%2Cext1.type.contact_email%2Cext1.value.contact_email&amp;openid.sig=WYYSaKRQi011BhbeUNHb4esUQSahYdg5IFA98bCFjGI%3D&amp;openid.ns.ext1=http%3A%2F%2Fopenid.net%2Fsrv%2Fax%2F1.0&amp;openid.ext1.mode=fetch_response&amp;openid.ext1.type.user_roles=http%3A%2F%2Faxschema.org%2Fuser%2Froles&amp;openid.ext1.value.user_roles=%5B%22ROLE_T200%22%2C%22ROLE_USER%22%2C%22ROLE_T220%22%2C%22ROLE_FACULTY%22%2C%22ROLE_LDAP%22%5D&amp;openid.ext1.type.contact_email=http%3A%2F%2Faxschema.org%2Fcontact%2Femail&amp;openid.ext1.value.contact_email=</t>
        </is>
      </c>
      <c r="I3038" s="7" t="inlineStr">
        <is>
          <t>https://scholarship.is.ncu.edu.tw/Scholarship/</t>
        </is>
      </c>
      <c r="J3038" s="7" t="inlineStr">
        <is>
          <t>https://scholarship.is.ncu.edu.tw/Scholarship/</t>
        </is>
      </c>
      <c r="K3038" s="7" t="inlineStr">
        <is>
          <t>朱順一獎學金申請表</t>
        </is>
      </c>
      <c r="L3038" s="7" t="inlineStr">
        <is>
          <t>http://www.phy.ncu.edu.tw/wp-content/uploads/2018/02/朱順一獎學金申請表.doc</t>
        </is>
      </c>
      <c r="M3038" s="7" t="inlineStr">
        <is>
          <t>https://www.phy.ncu.edu.tw/news/107%e5%ad%b8%e5%b9%b4%e5%ba%a6%e6%9c%b1%e9%a0%86%e4%b8%80%e5%90%88%e5%8b%a4%e7%8d%8e%e5%ad%b8%e9%87%91%e7%94%b3%e8%ab%8b%e6%88%aa%e6%ad%a2%e6%97%a53-19/</t>
        </is>
      </c>
      <c r="N3038" s="7" t="inlineStr">
        <is>
          <t>許慧君</t>
        </is>
      </c>
    </row>
    <row r="3039" ht="27" customHeight="1">
      <c r="A3039" s="7">
        <f>TRUE()</f>
        <v/>
      </c>
      <c r="B3039" s="7" t="inlineStr">
        <is>
          <t>獎學金</t>
        </is>
      </c>
      <c r="C3039" s="7" t="n"/>
      <c r="D3039" s="14" t="n">
        <v>43137</v>
      </c>
      <c r="E3039" s="7" t="inlineStr">
        <is>
          <t>106-2學期中央大學優秀學生獎學金申請公告(申請截止日:3/19)</t>
        </is>
      </c>
      <c r="F3039" s="9" t="inlineStr">
        <is>
          <t>國立中央大學優秀學生獎金辦法
申請表:獎助學金系統https://scholarship.is.ncu.edu.tw/Scholarship/home</t>
        </is>
      </c>
      <c r="G3039" s="7" t="inlineStr">
        <is>
          <t>國立中央大學優秀學生獎金辦法</t>
        </is>
      </c>
      <c r="H3039" s="7" t="inlineStr">
        <is>
          <t>http://www.phy.ncu.edu.tw/wp-content/uploads/2018/02/國立中央大學優秀學生獎金辦法.pdf</t>
        </is>
      </c>
      <c r="I3039" s="7" t="inlineStr">
        <is>
          <t>https://scholarship.is.ncu.edu.tw/Scholarship/home</t>
        </is>
      </c>
      <c r="J3039" s="7" t="inlineStr">
        <is>
          <t>https://scholarship.is.ncu.edu.tw/Scholarship/home</t>
        </is>
      </c>
      <c r="K3039" s="7" t="n"/>
      <c r="L3039" s="7" t="n"/>
      <c r="M3039" s="7" t="inlineStr">
        <is>
          <t>https://www.phy.ncu.edu.tw/news/106-2%e5%ad%b8%e6%9c%9f%e4%b8%ad%e5%a4%ae%e5%a4%a7%e5%ad%b8%e5%84%aa%e7%a7%80%e5%ad%b8%e7%94%9f%e7%8d%8e%e5%ad%b8%e9%87%91%e7%94%b3%e8%ab%8b%e5%85%ac%e5%91%8a%e7%94%b3%e8%ab%8b%e6%88%aa%e6%ad%a2/</t>
        </is>
      </c>
      <c r="N3039" s="7" t="inlineStr">
        <is>
          <t>許慧君</t>
        </is>
      </c>
    </row>
    <row r="3040" ht="27" customHeight="1">
      <c r="A3040" s="7">
        <f>TRUE()</f>
        <v/>
      </c>
      <c r="B3040" s="7" t="inlineStr">
        <is>
          <t>其他</t>
        </is>
      </c>
      <c r="C3040" s="7" t="n"/>
      <c r="D3040" s="14" t="n">
        <v>43136</v>
      </c>
      <c r="E3040" s="7" t="inlineStr">
        <is>
          <t>失物招領(107.02.05)</t>
        </is>
      </c>
      <c r="F3040" s="9" t="inlineStr">
        <is>
          <t>有遺失下列物品者，請儘速至物理系辦
(S4-629)認領，未領取物品將於107.03.02清除。</t>
        </is>
      </c>
      <c r="G3040" s="7" t="inlineStr">
        <is>
          <t>http://www.phy.ncu.edu.tw/wp-content/uploads/2018/02/1-1.jpg</t>
        </is>
      </c>
      <c r="H3040" s="7" t="inlineStr">
        <is>
          <t>http://www.phy.ncu.edu.tw/wp-content/uploads/2018/02/1-1.jpg</t>
        </is>
      </c>
      <c r="I3040" s="7" t="n"/>
      <c r="J3040" s="7" t="n"/>
      <c r="K3040" s="7" t="n"/>
      <c r="L3040" s="7" t="n"/>
      <c r="M3040" s="7" t="inlineStr">
        <is>
          <t>https://www.phy.ncu.edu.tw/news/%e5%a4%b1%e7%89%a9%e6%8b%9b%e9%a0%98107-02-05/</t>
        </is>
      </c>
      <c r="N3040" s="7" t="inlineStr">
        <is>
          <t>許慧君</t>
        </is>
      </c>
    </row>
    <row r="3041" ht="321" customHeight="1">
      <c r="A3041" s="7">
        <f>TRUE()</f>
        <v/>
      </c>
      <c r="B3041" s="7" t="inlineStr">
        <is>
          <t>演講</t>
        </is>
      </c>
      <c r="C3041" s="7" t="n"/>
      <c r="D3041" s="14" t="n">
        <v>43130</v>
      </c>
      <c r="E3041" s="7" t="inlineStr">
        <is>
          <t>Special Colloquium20180207- Opening of multi-messenger Astronomy in Taiwan</t>
        </is>
      </c>
      <c r="F3041" s="9" t="inlineStr">
        <is>
          <t>Special Colloquium
Department of Physics, NCU
Photonic Metasurfaces for Light Manipulation in Demand
Speaker
Dr. Yuki Inoue
Institute of Physics, Academia Sinica
Date 2018.02.07 (Wed)
Time 11:00
Place S4-625
Abstract:
The discovery of Gravitational Wave (GW) marked an opening of a new era of multi-messenger
GW astronomy. Exploring the new physics under the extreme gravity condition and eventually challenge the fundamental physics such as General Relativity and Cosmology in high precision, accurate calibration of the GW form is essential.
Our group is working on KAGRA, which employs 3km-scale interferometer with the cryogenic and underground location technology that will be used in next-generation experiments. We expect to solve the degeneracies of parameters with world wide observation, and in particular, the polarization of GWs. Joint LIGO-Virgo-KAGRA (LVK) observations from 2019 will put us on the frontiers of GW astronomy and cosmology. We developed the photon calibrator for KAGRA, which can push the mirror surface with photon pressure. Thanks to this technology, we can reach the precision of amplitude and phase of the gravitational wave to 1% and 1 degree, respectively.
In this talk, we report the progress of the KAGRA calibration and future plans for accurate
measurement of GWs and their implications on the fundamental physics.</t>
        </is>
      </c>
      <c r="G3041" s="7" t="n"/>
      <c r="H3041" s="7" t="n"/>
      <c r="I3041" s="7" t="n"/>
      <c r="J3041" s="7" t="n"/>
      <c r="K3041" s="7" t="n"/>
      <c r="L3041" s="7" t="n"/>
      <c r="M3041" s="7" t="inlineStr">
        <is>
          <t>https://www.phy.ncu.edu.tw/news/special-colloquium20180207-opening-of-multi-messenger-astronomy-in-taiwan/</t>
        </is>
      </c>
      <c r="N3041" s="7" t="inlineStr">
        <is>
          <t>劉怡貞</t>
        </is>
      </c>
    </row>
    <row r="3042">
      <c r="A3042" s="7">
        <f>TRUE()</f>
        <v/>
      </c>
      <c r="B3042" s="7" t="inlineStr">
        <is>
          <t>其他</t>
        </is>
      </c>
      <c r="C3042" s="7" t="n"/>
      <c r="D3042" s="14" t="n">
        <v>43129</v>
      </c>
      <c r="E3042" s="7" t="inlineStr">
        <is>
          <t>MATLAB及Simulink全校授權</t>
        </is>
      </c>
      <c r="F3042" s="7" t="n"/>
      <c r="G3042" s="7" t="inlineStr">
        <is>
          <t>http://www.phy.ncu.edu.tw/wp-content/uploads/2018/01/2018中央授</t>
        </is>
      </c>
      <c r="H3042" s="7" t="inlineStr">
        <is>
          <t>http://www.phy.ncu.edu.tw/wp-content/uploads/2018/01/2018中央授權說明.jpg</t>
        </is>
      </c>
      <c r="I3042" s="7" t="n"/>
      <c r="J3042" s="7" t="n"/>
      <c r="K3042" s="7" t="n"/>
      <c r="L3042" s="7" t="n"/>
      <c r="M3042" s="7" t="inlineStr">
        <is>
          <t>https://www.phy.ncu.edu.tw/news/matlab%e5%8f%8asimulink%e5%85%a8%e6%a0%a1%e6%8e%88%e6%ac%8a/</t>
        </is>
      </c>
      <c r="N3042" s="7" t="inlineStr">
        <is>
          <t>許慧君</t>
        </is>
      </c>
    </row>
    <row r="3043" ht="381" customHeight="1">
      <c r="A3043" s="7">
        <f>TRUE()</f>
        <v/>
      </c>
      <c r="B3043" s="7" t="inlineStr">
        <is>
          <t>其他</t>
        </is>
      </c>
      <c r="C3043" s="7" t="n"/>
      <c r="D3043" s="14" t="n">
        <v>43129</v>
      </c>
      <c r="E3043" s="7" t="inlineStr">
        <is>
          <t>106-2物理系研究生申請學分抵免、免修 Course Credit Exemption and Waiver</t>
        </is>
      </c>
      <c r="F3043" s="9" t="inlineStr">
        <is>
          <t>時間：2/1-3/1
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申請法規Regulations：
*國立中央大學學分抵免辦法(http://pdc.adm.ncu.edu.tw/rule/rule105/13-0-1.pdf )
National Central University Course Credit Waiver Guidelines(http://pdc.adm.ncu.edu.tw/eng/rule/NCU_Doc13_0_ed.pdf)
*物理學系博士班研究生學分抵免辦法Regulation of Credit Transfer – the Ph.D. Programs
*物理學系碩士班研究生學分抵免辦法Regulation of Credit Transfer – the Master Program
*物理學系生物物理碩士班研究生學分抵免辦法Regulation of Credit Transfer- Master Program in Biophysics
申請表Application Form：
抵免：國立中央大學學生學分抵免申請表Guidelines for Credits Exemption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(如博士班修業辦法註2: 如因研究所需，學生經指導教授同意後，由課程委員會審核通過，可修習本校及台聯大博士班(含碩博同修)課程，以減少上述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G3043" s="7" t="inlineStr">
        <is>
          <t>http://pdc.adm.ncu.edu.tw/rule/rule105/13-0-1.pdf</t>
        </is>
      </c>
      <c r="H3043" s="7" t="inlineStr">
        <is>
          <t>http://pdc.adm.ncu.edu.tw/rule/rule105/13-0-1.pdf</t>
        </is>
      </c>
      <c r="I3043" s="7" t="inlineStr">
        <is>
          <t>http://pdc.adm.ncu.edu.tw/eng/rule/NCU_Doc13_0_ed.pdf</t>
        </is>
      </c>
      <c r="J3043" s="7" t="inlineStr">
        <is>
          <t>http://pdc.adm.ncu.edu.tw/eng/rule/NCU_Doc13_0_ed.pdf</t>
        </is>
      </c>
      <c r="K3043" s="7" t="inlineStr">
        <is>
          <t>物理學系博士班研究生學分抵免辦法Regulation of Credit Transfer – the Ph.D. Pr</t>
        </is>
      </c>
      <c r="L3043" s="7" t="inlineStr">
        <is>
          <t>https://www.phy.ncu.edu.tw/wp-content/uploads/2017/11/%E7%89%A9%E7%90%86%E7%B3%BB%E5%8D%9A%E5%A3%AB%E7%8F%AD%E7%A0%94%E7%A9%B6%E7%94%9F%E5%85%88%E4%BF%AE%E8%AA%B2%E7%A8%8B%E6%8A%B5%E5%85%8D%E8%BE%A6%E6%B3%95%EF%BC%88971015%E6%95%99%E5%8B%99%E6%9C%83%E8%AD%B0%E6%A0%B8%E5%82%99%EF%BC%89.pdf</t>
        </is>
      </c>
      <c r="M3043" s="7" t="inlineStr">
        <is>
          <t>https://www.phy.ncu.edu.tw/news/106-2%e7%89%a9%e7%90%86%e7%b3%bb%e7%a0%94%e7%a9%b6%e7%94%9f%e7%94%b3%e8%ab%8b%e5%ad%b8%e5%88%86%e6%8a%b5%e5%85%8d%e3%80%81%e5%85%8d%e4%bf%ae-course-credit-exemption-and-waiver/</t>
        </is>
      </c>
      <c r="N3043" s="7" t="inlineStr">
        <is>
          <t>許慧君</t>
        </is>
      </c>
    </row>
    <row r="3044" ht="131" customHeight="1">
      <c r="A3044" s="7">
        <f>TRUE()</f>
        <v/>
      </c>
      <c r="B3044" s="7" t="inlineStr">
        <is>
          <t>獎學金</t>
        </is>
      </c>
      <c r="C3044" s="7" t="n"/>
      <c r="D3044" s="14" t="n">
        <v>43129</v>
      </c>
      <c r="E3044" s="7" t="inlineStr">
        <is>
          <t>106-2學期物理系聚碩科技獎學金申請公告(申請截止日:3/19)</t>
        </is>
      </c>
      <c r="F3044" s="9" t="inlineStr">
        <is>
          <t>2018.04-2018.09出國申請案
受理期間：2/5(一)~3/19(一)，逾時不予受理。Application period : 2/5 (Mon) ~ 3/19 (Mon). Please note that applications submitted past this date will not be processed.
申請方式:至本校獎學金申請系統填寫申請表，連同所需相關資料繳交系辦。How to apply: Fill out the application forms provided by the NCU scholarship application system, including all required supplementary information and turn in the form to the department office.
https://scholarship.is.ncu.edu.tw
國立中央大學物理學系聚碩科技獎學金辦法(1051004系務會議)
國立中央大學物理學系聚碩科技獎學金申請表</t>
        </is>
      </c>
      <c r="G3044" s="7" t="inlineStr">
        <is>
          <t>https://scholarship.is.ncu.edu.tw</t>
        </is>
      </c>
      <c r="H3044" s="7" t="inlineStr">
        <is>
          <t>https://scholarship.is.ncu.edu.tw/Scholarship/home</t>
        </is>
      </c>
      <c r="I3044" s="7" t="inlineStr">
        <is>
          <t>國立中央大學物理學系聚碩科技獎學金辦法(1051004系務會議)</t>
        </is>
      </c>
      <c r="J3044" s="7" t="inlineStr">
        <is>
          <t>http://www.phy.ncu.edu.tw/wp-content/uploads/2018/01/國立中央大學物理學系聚碩科技獎學金辦法1051004系務會議.pdf</t>
        </is>
      </c>
      <c r="K3044" s="7" t="inlineStr">
        <is>
          <t>國立中央大學物理學系聚碩科技獎學金申請表</t>
        </is>
      </c>
      <c r="L3044" s="7" t="inlineStr">
        <is>
          <t>http://www.phy.ncu.edu.tw/wp-content/uploads/2018/01/國立中央大學物理學系聚碩科技獎學金申請表.doc</t>
        </is>
      </c>
      <c r="M3044" s="7" t="inlineStr">
        <is>
          <t>https://www.phy.ncu.edu.tw/news/106-2%e5%ad%b8%e6%9c%9f%e7%89%a9%e7%90%86%e7%b3%bb%e8%81%9a%e7%a2%a9%e7%a7%91%e6%8a%80%e7%8d%8e%e5%ad%b8%ef%a4%8a%e7%94%b3%e8%ab%8b%e5%85%ac%e5%91%8a%e7%94%b3%e8%ab%8b%e6%88%aa%e6%ad%a2%e6%97%a53-5/</t>
        </is>
      </c>
      <c r="N3044" s="7" t="inlineStr">
        <is>
          <t>許慧君</t>
        </is>
      </c>
    </row>
    <row r="3045" ht="157" customHeight="1">
      <c r="A3045" s="7">
        <f>TRUE()</f>
        <v/>
      </c>
      <c r="B3045" s="7" t="inlineStr">
        <is>
          <t>獎學金</t>
        </is>
      </c>
      <c r="C3045" s="7" t="n"/>
      <c r="D3045" s="14" t="n">
        <v>43129</v>
      </c>
      <c r="E3045" s="7" t="inlineStr">
        <is>
          <t>106-2學期物理系上詮光纖獎學金FOCI Scholarship申請公告(申請截止日:3/19)</t>
        </is>
      </c>
      <c r="F3045" s="9" t="inlineStr">
        <is>
          <t>受理期間：2/5(一)~3/19(一)，逾時不予受理。Application period : 2/5 (Mon) ~ 3/19 (Mon). Please note that applications submitted past this date will not be processed.
申請方式:至本校獎學金申請系統填寫申請表，連同所需相關資料繳交系辦。How to apply: Fill out the application forms provided by the NCU scholarship application system, including all required supplementary information and turn in the form to the department office.
https://scholarship.is.ncu.edu.tw
國立中央大學物理學系上銓光纖獎學金受理申請公告(FOCI scholarship application Notice for the 106 academic year)
國立中央大學物理學系上詮光纖獎學金辦法(FOCI Scholarship Application Procedure)
國立中央大學物理學系上詮光纖獎學金申請表(FOCI scholarship application form for financial assistance for students studying abroad)</t>
        </is>
      </c>
      <c r="G3045" s="7" t="inlineStr">
        <is>
          <t>https://scholarship.is.ncu.edu.tw</t>
        </is>
      </c>
      <c r="H3045" s="7" t="inlineStr">
        <is>
          <t>https://scholarship.is.ncu.edu.tw/Scholarship/home</t>
        </is>
      </c>
      <c r="I3045" s="7" t="inlineStr">
        <is>
          <t xml:space="preserve">國立中央大學物理學系上銓光纖獎學金受理申請公告(FOCI scholarship application Notice </t>
        </is>
      </c>
      <c r="J3045" s="7" t="inlineStr">
        <is>
          <t>http://www.phy.ncu.edu.tw/wp-content/uploads/2018/01/國立中央大學物理學系上銓光纖獎學金受理申請公告FOCI-scholarship-application-Notice-for-the-105-academic-year-2.pdf</t>
        </is>
      </c>
      <c r="K3045" s="7" t="inlineStr">
        <is>
          <t>國立中央大學物理學系上詮光纖獎學金辦法(FOCI Scholarship Application Procedure)</t>
        </is>
      </c>
      <c r="L3045" s="7" t="inlineStr">
        <is>
          <t>http://www.phy.ncu.edu.tw/wp-content/uploads/2018/01/國立中央大學物理學系上詮光纖獎學金辦法FOCI-Scholarship-Application-Procedure.pdf</t>
        </is>
      </c>
      <c r="M3045" s="7" t="inlineStr">
        <is>
          <t>https://www.phy.ncu.edu.tw/news/106-2%e5%ad%b8%e6%9c%9f%e7%89%a9%e7%90%86%e7%b3%bb%e4%b8%8a%e8%a9%ae%e5%85%89%e7%ba%96%e7%8d%8e%e5%ad%b8%e9%87%91foci-scholarship%e7%94%b3%e8%ab%8b%e5%85%ac%e5%91%8a%e7%94%b3%e8%ab%8b%e6%88%aa/</t>
        </is>
      </c>
      <c r="N3045" s="7" t="inlineStr">
        <is>
          <t>許慧君</t>
        </is>
      </c>
    </row>
    <row r="3046">
      <c r="A3046" s="7">
        <f>TRUE()</f>
        <v/>
      </c>
      <c r="B3046" s="7" t="inlineStr">
        <is>
          <t>研討會</t>
        </is>
      </c>
      <c r="C3046" s="7" t="n"/>
      <c r="D3046" s="14" t="n">
        <v>43126</v>
      </c>
      <c r="E3046" s="7" t="inlineStr">
        <is>
          <t>2018中華民國物理年會壁報論文獲獎名單</t>
        </is>
      </c>
      <c r="F3046" s="7" t="n"/>
      <c r="G3046" s="7" t="inlineStr">
        <is>
          <t>http://www.phy.ncu.edu.tw/wp-content/uploads/2018/01/1-1.jpg</t>
        </is>
      </c>
      <c r="H3046" s="7" t="inlineStr">
        <is>
          <t>http://www.phy.ncu.edu.tw/wp-content/uploads/2018/01/1-1.jpg</t>
        </is>
      </c>
      <c r="I3046" s="7" t="n"/>
      <c r="J3046" s="7" t="n"/>
      <c r="K3046" s="7" t="n"/>
      <c r="L3046" s="7" t="n"/>
      <c r="M3046" s="7" t="inlineStr">
        <is>
          <t>https://www.phy.ncu.edu.tw/news/2018%e4%b8%ad%e8%8f%af%e6%b0%91%e5%9c%8b%e7%89%a9%e7%90%86%e5%b9%b4%e6%9c%83%e5%a3%81%e5%a0%b1%e8%ab%96%e6%96%87%e7%8d%b2%e7%8d%8e%e5%90%8d%e5%96%ae/</t>
        </is>
      </c>
      <c r="N3046" s="7" t="inlineStr">
        <is>
          <t>許慧君</t>
        </is>
      </c>
    </row>
    <row r="3047" ht="409.6" customHeight="1">
      <c r="A3047" s="7">
        <f>TRUE()</f>
        <v/>
      </c>
      <c r="B3047" s="7" t="inlineStr">
        <is>
          <t>其他</t>
        </is>
      </c>
      <c r="C3047" s="7" t="n"/>
      <c r="D3047" s="14" t="n">
        <v>43126</v>
      </c>
      <c r="E3047" s="7" t="inlineStr">
        <is>
          <t>106-2課程助教TA-1070126</t>
        </is>
      </c>
      <c r="F3047" s="9" t="inlineStr">
        <is>
          <t>106-2課程助教安排如106-2課程助教
The arrangement of TA for the second semester of the academic year 106 is as the annex.106-2課程助教
目前尚有數門課程待聘，有意申請者請於1/30(二)前填寫附件申請表，email至 corona@ncu.edu.tw .
Positions are still available for several courses. Students who are willing to apply for the positions please fill in the application form and email it to corona@ncu.edu.tw by Jan 30.
106-2助教志願表TA Application Form
已被分配擔任課程助教者亦可申請，依據本校國立中央大學教學助理暨教學獎助生管理要點規定，每位學習型教學助理之每月津貼總額上限：碩士級15,000 元；博士級34,000 元。106-2助學金單位金額預估為1200元/單位，亦即碩士生每月不可超過12個助學金單位，博士生每月不可超過28個助學金單位。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NT15,000 for MA students and NT 34,000 for PhD students. The estimated amount per allowance unit in the second semester of academic year 106 is NT1200 per unit. Accordingly, each MA student cannot exceed 12 allowance units each month and each PhD student cannot exceed 28 allowance units each month.
國立中央大學教學助理暨教學獎助生管理要點
________________________________________
助教報到程序Teaching assistant application procedures
配合國立中央大學「教學獎助生相關辦法」，擔任課程助教領取助學金者，需完成下列各項事宜。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請務必於1/30前完成下列事項，方可領取到助學金
Please complete and submit the following documents before Jan 30 in order to receive the scholarship:
備妥下列四種文件(1)-(4)繳交至系辦。
Prepare the following four documents (1)-(4) and submit to Department Office .
(1) 『助學金申請書』:請登入獎助學金暨工讀管理系統線上填寫申請表後，印出紙本簽名，並經指導教授簽名後繳交。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1062 物理系課程助教(助學金單位X)
1062 Physics department TA(unit amount x)
(2) 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(3) 附件三 助教切結書:請印出附件紙本簽名繳交。
Attachment 3 Teacher's Assistant Affidavit: Please provide a printed and signed hard copy.
附件三 助教同意切結書TA agreement affidavit
(4) 附件四 國立中央大學獎助生暨學生兼任助理學習與勞僱型態同意書10703-10706: 請與授課老師一起討論填寫，並經授課教師簽名後繳交。
Attachment 4 National Central University Student Teaching Assistant Part-time Employment Consent Form10703-10706: Please fill out t…（內容過長截斷，完整內容見原始連結）</t>
        </is>
      </c>
      <c r="G3047" s="7" t="inlineStr">
        <is>
          <t>106-2課程助教</t>
        </is>
      </c>
      <c r="H3047" s="7" t="inlineStr">
        <is>
          <t>http://www.phy.ncu.edu.tw/wp-content/uploads/2018/01/106-2課程助教-3.pdf</t>
        </is>
      </c>
      <c r="I3047" s="7" t="inlineStr">
        <is>
          <t>106-2課程助教</t>
        </is>
      </c>
      <c r="J3047" s="7" t="inlineStr">
        <is>
          <t>http://www.phy.ncu.edu.tw/wp-content/uploads/2018/01/106-2課程助教-4.pdf</t>
        </is>
      </c>
      <c r="K3047" s="7" t="inlineStr">
        <is>
          <t>106-2助教志願表TA Application Form</t>
        </is>
      </c>
      <c r="L3047" s="7" t="inlineStr">
        <is>
          <t>http://www.phy.ncu.edu.tw/wp-content/uploads/2018/01/106-2助教志願表TA-Application-Form-3.xlsx</t>
        </is>
      </c>
      <c r="M3047" s="7" t="inlineStr">
        <is>
          <t>https://www.phy.ncu.edu.tw/news/106-2%e8%aa%b2%e7%a8%8b%e5%8a%a9%e6%95%99ta-1070126/</t>
        </is>
      </c>
      <c r="N3047" s="7" t="inlineStr">
        <is>
          <t>許慧君</t>
        </is>
      </c>
    </row>
    <row r="3048">
      <c r="A3048" s="7">
        <f>TRUE()</f>
        <v/>
      </c>
      <c r="B3048" s="7" t="inlineStr">
        <is>
          <t>計畫</t>
        </is>
      </c>
      <c r="C3048" s="7" t="n"/>
      <c r="D3048" s="14" t="n">
        <v>43125</v>
      </c>
      <c r="E3048" s="7" t="inlineStr">
        <is>
          <t>2018科技部(MOST-DAAD)「臺德青年暑期營」及「博士班研究生赴德研究進修(三明治計畫) 秋季班」</t>
        </is>
      </c>
      <c r="F3048" s="7" t="inlineStr">
        <is>
          <t>https://goo.gl/GuzUJm</t>
        </is>
      </c>
      <c r="G3048" s="7" t="inlineStr">
        <is>
          <t>https://goo.gl/GuzUJm</t>
        </is>
      </c>
      <c r="H3048" s="7" t="inlineStr">
        <is>
          <t>https://goo.gl/GuzUJm</t>
        </is>
      </c>
      <c r="I3048" s="7" t="n"/>
      <c r="J3048" s="7" t="n"/>
      <c r="K3048" s="7" t="n"/>
      <c r="L3048" s="7" t="n"/>
      <c r="M3048" s="7" t="inlineStr">
        <is>
          <t>https://www.phy.ncu.edu.tw/news/2018%e7%a7%91%e6%8a%80%e9%83%a8most-daad%e3%80%8c%e8%87%ba%e5%be%b7%e9%9d%92%e5%b9%b4%e6%9a%91%e6%9c%9f%e7%87%9f%e3%80%8d%e5%8f%8a%e3%80%8c%e5%8d%9a%e5%a3%ab%e7%8f%ad%e7%a0%94%e7%a9%b6%e7%94%9f/</t>
        </is>
      </c>
      <c r="N3048" s="7" t="inlineStr">
        <is>
          <t>許慧君</t>
        </is>
      </c>
    </row>
    <row r="3049" ht="297" customHeight="1">
      <c r="A3049" s="7">
        <f>TRUE()</f>
        <v/>
      </c>
      <c r="B3049" s="7" t="inlineStr">
        <is>
          <t>演講</t>
        </is>
      </c>
      <c r="C3049" s="7" t="n"/>
      <c r="D3049" s="14" t="n">
        <v>43123</v>
      </c>
      <c r="E3049" s="7" t="inlineStr">
        <is>
          <t>Special Colloquium20180205- The unexplored world of composite quantum particles: two effects taken from cold-atom physics</t>
        </is>
      </c>
      <c r="F3049" s="9" t="inlineStr">
        <is>
          <t>Special Colloquium
Department of Physics, NCU
The unexplored world of composite quantum particles: two effects taken from cold-atom physics
Speaker
Dr. Shiue-Yuan Shiau (蕭學遠)
Research Center for Applied Sciences,Academia Sinica
Date 2018.02.05 (Mon)
Time 14:00
Place S4-625
Abstract:
I will first explain the fundamental difficulty raised by the many-body effects between composite quantum particles, which comes from the Pauli exclusion principle between the particle fermionic components, and which makes standard Green functions and Feynman diagrams quite inappropriate.
Then, I will present the Shiva diagrams proposed by Monique Combescot, which render these many-body effects easy to visualize and thus to predict.
Among the works I have done using this formalism - still mastered by very few people today - I will focus on two recent ones:
1) the scattering between cold-atom dimers, in which the fermion exchanges induced by the Pauli exclusion principle significantly decrease the scattering length.
2) the prediction of high interference patterns in the collision of two cold-atom condensates, as a nontrivial signature of the particle composite nature.</t>
        </is>
      </c>
      <c r="G3049" s="7" t="n"/>
      <c r="H3049" s="7" t="n"/>
      <c r="I3049" s="7" t="n"/>
      <c r="J3049" s="7" t="n"/>
      <c r="K3049" s="7" t="n"/>
      <c r="L3049" s="7" t="n"/>
      <c r="M3049" s="7" t="inlineStr">
        <is>
          <t>https://www.phy.ncu.edu.tw/news/special-colloquium20180205-the-unexplored-world-of-composite-quantum-particles-two-effects-taken-from-cold-atom-physics/</t>
        </is>
      </c>
      <c r="N3049" s="7" t="inlineStr">
        <is>
          <t>劉怡貞</t>
        </is>
      </c>
    </row>
    <row r="3050" ht="309" customHeight="1">
      <c r="A3050" s="7">
        <f>TRUE()</f>
        <v/>
      </c>
      <c r="B3050" s="7" t="inlineStr">
        <is>
          <t>演講</t>
        </is>
      </c>
      <c r="C3050" s="7" t="n"/>
      <c r="D3050" s="14" t="n">
        <v>43123</v>
      </c>
      <c r="E3050" s="7" t="inlineStr">
        <is>
          <t>Special Colloquium20180205- Quantum Manipulation in Mesoscopic Systems</t>
        </is>
      </c>
      <c r="F3050" s="9" t="inlineStr">
        <is>
          <t>Special Colloquium
Department of Physics, NCU
Quantum Manipulation in Mesoscopic Systems
Speaker
Dr. SHUN-TSUNG LO(羅舜聰)
National Cheng Kung University
Date 2018.02.05 (Mon)
Time 11:00
Place S4-625
Abstract:
Coupling of electron spins to an electromagnetic field has long been tantalizing for fundamental research and targeted for various applications particularly in quantum bits. The quantum platform, which can host electron spins with controllable on-chip electromagnetic field, is thus advantageous for such investigations. In the beginning, I will briefly introduce my work on studying charge transport in different low-dimensional systems including semiconductors, superconducting films, and two-dimensional crystals. Later on, I will focus on the control of charge and spin dynamics in semiconductor nanostructures.
Previously, the inability to spatially separate electrons with up and down spins has limited the ability to track and use their individual spin dynamics. Here we demonstrate that the spatial spin splitting of a coherent beam of electrons can be realized using the interplay between an external magnetic field and spin-orbit interactions. Also, we study the correlation between two spatially separated spins in coupled quantum dot-wire systems and show the existence of bound spin states in a quantum wire. These findings pave a promising route to decorate electron spins with specific quantum information.</t>
        </is>
      </c>
      <c r="G3050" s="7" t="n"/>
      <c r="H3050" s="7" t="n"/>
      <c r="I3050" s="7" t="n"/>
      <c r="J3050" s="7" t="n"/>
      <c r="K3050" s="7" t="n"/>
      <c r="L3050" s="7" t="n"/>
      <c r="M3050" s="7" t="inlineStr">
        <is>
          <t>https://www.phy.ncu.edu.tw/news/special-colloquium20180205-quantum-manipulation-in-mesoscopic-systems/</t>
        </is>
      </c>
      <c r="N3050" s="7" t="inlineStr">
        <is>
          <t>劉怡貞</t>
        </is>
      </c>
    </row>
    <row r="3051" ht="297" customHeight="1">
      <c r="A3051" s="7">
        <f>TRUE()</f>
        <v/>
      </c>
      <c r="B3051" s="7" t="inlineStr">
        <is>
          <t>其他</t>
        </is>
      </c>
      <c r="C3051" s="7" t="n"/>
      <c r="D3051" s="14" t="n">
        <v>43122</v>
      </c>
      <c r="E3051" s="7" t="inlineStr">
        <is>
          <t>106-2博士生資格考口試注意事項(Notice on the PhD. Qualifying Exam Oral Defense)</t>
        </is>
      </c>
      <c r="F3051" s="9" t="inlineStr">
        <is>
          <t>申請口試時間：至遲口試日前二週。
Period of application: At least two weeks before the date of defense
申請口試繳交文件：
Application submissions:
01.申請表Application form
02.博士班學生修課組別選擇表PhD program course group selection form
03.至前一學期的完整版成績單Complete transcript with results up to the immediate previous semester
完成口試日期：107.02.01至107.07.31
Oral defense period: Feb. 1, 2018 – July. 31, 2018
資格考以二次為限，必須在博士班入學二年內通過（休學期間不計入），在職生、懷孕生產者得延長一年。
106-2博士生資格考口試注意事項(Notice on the PhD. Qualifying Exam Oral Defense)
物理學系博士班學生資格考試申請書（Application for Ph.D. Qualifying Examination of Department of Physics）
物理系_博士班學生修課組別選擇表（Course Requirements Selection Form for PhD Students of the Department of Physics at National Central University）
106資格考物理系考試委員會建議口試委員名單(Department recommended committee member)
物理系_博士學位候選人資格與資格考試辦法（Bylaw of the requirements and the qualifying examination for PhD）
物理系_博碩士論文指導教授暨學位考試委員提聘資格認定標準實施要點（Guidelines for Qualification of PhDMaster Thesis Advisor and Degree Examination Committee Member）</t>
        </is>
      </c>
      <c r="G3051" s="7" t="inlineStr">
        <is>
          <t>106-2博士生資格考口試注意事項(Notice on the PhD. Qualifying Exam Oral De</t>
        </is>
      </c>
      <c r="H3051" s="7" t="inlineStr">
        <is>
          <t>http://www.phy.ncu.edu.tw/wp-content/uploads/2018/01/106-2博士生資格考口試注意事項Notice-on-the-PhD.-Qualifying-Exam-Oral-Defense.doc</t>
        </is>
      </c>
      <c r="I3051" s="7" t="inlineStr">
        <is>
          <t>物理學系博士班學生資格考試申請書（Application for Ph.D. Qualifying Examinatio</t>
        </is>
      </c>
      <c r="J3051" s="7" t="inlineStr">
        <is>
          <t>http://www.phy.ncu.edu.tw/wp-content/uploads/2018/01/物理學系博士班學生資格考試申請書（Application-for-Ph.D.-Qualifying-Examination-of-Department-of-Physics）.doc</t>
        </is>
      </c>
      <c r="K3051" s="7" t="inlineStr">
        <is>
          <t xml:space="preserve">物理系_博士班學生修課組別選擇表（Course Requirements Selection Form for PhD </t>
        </is>
      </c>
      <c r="L3051" s="7" t="inlineStr">
        <is>
          <t>http://www.phy.ncu.edu.tw/wp-content/uploads/2018/01/物理系_博士班學生修課組別選擇表（Course-Requirements-Selection-Form-for-PhD-Students-of-the-Department-of-Physics-at-National-Central-University）.doc</t>
        </is>
      </c>
      <c r="M3051" s="7" t="inlineStr">
        <is>
          <t>https://www.phy.ncu.edu.tw/news/106-2%e5%8d%9a%e5%a3%ab%e7%94%9f%e8%b3%87%e6%a0%bc%e8%80%83%e5%8f%a3%e8%a9%a6%e6%b3%a8%e6%84%8f%e4%ba%8b%e9%a0%85notice-on-the-phd-qualifying-exam-oral-defense/</t>
        </is>
      </c>
      <c r="N3051" s="7" t="inlineStr">
        <is>
          <t>許慧君</t>
        </is>
      </c>
    </row>
    <row r="3052" ht="409.6" customHeight="1">
      <c r="A3052" s="7">
        <f>TRUE()</f>
        <v/>
      </c>
      <c r="B3052" s="7" t="inlineStr">
        <is>
          <t>其他</t>
        </is>
      </c>
      <c r="C3052" s="7" t="n"/>
      <c r="D3052" s="14" t="n">
        <v>43119</v>
      </c>
      <c r="E3052" s="7" t="inlineStr">
        <is>
          <t>106-2課程助教TA-1070118</t>
        </is>
      </c>
      <c r="F3052" s="9" t="inlineStr">
        <is>
          <t>106-2課程助教安排如附件
The arrangement of TA for the second semester of the academic year 106 is as the annex.
106-2課程助教
目前尚有數門課程待聘，有意申請者請於1/23(二)前填寫附件申請表，email至  corona@ncu.edu.tw   .
Positions are still available for several courses. Students who are willing to apply for the positions please fill in the application form and email it to corona@ncu.edu.tw by Jan 23.
106-2助教志願表TA Application Form
已被分配擔任課程助教者亦可申請，依據本校國立中央大學教學助理暨教學獎助生管理要點規定，每位學習型教學助理之每月津貼總額上限：碩士級15,000 元；博士級34,000 元。106-2助學金單位金額預估為1200元/單位，亦即碩士生每月不可超過12個助學金單位，博士生每月不可超過28個助學金單位。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NT15,000 for MA students and NT 34,000 for PhD students. The estimated amount per allowance unit in the second semester of academic year 106 is NT1200 per unit. Accordingly, each MA student cannot exceed 12 allowance units each month and each PhD student cannot exceed 28 allowance units each month.
助教報到程序Teaching assistant application procedures
配合國立中央大學「教學獎助生相關辦法」，擔任課程助教領取助學金者，需完成下列各項事宜。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請務必於1/30前完成下列事項，方可領取到助學金
Please complete and submit the following documents before Jan 30 in order to receive the scholarship:
備妥下列四種文件(1)-(4)繳交至系辦。
Prepare the following four documents (1)-(4) and submit to Department Office . 
(1)『助學金申請書』:請登入獎助學金暨工讀管理系統線上填寫申請表後，印出紙本簽名，並經指導教授簽名後繳交。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1062 物理系課程助教(助學金單位X)
1062 Physics department TA(unit amount x)
(2)附件一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(3)附件三 助教切結書:請印出附件紙本簽名繳交。
Attachment 3 Teacher's Assistant Affidavit: Please provide a printed and signed hard copy.
附件三 助教同意切結書TA agreement affidavit
(4)附件四 國立中央大學獎助生暨學生兼任助理學習與勞僱型態同意書10703-10706: 請與授課老師一起討論填寫，並經授課教師簽名後繳交。
Attachment 4 National Central University Student Teaching Assistant Part-time Employment Consent Form10703-10706: Please fill out the consent form after discussion with the course professor. The for…（內容過長截斷，完整內容見原始連結）</t>
        </is>
      </c>
      <c r="G3052" s="7" t="inlineStr">
        <is>
          <t>106-2課程助教</t>
        </is>
      </c>
      <c r="H3052" s="7" t="inlineStr">
        <is>
          <t>http://www.phy.ncu.edu.tw/wp-content/uploads/2018/01/106-2課程助教-2.pdf</t>
        </is>
      </c>
      <c r="I3052" s="7" t="inlineStr">
        <is>
          <t>corona@ncu.edu.tw</t>
        </is>
      </c>
      <c r="J3052" s="7" t="inlineStr">
        <is>
          <t>mailto:corona@ncu.edu.tw</t>
        </is>
      </c>
      <c r="K3052" s="7" t="inlineStr">
        <is>
          <t>corona@ncu.edu.tw</t>
        </is>
      </c>
      <c r="L3052" s="7" t="inlineStr">
        <is>
          <t>mailto:corona@ncu.edu.tw</t>
        </is>
      </c>
      <c r="M3052" s="7" t="inlineStr">
        <is>
          <t>https://www.phy.ncu.edu.tw/news/106-2%e8%aa%b2%e7%a8%8b%e5%8a%a9%e6%95%99ta-1070118/</t>
        </is>
      </c>
      <c r="N3052" s="7" t="inlineStr">
        <is>
          <t>許慧君</t>
        </is>
      </c>
    </row>
    <row r="3053" ht="170" customHeight="1">
      <c r="A3053" s="7">
        <f>TRUE()</f>
        <v/>
      </c>
      <c r="B3053" s="7" t="inlineStr">
        <is>
          <t>其他</t>
        </is>
      </c>
      <c r="C3053" s="7" t="n"/>
      <c r="D3053" s="14" t="n">
        <v>43117</v>
      </c>
      <c r="E3053" s="7" t="inlineStr">
        <is>
          <t>106-2物理系博碩士班學位口試注意事項Oral Test &amp;Thesis Defense Notification</t>
        </is>
      </c>
      <c r="F3053" s="9" t="inlineStr">
        <is>
          <t>物理系博碩士班學位口試注意事項Oral Test &amp;Thesis Defense Notification
口試申請時間：107/02/22-107/06/29。
Application period: 22 Feb 2018 – 29 June 2018.
口試完成時間：107/07/13前（如校曆規定）。
Oral Test/Thesis Defense must finish before : 13 July 2018 (as per University Academic Calendar)
表單下載：http://pdc.adm.ncu.edu.tw/Register/  –表格下載 – 博/碩士論文表格
Application form can be downloaded from –  http://pdc.adm.ncu.edu.tw/eng/en_index.asp /–forms – doctoral/master thesis form
中央大學博士班、碩士班研究生學位考試細則(http://pdc.adm.ncu.edu.tw/rule/rule105/16.pdf )
NCU Graduate Program Exam Regulations (http://pdc.adm.ncu.edu.tw/eng/rule/NCU_Doc15_ed.pdf)</t>
        </is>
      </c>
      <c r="G3053" s="7" t="inlineStr">
        <is>
          <t>物理系博碩士班學位口試注意事項Oral Test &amp;Thesis Defense Notification</t>
        </is>
      </c>
      <c r="H3053" s="7" t="inlineStr">
        <is>
          <t>http://www.phy.ncu.edu.tw/wp-content/uploads/2018/01/物理系博碩士班學位口試注意事項Oral-Test-Thesis-Defense-Notification.pdf</t>
        </is>
      </c>
      <c r="I3053" s="7" t="inlineStr">
        <is>
          <t>http://pdc.adm.ncu.edu.tw/Register/</t>
        </is>
      </c>
      <c r="J3053" s="7" t="inlineStr">
        <is>
          <t>http://pdc.adm.ncu.edu.tw/Register/</t>
        </is>
      </c>
      <c r="K3053" s="7" t="inlineStr">
        <is>
          <t>http://pdc.adm.ncu.edu.tw/eng/en_index.asp</t>
        </is>
      </c>
      <c r="L3053" s="7" t="inlineStr">
        <is>
          <t>http://pdc.adm.ncu.edu.tw/eng/en_index.asp</t>
        </is>
      </c>
      <c r="M3053" s="7" t="inlineStr">
        <is>
          <t>https://www.phy.ncu.edu.tw/news/106-2%e7%89%a9%ef%a7%a4%e7%b3%bb%e5%8d%9a%e7%a2%a9%e5%a3%ab%e7%8f%ad%e5%ad%b8%e4%bd%8d%e5%8f%a3%e8%a9%a6%e6%b3%a8%e6%84%8f%e4%ba%8b%e9%a0%85oral-test-thesis-defense-notification/</t>
        </is>
      </c>
      <c r="N3053" s="7" t="inlineStr">
        <is>
          <t>許慧君</t>
        </is>
      </c>
    </row>
    <row r="3054" ht="79" customHeight="1">
      <c r="A3054" s="7">
        <f>TRUE()</f>
        <v/>
      </c>
      <c r="B3054" s="7" t="inlineStr">
        <is>
          <t>招生</t>
        </is>
      </c>
      <c r="C3054" s="7" t="n"/>
      <c r="D3054" s="14" t="n">
        <v>43117</v>
      </c>
      <c r="E3054" s="7" t="inlineStr">
        <is>
          <t>Application for NCU 2018 Fall Admission for International Students</t>
        </is>
      </c>
      <c r="F3054" s="9" t="inlineStr">
        <is>
          <t>2018 Fall Degree Application Date
※ Application Period: January 15th to March 15th, 2018 (Late application will not be considered)
※ Admission Announcement: April 30, 2018
http://admissions.oia.ncu.edu.tw/
International Student Admission Handbook- Fall Semester in Academic Year 2018-2019</t>
        </is>
      </c>
      <c r="G3054" s="7" t="inlineStr">
        <is>
          <t>http://admissions.oia.ncu.edu.tw/</t>
        </is>
      </c>
      <c r="H3054" s="7" t="inlineStr">
        <is>
          <t>http://admissions.oia.ncu.edu.tw/</t>
        </is>
      </c>
      <c r="I3054" s="7" t="inlineStr">
        <is>
          <t>International Student Admission Handbook- Fall Semester in A</t>
        </is>
      </c>
      <c r="J3054" s="7" t="inlineStr">
        <is>
          <t>https://drive.google.com/file/d/1JI9Ob7OUdbEIXXqeuteR6oN7J2y76vPA/view?usp=sharing</t>
        </is>
      </c>
      <c r="K3054" s="7" t="n"/>
      <c r="L3054" s="7" t="n"/>
      <c r="M3054" s="7" t="inlineStr">
        <is>
          <t>https://www.phy.ncu.edu.tw/news/2018-fall-degree-application/</t>
        </is>
      </c>
      <c r="N3054" s="7" t="inlineStr">
        <is>
          <t>許慧君</t>
        </is>
      </c>
    </row>
    <row r="3055" ht="170" customHeight="1">
      <c r="A3055" s="7">
        <f>TRUE()</f>
        <v/>
      </c>
      <c r="B3055" s="7" t="inlineStr">
        <is>
          <t>其他</t>
        </is>
      </c>
      <c r="C3055" s="7" t="n"/>
      <c r="D3055" s="14" t="n">
        <v>43116</v>
      </c>
      <c r="E3055" s="7" t="inlineStr">
        <is>
          <t>107年高壓檢驗維護停電公告</t>
        </is>
      </c>
      <c r="F3055" s="9" t="inlineStr">
        <is>
          <t>國立中央大學停電公告
107年高壓檢驗維護停電公告附件(停電區域、範圍、時間)1070116
事由：本校107年校區高壓電力系統檢驗電力
設備及維護校區高壓電力設備時間表。
說明：本公告業經106年10月23日第 661 次
行政會議通過。
停電區域、範圍、時間：如附件
注意事項：避免高壓突波影響，屆時請將貴重儀器電源拔掉插頭。
※不便之處敬祈見諒，檢驗維護完畢後將提早復電。
施工廠商：挺鋒電檢技術股份有限公司
聯絡電話：03-4670099
營繕組電話：03-4227151#57320
總務處 啟</t>
        </is>
      </c>
      <c r="G3055" s="7" t="inlineStr">
        <is>
          <t>107年高壓檢驗維護停電公告附件(停電區域、範圍、時間)1070116</t>
        </is>
      </c>
      <c r="H3055" s="7" t="inlineStr">
        <is>
          <t>http://www.phy.ncu.edu.tw/wp-content/uploads/2018/01/107年高壓檢驗維護停電公告附件停電區域、範圍、時間1070116-1.doc</t>
        </is>
      </c>
      <c r="I3055" s="7" t="n"/>
      <c r="J3055" s="7" t="n"/>
      <c r="K3055" s="7" t="n"/>
      <c r="L3055" s="7" t="n"/>
      <c r="M3055" s="7" t="inlineStr">
        <is>
          <t>https://www.phy.ncu.edu.tw/news/107%e5%b9%b4%e9%ab%98%e5%a3%93%e6%aa%a2%e9%a9%97%e7%b6%ad%e8%ad%b7%e5%81%9c%e9%9b%bb%e5%85%ac%e5%91%8a/</t>
        </is>
      </c>
      <c r="N3055" s="7" t="inlineStr">
        <is>
          <t>許慧君</t>
        </is>
      </c>
    </row>
    <row r="3056" ht="157" customHeight="1">
      <c r="A3056" s="7">
        <f>TRUE()</f>
        <v/>
      </c>
      <c r="B3056" s="7" t="inlineStr">
        <is>
          <t>其他</t>
        </is>
      </c>
      <c r="C3056" s="7" t="n"/>
      <c r="D3056" s="14" t="n">
        <v>43116</v>
      </c>
      <c r="E3056" s="7" t="inlineStr">
        <is>
          <t>「東區饋線部分變電站改壓及改善二期工程」停電施工計畫公告</t>
        </is>
      </c>
      <c r="F3056" s="9" t="inlineStr">
        <is>
          <t>國立中央大學停電施工公告
「東區饋線部分變電站改壓及改善二期工程」停電施工計畫公告附件
事由：「東區饋線部分變電站改壓及改善二期工程」停電施工計畫
說明：本公告業經106年12月18日第 665 次
行政會議通過。
停電施工區域、範圍、時間：如附件。屆時進行停電並進入施工變電站進行施工。
注意事項：避免高壓突波影響，屆時請將貴重儀器電源拔掉插頭。
※不便之處敬祈見諒，施工完畢後將提早復電。
施工廠商：智景有限公司
聯絡電話：02-26083063
營繕組電話：03-4227151#57320
總務處 啟</t>
        </is>
      </c>
      <c r="G3056" s="7" t="inlineStr">
        <is>
          <t>「東區饋線部分變電站改壓及改善二期工程」停電施工計畫公告附件</t>
        </is>
      </c>
      <c r="H3056" s="7" t="inlineStr">
        <is>
          <t>http://www.phy.ncu.edu.tw/wp-content/uploads/2018/01/「東區饋線部分變電站改壓及改善二期工程」停電施工計畫公告附件.pdf</t>
        </is>
      </c>
      <c r="I3056" s="7" t="n"/>
      <c r="J3056" s="7" t="n"/>
      <c r="K3056" s="7" t="n"/>
      <c r="L3056" s="7" t="n"/>
      <c r="M3056" s="7" t="inlineStr">
        <is>
          <t>https://www.phy.ncu.edu.tw/news/%e3%80%8c%e6%9d%b1%e5%8d%80%e9%a5%8b%e7%b7%9a%e9%83%a8%e5%88%86%e8%ae%8a%e9%9b%bb%e7%ab%99%e6%94%b9%e5%a3%93%e5%8f%8a%e6%94%b9%e5%96%84%e4%ba%8c%e6%9c%9f%e5%b7%a5%e7%a8%8b%e3%80%8d%e5%81%9c%e9%9b%bb/</t>
        </is>
      </c>
      <c r="N3056" s="7" t="inlineStr">
        <is>
          <t>許慧君</t>
        </is>
      </c>
    </row>
    <row r="3057" ht="53" customHeight="1">
      <c r="A3057" s="7">
        <f>TRUE()</f>
        <v/>
      </c>
      <c r="B3057" s="7" t="inlineStr">
        <is>
          <t>其他</t>
        </is>
      </c>
      <c r="C3057" s="7" t="n"/>
      <c r="D3057" s="14" t="n">
        <v>43116</v>
      </c>
      <c r="E3057" s="7" t="inlineStr">
        <is>
          <t>七樓717讀書室暫停開放  1/24(三)1000-1200</t>
        </is>
      </c>
      <c r="F3057" s="9" t="inlineStr">
        <is>
          <t>公共讀書區、書櫃沙發區、儲物櫃上方，請勿堆放私人物品，否則一律清除丟棄，謝謝合作!
 前次清理之物品放置於白板下方桌上，請盡速領取。
 請多加利用儲物櫃存放私人物品!</t>
        </is>
      </c>
      <c r="G3057" s="7" t="n"/>
      <c r="H3057" s="7" t="n"/>
      <c r="I3057" s="7" t="n"/>
      <c r="J3057" s="7" t="n"/>
      <c r="K3057" s="7" t="n"/>
      <c r="L3057" s="7" t="n"/>
      <c r="M3057" s="7" t="inlineStr">
        <is>
          <t>https://www.phy.ncu.edu.tw/news/%e4%b8%83%e6%a8%93717%e8%ae%80%e6%9b%b8%e5%ae%a4%e6%9a%ab%e5%81%9c%e9%96%8b%e6%94%be-1-24%e4%b8%891000-1200/</t>
        </is>
      </c>
      <c r="N3057" s="7" t="inlineStr">
        <is>
          <t>許慧君</t>
        </is>
      </c>
    </row>
    <row r="3058" ht="297" customHeight="1">
      <c r="A3058" s="7">
        <f>TRUE()</f>
        <v/>
      </c>
      <c r="B3058" s="7" t="inlineStr">
        <is>
          <t>演講</t>
        </is>
      </c>
      <c r="C3058" s="7" t="n"/>
      <c r="D3058" s="14" t="n">
        <v>43115</v>
      </c>
      <c r="E3058" s="7" t="inlineStr">
        <is>
          <t>Talk20180117-Statistical mechanics of the laminar-turbulent phase transition and the connection to directed percolation</t>
        </is>
      </c>
      <c r="F3058" s="9" t="inlineStr">
        <is>
          <t>Department of Physics, NCU
Statistical mechanics of the laminar-turbulent phase transition and the connection to directed percolation
Speaker
Dr. Hong-Yan Shih
Physics Dept., and Carl R. Woese Institute for Genomic Biology
University of Illinois at Urbana-Champaign
Date 2018.01.17 (Wed)
Time 14:00
Place S4-625
Abstract:In this talk,suitable for non-experts, I describe the recent progress made in understanding the transition between laminar and turbulent flow in pipes and other shear flows. I show that this transition is actually a non-equilibrium phase transition that is in the universality class of directed percolation and reggeon field theory. My work uses direct numerical simulation of pipe flow to show that transitional turbulence is dominated by two collective modes: a longitudinal mode for small-scale turbulent fluctuations whose anisotropy induces an emergent large-scale azimuthal mode (so-called zonal flow) that inhibits anisotropic Reynolds stress [1]. This activation-inhibition interaction leads to stochastic predator-prey-like dynamics, from which it follows that the transition to turbulence belongs to the directed percolation universality class [1]. Finally, I show how predator-prey dynamics arises by deriving phenomenologically an effective field theory of the transition from a coarse-graining of the Reynolds equation. [1] H.-Y. Shih, T.-L. Hsieh and N. Goldenfeld. Nat. Phys. 12, 245 (2016).</t>
        </is>
      </c>
      <c r="G3058" s="7" t="n"/>
      <c r="H3058" s="7" t="n"/>
      <c r="I3058" s="7" t="n"/>
      <c r="J3058" s="7" t="n"/>
      <c r="K3058" s="7" t="n"/>
      <c r="L3058" s="7" t="n"/>
      <c r="M3058" s="7" t="inlineStr">
        <is>
          <t>https://www.phy.ncu.edu.tw/news/talk20180117-statistical-mechanics-of-the-laminar-turbulent-phase-transition-and-the-connection-to-directed-percolation/</t>
        </is>
      </c>
      <c r="N3058" s="7" t="inlineStr">
        <is>
          <t>許慧君</t>
        </is>
      </c>
    </row>
    <row r="3059" ht="409.6" customHeight="1">
      <c r="A3059" s="7">
        <f>TRUE()</f>
        <v/>
      </c>
      <c r="B3059" s="7" t="inlineStr">
        <is>
          <t>其他</t>
        </is>
      </c>
      <c r="C3059" s="7" t="n"/>
      <c r="D3059" s="14" t="n">
        <v>43115</v>
      </c>
      <c r="E3059" s="7" t="inlineStr">
        <is>
          <t>106-2課程助教TA-1070115</t>
        </is>
      </c>
      <c r="F3059" s="9" t="inlineStr">
        <is>
          <t>106-2課程助教安排如附件106-2課程助教
The arrangement of TA for the second semester of the academic year 106 is as the annex.106-2課程助教
目前尚有數門課程待聘，有意申請者請於1/17(三)前填寫106-2助教志願表TA Application Form，email至  corona@ncu.edu.tw    .
Positions are still available for several courses. Students who are willing to apply for the positions please fill in the application form 106-2助教志願表TA Application Form and email it to corona@ncu.edu.tw by Jan 17.
已被分配擔任課程助教者亦可申請，依據本校國立中央大學教學助理暨教學獎助生管理要點規定，每位學習型教學助理之每月津貼總額上限：碩士級15,000 元；博士級34,000 元。106-2助學金單位金額預估為1200元/單位，亦即碩士生每月不可超過12個助學金單位，博士生每月不可超過28個助學金單位。
國立中央大學教學助理暨教學獎助生管理要點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NT15,000 for MA students and NT 34,000 for PhD students. The estimated amount per allowance unit in the second semester of academic year 106 is NT1200 per unit. Accordingly, each MA student cannot exceed 12 allowance units each month and each PhD student cannot exceed 28 allowance units each month.
助教報到程序Teaching assistant application procedures
配合國立中央大學「教學獎助生相關辦法」，擔任課程助教領取助學金者，需完成下列各項事宜。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請務必於1/30前完成下列事項，方可領取到助學金
Please complete and submit the following documents before Jan 30 in order to receive the scholarship:
備妥下列四種文件(1)-(4)繳交至系辦。
Prepare the following four documents (1)-(4) and submit to Department Office . 
(1)『助學金申請書』:請登入獎助學金暨工讀管理系統線上填寫申請表後，印出紙本簽名，並經指導教授簽名後繳交。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1062 物理系課程助教(助學金單位X)
1062 Physics department TA(unit amount x)
(2)附件一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(3)附件三 助教切結書:請印出附件紙本簽名繳交。
Attachment 3 Teacher's Assistant Affidavit: Please provide a printed and signed hard copy.
附件三 助教同意切結書TA agreement affidavit
(4)附件四 國立中央大學獎助生暨學生兼任助理學習與勞僱型態同意書10703-10706: 請與授課老師一起討論填寫，並經授課教師簽名後繳交。
Attachment 4 National Central University Student Teaching Assistant Part-time Employment Consent Form10703-10706: Please fill out the consent fo…（內容過長截斷，完整內容見原始連結）</t>
        </is>
      </c>
      <c r="G3059" s="7" t="inlineStr">
        <is>
          <t>106-2課程助教</t>
        </is>
      </c>
      <c r="H3059" s="7" t="inlineStr">
        <is>
          <t>http://www.phy.ncu.edu.tw/wp-content/uploads/2018/01/106-2課程助教-1.pdf</t>
        </is>
      </c>
      <c r="I3059" s="7" t="inlineStr">
        <is>
          <t>106-2課程助教</t>
        </is>
      </c>
      <c r="J3059" s="7" t="inlineStr">
        <is>
          <t>http://www.phy.ncu.edu.tw/wp-content/uploads/2018/01/106-2課程助教-1.pdf</t>
        </is>
      </c>
      <c r="K3059" s="7" t="inlineStr">
        <is>
          <t>106-2助教志願表TA Application Form</t>
        </is>
      </c>
      <c r="L3059" s="7" t="inlineStr">
        <is>
          <t>http://www.phy.ncu.edu.tw/wp-content/uploads/2018/01/106-2助教志願表TA-Application-Form-1.xlsx</t>
        </is>
      </c>
      <c r="M3059" s="7" t="inlineStr">
        <is>
          <t>https://www.phy.ncu.edu.tw/news/106-2%e8%aa%b2%e7%a8%8b%e5%8a%a9%e6%95%99ta-1070115/</t>
        </is>
      </c>
      <c r="N3059" s="7" t="inlineStr">
        <is>
          <t>許慧君</t>
        </is>
      </c>
    </row>
    <row r="3060" ht="285" customHeight="1">
      <c r="A3060" s="7">
        <f>TRUE()</f>
        <v/>
      </c>
      <c r="B3060" s="7" t="inlineStr">
        <is>
          <t>演講</t>
        </is>
      </c>
      <c r="C3060" s="7" t="n"/>
      <c r="D3060" s="14" t="n">
        <v>43111</v>
      </c>
      <c r="E3060" s="7" t="inlineStr">
        <is>
          <t>Talk20180117-Statistical mechanics and collective effects in the rapid evolutionary dynamics of bacteria-virus ecosystems</t>
        </is>
      </c>
      <c r="F3060" s="9" t="inlineStr">
        <is>
          <t>Department of Physics, NCU
Statistical mechanics and collective effects in the rapid evolutionary dynamics of bacteria-virus ecosystems
Speaker
Dr. Hong-Yan Shih
Physics Dept., and Carl R. Woese Institute for Genomic Biology
University of Illinois at Urbana-Champaign
Date 2018.01.17 (Wed)
Time 10:00
Place S4-625
Abstract: I present two examples that demonstrate how statistical mechanics techniques and concepts can be used to quantify how evolution can profoundly influence ecological systems. In the first, I use statistical mechanics to predict anomalous phase relationships in predator and prey ecosystems, as a result of fast response to strong selection among distinct strains from point mutations. In the second, I study marine cyanobacteria and their predator cyanophages, which carry photosynthesis genes. I develop a spatially-extended individual-level model of the ecosystem and show that Monte Carlo simulation predicts that a collective state emerges through the gene flow between bacteria and viruses, resulting in the improvement of photosynthesis genes and the enlargement of the range and stability of the ecosystem. This mechanism shows that non-equilibrium spatio-temporal antagonistic interactions between organisms, on scales ranging from genomes to the environment, can drive the emergence of collective stability and diversity in predator-prey ecosystems.</t>
        </is>
      </c>
      <c r="G3060" s="7" t="n"/>
      <c r="H3060" s="7" t="n"/>
      <c r="I3060" s="7" t="n"/>
      <c r="J3060" s="7" t="n"/>
      <c r="K3060" s="7" t="n"/>
      <c r="L3060" s="7" t="n"/>
      <c r="M3060" s="7" t="inlineStr">
        <is>
          <t>https://www.phy.ncu.edu.tw/news/talk20180117-statistical-mechanics-and-collective-effects-in-the-rapid-evolutionary-dynamics-of-bacteria-virus-ecosystems/</t>
        </is>
      </c>
      <c r="N3060" s="7" t="inlineStr">
        <is>
          <t>許慧君</t>
        </is>
      </c>
    </row>
    <row r="3061" ht="309" customHeight="1">
      <c r="A3061" s="7">
        <f>TRUE()</f>
        <v/>
      </c>
      <c r="B3061" s="7" t="inlineStr">
        <is>
          <t>其他</t>
        </is>
      </c>
      <c r="C3061" s="7" t="n"/>
      <c r="D3061" s="14" t="n">
        <v>43109</v>
      </c>
      <c r="E3061" s="7" t="inlineStr">
        <is>
          <t>106學年度第二學期學雜費繳費單下載時間公告</t>
        </is>
      </c>
      <c r="F3061" s="9" t="inlineStr">
        <is>
          <t>一、開放網路下載繳費單時間：
(1)舊生---自行列印繳費單：107.1.25（四）
(2)二月入學新生---自行列印繳費單：107.2.7（三）
二、下載繳費單：
(1)學校首頁的Portal入口。
(2)學雜費管理系統：http://140.115.182.62/stdvoucher
(3)第一銀行第e學雜費入口網：https://eschool.firstbank.com.tw
三、繳費期限：107.2.21（三）
＊使用信用卡刷卡需3~4個工作天才能入帳（不含假日），超商繳交需5~7個工作天才能入帳（不含假日）請提早授權或繳納，以免逾期註冊。
四、繳費方式：
(1)臨櫃繳款：第一銀行全省分行
第一銀行於每週二、四、五上午10:00~12:00會配合到校服務 / 行政大樓一樓
(2)ATM轉帳繳費：轉入行庫代碼007（第一銀行）
(3)語音信用卡繳費：02-27608818
(4)網路信用卡繳費：https://www.27608818.com
(5)超商繳款：須自付手續費10元
＊請同學多利用自動化設備繳款，使用信用卡刷卡需3~4個工作天才能入帳（不含假日），超商繳交需5~7個工作天才能入帳（不含假日）請提早授權或繳納，以免逾期註冊。
五、若對繳費單內容有任何疑問，住宿問題請洽宿舍服務中心（分機57282、57290），減免及學貸問題請洽生輔組（分機57221），其他問題請洽出納組（分機57346）。
六、繳費單若有更改，請於更改後的隔日再行繳費。
七、學分費繳費期間：107.3.14（三）~107.3.25（日）。收費對象：碩博士生（97學年度以後入學之博士生除外）、大學延畢生、修教育學分者。</t>
        </is>
      </c>
      <c r="G3061" s="7" t="n"/>
      <c r="H3061" s="7" t="n"/>
      <c r="I3061" s="7" t="n"/>
      <c r="J3061" s="7" t="n"/>
      <c r="K3061" s="7" t="n"/>
      <c r="L3061" s="7" t="n"/>
      <c r="M3061" s="7" t="inlineStr">
        <is>
          <t>https://www.phy.ncu.edu.tw/news/106%e5%ad%b8%e5%b9%b4%e5%ba%a6%e7%ac%ac%e4%ba%8c%e5%ad%b8%e6%9c%9f%e5%ad%b8%e9%9b%9c%e8%b2%bb%e7%b9%b3%e8%b2%bb%e5%96%ae%e4%b8%8b%e8%bc%89%e6%99%82%e9%96%93%e5%85%ac%e5%91%8a/</t>
        </is>
      </c>
      <c r="N3061" s="7" t="inlineStr">
        <is>
          <t>許慧君</t>
        </is>
      </c>
    </row>
    <row r="3062">
      <c r="A3062" s="7">
        <f>TRUE()</f>
        <v/>
      </c>
      <c r="B3062" s="7" t="inlineStr">
        <is>
          <t>研討會</t>
        </is>
      </c>
      <c r="C3062" s="7" t="n"/>
      <c r="D3062" s="14" t="n">
        <v>43109</v>
      </c>
      <c r="E3062" s="7" t="inlineStr">
        <is>
          <t>2018中華民國物理學會年會暨研究成果發表會---物理系交通車 2018 Annual Meeting of the Physics Society of Republic of China (PSROC2018) ---Shuttle bus</t>
        </is>
      </c>
      <c r="F3062" s="7" t="inlineStr">
        <is>
          <t>2018中央大學物理系-物理年會交通車乘車資訊</t>
        </is>
      </c>
      <c r="G3062" s="7" t="inlineStr">
        <is>
          <t>2018中央大學物理系-物理年會交通車乘車資訊</t>
        </is>
      </c>
      <c r="H3062" s="7" t="inlineStr">
        <is>
          <t>http://www.phy.ncu.edu.tw/wp-content/uploads/2018/01/2018中央大學物理系-物理年會交通車乘車資訊.pdf</t>
        </is>
      </c>
      <c r="I3062" s="7" t="n"/>
      <c r="J3062" s="7" t="n"/>
      <c r="K3062" s="7" t="n"/>
      <c r="L3062" s="7" t="n"/>
      <c r="M3062" s="7" t="inlineStr">
        <is>
          <t>https://www.phy.ncu.edu.tw/news/2018%e4%b8%ad%e8%8f%af%e6%b0%91%e5%9c%8b%e7%89%a9%e7%90%86%e5%ad%b8%e6%9c%83%e5%b9%b4%e6%9c%83%e6%9a%a8%e7%a0%94%e7%a9%b6%e6%88%90%e6%9e%9c%e7%99%bc%e8%a1%a8%e6%9c%83-%e7%89%a9%e7%90%86%e7%b3%bb-2/</t>
        </is>
      </c>
      <c r="N3062" s="7" t="inlineStr">
        <is>
          <t>許慧君</t>
        </is>
      </c>
    </row>
    <row r="3063" ht="79" customHeight="1">
      <c r="A3063" s="7">
        <f>TRUE()</f>
        <v/>
      </c>
      <c r="B3063" s="7" t="inlineStr">
        <is>
          <t>其他</t>
        </is>
      </c>
      <c r="C3063" s="7" t="n"/>
      <c r="D3063" s="14" t="n">
        <v>43108</v>
      </c>
      <c r="E3063" s="7" t="inlineStr">
        <is>
          <t>公共空間清潔公告1/29(一).1/30(二)</t>
        </is>
      </c>
      <c r="F3063" s="9" t="inlineStr">
        <is>
          <t>1/29(一).1/30(二)整天
全館各樓層走道地板、地下室中庭地板及樓梯清洗。
全館走廊側邊扶手玻璃、一~二樓玻璃帷幕。
館舍四周排水溝清理。
各樓層走廊如有堆放物品，請盡量清空。
施作期間略有噪音，不便之處請多諒解。</t>
        </is>
      </c>
      <c r="G3063" s="7" t="n"/>
      <c r="H3063" s="7" t="n"/>
      <c r="I3063" s="7" t="n"/>
      <c r="J3063" s="7" t="n"/>
      <c r="K3063" s="7" t="n"/>
      <c r="L3063" s="7" t="n"/>
      <c r="M3063" s="7" t="inlineStr">
        <is>
          <t>https://www.phy.ncu.edu.tw/news/%e5%85%ac%e5%85%b1%e7%a9%ba%e9%96%93%e6%b8%85%e6%bd%94%e5%85%ac%e5%91%8a-4/</t>
        </is>
      </c>
      <c r="N3063" s="7" t="inlineStr">
        <is>
          <t>許慧君</t>
        </is>
      </c>
    </row>
    <row r="3064" ht="144" customHeight="1">
      <c r="A3064" s="7">
        <f>TRUE()</f>
        <v/>
      </c>
      <c r="B3064" s="7" t="inlineStr">
        <is>
          <t>其他</t>
        </is>
      </c>
      <c r="C3064" s="7" t="n"/>
      <c r="D3064" s="14" t="n">
        <v>43108</v>
      </c>
      <c r="E3064" s="7" t="inlineStr">
        <is>
          <t>畢業生專屬--論文審核快速通關講習會</t>
        </is>
      </c>
      <c r="F3064" s="9" t="inlineStr">
        <is>
          <t>欲迅速通過圖書館論文審核，歡迎畢業生報名「博碩士論文繳交講習會」。
時    間：107.1.22(一) 14:00-15:00
報名網址：http://rapid.lib.ncu.edu.tw:8080/course/info.php
無法參加講習的同學，圖書館亦提供「論文上傳」線上資源供參，歡迎多加利用：
論文PDF檔需要放甚麼項目？順序為何? 請參考http://etd.lib.nctu.edu.tw/gs32/stdcdr_ncu/Operating/hankbook_08-3.html。
如何上傳論文，請參考http://etd.lib.nctu.edu.tw/gs32/stdcdr_ncu/Operating/hankbook_08-2.html。
學位論文上傳線上影音教學。http://rapid.lib.ncu.edu.tw:8080/e-learning/teach.html#thesis
博碩論文上傳相關問題，可聯繫圖書館推廣服務組分機57407，
email：ncu57407@ncu.edu.tw</t>
        </is>
      </c>
      <c r="G3064" s="7" t="inlineStr">
        <is>
          <t>http://rapid.lib.ncu.edu.tw:8080/course/info.php</t>
        </is>
      </c>
      <c r="H3064" s="7" t="inlineStr">
        <is>
          <t>http://rapid.lib.ncu.edu.tw:8080/course/info.php</t>
        </is>
      </c>
      <c r="I3064" s="7" t="inlineStr">
        <is>
          <t>http://etd.lib.nctu.edu.tw/gs32/stdcdr_ncu/Operating/hankboo</t>
        </is>
      </c>
      <c r="J3064" s="7" t="inlineStr">
        <is>
          <t>http://etd.lib.nctu.edu.tw/gs32/stdcdr_ncu/Operating/hankbook_08-3.html</t>
        </is>
      </c>
      <c r="K3064" s="7" t="inlineStr">
        <is>
          <t>http://etd.lib.nctu.edu.tw/gs32/stdcdr_ncu/Operating/hankboo</t>
        </is>
      </c>
      <c r="L3064" s="7" t="inlineStr">
        <is>
          <t>http://etd.lib.nctu.edu.tw/gs32/stdcdr_ncu/Operating/hankbook_08-2.html</t>
        </is>
      </c>
      <c r="M3064" s="7" t="inlineStr">
        <is>
          <t>https://www.phy.ncu.edu.tw/news/%e7%95%a2%e6%a5%ad%e7%94%9f%e5%b0%88%e5%b1%ac-%e8%ab%96%e6%96%87%e5%af%a9%e6%a0%b8%e5%bf%ab%e9%80%9f%e9%80%9a%e9%97%9c%e8%ac%9b%e7%bf%92%e6%9c%83/</t>
        </is>
      </c>
      <c r="N3064" s="7" t="inlineStr">
        <is>
          <t>許慧君</t>
        </is>
      </c>
    </row>
    <row r="3065">
      <c r="A3065" s="7">
        <f>TRUE()</f>
        <v/>
      </c>
      <c r="B3065" s="7" t="inlineStr">
        <is>
          <t>招生</t>
        </is>
      </c>
      <c r="C3065" s="7" t="n"/>
      <c r="D3065" s="14" t="n">
        <v>43105</v>
      </c>
      <c r="E3065" s="7" t="inlineStr">
        <is>
          <t>107學年度碩士班考試入學系所考區分配</t>
        </is>
      </c>
      <c r="F3065" s="7" t="inlineStr">
        <is>
          <t>107學年度碩士班考試入學系所考區分配</t>
        </is>
      </c>
      <c r="G3065" s="7" t="inlineStr">
        <is>
          <t>107學年度碩士班考試入學系所考區分配</t>
        </is>
      </c>
      <c r="H3065" s="7" t="inlineStr">
        <is>
          <t>https://stuexam.ncu.edu.tw/ExamRegister/front/news_view?no=370</t>
        </is>
      </c>
      <c r="I3065" s="7" t="n"/>
      <c r="J3065" s="7" t="n"/>
      <c r="K3065" s="7" t="n"/>
      <c r="L3065" s="7" t="n"/>
      <c r="M3065" s="7" t="inlineStr">
        <is>
          <t>https://www.phy.ncu.edu.tw/news/107%e5%ad%b8%e5%b9%b4%e5%ba%a6%e7%a2%a9%e5%a3%ab%e7%8f%ad%e8%80%83%e8%a9%a6%e5%85%a5%e5%ad%b8%e7%b3%bb%e6%89%80%e8%80%83%e5%8d%80%e5%88%86%e9%85%8d/</t>
        </is>
      </c>
      <c r="N3065" s="7" t="inlineStr">
        <is>
          <t>許慧君</t>
        </is>
      </c>
    </row>
    <row r="3066" ht="222" customHeight="1">
      <c r="A3066" s="7">
        <f>TRUE()</f>
        <v/>
      </c>
      <c r="B3066" s="7" t="inlineStr">
        <is>
          <t>其他</t>
        </is>
      </c>
      <c r="C3066" s="7" t="n"/>
      <c r="D3066" s="14" t="n">
        <v>43103</v>
      </c>
      <c r="E3066" s="7" t="inlineStr">
        <is>
          <t>106學年度第2學期課程教學助教志願調查2017/2018 Second Semester Teaching Assistant Application Form</t>
        </is>
      </c>
      <c r="F3066" s="9" t="inlineStr">
        <is>
          <t>106-2助教志願表TA Application Form
國立中央大學物理系研究生獎、助學金辦法20170904
物理系（含生物物理碩博士班）研究生欲申請擔任課程教學助教者，請填寫『課程教學助教志願表』電子檔(請至物理系網頁最新公告下載)，於107年1月10日（三）前回傳 corona@ncu.edu.tw 。
Physics Department (including Graduate Institute of Biophysics) graduate students who wish to serve as teaching assistants (TA), please fill in the TA Application Form (downloadable from the Department webpage: Latest News), and submit corona@ncu.edu.tw before Jan 10, 2018 (Wed).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 while doctoral students must serve for at least two semesters (once in both semesters) as part of the criteria for graduation.
經分配擔任助教者需選修『PH9995 物理教學研習II』課程。
Successful appointees are required to register for the course “PH9995 Special Topics on Teaching Physics II”.</t>
        </is>
      </c>
      <c r="G3066" s="7" t="inlineStr">
        <is>
          <t>106-2助教志願表TA Application Form</t>
        </is>
      </c>
      <c r="H3066" s="7" t="inlineStr">
        <is>
          <t>http://www.phy.ncu.edu.tw/wp-content/uploads/2018/01/106-2助教志願表TA-Application-Form.xlsx</t>
        </is>
      </c>
      <c r="I3066" s="7" t="inlineStr">
        <is>
          <t>國立中央大學物理系研究生獎、助學金辦法20170904</t>
        </is>
      </c>
      <c r="J3066" s="7" t="inlineStr">
        <is>
          <t>http://www.phy.ncu.edu.tw/wp-content/uploads/2018/01/國立中央大學物理系研究生獎、助學金辦法20170904.pdf</t>
        </is>
      </c>
      <c r="K3066" s="7" t="inlineStr">
        <is>
          <t>corona@ncu.edu.tw</t>
        </is>
      </c>
      <c r="L3066" s="7" t="inlineStr">
        <is>
          <t>mailto:corona@ncu.edu.tw</t>
        </is>
      </c>
      <c r="M3066" s="7" t="inlineStr">
        <is>
          <t>https://www.phy.ncu.edu.tw/news/106%e5%ad%b8%e5%b9%b4%e5%ba%a6%e7%ac%ac2%e5%ad%b8%e6%9c%9f%e8%aa%b2%e7%a8%8b%e6%95%99%e5%ad%b8%e5%8a%a9%e6%95%99%e5%bf%97%e9%a1%98%e8%aa%bf%e6%9f%a52017-2018-second-semester-teaching-assistant-applica/</t>
        </is>
      </c>
      <c r="N3066" s="7" t="inlineStr">
        <is>
          <t>許慧君</t>
        </is>
      </c>
    </row>
    <row r="3067">
      <c r="A3067" s="7">
        <f>TRUE()</f>
        <v/>
      </c>
      <c r="B3067" s="7" t="inlineStr">
        <is>
          <t>計畫</t>
        </is>
      </c>
      <c r="C3067" s="7" t="n"/>
      <c r="D3067" s="14" t="n">
        <v>43102</v>
      </c>
      <c r="E3067" s="7" t="inlineStr">
        <is>
          <t>教育部補助大專校院教學實踐研究計畫申請作業公告</t>
        </is>
      </c>
      <c r="F3067" s="7" t="inlineStr">
        <is>
          <t>http://pdc.adm.ncu.edu.tw/news_detail.aspx?no=2125</t>
        </is>
      </c>
      <c r="G3067" s="7" t="inlineStr">
        <is>
          <t>http://pdc.adm.ncu.edu.tw/news_detail.aspx?no=2125</t>
        </is>
      </c>
      <c r="H3067" s="7" t="inlineStr">
        <is>
          <t>http://pdc.adm.ncu.edu.tw/news_detail.aspx?no=2125</t>
        </is>
      </c>
      <c r="I3067" s="7" t="n"/>
      <c r="J3067" s="7" t="n"/>
      <c r="K3067" s="7" t="n"/>
      <c r="L3067" s="7" t="n"/>
      <c r="M3067" s="7" t="inlineStr">
        <is>
          <t>https://www.phy.ncu.edu.tw/news/%e6%95%99%e8%82%b2%e9%83%a8%e8%a3%9c%e5%8a%a9%e5%a4%a7%e5%b0%88%e6%a0%a1%e9%99%a2%e6%95%99%e5%ad%b8%e5%af%a6%e8%b8%90%e7%a0%94%e7%a9%b6%e8%a8%88%e7%95%ab%e7%94%b3%e8%ab%8b%e4%bd%9c%e6%a5%ad%e5%85%ac/</t>
        </is>
      </c>
      <c r="N3067" s="7" t="inlineStr">
        <is>
          <t>許慧君</t>
        </is>
      </c>
    </row>
    <row r="3068">
      <c r="A3068" s="7">
        <f>TRUE()</f>
        <v/>
      </c>
      <c r="B3068" s="7" t="inlineStr">
        <is>
          <t>其他</t>
        </is>
      </c>
      <c r="C3068" s="7" t="n"/>
      <c r="D3068" s="14" t="n">
        <v>43102</v>
      </c>
      <c r="E3068" s="7" t="inlineStr">
        <is>
          <t>物理系分機通訊錄1070101</t>
        </is>
      </c>
      <c r="F3068" s="7" t="inlineStr">
        <is>
          <t>物理系通訊錄</t>
        </is>
      </c>
      <c r="G3068" s="7" t="inlineStr">
        <is>
          <t>物理系通訊錄</t>
        </is>
      </c>
      <c r="H3068" s="7" t="inlineStr">
        <is>
          <t>http://www.phy.ncu.edu.tw/wp-content/uploads/2018/01/物理系通訊錄.pdf</t>
        </is>
      </c>
      <c r="I3068" s="7" t="n"/>
      <c r="J3068" s="7" t="n"/>
      <c r="K3068" s="7" t="n"/>
      <c r="L3068" s="7" t="n"/>
      <c r="M3068" s="7" t="inlineStr">
        <is>
          <t>https://www.phy.ncu.edu.tw/news/%e7%89%a9%e7%90%86%e7%b3%bb%e5%88%86%e6%a9%9f%e9%80%9a%e8%a8%8a%e9%8c%841070101/</t>
        </is>
      </c>
      <c r="N3068" s="7" t="inlineStr">
        <is>
          <t>許慧君</t>
        </is>
      </c>
    </row>
    <row r="3069" ht="27" customHeight="1">
      <c r="A3069" s="7">
        <f>TRUE()</f>
        <v/>
      </c>
      <c r="B3069" s="7" t="inlineStr">
        <is>
          <t>其他</t>
        </is>
      </c>
      <c r="C3069" s="7" t="n"/>
      <c r="D3069" s="14" t="n">
        <v>43098</v>
      </c>
      <c r="E3069" s="7" t="inlineStr">
        <is>
          <t>失物招領(106.12.29)</t>
        </is>
      </c>
      <c r="F3069" s="9" t="inlineStr">
        <is>
          <t>有遺失下列物品者，請儘速至物理系辦
(S4-629)認領，未領取物品將於107.01.31清除。</t>
        </is>
      </c>
      <c r="G3069" s="7" t="inlineStr">
        <is>
          <t>http://www.phy.ncu.edu.tw/wp-content/uploads/2017/12/P_20171</t>
        </is>
      </c>
      <c r="H3069" s="7" t="inlineStr">
        <is>
          <t>http://www.phy.ncu.edu.tw/wp-content/uploads/2017/12/P_20171229_090919_vHDR_On_1.jpg</t>
        </is>
      </c>
      <c r="I3069" s="7" t="n"/>
      <c r="J3069" s="7" t="n"/>
      <c r="K3069" s="7" t="n"/>
      <c r="L3069" s="7" t="n"/>
      <c r="M3069" s="7" t="inlineStr">
        <is>
          <t>https://www.phy.ncu.edu.tw/news/%e5%a4%b1%e7%89%a9%e6%8b%9b%e9%a0%98106-12-29/</t>
        </is>
      </c>
      <c r="N3069" s="7" t="inlineStr">
        <is>
          <t>許慧君</t>
        </is>
      </c>
    </row>
    <row r="3070" ht="40" customHeight="1">
      <c r="A3070" s="7">
        <f>TRUE()</f>
        <v/>
      </c>
      <c r="B3070" s="7" t="inlineStr">
        <is>
          <t>其他</t>
        </is>
      </c>
      <c r="C3070" s="7" t="n"/>
      <c r="D3070" s="14" t="n">
        <v>43096</v>
      </c>
      <c r="E3070" s="7" t="inlineStr">
        <is>
          <t>106(二)課程初選期間為12月29日~1月5日</t>
        </is>
      </c>
      <c r="F3070" s="9" t="inlineStr">
        <is>
          <t>106(二)課程初選期間為12月29日~1月5日，
開放完成所有修習課程評量之在學同學優先選課，
請踴躍至LMS系統填寫期末教學評量(開放時間12月20日至1月5日下午5:00)，謝謝!!</t>
        </is>
      </c>
      <c r="G3070" s="7" t="n"/>
      <c r="H3070" s="7" t="n"/>
      <c r="I3070" s="7" t="n"/>
      <c r="J3070" s="7" t="n"/>
      <c r="K3070" s="7" t="n"/>
      <c r="L3070" s="7" t="n"/>
      <c r="M3070" s="7" t="inlineStr">
        <is>
          <t>https://www.phy.ncu.edu.tw/news/106%e4%ba%8c%e8%aa%b2%e7%a8%8b%e5%88%9d%e9%81%b8%e6%9c%9f%e9%96%93%e7%82%ba12%e6%9c%8829%e6%97%a51%e6%9c%885%e6%97%a5/</t>
        </is>
      </c>
      <c r="N3070" s="7" t="inlineStr">
        <is>
          <t>許慧君</t>
        </is>
      </c>
    </row>
    <row r="3071" ht="92" customHeight="1">
      <c r="A3071" s="7">
        <f>TRUE()</f>
        <v/>
      </c>
      <c r="B3071" s="7" t="inlineStr">
        <is>
          <t>其他</t>
        </is>
      </c>
      <c r="C3071" s="7" t="n"/>
      <c r="D3071" s="14" t="n">
        <v>43096</v>
      </c>
      <c r="E3071" s="7" t="inlineStr">
        <is>
          <t>冷氣檢查公告1/2(二)一~七樓尚未檢查的房間</t>
        </is>
      </c>
      <c r="F3071" s="9" t="inlineStr">
        <is>
          <t>系辦將安排廠商到貴研究室/辦公室檢查冷氣機狀況
廠商:年高冷氣 吳先生
時間:1/2(二)整天
檢查樓層:一~七樓尚未檢查過的房間
請協助配合廠商檢查
 屆時如房間內無人則會先跳過，排入下一梯次檢查。
 如冷氣已有出現噪音或其他問題，請先通知系辦。</t>
        </is>
      </c>
      <c r="G3071" s="7" t="n"/>
      <c r="H3071" s="7" t="n"/>
      <c r="I3071" s="7" t="n"/>
      <c r="J3071" s="7" t="n"/>
      <c r="K3071" s="7" t="n"/>
      <c r="L3071" s="7" t="n"/>
      <c r="M3071" s="7" t="inlineStr">
        <is>
          <t>https://www.phy.ncu.edu.tw/news/%e5%86%b7%e6%b0%a3%e6%aa%a2%e6%9f%a5%e5%85%ac%e5%91%8a1-2%e4%ba%8c%e4%b8%80%e4%b8%83%e6%a8%93%e5%b0%9a%e6%9c%aa%e6%aa%a2%e6%9f%a5%e7%9a%84%e6%88%bf%e9%96%93/</t>
        </is>
      </c>
      <c r="N3071" s="7" t="inlineStr">
        <is>
          <t>許慧君</t>
        </is>
      </c>
    </row>
    <row r="3072">
      <c r="A3072" s="7">
        <f>TRUE()</f>
        <v/>
      </c>
      <c r="B3072" s="7" t="inlineStr">
        <is>
          <t>招生</t>
        </is>
      </c>
      <c r="C3072" s="7" t="n"/>
      <c r="D3072" s="14" t="n">
        <v>43096</v>
      </c>
      <c r="E3072" s="7" t="inlineStr">
        <is>
          <t>107學年度碩士班考試入學報名人數統計表</t>
        </is>
      </c>
      <c r="F3072" s="7" t="inlineStr">
        <is>
          <t>107學年度碩士班考試入學報名人數統計表</t>
        </is>
      </c>
      <c r="G3072" s="7" t="inlineStr">
        <is>
          <t>107學年度碩士班考試入學報名人數統計表</t>
        </is>
      </c>
      <c r="H3072" s="7" t="inlineStr">
        <is>
          <t>https://stuexam.ncu.edu.tw/ExamRegister/front/news_view?no=355</t>
        </is>
      </c>
      <c r="I3072" s="7" t="n"/>
      <c r="J3072" s="7" t="n"/>
      <c r="K3072" s="7" t="n"/>
      <c r="L3072" s="7" t="n"/>
      <c r="M3072" s="7" t="inlineStr">
        <is>
          <t>https://www.phy.ncu.edu.tw/news/107%e5%ad%b8%e5%b9%b4%e5%ba%a6%e7%a2%a9%e5%a3%ab%e7%8f%ad%e8%80%83%e8%a9%a6%e5%85%a5%e5%ad%b8%e5%a0%b1%e5%90%8d%e4%ba%ba%e6%95%b8%e7%b5%b1%e8%a8%88%e8%a1%a8/</t>
        </is>
      </c>
      <c r="N3072" s="7" t="inlineStr">
        <is>
          <t>許慧君</t>
        </is>
      </c>
    </row>
    <row r="3073" ht="27" customHeight="1">
      <c r="A3073" s="7">
        <f>TRUE()</f>
        <v/>
      </c>
      <c r="B3073" s="7" t="inlineStr">
        <is>
          <t>獎學金</t>
        </is>
      </c>
      <c r="C3073" s="7" t="n"/>
      <c r="D3073" s="14" t="n">
        <v>43095</v>
      </c>
      <c r="E3073" s="7" t="inlineStr">
        <is>
          <t>2017(106-1學年度)國立中央大學優秀學生獎學金得獎名單</t>
        </is>
      </c>
      <c r="F3073" s="9" t="inlineStr">
        <is>
          <t>研究所:江冠勳、黃朝暉
大學部:劉俊佑</t>
        </is>
      </c>
      <c r="G3073" s="7" t="n"/>
      <c r="H3073" s="7" t="n"/>
      <c r="I3073" s="7" t="n"/>
      <c r="J3073" s="7" t="n"/>
      <c r="K3073" s="7" t="n"/>
      <c r="L3073" s="7" t="n"/>
      <c r="M3073" s="7" t="inlineStr">
        <is>
          <t>https://www.phy.ncu.edu.tw/news/2017106-1%e5%ad%b8%e5%b9%b4%e5%ba%a6%e5%9c%8b%e7%ab%8b%e4%b8%ad%e5%a4%ae%e5%a4%a7%e5%ad%b8%e5%84%aa%e7%a7%80%e5%ad%b8%e7%94%9f%e7%8d%8e%e5%ad%b8%e9%87%91%e5%be%97%e7%8d%8e%e5%90%8d%e5%96%ae/</t>
        </is>
      </c>
      <c r="N3073" s="7" t="inlineStr">
        <is>
          <t>許慧君</t>
        </is>
      </c>
    </row>
    <row r="3074" ht="92" customHeight="1">
      <c r="A3074" s="7">
        <f>TRUE()</f>
        <v/>
      </c>
      <c r="B3074" s="7" t="inlineStr">
        <is>
          <t>其他</t>
        </is>
      </c>
      <c r="C3074" s="7" t="n"/>
      <c r="D3074" s="14" t="n">
        <v>43094</v>
      </c>
      <c r="E3074" s="7" t="inlineStr">
        <is>
          <t>代訂愛因斯坦特展優惠門票</t>
        </is>
      </c>
      <c r="F3074" s="9" t="inlineStr">
        <is>
          <t>官方網站：https://www.facebook.com/einsteinexhibition/
物理系辦代為訂購企業團體優惠門票(優惠票價180元/張, 湊滿10張可享更優惠票價164元/張)
訂購日期:106.12.25-107.01.11
訂票請填寫
https://goo.gl/forms/w57nTw6cc7dKOpuC2
取票/繳費日期:另行通知</t>
        </is>
      </c>
      <c r="G3074" s="7" t="inlineStr">
        <is>
          <t>https://www.facebook.com/einsteinexhibition/</t>
        </is>
      </c>
      <c r="H3074" s="7" t="inlineStr">
        <is>
          <t>https://www.facebook.com/einsteinexhibition/</t>
        </is>
      </c>
      <c r="I3074" s="7" t="inlineStr">
        <is>
          <t>https://goo.gl/forms/w57nTw6cc7dKOpuC2</t>
        </is>
      </c>
      <c r="J3074" s="7" t="inlineStr">
        <is>
          <t>https://goo.gl/forms/w57nTw6cc7dKOpuC2</t>
        </is>
      </c>
      <c r="K3074" s="7" t="n"/>
      <c r="L3074" s="7" t="n"/>
      <c r="M3074" s="7" t="inlineStr">
        <is>
          <t>https://www.phy.ncu.edu.tw/news/%e4%bb%a3%e8%a8%82%e6%84%9b%e5%9b%a0%e6%96%af%e5%9d%a6%e7%89%b9%e5%b1%95-%e5%a4%a7%e5%ae%97%e8%b3%bc%e7%a5%a8%e5%84%aa%e6%83%a0/</t>
        </is>
      </c>
      <c r="N3074" s="7" t="inlineStr">
        <is>
          <t>許慧君</t>
        </is>
      </c>
    </row>
    <row r="3075">
      <c r="A3075" s="7">
        <f>TRUE()</f>
        <v/>
      </c>
      <c r="B3075" s="7" t="inlineStr">
        <is>
          <t>其他</t>
        </is>
      </c>
      <c r="C3075" s="7" t="n"/>
      <c r="D3075" s="14" t="n">
        <v>43094</v>
      </c>
      <c r="E3075" s="7" t="inlineStr">
        <is>
          <t>107年辦理83年次以後替代役體位役男申請在學期間接受補充兵軍事訓練</t>
        </is>
      </c>
      <c r="F3075" s="7" t="inlineStr">
        <is>
          <t>http://www.ncu.edu.tw/events/showevent/eventid/5878</t>
        </is>
      </c>
      <c r="G3075" s="7" t="inlineStr">
        <is>
          <t>http://www.ncu.edu.tw/events/showevent/eventid/5878</t>
        </is>
      </c>
      <c r="H3075" s="7" t="inlineStr">
        <is>
          <t>http://www.ncu.edu.tw/events/showevent/eventid/5878</t>
        </is>
      </c>
      <c r="I3075" s="7" t="n"/>
      <c r="J3075" s="7" t="n"/>
      <c r="K3075" s="7" t="n"/>
      <c r="L3075" s="7" t="n"/>
      <c r="M3075" s="7" t="inlineStr">
        <is>
          <t>https://www.phy.ncu.edu.tw/news/107%e5%b9%b4%e8%be%a6%e7%90%8683%e5%b9%b4%e6%ac%a1%e4%bb%a5%e5%be%8c%e6%9b%bf%e4%bb%a3%e5%bd%b9%e9%ab%94%e4%bd%8d%e5%bd%b9%e7%94%b7%e7%94%b3%e8%ab%8b%e5%9c%a8%e5%ad%b8%e6%9c%9f%e9%96%93%e6%8e%a5/</t>
        </is>
      </c>
      <c r="N3075" s="7" t="inlineStr">
        <is>
          <t>許慧君</t>
        </is>
      </c>
    </row>
    <row r="3076">
      <c r="A3076" s="7">
        <f>TRUE()</f>
        <v/>
      </c>
      <c r="B3076" s="7" t="inlineStr">
        <is>
          <t>其他</t>
        </is>
      </c>
      <c r="C3076" s="7" t="n"/>
      <c r="D3076" s="14" t="n">
        <v>43090</v>
      </c>
      <c r="E3076" s="7" t="inlineStr">
        <is>
          <t>106學年度第2學期境外生(僑生、外籍生、陸生、交換生)-舊生註冊通知</t>
        </is>
      </c>
      <c r="F3076" s="7" t="inlineStr">
        <is>
          <t>http://pdc.adm.ncu.edu.tw/postM/post/reg/1061221_2.pdf</t>
        </is>
      </c>
      <c r="G3076" s="7" t="inlineStr">
        <is>
          <t>http://pdc.adm.ncu.edu.tw/postM/post/reg/1061221_2.pdf</t>
        </is>
      </c>
      <c r="H3076" s="7" t="inlineStr">
        <is>
          <t>http://pdc.adm.ncu.edu.tw/postM/post/reg/1061221_2.pdf</t>
        </is>
      </c>
      <c r="I3076" s="7" t="n"/>
      <c r="J3076" s="7" t="n"/>
      <c r="K3076" s="7" t="n"/>
      <c r="L3076" s="7" t="n"/>
      <c r="M3076" s="7" t="inlineStr">
        <is>
          <t>https://www.phy.ncu.edu.tw/news/106%e5%ad%b8%e5%b9%b4%e5%ba%a6%e7%ac%ac2%e5%ad%b8%e6%9c%9f%e5%a2%83%e5%a4%96%e7%94%9f%e5%83%91%e7%94%9f%e3%80%81%e5%a4%96%e7%b1%8d%e7%94%9f%e3%80%81%e9%99%b8%e7%94%9f%e3%80%81%e4%ba%a4%e6%8f%9b/</t>
        </is>
      </c>
      <c r="N3076" s="7" t="inlineStr">
        <is>
          <t>許慧君</t>
        </is>
      </c>
    </row>
    <row r="3077">
      <c r="A3077" s="7">
        <f>TRUE()</f>
        <v/>
      </c>
      <c r="B3077" s="7" t="inlineStr">
        <is>
          <t>其他</t>
        </is>
      </c>
      <c r="C3077" s="7" t="n"/>
      <c r="D3077" s="14" t="n">
        <v>43090</v>
      </c>
      <c r="E3077" s="7" t="inlineStr">
        <is>
          <t>106學年度第2學期舊生註冊通知</t>
        </is>
      </c>
      <c r="F3077" s="7" t="inlineStr">
        <is>
          <t>http://pdc.adm.ncu.edu.tw/postM/post/reg/1061221_1.pdf</t>
        </is>
      </c>
      <c r="G3077" s="7" t="inlineStr">
        <is>
          <t>http://pdc.adm.ncu.edu.tw/postM/post/reg/1061221_1.pdf</t>
        </is>
      </c>
      <c r="H3077" s="7" t="inlineStr">
        <is>
          <t>http://pdc.adm.ncu.edu.tw/postM/post/reg/1061221_1.pdf</t>
        </is>
      </c>
      <c r="I3077" s="7" t="n"/>
      <c r="J3077" s="7" t="n"/>
      <c r="K3077" s="7" t="n"/>
      <c r="L3077" s="7" t="n"/>
      <c r="M3077" s="7" t="inlineStr">
        <is>
          <t>https://www.phy.ncu.edu.tw/news/106-%e5%ad%b8%e5%b9%b4%e5%ba%a6%e7%ac%ac2-%e5%ad%b8%e6%9c%9f%e8%88%8a%e7%94%9f%e8%a8%bb%e5%86%8a%e9%80%9a%e7%9f%a5/</t>
        </is>
      </c>
      <c r="N3077" s="7" t="inlineStr">
        <is>
          <t>許慧君</t>
        </is>
      </c>
    </row>
    <row r="3078" ht="131" customHeight="1">
      <c r="A3078" s="7">
        <f>TRUE()</f>
        <v/>
      </c>
      <c r="B3078" s="7" t="inlineStr">
        <is>
          <t>演講</t>
        </is>
      </c>
      <c r="C3078" s="7" t="n"/>
      <c r="D3078" s="14" t="n">
        <v>43088</v>
      </c>
      <c r="E3078" s="7" t="inlineStr">
        <is>
          <t>Colloquium20171226-Lipid membrane fusion and the dynamics-elasticity coupling of lipid membranes</t>
        </is>
      </c>
      <c r="F3078" s="9" t="inlineStr">
        <is>
          <t>Colloquium
Department of Physics, NCU
Lipid membrane fusion and the dynamics-elasticity coupling of lipid membranes
Speaker
Prof. Yi-Fan Chen 陳儀帆
Department of Chemical and Materials Engineering National Central University
中央大學化學工程與材料工程學系
Date 2017.12.26 (Tue)
Time 14:00-16:00
Place S4-625</t>
        </is>
      </c>
      <c r="G3078" s="7" t="n"/>
      <c r="H3078" s="7" t="n"/>
      <c r="I3078" s="7" t="n"/>
      <c r="J3078" s="7" t="n"/>
      <c r="K3078" s="7" t="n"/>
      <c r="L3078" s="7" t="n"/>
      <c r="M3078" s="7" t="inlineStr">
        <is>
          <t>https://www.phy.ncu.edu.tw/news/colloquium20171226-lipid-membrane-fusion-and-the-dynamics-elasticity-coupling-of-lipid-membranes/</t>
        </is>
      </c>
      <c r="N3078" s="7" t="inlineStr">
        <is>
          <t>許慧君</t>
        </is>
      </c>
    </row>
    <row r="3079" ht="144" customHeight="1">
      <c r="A3079" s="7">
        <f>TRUE()</f>
        <v/>
      </c>
      <c r="B3079" s="7" t="inlineStr">
        <is>
          <t>其他</t>
        </is>
      </c>
      <c r="C3079" s="7" t="n"/>
      <c r="D3079" s="14" t="n">
        <v>43088</v>
      </c>
      <c r="E3079" s="7" t="inlineStr">
        <is>
          <t>冷氣檢查公告12/26(二)四~七樓尚未檢查的房間</t>
        </is>
      </c>
      <c r="F3079" s="9" t="inlineStr">
        <is>
          <t>系辦將安排廠商到貴研究室/辦公室檢查冷氣機狀況
廠商:年高冷氣 吳先生
時間:12/26(二)16-17點
檢查樓層:
七樓:709.707
六樓:622.619.617.616.606.604
五樓:519.515.513.507.506.504.502
四樓:全部
請協助配合廠商檢查
 屆時如房間內無人則會先跳過，排入下一梯次檢查。
 如冷氣已有出現噪音或其他問題，請先通知系辦。</t>
        </is>
      </c>
      <c r="G3079" s="7" t="n"/>
      <c r="H3079" s="7" t="n"/>
      <c r="I3079" s="7" t="n"/>
      <c r="J3079" s="7" t="n"/>
      <c r="K3079" s="7" t="n"/>
      <c r="L3079" s="7" t="n"/>
      <c r="M3079" s="7" t="inlineStr">
        <is>
          <t>https://www.phy.ncu.edu.tw/news/%e5%86%b7%e6%b0%a3%e6%aa%a2%e6%9f%a5%e5%85%ac%e5%91%8a12-26%e4%ba%8c%e5%9b%9b%e4%b8%83%e6%a8%93%e5%b0%9a%e6%9c%aa%e6%aa%a2%e6%9f%a5%e7%9a%84%e6%88%bf%e9%96%93/</t>
        </is>
      </c>
      <c r="N3079" s="7" t="inlineStr">
        <is>
          <t>許慧君</t>
        </is>
      </c>
    </row>
    <row r="3080" ht="27" customHeight="1">
      <c r="A3080" s="7">
        <f>TRUE()</f>
        <v/>
      </c>
      <c r="B3080" s="7" t="inlineStr">
        <is>
          <t>其他</t>
        </is>
      </c>
      <c r="C3080" s="7" t="n"/>
      <c r="D3080" s="14" t="n">
        <v>43087</v>
      </c>
      <c r="E3080" s="7" t="inlineStr">
        <is>
          <t>106學年度第2學期課務相關日程表Academic Calendar for Course Selection in Spring Semester 2018</t>
        </is>
      </c>
      <c r="F3080" s="9" t="inlineStr">
        <is>
          <t>106學年度第2學期課務相關日程表
Academic Calendar for Course Selection in Spring Semester 2018</t>
        </is>
      </c>
      <c r="G3080" s="7" t="inlineStr">
        <is>
          <t>106學年度第2學期課務相關日程表</t>
        </is>
      </c>
      <c r="H3080" s="7" t="inlineStr">
        <is>
          <t>http://pdc.adm.ncu.edu.tw/Course/course/COUR_S.pdf</t>
        </is>
      </c>
      <c r="I3080" s="7" t="inlineStr">
        <is>
          <t>Academic Calendar for Course Selection in Spring Semester 20</t>
        </is>
      </c>
      <c r="J3080" s="7" t="inlineStr">
        <is>
          <t>http://pdc.adm.ncu.edu.tw/Course/course/COUR_S_EL.pdf</t>
        </is>
      </c>
      <c r="K3080" s="7" t="n"/>
      <c r="L3080" s="7" t="n"/>
      <c r="M3080" s="7" t="inlineStr">
        <is>
          <t>https://www.phy.ncu.edu.tw/news/106%e5%ad%b8%e5%b9%b4%e5%ba%a6%e7%ac%ac2%e5%ad%b8%e6%9c%9f%e8%aa%b2%e5%8b%99%e7%9b%b8%e9%97%9c%e6%97%a5%e7%a8%8b%e8%a1%a8academic-calendar-for-course-selection-in-spring-semester-2018/</t>
        </is>
      </c>
      <c r="N3080" s="7" t="inlineStr">
        <is>
          <t>許慧君</t>
        </is>
      </c>
    </row>
    <row r="3081" ht="222" customHeight="1">
      <c r="A3081" s="7">
        <f>TRUE()</f>
        <v/>
      </c>
      <c r="B3081" s="7" t="inlineStr">
        <is>
          <t>研討會</t>
        </is>
      </c>
      <c r="C3081" s="7" t="n"/>
      <c r="D3081" s="14" t="n">
        <v>43087</v>
      </c>
      <c r="E3081" s="7" t="inlineStr">
        <is>
          <t>2018全國師培大學自然領域探究與實作工作坊</t>
        </is>
      </c>
      <c r="F3081" s="9" t="inlineStr">
        <is>
          <t>敬愛的師資培育夥伴與教授們：
您好！鑒於十二年國教深化與活化自然領域「探究與實作」技能，新一代的師資亟需加強此項能力。自然領域教學研究中心將於107年1月18日(四)到1月19日(五)辦理「2018全國師培大學自然領域探究與實作工作坊」，地點在國立臺灣師範大學公館校區科教大樓，議程如附件，規劃有大會演講介紹「探究與實作」課程目前的現況，及讓與會者親身體驗課程的工作坊。
本工作坊將邀請教學現場俱有經驗的教師帶領包含物理、化學、生物、地科及跨領域的探究與實作課程。誠摯的邀請您共同參與，親身體驗每項90分鐘的探究與實作課程。感謝您長期對科學教育的努力。本計畫將支應參與者的出席費或差旅費，名額有限，請儘速報名(報名網址：https://goo.gl/forms/aF51DnLxQUs9Jj8q1)。
Sincerely
教育部中等教育階段自然領域教學研究中心團隊
賈至達教授、傅祖怡教授、許瑛玿教授、張永達副教授、陳育霖助理教授
專任助理    吳明真先生    敬上
電話：02-77346958
自然領域教學研究中心臉書：goo.gl/MA8qLq  ，
自然領域教學研究中心Youtube頻道： goo.gl/AaZ9PR。</t>
        </is>
      </c>
      <c r="G3081" s="7" t="inlineStr">
        <is>
          <t>https://goo.gl/forms/aF51DnLxQUs9Jj8q1</t>
        </is>
      </c>
      <c r="H3081" s="7" t="inlineStr">
        <is>
          <t>https://goo.gl/forms/aF51DnLxQUs9Jj8q1</t>
        </is>
      </c>
      <c r="I3081" s="7" t="inlineStr">
        <is>
          <t>goo.gl/MA8qLq</t>
        </is>
      </c>
      <c r="J3081" s="7" t="inlineStr">
        <is>
          <t>https://goo.gl/MA8qLq</t>
        </is>
      </c>
      <c r="K3081" s="7" t="inlineStr">
        <is>
          <t>goo.gl/AaZ9PR</t>
        </is>
      </c>
      <c r="L3081" s="7" t="inlineStr">
        <is>
          <t>https://goo.gl/AaZ9PR</t>
        </is>
      </c>
      <c r="M3081" s="7" t="inlineStr">
        <is>
          <t>https://www.phy.ncu.edu.tw/news/2018%e5%85%a8%e5%9c%8b%e5%b8%ab%e5%9f%b9%e5%a4%a7%e5%ad%b8%e8%87%aa%e7%84%b6%e9%a0%98%e5%9f%9f%e6%8e%a2%e7%a9%b6%e8%88%87%e5%af%a6%e4%bd%9c%e5%b7%a5%e4%bd%9c%e5%9d%8a/</t>
        </is>
      </c>
      <c r="N3081" s="7" t="inlineStr">
        <is>
          <t>許慧君</t>
        </is>
      </c>
    </row>
    <row r="3082" ht="53" customHeight="1">
      <c r="A3082" s="7">
        <f>TRUE()</f>
        <v/>
      </c>
      <c r="B3082" s="7" t="inlineStr">
        <is>
          <t>其他</t>
        </is>
      </c>
      <c r="C3082" s="7" t="n"/>
      <c r="D3082" s="14" t="n">
        <v>43082</v>
      </c>
      <c r="E3082" s="7" t="inlineStr">
        <is>
          <t>七樓717讀書室暫停開放  12/19(二)1500-1600</t>
        </is>
      </c>
      <c r="F3082" s="9" t="inlineStr">
        <is>
          <t>公共讀書區、書櫃沙發區、儲物櫃上方，請勿堆放私人物品，否則一律清除丟棄，謝謝合作!
 前次清理之物品放置於白板下方桌上，請盡速領取。
 請多加利用儲物櫃存放私人物品!</t>
        </is>
      </c>
      <c r="G3082" s="7" t="n"/>
      <c r="H3082" s="7" t="n"/>
      <c r="I3082" s="7" t="n"/>
      <c r="J3082" s="7" t="n"/>
      <c r="K3082" s="7" t="n"/>
      <c r="L3082" s="7" t="n"/>
      <c r="M3082" s="7" t="inlineStr">
        <is>
          <t>https://www.phy.ncu.edu.tw/news/%e4%b8%83%e6%a8%93717%e8%ae%80%e6%9b%b8%e5%ae%a4%e6%9a%ab%e5%81%9c%e9%96%8b%e6%94%be-12-19%e4%ba%8c1500-1600/</t>
        </is>
      </c>
      <c r="N3082" s="7" t="inlineStr">
        <is>
          <t>許慧君</t>
        </is>
      </c>
    </row>
    <row r="3083" ht="118" customHeight="1">
      <c r="A3083" s="7">
        <f>TRUE()</f>
        <v/>
      </c>
      <c r="B3083" s="7" t="inlineStr">
        <is>
          <t>演講</t>
        </is>
      </c>
      <c r="C3083" s="7" t="n"/>
      <c r="D3083" s="14" t="n">
        <v>43081</v>
      </c>
      <c r="E3083" s="7" t="inlineStr">
        <is>
          <t>Colloquium20171219-Physics of Quark Matter and Research Activities in Japan</t>
        </is>
      </c>
      <c r="F3083" s="9" t="inlineStr">
        <is>
          <t>Colloquium
Department of Physics, NCU
Physics of Quark Matter and Research Activities in Japan
Speaker
Prof. Kenta Shigaki
Dept. of Physics, Hiroshima University, Japan
Date 2017.12.19 (Tue)
Time 14:00
Place S4-625</t>
        </is>
      </c>
      <c r="G3083" s="7" t="n"/>
      <c r="H3083" s="7" t="n"/>
      <c r="I3083" s="7" t="n"/>
      <c r="J3083" s="7" t="n"/>
      <c r="K3083" s="7" t="n"/>
      <c r="L3083" s="7" t="n"/>
      <c r="M3083" s="7" t="inlineStr">
        <is>
          <t>https://www.phy.ncu.edu.tw/news/colloquium20171219-physics-of-quark-matter-and-research-activities-in-japan/</t>
        </is>
      </c>
      <c r="N3083" s="7" t="inlineStr">
        <is>
          <t>許慧君</t>
        </is>
      </c>
    </row>
    <row r="3084" ht="27" customHeight="1">
      <c r="A3084" s="7">
        <f>TRUE()</f>
        <v/>
      </c>
      <c r="B3084" s="7" t="inlineStr">
        <is>
          <t>招生</t>
        </is>
      </c>
      <c r="C3084" s="7" t="n"/>
      <c r="D3084" s="14" t="n">
        <v>43081</v>
      </c>
      <c r="E3084" s="7" t="inlineStr">
        <is>
          <t>107學年度碩士班甄試入學正備取生報到情形查詢</t>
        </is>
      </c>
      <c r="F3084" s="9" t="inlineStr">
        <is>
          <t>正備取生報到情形查詢
正取生報到日期:106年12月07日至106年12月15日</t>
        </is>
      </c>
      <c r="G3084" s="7" t="inlineStr">
        <is>
          <t>正備取生報到情形查詢</t>
        </is>
      </c>
      <c r="H3084" s="7" t="inlineStr">
        <is>
          <t>https://stuexam.ncu.edu.tw/ExamRegister/checkin_detail?d=068I999I1I2202I0</t>
        </is>
      </c>
      <c r="I3084" s="7" t="n"/>
      <c r="J3084" s="7" t="n"/>
      <c r="K3084" s="7" t="n"/>
      <c r="L3084" s="7" t="n"/>
      <c r="M3084" s="7" t="inlineStr">
        <is>
          <t>https://www.phy.ncu.edu.tw/news/107%e5%ad%b8%e5%b9%b4%e5%ba%a6%e7%a2%a9%e5%a3%ab%e7%8f%ad%e7%94%84%e8%a9%a6%e5%85%a5%e5%ad%b8%e6%ad%a3%e5%82%99%e5%8f%96%e7%94%9f%e5%a0%b1%e5%88%b0%e6%83%85%e5%bd%a2%e6%9f%a5%e8%a9%a2/</t>
        </is>
      </c>
      <c r="N3084" s="7" t="inlineStr">
        <is>
          <t>許慧君</t>
        </is>
      </c>
    </row>
    <row r="3085" ht="321" customHeight="1">
      <c r="A3085" s="7">
        <f>TRUE()</f>
        <v/>
      </c>
      <c r="B3085" s="7" t="inlineStr">
        <is>
          <t>演講</t>
        </is>
      </c>
      <c r="C3085" s="7" t="n"/>
      <c r="D3085" s="14" t="n">
        <v>43081</v>
      </c>
      <c r="E3085" s="7" t="inlineStr">
        <is>
          <t>Special Colloquium20180109- Photonic Metasurfaces for Light Manipulation in Demand</t>
        </is>
      </c>
      <c r="F3085" s="9" t="inlineStr">
        <is>
          <t>Special Colloquium
Department of Physics, NCU
Photonic Metasurfaces for Light Manipulation in Demand
Speaker
Dr. Pin Chieh Wu (吳品頡)
Department of Applied Physics and Materials Science, California Institute of Technology
Date 2018.01.9 (Tue)
Time 14:00
Place S4-625
Abstract: Photonic metamaterials composed of artificial structures have attracted a huge number of interests due to their extraordinary optical properties such as negative refractive index, optical invisibility, etc. Their single layer configuration, photonic metasurfaces, enable abrupt changes to the properties of electromagnetic wave like phase, amplitude as well as polarization within a subwavelength spatial region, which is very promising for the development of flat optics system. In this talk, I will firstly discuss the intriguing optical properties of unprecedented three dimensional vertical split-ring resonators (VSRRs) [1, 2], including plasmonic Fano resonance [3], toroidal dipolar response and non-radiating anapole mode [4]. Subsequently, the presentation will shift to the scheme of phase modulation through metasurfaces, which enables versatile polarization generations [5], high performance metalens [6], and achromatic metasurface devices [7, 8] at the visible for a wide range of applications. Furthermore, by incorporating metasurfaces with active materials/systems [9, 10], one can actively control the optical properties of meta-devices on demand like beam steering, and dynamic polarization conversion. Finally, I will discuss the future perspective of metasurface researches including, but not limited to, tunable achromatic meta-devices, plasmonic quantum gates, etc.</t>
        </is>
      </c>
      <c r="G3085" s="7" t="n"/>
      <c r="H3085" s="7" t="n"/>
      <c r="I3085" s="7" t="n"/>
      <c r="J3085" s="7" t="n"/>
      <c r="K3085" s="7" t="n"/>
      <c r="L3085" s="7" t="n"/>
      <c r="M3085" s="7" t="inlineStr">
        <is>
          <t>https://www.phy.ncu.edu.tw/news/special-colloquium20180109-photonic-metasurfaces-for-light-manipulation-in-demand/</t>
        </is>
      </c>
      <c r="N3085" s="7" t="inlineStr">
        <is>
          <t>劉怡貞</t>
        </is>
      </c>
    </row>
    <row r="3086" ht="393" customHeight="1">
      <c r="A3086" s="7">
        <f>TRUE()</f>
        <v/>
      </c>
      <c r="B3086" s="7" t="inlineStr">
        <is>
          <t>演講</t>
        </is>
      </c>
      <c r="C3086" s="7" t="n"/>
      <c r="D3086" s="14" t="n">
        <v>43081</v>
      </c>
      <c r="E3086" s="7" t="inlineStr">
        <is>
          <t>Special Colloquium20180109- Phase-field modeling of crack front instabilities</t>
        </is>
      </c>
      <c r="F3086" s="9" t="inlineStr">
        <is>
          <t>Special Colloquium
Department of Physics, NCU
Phase-field modeling of crack front instabilities
Speaker
Dr. Chih-Hung Chen陳志鴻)
Research Center for Applied Sciences, Academia Sinica
Date 2018.01.9 (Tue)
Time 11:00
Place S4-625
Abstract: This talk discusses two types of fracture instabilities: crack front segmentation in mixed-mode fracture and oscillatory instability in fast fracture. Applying simultaneously tension and a shear stress parallel to crack front is universally observed to produce arrays of daughter cracks shaped as tilted facets. We investigate facet propagation and coarsening using in situ microscopy observations of fracture surfaces at different stages of quasi-static mixed-mode crack propagation and phase-field simulations. The results demonstrate that the bifurcation previous theoretical predictions of linear stability analysis with experimental observations.
Besides, experiments in thin brittle gels have shown that cracks can attain extreme speeds approaching the shear wave speed when micro-branching, which limits propagation to smaller speeds in thick samples, is suppressed. Furthermore, these studies revealed the existence of an oscillatory instability with an intrinsic system-size-independent wavelength above a threshold speed. We investigate this oscillatory instability using a phase-field model of two-dimensional dynamic brittle fracture that includes elastic nonlinearity and has unique capability to describe experimentally observed ultra-high-speed cracks that accelerate above 90% of their sonic velocity. Our simulation results demonstrate that cracks undergo a dynamic oscillatory instability controlled by small-scale elastic nonlinearity near the crack tip. This instability occurs above an ultra-high critical velocity and features an intrinsic wave-length that increases proportionally to the ratio of the fracture energy to an elastic modulus, in quantitative agreement with experiments. This ratio emerges as a fundamental scaling length for nonlinear effects assumed to play no role in the classical theory of cracks, but shown by our computations to strongly influence crack dynamics.</t>
        </is>
      </c>
      <c r="G3086" s="7" t="n"/>
      <c r="H3086" s="7" t="n"/>
      <c r="I3086" s="7" t="n"/>
      <c r="J3086" s="7" t="n"/>
      <c r="K3086" s="7" t="n"/>
      <c r="L3086" s="7" t="n"/>
      <c r="M3086" s="7" t="inlineStr">
        <is>
          <t>https://www.phy.ncu.edu.tw/news/special-colloquium20180109-phase-field-modeling-of-crack-front-instabilities/</t>
        </is>
      </c>
      <c r="N3086" s="7" t="inlineStr">
        <is>
          <t>劉怡貞</t>
        </is>
      </c>
    </row>
    <row r="3087" ht="297" customHeight="1">
      <c r="A3087" s="7">
        <f>TRUE()</f>
        <v/>
      </c>
      <c r="B3087" s="7" t="inlineStr">
        <is>
          <t>演講</t>
        </is>
      </c>
      <c r="C3087" s="7" t="n"/>
      <c r="D3087" s="14" t="n">
        <v>43081</v>
      </c>
      <c r="E3087" s="7" t="inlineStr">
        <is>
          <t>Special Colloquium20180102- Magnetotransport in carbon and topological nanomaterials due to novel charge trajectories</t>
        </is>
      </c>
      <c r="F3087" s="9" t="inlineStr">
        <is>
          <t>Special Colloquium
Department of Physics, NCU
Magnetotransport in carbon and topological nanomaterials due to novel charge trajectories
Speaker
Dr. Ching-Hao Chang (張景皓)
IFW Dresden (Germany), 德國萊布尼茲固態物理與材料研究所
Date 2018.01.2 (Tue)
Time 14:00
Place S4-625
Abstract: When a charge carrier moves at a plane that is subject to a perpendicular homogeneous magnetic field, it curves into a closed cyclotron orbit, which finally leads to the well-known Hall effect. Nowadays, the advanced nanotechnology is continually gifting us with nanoarchitectures that have not only rich forms of geometry, but also novel topology in electronic states. In this talk, I will introduce new classes of magnetic states induced by the geometry and the topology.
We recently found that the snake orbit [1] appears in curved carbon nanomaterials. In a carbon nanotube, we demonstrate that the snake orbit results in a large non-saturating magnetoresistance measured in experiments [2]. In a rolled-up graphene, we predict that the formation of snake orbit leads to a strongly direction-dependent positive magnetoresistance with an anisotropy up to 80% [2,3]. Moreover, exotic magnetotransport properties recently observed in topological nanomaterials are also related to novel magnetic states, which are introduced by the interplay between the electronic-state topology and the nanostructure geometry [4-6].</t>
        </is>
      </c>
      <c r="G3087" s="7" t="n"/>
      <c r="H3087" s="7" t="n"/>
      <c r="I3087" s="7" t="n"/>
      <c r="J3087" s="7" t="n"/>
      <c r="K3087" s="7" t="n"/>
      <c r="L3087" s="7" t="n"/>
      <c r="M3087" s="7" t="inlineStr">
        <is>
          <t>https://www.phy.ncu.edu.tw/news/special-colloquium20180102-magnetotransport-in-carbon-and-topological-nanomaterials-due-to-novel-charge-trajectories/</t>
        </is>
      </c>
      <c r="N3087" s="7" t="inlineStr">
        <is>
          <t>劉怡貞</t>
        </is>
      </c>
    </row>
    <row r="3088" ht="405" customHeight="1">
      <c r="A3088" s="7">
        <f>TRUE()</f>
        <v/>
      </c>
      <c r="B3088" s="7" t="inlineStr">
        <is>
          <t>其他</t>
        </is>
      </c>
      <c r="C3088" s="7" t="n"/>
      <c r="D3088" s="14" t="n">
        <v>43076</v>
      </c>
      <c r="E3088" s="7" t="inlineStr">
        <is>
          <t>[預告]大學部導師輔導選課106/12/25-107/01/05</t>
        </is>
      </c>
      <c r="F3088" s="9" t="inlineStr">
        <is>
          <t>「導師輔導選課」共2週106/12/25-107/01/05，導師可以彈性提前進行輔導選課。
請同學多運用機會向導師諮詢選課之意見。
歡迎同學預約職涯中心職涯導師及諮商中心心理師，
透過諮詢、測驗或晤談，更瞭解自己的興趣及性向。
◎導師如何瞭解您需要的學習諮詢方向？ 
導師可以透過已整合選課、畢業審核表及歷年成績等個人資料的『導師輔導資源系統』，瞭解您需要的學習諮詢方向。 
即日起，你可以從中大portal登入『導師輔導資源系統』；點選同意或不同意授權個人資料在本系統開放。如您未登錄系統，系統將預設為同意授權，但您可以隨時再上網修改。 
◎大學部導師輔導選課參考流程 
106/12/18
教務處「課程時間表」上網 
106/12/20~107/01/05
LMS系統線上導師輔導意見調查
106/12/25-107/01/05 
導師輔導選課 
1.向導師領取密碼卡 
2.「選課確認單」為方便您與導師討論選課科目所設計的表單，,同學得事先至「選課系統 」-&gt; 「相關網站」下載「諮商中心導師輔導選課確認單」填妥，依預約時間向導師個別諮詢選課意見，並領取導師密碼卡。
106/12/29-107/01/05
課程初選 
107/02/07~107/03/01
加退選(2/14 9:00~2/20 9:00春節期間不開放加退選) 
◎說明：
1.以上時間如有異動，以教務處課務組公告為主。
2.導師密碼卡領取如有任何問題，請聯絡諮商中心徐姐
 分機：57261 E-MAIL:smi@cc.ncu.edu.tw 
3.諮商心理師預約專線：57263~57264，
預約諮商時間：週一~週五09:00~17:00。
4.職涯導師預約系統:http://careercenter.ncu.edu.tw/consulting/
 職涯發展中心分機：57280</t>
        </is>
      </c>
      <c r="G3088" s="7" t="n"/>
      <c r="H3088" s="7" t="n"/>
      <c r="I3088" s="7" t="n"/>
      <c r="J3088" s="7" t="n"/>
      <c r="K3088" s="7" t="n"/>
      <c r="L3088" s="7" t="n"/>
      <c r="M3088" s="7" t="inlineStr">
        <is>
          <t>https://www.phy.ncu.edu.tw/news/%e9%a0%90%e5%91%8a%e5%a4%a7%e5%ad%b8%e9%83%a8%e5%b0%8e%e5%b8%ab%e8%bc%94%e5%b0%8e%e9%81%b8%e8%aa%b2106-12-25-107-01-05/</t>
        </is>
      </c>
      <c r="N3088" s="7" t="inlineStr">
        <is>
          <t>吳菁穗</t>
        </is>
      </c>
    </row>
    <row r="3089">
      <c r="A3089" s="7">
        <f>TRUE()</f>
        <v/>
      </c>
      <c r="B3089" s="7" t="inlineStr">
        <is>
          <t>招生</t>
        </is>
      </c>
      <c r="C3089" s="7" t="n"/>
      <c r="D3089" s="14" t="n">
        <v>43076</v>
      </c>
      <c r="E3089" s="7" t="inlineStr">
        <is>
          <t>Accepted List of NCU 2018 Spring Admission for International Students</t>
        </is>
      </c>
      <c r="F3089" s="7" t="inlineStr">
        <is>
          <t>Accepted List of NCU 2018 Spring Admission for International Students</t>
        </is>
      </c>
      <c r="G3089" s="7" t="inlineStr">
        <is>
          <t>Accepted List of NCU 2018 Spring Admission for International</t>
        </is>
      </c>
      <c r="H3089" s="7" t="inlineStr">
        <is>
          <t>http://admissions.oia.ncu.edu.tw/content/view/sn/26</t>
        </is>
      </c>
      <c r="I3089" s="7" t="n"/>
      <c r="J3089" s="7" t="n"/>
      <c r="K3089" s="7" t="n"/>
      <c r="L3089" s="7" t="n"/>
      <c r="M3089" s="7" t="inlineStr">
        <is>
          <t>https://www.phy.ncu.edu.tw/news/accepted-list-of-ncu-2018-spring-admission-for-international-students/</t>
        </is>
      </c>
      <c r="N3089" s="7" t="inlineStr">
        <is>
          <t>許慧君</t>
        </is>
      </c>
    </row>
    <row r="3090" ht="144" customHeight="1">
      <c r="A3090" s="7">
        <f>TRUE()</f>
        <v/>
      </c>
      <c r="B3090" s="7" t="inlineStr">
        <is>
          <t>演講</t>
        </is>
      </c>
      <c r="C3090" s="7" t="n"/>
      <c r="D3090" s="14" t="n">
        <v>43076</v>
      </c>
      <c r="E3090" s="7" t="inlineStr">
        <is>
          <t>Colloquium20171212-Interaction between Superconducting Qubits and Graphene Mechanical Oscillators in an Electromagnetic Cavity</t>
        </is>
      </c>
      <c r="F3090" s="9" t="inlineStr">
        <is>
          <t>Colloquium
Department of Physics, NCU
Interaction between Superconducting Qubits and Graphene Mechanical Oscillators in an Electromagnetic Cavity
Speaker
Prof. Chii-Dong Chen (陳啟東)
Institute of Physics, Academia Sinica
中央研究院物理研究所
Date 2017.12.12 (Tue)
Time 14:00
Place S4-625</t>
        </is>
      </c>
      <c r="G3090" s="7" t="n"/>
      <c r="H3090" s="7" t="n"/>
      <c r="I3090" s="7" t="n"/>
      <c r="J3090" s="7" t="n"/>
      <c r="K3090" s="7" t="n"/>
      <c r="L3090" s="7" t="n"/>
      <c r="M3090" s="7" t="inlineStr">
        <is>
          <t>https://www.phy.ncu.edu.tw/news/colloquium20171212-interaction-between-superconducting-qubits-and-graphene-mechanical-oscillators-in-an-electromagnetic-cavity/</t>
        </is>
      </c>
      <c r="N3090" s="7" t="inlineStr">
        <is>
          <t>許慧君</t>
        </is>
      </c>
    </row>
    <row r="3091" ht="118" customHeight="1">
      <c r="A3091" s="7">
        <f>TRUE()</f>
        <v/>
      </c>
      <c r="B3091" s="7" t="inlineStr">
        <is>
          <t>演講</t>
        </is>
      </c>
      <c r="C3091" s="7" t="n"/>
      <c r="D3091" s="14" t="n">
        <v>43076</v>
      </c>
      <c r="E3091" s="7" t="inlineStr">
        <is>
          <t>Talk20171211-Mesoscopic modeling of magnetic elastomers and gels with links to the macroscale</t>
        </is>
      </c>
      <c r="F3091" s="9" t="inlineStr">
        <is>
          <t>Department of Physics, NCU
Title
Mesoscopic modeling of magnetic elastomers and gels with links to the macroscale
Speaker
Dr. Andreas Menzel
Heinrich-Heine-Universität Düsseldorf, Germany
Date 2017.12.11 (Mon)
Time 16:00
Place Center for Mathematics and Theoretical Physics ( S4-208 )</t>
        </is>
      </c>
      <c r="G3091" s="7" t="n"/>
      <c r="H3091" s="7" t="n"/>
      <c r="I3091" s="7" t="n"/>
      <c r="J3091" s="7" t="n"/>
      <c r="K3091" s="7" t="n"/>
      <c r="L3091" s="7" t="n"/>
      <c r="M3091" s="7" t="inlineStr">
        <is>
          <t>https://www.phy.ncu.edu.tw/news/talk20171211-mesoscopic-modeling-of-magnetic-elastomers-and-gels-with-links-to-the-macroscale/</t>
        </is>
      </c>
      <c r="N3091" s="7" t="inlineStr">
        <is>
          <t>許慧君</t>
        </is>
      </c>
    </row>
    <row r="3092" ht="393" customHeight="1">
      <c r="A3092" s="7">
        <f>TRUE()</f>
        <v/>
      </c>
      <c r="B3092" s="7" t="inlineStr">
        <is>
          <t>研討會</t>
        </is>
      </c>
      <c r="C3092" s="7" t="n"/>
      <c r="D3092" s="14" t="n">
        <v>43075</v>
      </c>
      <c r="E3092" s="7" t="inlineStr">
        <is>
          <t>Mini Workshop on Active Matter 20171212</t>
        </is>
      </c>
      <c r="F3092" s="9" t="inlineStr">
        <is>
          <t>http://phys.cts.nthu.edu.tw/actnews/intro.php?Sn=387&amp;OSn=850
Program Schedule 
Time
Speaker
Title
9:00-9:35
Shigeyuki Komura
Swimmer-microrheology
9:35-10:05
Heng-Kwong Tsao
Hydrodynamic interactions in active fluids
Coffee Break
10:30-10:45
Hsiang-Ying Chen
Cancer cell invasion enhanced collective motion of endothelial/cancer cell mixtures
10:45-11:00
Jilin Jou
Tail retraction dynamics of MDCK cells
11:00-11:30
Hong-Ren Jiang
Electrically Enhanced Self-Thermophoresis of Laser-Heated Janus Particles under a Rotating Electric Field
11:30-12:05
Andreas Menzel
A particle-scale statistical description of semi-dilute suspensions of active microswimmers
12:05-12:35
Chien-Jung Lo
Dynamics of self-organized rotating spiral-coils in bacterial swarms
Lunch
15:00-17:00
Lab Tour</t>
        </is>
      </c>
      <c r="G3092" s="7" t="inlineStr">
        <is>
          <t>http://phys.cts.nthu.edu.tw/actnews/intro.php?Sn=387&amp;OSn=850</t>
        </is>
      </c>
      <c r="H3092" s="7" t="inlineStr">
        <is>
          <t>http://phys.cts.nthu.edu.tw/actnews/intro.php?Sn=387&amp;OSn=850</t>
        </is>
      </c>
      <c r="I3092" s="7" t="inlineStr">
        <is>
          <t>http://www.phy.ncu.edu.tw/wp-content/uploads/2017/12/Mini-Wo</t>
        </is>
      </c>
      <c r="J3092" s="7" t="inlineStr">
        <is>
          <t>http://www.phy.ncu.edu.tw/wp-content/uploads/2017/12/Mini-Workshop-on-Active-Matter.jpg</t>
        </is>
      </c>
      <c r="K3092" s="7" t="n"/>
      <c r="L3092" s="7" t="n"/>
      <c r="M3092" s="7" t="inlineStr">
        <is>
          <t>https://www.phy.ncu.edu.tw/news/mini-workshop-on-active-matter-20171212/</t>
        </is>
      </c>
      <c r="N3092" s="7" t="inlineStr">
        <is>
          <t>許慧君</t>
        </is>
      </c>
    </row>
    <row r="3093" ht="131" customHeight="1">
      <c r="A3093" s="7">
        <f>TRUE()</f>
        <v/>
      </c>
      <c r="B3093" s="7" t="inlineStr">
        <is>
          <t>其他</t>
        </is>
      </c>
      <c r="C3093" s="7" t="n"/>
      <c r="D3093" s="14" t="n">
        <v>43075</v>
      </c>
      <c r="E3093" s="7" t="inlineStr">
        <is>
          <t>冷氣檢查公告12/19(二)四.五樓&amp;六七樓部分房間</t>
        </is>
      </c>
      <c r="F3093" s="9" t="inlineStr">
        <is>
          <t>系辦將安排廠商到貴研究室/辦公室檢查冷氣機狀況
廠商:年高冷氣 吳先生
時間:12/19(二)09-12點
檢查樓層:
 四樓、五樓全部
 六樓:634. 626. 622. 619. 617. 616. 613. 606. 604. 602
 七樓715-1-2. 711. 709. 707. 703.
請協助配合廠商檢查
 屆時如房間內無人則會先跳過，排入下一梯次檢查。
 如冷氣已有出現噪音或其他問題，請先通知系辦。</t>
        </is>
      </c>
      <c r="G3093" s="7" t="n"/>
      <c r="H3093" s="7" t="n"/>
      <c r="I3093" s="7" t="n"/>
      <c r="J3093" s="7" t="n"/>
      <c r="K3093" s="7" t="n"/>
      <c r="L3093" s="7" t="n"/>
      <c r="M3093" s="7" t="inlineStr">
        <is>
          <t>https://www.phy.ncu.edu.tw/news/%e5%86%b7%e6%b0%a3%e6%aa%a2%e6%9f%a5%e5%85%ac%e5%91%8a12-19%e4%ba%8c%e5%9b%9b-%e4%ba%94%e6%a8%93%e5%85%ad%e4%b8%83%e6%a8%93%e9%83%a8%e5%88%86%e6%88%bf%e9%96%93/</t>
        </is>
      </c>
      <c r="N3093" s="7" t="inlineStr">
        <is>
          <t>許慧君</t>
        </is>
      </c>
    </row>
    <row r="3094" ht="183" customHeight="1">
      <c r="A3094" s="7">
        <f>TRUE()</f>
        <v/>
      </c>
      <c r="B3094" s="7" t="inlineStr">
        <is>
          <t>其他</t>
        </is>
      </c>
      <c r="C3094" s="7" t="n"/>
      <c r="D3094" s="14" t="n">
        <v>43074</v>
      </c>
      <c r="E3094" s="7" t="inlineStr">
        <is>
          <t>徵求中央大學物理系五十週年系慶logo 、 slogan</t>
        </is>
      </c>
      <c r="F3094" s="9" t="inlineStr">
        <is>
          <t>中大物理系即將於107年秋天慶祝五十年系慶，為凝聚系友向心力，及為系慶活動暖身，系上公開徵求五十年系慶活動標誌(Logo)、標語(Slogan)。以中大物理系創系五十週年為主要概念，鼓勵設計力求簡潔，呈現歡慶創系五十週年意象，盼大家共襄盛舉，提供各種巧思及創意。
參賽資格：歡迎中大物理系系友、目前在校研究所、大學部同學踴躍參與。
投稿方式：每件參賽作品均須包含標誌(Logo)及標語(Slogan)，並請提供設計理念，註明參加者姓名、聯絡電話、電子郵件信箱後，請逕將作品電子檔傳送至
ncu5300@ncu.edu.tw，主旨註明「中大物理五十年系慶徵稿作品」即可。
截稿期限：即日起至 107 年 1 月 5 日止。
評選方式：以匿名方式由系慶籌備委員會參與評選，107年1月底前通知得獎者並於本系網頁公佈得獎名單。
獎勵辦法：logo &amp; slogan各錄取三名，第一名獎金3000元，第二名獎金2000元，第三名獎金1000元。得獎作品版權歸本系所有，本系保有修改製作之權利。
聯絡人：中大物理系 劉小姐 (03) 4227151 轉 65333</t>
        </is>
      </c>
      <c r="G3094" s="7" t="inlineStr">
        <is>
          <t>ncu5300@ncu.edu.tw，主旨註明「中大物理五十年系慶徵稿作品」即可</t>
        </is>
      </c>
      <c r="H3094" s="7" t="inlineStr">
        <is>
          <t>mailto:ncu5300@ncu.edu.tw，主旨註明「中大物理五十年系慶徵稿作品」即可</t>
        </is>
      </c>
      <c r="I3094" s="7" t="n"/>
      <c r="J3094" s="7" t="n"/>
      <c r="K3094" s="7" t="n"/>
      <c r="L3094" s="7" t="n"/>
      <c r="M3094" s="7" t="inlineStr">
        <is>
          <t>https://www.phy.ncu.edu.tw/news/%e5%be%b5%e6%b1%82%e4%b8%ad%e5%a4%ae%e5%a4%a7%e5%ad%b8%e7%89%a9%e7%90%86%e7%b3%bb%e4%ba%94%e5%8d%81%e9%80%b1%e5%b9%b4%e7%b3%bb%e6%85%b6logo-%e3%80%81-slogan/</t>
        </is>
      </c>
      <c r="N3094" s="7" t="inlineStr">
        <is>
          <t>劉怡貞</t>
        </is>
      </c>
    </row>
    <row r="3095" ht="92" customHeight="1">
      <c r="A3095" s="7">
        <f>TRUE()</f>
        <v/>
      </c>
      <c r="B3095" s="7" t="inlineStr">
        <is>
          <t>研討會</t>
        </is>
      </c>
      <c r="C3095" s="7" t="n"/>
      <c r="D3095" s="14" t="n">
        <v>43073</v>
      </c>
      <c r="E3095" s="7" t="inlineStr">
        <is>
          <t>2018中華民國物理學會年會暨研究成果發表會---物理系交通車2018 Annual Meeting of the Physics Society of Republic of China (PSROC2018) ---Shuttle bus</t>
        </is>
      </c>
      <c r="F3095" s="9" t="inlineStr">
        <is>
          <t>2018中央大學物理系-物理年會交通車
乘車券已領取完畢，領有乘車券者可優先搭乘交通車。未持券者可現場候位。發車時間前3分鐘開放未持劵者上車。
截止日期：106/12/15(五）額滿為止 ( Deadline：2017/12/15(Fri) )
登記地點：物理系辦  ( Booking：Office of the Department of Physics)
搭車費用：免費 ( Bus Fare：Free )
2018物理年會網頁http://tps2018.conf.tw/</t>
        </is>
      </c>
      <c r="G3095" s="7" t="inlineStr">
        <is>
          <t>2018中央大學物理系-物理年會交通車</t>
        </is>
      </c>
      <c r="H3095" s="7" t="inlineStr">
        <is>
          <t>http://www.phy.ncu.edu.tw/wp-content/uploads/2017/12/2018中央大學物理系-物理年會交通車.pdf</t>
        </is>
      </c>
      <c r="I3095" s="7" t="inlineStr">
        <is>
          <t>http://tps2018.conf.tw/</t>
        </is>
      </c>
      <c r="J3095" s="7" t="inlineStr">
        <is>
          <t>http://tps2018.conf.tw/</t>
        </is>
      </c>
      <c r="K3095" s="7" t="inlineStr">
        <is>
          <t>http://www.phy.ncu.edu.tw/wp-content/uploads/2017/12/2018中央大</t>
        </is>
      </c>
      <c r="L3095" s="7" t="inlineStr">
        <is>
          <t>http://www.phy.ncu.edu.tw/wp-content/uploads/2017/12/2018中央大學物理系-物理年會交通車-1.jpg</t>
        </is>
      </c>
      <c r="M3095" s="7" t="inlineStr">
        <is>
          <t>https://www.phy.ncu.edu.tw/news/2018%e4%b8%ad%e8%8f%af%e6%b0%91%e5%9c%8b%e7%89%a9%e7%90%86%e5%ad%b8%e6%9c%83%e5%b9%b4%e6%9c%83%e6%9a%a8%e7%a0%94%e7%a9%b6%e6%88%90%e6%9e%9c%e7%99%bc%e8%a1%a8%e6%9c%83-%e7%89%a9%e7%90%86%e7%b3%bb/</t>
        </is>
      </c>
      <c r="N3095" s="7" t="inlineStr">
        <is>
          <t>許慧君</t>
        </is>
      </c>
    </row>
    <row r="3096" ht="27" customHeight="1">
      <c r="A3096" s="7">
        <f>TRUE()</f>
        <v/>
      </c>
      <c r="B3096" s="7" t="inlineStr">
        <is>
          <t>其他</t>
        </is>
      </c>
      <c r="C3096" s="7" t="n"/>
      <c r="D3096" s="14" t="n">
        <v>43073</v>
      </c>
      <c r="E3096" s="7" t="inlineStr">
        <is>
          <t>失物招領(106.12.04)</t>
        </is>
      </c>
      <c r="F3096" s="9" t="inlineStr">
        <is>
          <t>有遺失下列物品者，請儘速至物理系辦
(S4-629)認領，未領取物品將於12.29清除。</t>
        </is>
      </c>
      <c r="G3096" s="7" t="inlineStr">
        <is>
          <t>http://www.phy.ncu.edu.tw/wp-content/uploads/2017/12/P_20171</t>
        </is>
      </c>
      <c r="H3096" s="7" t="inlineStr">
        <is>
          <t>http://www.phy.ncu.edu.tw/wp-content/uploads/2017/12/P_20171201_100142_vHDR_On2.jpg</t>
        </is>
      </c>
      <c r="I3096" s="7" t="n"/>
      <c r="J3096" s="7" t="n"/>
      <c r="K3096" s="7" t="n"/>
      <c r="L3096" s="7" t="n"/>
      <c r="M3096" s="7" t="inlineStr">
        <is>
          <t>https://www.phy.ncu.edu.tw/news/%e5%a4%b1%e7%89%a9%e6%8b%9b%e9%a0%98106-12-04/</t>
        </is>
      </c>
      <c r="N3096" s="7" t="inlineStr">
        <is>
          <t>許慧君</t>
        </is>
      </c>
    </row>
    <row r="3097" ht="209" customHeight="1">
      <c r="A3097" s="7">
        <f>TRUE()</f>
        <v/>
      </c>
      <c r="B3097" s="7" t="inlineStr">
        <is>
          <t>演講</t>
        </is>
      </c>
      <c r="C3097" s="7" t="n"/>
      <c r="D3097" s="14" t="n">
        <v>43068</v>
      </c>
      <c r="E3097" s="7" t="inlineStr">
        <is>
          <t>Special Colloquium20180102- Condensed Matter Physics studied by Femtosecond Laser Spectroscopy</t>
        </is>
      </c>
      <c r="F3097" s="9" t="inlineStr">
        <is>
          <t>Special Colloquium
Department of Physics, NCU
Condensed Matter Physics studied by Femtosecond Laser Spectroscopy
Speaker
Dr. Kung-Hsuan Lin (林宮玄)
Institute of Physics,Academia Sinica
Date 2018.01.2 (Tue)
Time 11:00
Place S4-625
Abstract: Understanding the underlying mechanisms and properties of materials is crucial to improve the performance of the devices in applications. The fundamental issues are related to electrons, phonons, photons and their couplings. Dynamic behaviors of their interaction are pivotal to the fundamental properties of materials. In the limited time of this talk, I will briefly overview how my expertise "Femtosecond laser spectroscopy" could help to understand condensed matter physics. I will also share the possibility how the expertise could extend for some potential topics.</t>
        </is>
      </c>
      <c r="G3097" s="7" t="n"/>
      <c r="H3097" s="7" t="n"/>
      <c r="I3097" s="7" t="n"/>
      <c r="J3097" s="7" t="n"/>
      <c r="K3097" s="7" t="n"/>
      <c r="L3097" s="7" t="n"/>
      <c r="M3097" s="7" t="inlineStr">
        <is>
          <t>https://www.phy.ncu.edu.tw/news/special-colloquium20180102-condensed-matter-physics-studied-by-femtosecond-laser-spectroscopy/</t>
        </is>
      </c>
      <c r="N3097" s="7" t="inlineStr">
        <is>
          <t>劉怡貞</t>
        </is>
      </c>
    </row>
    <row r="3098" ht="321" customHeight="1">
      <c r="A3098" s="7">
        <f>TRUE()</f>
        <v/>
      </c>
      <c r="B3098" s="7" t="inlineStr">
        <is>
          <t>演講</t>
        </is>
      </c>
      <c r="C3098" s="7" t="n"/>
      <c r="D3098" s="14" t="n">
        <v>43068</v>
      </c>
      <c r="E3098" s="7" t="inlineStr">
        <is>
          <t>Special Colloquium20171226- Cooperative spontaneous emissions: Superradiance, subradiance, and far-field scattering</t>
        </is>
      </c>
      <c r="F3098" s="9" t="inlineStr">
        <is>
          <t>Special Colloquium
Department of Physics, NCU
Cooperative spontaneous emissions: Superradiance, subradiance, and far-field scattering
Speaker
Dr. Hsiang-Hua Jen (任祥華)
Institute of Physics,Academia Sinica
Date 2017.12.26 (Tue)
Time 11:00
Place S4-625
Abstract: Recent progress on the collective light scattering and subradiant fluorescence measurements opens up a renewed study of strong and collective light-matter interactions in neutral atoms. This cooperative phenomenon of the reduced or prolonged spontaneous emission time results from a long-range dipole-dipole interaction in a confined atomic system. When the atoms are close enough to each other and become aware of each other’s presence through exchanging photons in the dissipation process, the decay rate can be collectively enhanced along with the associated frequency shift in the emission.
We propose a set of subradiant states which can be prepared and detected in a one-dimensional optical lattice.
We find that the decay rates are highly dependent on the spatial phases imprinted on the atomic chain, which allows systematic investigations of the subradiance in fluorescence experiments. We also investigate the light scattering of the super- and subradiant states which can be prepared by the excitation of a single photon which carries an orbital angular momentum (OAM). With this helical phase imprinted on the stacked ring of atomic arrays, the subradiant modes show directional side scattering in the far-field, allowing for light collimation and quantum storage of light with OAM.</t>
        </is>
      </c>
      <c r="G3098" s="7" t="n"/>
      <c r="H3098" s="7" t="n"/>
      <c r="I3098" s="7" t="n"/>
      <c r="J3098" s="7" t="n"/>
      <c r="K3098" s="7" t="n"/>
      <c r="L3098" s="7" t="n"/>
      <c r="M3098" s="7" t="inlineStr">
        <is>
          <t>https://www.phy.ncu.edu.tw/news/special-colloquium20171226-cooperative-spontaneous-emissions-superradiance-subradiance-and-far-field-scattering/</t>
        </is>
      </c>
      <c r="N3098" s="7" t="inlineStr">
        <is>
          <t>劉怡貞</t>
        </is>
      </c>
    </row>
    <row r="3099" ht="235" customHeight="1">
      <c r="A3099" s="7">
        <f>TRUE()</f>
        <v/>
      </c>
      <c r="B3099" s="7" t="inlineStr">
        <is>
          <t>演講</t>
        </is>
      </c>
      <c r="C3099" s="7" t="n"/>
      <c r="D3099" s="14" t="n">
        <v>43068</v>
      </c>
      <c r="E3099" s="7" t="inlineStr">
        <is>
          <t>Special Colloquium20171215-Searches for Long-Lived Particles at CMS</t>
        </is>
      </c>
      <c r="F3099" s="9" t="inlineStr">
        <is>
          <t>Special Colloquium
Department of Physics, NCU
Searches for Long-Lived Particles at CMS
Speaker
Dr. Geng-Yuan Jeng(鄭耿原)
Department of Physics,University of Maryland
Date 2017.12.15 (Fri)
Time 10:00
Place S4-625
Abstract: Many extensions of the Standard Model of Particle Physics that address open issues, such as dark matter and baryogenesis, call for long-lived particles that decay at macroscopic distance from the interaction point, which often result in unconventional signatures in the detector. These can easily escape the scrutiny of the existing prompt searches at the LHC. Therefore, the vast class of interesting long-lived phenomena presents rich discovery opportunities for the (HL-)LHC. In this talk I will provide an overview of recent searches for exotic physics at the CMS experiment, with particular focus on the broad spectrum of final state signatures of long-lived particles, including displaced photons/leptons/jets, disappearing tracks, stopped particles, and emerging jets.</t>
        </is>
      </c>
      <c r="G3099" s="7" t="n"/>
      <c r="H3099" s="7" t="n"/>
      <c r="I3099" s="7" t="n"/>
      <c r="J3099" s="7" t="n"/>
      <c r="K3099" s="7" t="n"/>
      <c r="L3099" s="7" t="n"/>
      <c r="M3099" s="7" t="inlineStr">
        <is>
          <t>https://www.phy.ncu.edu.tw/news/special-colloquium20171215-searches-for-long-lived-particles-at-cms/</t>
        </is>
      </c>
      <c r="N3099" s="7" t="inlineStr">
        <is>
          <t>劉怡貞</t>
        </is>
      </c>
    </row>
    <row r="3100" ht="131" customHeight="1">
      <c r="A3100" s="7">
        <f>TRUE()</f>
        <v/>
      </c>
      <c r="B3100" s="7" t="inlineStr">
        <is>
          <t>演講</t>
        </is>
      </c>
      <c r="C3100" s="7" t="n"/>
      <c r="D3100" s="14" t="n">
        <v>43067</v>
      </c>
      <c r="E3100" s="7" t="inlineStr">
        <is>
          <t>Colloquium20171205-Ultrahigh-speed optical microscope imaging reveals nanoscopic dynamics in live cells</t>
        </is>
      </c>
      <c r="F3100" s="9" t="inlineStr">
        <is>
          <t>Colloquium
Department of Physics, NCU
Ultrahigh-speed optical microscope imaging reveals nanoscopic dynamics in live cells
Speaker
Prof. Chia-Lung Hsieh(謝佳龍)
Institute of Atomic and Molecular Sciences, Academia Sinica中央研究院 原子與分子科學研究所
Date 2017.12.05 (Tue)
Time 14:00
Place S4-625</t>
        </is>
      </c>
      <c r="G3100" s="7" t="n"/>
      <c r="H3100" s="7" t="n"/>
      <c r="I3100" s="7" t="n"/>
      <c r="J3100" s="7" t="n"/>
      <c r="K3100" s="7" t="n"/>
      <c r="L3100" s="7" t="n"/>
      <c r="M3100" s="7" t="inlineStr">
        <is>
          <t>https://www.phy.ncu.edu.tw/news/colloquium20171205-ultrahigh-speed-optical-microscope-imaging-reveals-nanoscopic-dynamics-in-live-cells/</t>
        </is>
      </c>
      <c r="N3100" s="7" t="inlineStr">
        <is>
          <t>許慧君</t>
        </is>
      </c>
    </row>
    <row r="3101" ht="118" customHeight="1">
      <c r="A3101" s="7">
        <f>TRUE()</f>
        <v/>
      </c>
      <c r="B3101" s="7" t="inlineStr">
        <is>
          <t>其他</t>
        </is>
      </c>
      <c r="C3101" s="7" t="n"/>
      <c r="D3101" s="14" t="n">
        <v>43067</v>
      </c>
      <c r="E3101" s="7" t="inlineStr">
        <is>
          <t>冷氣檢查公告12/5(二)六樓及七樓部分房間</t>
        </is>
      </c>
      <c r="F3101" s="9" t="inlineStr">
        <is>
          <t>系辦將安排廠商到貴研究室/辦公室檢查冷氣機狀況
廠商:年高冷氣 吳先生
時間:11/28(二)10-12點間
檢查樓層:
* 六樓全部辦公室研討室
* 七樓734.730.728.723.715-1-1.715-1-2.715-1-3.715.714.711.710.709.707.706.703
請協助配合廠商檢查
屆時如房間內無人則會先跳過，如老師同意授權廠商自行入內檢查，請再告知。
如冷氣已有出現噪音或其他問題，請先通知系辦。</t>
        </is>
      </c>
      <c r="G3101" s="7" t="n"/>
      <c r="H3101" s="7" t="n"/>
      <c r="I3101" s="7" t="n"/>
      <c r="J3101" s="7" t="n"/>
      <c r="K3101" s="7" t="n"/>
      <c r="L3101" s="7" t="n"/>
      <c r="M3101" s="7" t="inlineStr">
        <is>
          <t>https://www.phy.ncu.edu.tw/news/%e5%86%b7%e6%b0%a3%e6%aa%a2%e6%9f%a5%e5%85%ac%e5%91%8a12-5%e4%ba%8c%e5%85%ad%e6%a8%93%e5%8f%8a%e4%b8%83%e6%a8%93%e9%83%a8%e5%88%86%e6%88%bf%e9%96%93/</t>
        </is>
      </c>
      <c r="N3101" s="7" t="inlineStr">
        <is>
          <t>許慧君</t>
        </is>
      </c>
    </row>
    <row r="3102" ht="285" customHeight="1">
      <c r="A3102" s="7">
        <f>TRUE()</f>
        <v/>
      </c>
      <c r="B3102" s="7" t="inlineStr">
        <is>
          <t>演講</t>
        </is>
      </c>
      <c r="C3102" s="7" t="n"/>
      <c r="D3102" s="14" t="n">
        <v>43067</v>
      </c>
      <c r="E3102" s="7" t="inlineStr">
        <is>
          <t>Talk20171130-Unconventional Bose-Einstein Condensation of Two-component Bose Mixture in p-orbital Band of an Optical Lattice</t>
        </is>
      </c>
      <c r="F3102" s="9" t="inlineStr">
        <is>
          <t>Department of Physics, NCU
Title
Unconventional Bose-Einstein Condensation of Two-component Bose Mixture in p-orbital Band of an Optical Lattice
Speaker
Prof. I-Kang Liu
UltraCold Atom Theory Group (UCAT), Department of Physics and Graduate Institute of Photonics, National Changhua University of Education
Date 2017.11.30 (Thur.)
Time 11:00
Place S4-623
Abstract: It has been theoretically proposed that the Bose-Einstein condensation (BEC) in high-orbital band of a lattice oversteps “no-node” theorem and thus can spontaneously break time-reversal symmetry. It sustain the exotic phenomena not seen in the conventional BEC, such as non-trivial ordering of orbital angular momentums. We investigate such unconventional BEC in the context of mean-field theory for two-component bosonic mixture in an optical lattice, which has been employed in the experimental realization for p-orbital condensation. When the interspecies interaction is tuned across the SU(2) invariant point, the system undergoes a quantum phase transition from a complex staggered orbital-current state toward a real checkerboard-like spin density wave state. The influence of lattice asymmetry on the quantum phase transition and a proposed phase-sensitive measurement for experimental detection are also addressed.</t>
        </is>
      </c>
      <c r="G3102" s="7" t="n"/>
      <c r="H3102" s="7" t="n"/>
      <c r="I3102" s="7" t="n"/>
      <c r="J3102" s="7" t="n"/>
      <c r="K3102" s="7" t="n"/>
      <c r="L3102" s="7" t="n"/>
      <c r="M3102" s="7" t="inlineStr">
        <is>
          <t>https://www.phy.ncu.edu.tw/news/talk20171130-unconventional-bose-einstein-condensation-of-two-component-bose-mixture-in-p-orbital-band-of-an-optical-lattice/</t>
        </is>
      </c>
      <c r="N3102" s="7" t="inlineStr">
        <is>
          <t>許慧君</t>
        </is>
      </c>
    </row>
    <row r="3103" ht="92" customHeight="1">
      <c r="A3103" s="7">
        <f>TRUE()</f>
        <v/>
      </c>
      <c r="B3103" s="7" t="inlineStr">
        <is>
          <t>其他</t>
        </is>
      </c>
      <c r="C3103" s="7" t="n"/>
      <c r="D3103" s="14" t="n">
        <v>43061</v>
      </c>
      <c r="E3103" s="7" t="inlineStr">
        <is>
          <t>冷氣檢查公告11/28(二)七樓</t>
        </is>
      </c>
      <c r="F3103" s="9" t="inlineStr">
        <is>
          <t>系辦將安排廠商到研究室/辦公室檢查冷氣機狀況
 廠商:年高冷氣 吳先生
 時間:11/28(二)整天
 檢查樓層:七樓全部辦公室研討室
請協助配合廠商檢查
屆時如房間內無人則會先跳過，如同意授權廠商自行入內檢查，請通知系辦。
如冷氣已有出現噪音或其他問題，請先通知系辦。</t>
        </is>
      </c>
      <c r="G3103" s="7" t="n"/>
      <c r="H3103" s="7" t="n"/>
      <c r="I3103" s="7" t="n"/>
      <c r="J3103" s="7" t="n"/>
      <c r="K3103" s="7" t="n"/>
      <c r="L3103" s="7" t="n"/>
      <c r="M3103" s="7" t="inlineStr">
        <is>
          <t>https://www.phy.ncu.edu.tw/news/%e5%86%b7%e6%b0%a3%e6%aa%a2%e6%9f%a5%e5%85%ac%e5%91%8a11-28%e4%ba%8c%e4%b8%83%e6%a8%93/</t>
        </is>
      </c>
      <c r="N3103" s="7" t="inlineStr">
        <is>
          <t>許慧君</t>
        </is>
      </c>
    </row>
    <row r="3104" ht="118" customHeight="1">
      <c r="A3104" s="7">
        <f>TRUE()</f>
        <v/>
      </c>
      <c r="B3104" s="7" t="inlineStr">
        <is>
          <t>演講</t>
        </is>
      </c>
      <c r="C3104" s="7" t="n"/>
      <c r="D3104" s="14" t="n">
        <v>43061</v>
      </c>
      <c r="E3104" s="7" t="inlineStr">
        <is>
          <t>Colloquium20171128-High Energy Astrophysical Neutrinos and New Physics</t>
        </is>
      </c>
      <c r="F3104" s="9" t="inlineStr">
        <is>
          <t>Colloquium
Department of Physics, NCU
High Energy Astrophysical Neutrinos and New Physics
Speaker
Prof. Guey-Lin Lin (林貴林)
NCTU Institute of Physics交通大學物理研究所
Date 2017.11.28 (Tue)
Time 14:00
Place S4-625</t>
        </is>
      </c>
      <c r="G3104" s="7" t="n"/>
      <c r="H3104" s="7" t="n"/>
      <c r="I3104" s="7" t="n"/>
      <c r="J3104" s="7" t="n"/>
      <c r="K3104" s="7" t="n"/>
      <c r="L3104" s="7" t="n"/>
      <c r="M3104" s="7" t="inlineStr">
        <is>
          <t>https://www.phy.ncu.edu.tw/news/colloquium20171128-high-energy-astrophysical-neutrinos-and-new-physics/</t>
        </is>
      </c>
      <c r="N3104" s="7" t="inlineStr">
        <is>
          <t>許慧君</t>
        </is>
      </c>
    </row>
    <row r="3105" ht="53" customHeight="1">
      <c r="A3105" s="7">
        <f>TRUE()</f>
        <v/>
      </c>
      <c r="B3105" s="7" t="inlineStr">
        <is>
          <t>其他</t>
        </is>
      </c>
      <c r="C3105" s="7" t="n"/>
      <c r="D3105" s="14" t="n">
        <v>43060</v>
      </c>
      <c r="E3105" s="7" t="inlineStr">
        <is>
          <t>碩一新生英文能力鑑定考試成績</t>
        </is>
      </c>
      <c r="F3105" s="9" t="inlineStr">
        <is>
          <t>考試成績以email方式個別郵寄至考生學號信箱(學號@cc.ncu.edu.tw)，未收到者可至系辦查詢成績
本次考試合格成績為42分，41分以下的同學將由指導老師輔導自學
如欲申請成績複查，請於11/28前來系辦填寫申請表</t>
        </is>
      </c>
      <c r="G3105" s="7" t="n"/>
      <c r="H3105" s="7" t="n"/>
      <c r="I3105" s="7" t="n"/>
      <c r="J3105" s="7" t="n"/>
      <c r="K3105" s="7" t="n"/>
      <c r="L3105" s="7" t="n"/>
      <c r="M3105" s="7" t="inlineStr">
        <is>
          <t>https://www.phy.ncu.edu.tw/news/%e7%a2%a9%e4%b8%80%e6%96%b0%e7%94%9f%e8%8b%b1%e6%96%87%e8%83%bd%ef%a6%8a%e9%91%91%e5%ae%9a%e8%80%83%e8%a9%a6%e6%88%90%e7%b8%be/</t>
        </is>
      </c>
      <c r="N3105" s="7" t="inlineStr">
        <is>
          <t>許慧君</t>
        </is>
      </c>
    </row>
    <row r="3106" ht="27" customHeight="1">
      <c r="A3106" s="7">
        <f>TRUE()</f>
        <v/>
      </c>
      <c r="B3106" s="7" t="inlineStr">
        <is>
          <t>其他</t>
        </is>
      </c>
      <c r="C3106" s="7" t="n"/>
      <c r="D3106" s="14" t="n">
        <v>43060</v>
      </c>
      <c r="E3106" s="7" t="inlineStr">
        <is>
          <t>305施工公告(11/22-24)</t>
        </is>
      </c>
      <c r="F3106" s="9" t="inlineStr">
        <is>
          <t>305及305-1室於11/22(三)-24(五)施工.
施工期間噪音較大,敬請見諒.</t>
        </is>
      </c>
      <c r="G3106" s="7" t="n"/>
      <c r="H3106" s="7" t="n"/>
      <c r="I3106" s="7" t="n"/>
      <c r="J3106" s="7" t="n"/>
      <c r="K3106" s="7" t="n"/>
      <c r="L3106" s="7" t="n"/>
      <c r="M3106" s="7" t="inlineStr">
        <is>
          <t>https://www.phy.ncu.edu.tw/news/%e6%96%bd%e5%b7%a5%e5%85%ac%e5%91%8a/</t>
        </is>
      </c>
      <c r="N3106" s="7" t="inlineStr">
        <is>
          <t>許慧君</t>
        </is>
      </c>
    </row>
    <row r="3107">
      <c r="A3107" s="7">
        <f>TRUE()</f>
        <v/>
      </c>
      <c r="B3107" s="7" t="inlineStr">
        <is>
          <t>招生</t>
        </is>
      </c>
      <c r="C3107" s="7" t="n"/>
      <c r="D3107" s="14" t="n">
        <v>43055</v>
      </c>
      <c r="E3107" s="7" t="inlineStr">
        <is>
          <t>107學年度碩士班考試入學招生簡章</t>
        </is>
      </c>
      <c r="F3107" s="7" t="inlineStr">
        <is>
          <t>107學年度碩士班考試入學招生簡章</t>
        </is>
      </c>
      <c r="G3107" s="7" t="inlineStr">
        <is>
          <t>107學年度碩士班考試入學招生簡章</t>
        </is>
      </c>
      <c r="H3107" s="7" t="inlineStr">
        <is>
          <t>http://pdc.adm.ncu.edu.tw/Admission/%E5%90%84%E9%A0%85%E6%8B%9B%E7%94%9F/%E7%A2%A9%E5%A3%AB%E7%8F%AD%E8%80%83%E8%A9%A6/107/index.htm</t>
        </is>
      </c>
      <c r="I3107" s="7" t="n"/>
      <c r="J3107" s="7" t="n"/>
      <c r="K3107" s="7" t="n"/>
      <c r="L3107" s="7" t="n"/>
      <c r="M3107" s="7" t="inlineStr">
        <is>
          <t>https://www.phy.ncu.edu.tw/news/107%e5%ad%b8%e5%b9%b4%e5%ba%a6%e7%a2%a9%e5%a3%ab%e7%8f%ad%e8%80%83%e8%a9%a6%e5%85%a5%e5%ad%b8%e6%8b%9b%e7%94%9f%e7%b0%a1%e7%ab%a0/</t>
        </is>
      </c>
      <c r="N3107" s="7" t="inlineStr">
        <is>
          <t>許慧君</t>
        </is>
      </c>
    </row>
    <row r="3108" ht="66" customHeight="1">
      <c r="A3108" s="7">
        <f>TRUE()</f>
        <v/>
      </c>
      <c r="B3108" s="7" t="inlineStr">
        <is>
          <t>招生</t>
        </is>
      </c>
      <c r="C3108" s="7" t="n"/>
      <c r="D3108" s="14" t="n">
        <v>43054</v>
      </c>
      <c r="E3108" s="7" t="inlineStr">
        <is>
          <t>107學年度碩士班甄試入學錄取名單</t>
        </is>
      </c>
      <c r="F3108" s="9" t="inlineStr">
        <is>
          <t>https://stuexam.ncu.edu.tw/ExamRegister/news_view?no=342
成績單及錄取通知書於11/15以掛號寄至考生通訊地址，請考生留意信件~
正取生:成績單、錄取通知書、報到相關文件(請依據文件說明於12/15前完成報到)
備取生:成績單
不錄取:成績單</t>
        </is>
      </c>
      <c r="G3108" s="7" t="inlineStr">
        <is>
          <t>https://stuexam.ncu.edu.tw/ExamRegister/news_view?no=342</t>
        </is>
      </c>
      <c r="H3108" s="7" t="inlineStr">
        <is>
          <t>https://stuexam.ncu.edu.tw/ExamRegister/news_view?no=342</t>
        </is>
      </c>
      <c r="I3108" s="7" t="n"/>
      <c r="J3108" s="7" t="n"/>
      <c r="K3108" s="7" t="n"/>
      <c r="L3108" s="7" t="n"/>
      <c r="M3108" s="7" t="inlineStr">
        <is>
          <t>https://www.phy.ncu.edu.tw/news/107%e5%ad%b8%e5%b9%b4%e5%ba%a6%e7%a2%a9%e5%a3%ab%e7%8f%ad%e3%80%81%e5%8d%9a%e5%a3%ab%e7%8f%ad%e7%94%84%e8%a9%a6%e5%85%a5%e5%ad%b8%e9%8c%84%e5%8f%96%e5%90%8d%e5%96%ae/</t>
        </is>
      </c>
      <c r="N3108" s="7" t="inlineStr">
        <is>
          <t>許慧君</t>
        </is>
      </c>
    </row>
    <row r="3109" ht="118" customHeight="1">
      <c r="A3109" s="7">
        <f>TRUE()</f>
        <v/>
      </c>
      <c r="B3109" s="7" t="inlineStr">
        <is>
          <t>演講</t>
        </is>
      </c>
      <c r="C3109" s="7" t="n"/>
      <c r="D3109" s="14" t="n">
        <v>43054</v>
      </c>
      <c r="E3109" s="7" t="inlineStr">
        <is>
          <t>Colloquium20171121-Metal oxide fabrication and application</t>
        </is>
      </c>
      <c r="F3109" s="9" t="inlineStr">
        <is>
          <t>Colloquium
Department of Physics, NCU
Metal oxide fabrication and application
Speaker
Prof. Bin-hong Yeh (葉炳宏)
Department of Physics, Tamkang University淡江大學物理系
Date 2017.11.21 (Tue)
Time 14:00
Place S4-625</t>
        </is>
      </c>
      <c r="G3109" s="7" t="n"/>
      <c r="H3109" s="7" t="n"/>
      <c r="I3109" s="7" t="n"/>
      <c r="J3109" s="7" t="n"/>
      <c r="K3109" s="7" t="n"/>
      <c r="L3109" s="7" t="n"/>
      <c r="M3109" s="7" t="inlineStr">
        <is>
          <t>https://www.phy.ncu.edu.tw/news/colloquium20171121-metal-oxide-fabrication-and-application/</t>
        </is>
      </c>
      <c r="N3109" s="7" t="inlineStr">
        <is>
          <t>許慧君</t>
        </is>
      </c>
    </row>
    <row r="3110" ht="405" customHeight="1">
      <c r="A3110" s="7">
        <f>TRUE()</f>
        <v/>
      </c>
      <c r="B3110" s="7" t="inlineStr">
        <is>
          <t>演講</t>
        </is>
      </c>
      <c r="C3110" s="7" t="n"/>
      <c r="D3110" s="14" t="n">
        <v>43053</v>
      </c>
      <c r="E3110" s="7" t="inlineStr">
        <is>
          <t>Talk20171121-Interlayer couplings and manipulation of long-range magnetic orderings in two-dimensional materials</t>
        </is>
      </c>
      <c r="F3110" s="9" t="inlineStr">
        <is>
          <t>Department of Physics, NCU
Title
Interlayer couplings and manipulation of long-range magnetic orderings in two-dimensional materials
Speaker
Prof. JI, Wei
Department of Physics, Renmin University of China
Date  2017.11.21 (Tue)
Time  10:00
Place  S4-625
Abstract: In this talk, I summarize our recent progress on the modelling of interlayer interactions of various two-dimensional materials, e.g. weakened van der Waals interaction in twisted graphene1 and ReS22, covalent-like quasi-bonding in PtS23/PtSe24, black phosphorus5,6,7 and alpha-Tellurium8, and subtle balance between inter- and intra-layer interactions in organic molecules9,10. In addition, few-layer CrS2 was predicted switchable between ferromagnetic and anti-ferromagnetic orderings11.
Short bio:
Dr. JI, Wei is a computational physicist, working in the field of surface and interface modeling of low-dimensional materials. His research interests include surface and interface modeling of emerging electronic materials and devices. Recently, he focuses on theoretical modeling of electronic, optical, and vibrational properties of two-dimensional materials. He has been also developing theoretical methods for describing beam effects in scanning transmission microscopy and understanding ultrahigh resolution in noncontact atomic force microscopy. He received his Ph.D in condensed matter physics from the Institute of Physics, Chinese Academy of Science in 2008. Prior to joining Renmin University of China, he spent four years in McGill University as a visiting scholar and then a postdoctoral fellow. He was originally appointed as an Associated Professor by Renmin University in 2010 and was early promoted to Full Professor in 2014. He was supported by the National Young Top-Notch Talent Program in 2014 and the National Science Fund for Excellent Young Scholars in 2016, and awarded Chang-Jiang Young Scholars in 2015.  He also serves as trustees in the youth committee and computational materials science division of the Chinese Materials Research Society.</t>
        </is>
      </c>
      <c r="G3110" s="7" t="n"/>
      <c r="H3110" s="7" t="n"/>
      <c r="I3110" s="7" t="n"/>
      <c r="J3110" s="7" t="n"/>
      <c r="K3110" s="7" t="n"/>
      <c r="L3110" s="7" t="n"/>
      <c r="M3110" s="7" t="inlineStr">
        <is>
          <t>https://www.phy.ncu.edu.tw/news/talk20171121-interlayer-couplings-and-manipulation-of-long-range-magnetic-orderings-in-two-dimensional-materials/</t>
        </is>
      </c>
      <c r="N3110" s="7" t="inlineStr">
        <is>
          <t>許慧君</t>
        </is>
      </c>
    </row>
    <row r="3111" ht="53" customHeight="1">
      <c r="A3111" s="7">
        <f>TRUE()</f>
        <v/>
      </c>
      <c r="B3111" s="7" t="inlineStr">
        <is>
          <t>其他</t>
        </is>
      </c>
      <c r="C3111" s="7" t="n"/>
      <c r="D3111" s="14" t="n">
        <v>43048</v>
      </c>
      <c r="E3111" s="7" t="inlineStr">
        <is>
          <t>七樓717讀書室暫停開放  11/14(二)1500-1600</t>
        </is>
      </c>
      <c r="F3111" s="9" t="inlineStr">
        <is>
          <t>公共讀書區、書櫃沙發區、儲物櫃上方，請勿堆放私人物品，否則一律清除丟棄，謝謝合作!
 前次清理之物品放置於白板下方桌上，請盡速領取。
 請多加利用儲物櫃存放私人物品!</t>
        </is>
      </c>
      <c r="G3111" s="7" t="n"/>
      <c r="H3111" s="7" t="n"/>
      <c r="I3111" s="7" t="n"/>
      <c r="J3111" s="7" t="n"/>
      <c r="K3111" s="7" t="n"/>
      <c r="L3111" s="7" t="n"/>
      <c r="M3111" s="7" t="inlineStr">
        <is>
          <t>https://www.phy.ncu.edu.tw/news/%e4%b8%83%e6%a8%93717%e8%ae%80%e6%9b%b8%e5%ae%a4%e6%9a%ab%e5%81%9c%e9%96%8b%e6%94%be-1114%e4%ba%8c1500-1600/</t>
        </is>
      </c>
      <c r="N3111" s="7" t="inlineStr">
        <is>
          <t>許慧君</t>
        </is>
      </c>
    </row>
    <row r="3112" ht="131" customHeight="1">
      <c r="A3112" s="7">
        <f>TRUE()</f>
        <v/>
      </c>
      <c r="B3112" s="7" t="inlineStr">
        <is>
          <t>演講</t>
        </is>
      </c>
      <c r="C3112" s="7" t="n"/>
      <c r="D3112" s="14" t="n">
        <v>43047</v>
      </c>
      <c r="E3112" s="7" t="inlineStr">
        <is>
          <t>Colloquium20171114-Application of next-generation sequencing in biological studies</t>
        </is>
      </c>
      <c r="F3112" s="9" t="inlineStr">
        <is>
          <t>Colloquium
Department of Physics, NCU
Application of next-generation sequencing in biological studies
Speaker
Prof. Tsunglin Liu (劉宗霖)
NCKU Department of Biotechnology and Bioindustry Sciences
成功大學生物科技與產業科學系
Date 2017.11.14 (Tue)
Time 14:00
Place S4-625</t>
        </is>
      </c>
      <c r="G3112" s="7" t="n"/>
      <c r="H3112" s="7" t="n"/>
      <c r="I3112" s="7" t="n"/>
      <c r="J3112" s="7" t="n"/>
      <c r="K3112" s="7" t="n"/>
      <c r="L3112" s="7" t="n"/>
      <c r="M3112" s="7" t="inlineStr">
        <is>
          <t>https://www.phy.ncu.edu.tw/news/colloquium20171114-application-of-next-generation-sequencing-in-biological-studies/</t>
        </is>
      </c>
      <c r="N3112" s="7" t="inlineStr">
        <is>
          <t>許慧君</t>
        </is>
      </c>
    </row>
    <row r="3113" ht="66" customHeight="1">
      <c r="A3113" s="7">
        <f>TRUE()</f>
        <v/>
      </c>
      <c r="B3113" s="7" t="inlineStr">
        <is>
          <t>其他</t>
        </is>
      </c>
      <c r="C3113" s="7" t="n"/>
      <c r="D3113" s="14" t="n">
        <v>43041</v>
      </c>
      <c r="E3113" s="7" t="inlineStr">
        <is>
          <t>京東方科技集團2018校園招聘宣導會</t>
        </is>
      </c>
      <c r="F3113" s="9" t="inlineStr">
        <is>
          <t>京東方科技集團股份有限公司訂於11月10日(五) 14:00~16:00在中央大學管理二館018教室舉辦2018校園招聘活動，簡章如附（BOE2018校園招募簡章）。
京東方科技集團2018校園招募活動報名網址：https://www.wjx.top/m/17731920.aspx
※歡迎應屆畢業學生攜帶個人履歷至現場投遞。
BOE2018校園招募簡章</t>
        </is>
      </c>
      <c r="G3113" s="7" t="inlineStr">
        <is>
          <t>https://www.wjx.top/m/17731920.aspx</t>
        </is>
      </c>
      <c r="H3113" s="7" t="inlineStr">
        <is>
          <t>https://www.wjx.top/m/17731920.aspx</t>
        </is>
      </c>
      <c r="I3113" s="7" t="inlineStr">
        <is>
          <t>BOE2018校園招募簡章</t>
        </is>
      </c>
      <c r="J3113" s="7" t="inlineStr">
        <is>
          <t>http://www.phy.ncu.edu.tw/wp-content/uploads/2017/11/BOE2018校園招募簡章.pdf</t>
        </is>
      </c>
      <c r="K3113" s="7" t="n"/>
      <c r="L3113" s="7" t="n"/>
      <c r="M3113" s="7" t="inlineStr">
        <is>
          <t>https://www.phy.ncu.edu.tw/news/%e4%ba%ac%e6%9d%b1%e6%96%b9%e7%a7%91%e6%8a%80%e9%9b%86%e5%9c%982018%e6%a0%a1%e5%9c%92%e6%8b%9b%e8%81%98%e5%ae%a3%e5%b0%8e%e6%9c%83/</t>
        </is>
      </c>
      <c r="N3113" s="7" t="inlineStr">
        <is>
          <t>劉怡貞</t>
        </is>
      </c>
    </row>
    <row r="3114" ht="261" customHeight="1">
      <c r="A3114" s="7">
        <f>TRUE()</f>
        <v/>
      </c>
      <c r="B3114" s="7" t="inlineStr">
        <is>
          <t>演講</t>
        </is>
      </c>
      <c r="C3114" s="7" t="n"/>
      <c r="D3114" s="14" t="n">
        <v>43041</v>
      </c>
      <c r="E3114" s="7" t="inlineStr">
        <is>
          <t>Talk20171212-Fundamental physics with high-power continuous-wave lasers: gravitational wave detection and axion-like particle search</t>
        </is>
      </c>
      <c r="F3114" s="9" t="inlineStr">
        <is>
          <t>Department of Physics, NCU
Title
Fundamental physics with high-power continuous-wave lasers: gravitational wave detection and axion-like particle search
Speaker
Dr. 魏立為 Li-Wei Wei
Albert Einstein Institute Hannover
Date 2017.12.12 (Tue)
Time 11:00
Place S4-625
Abstract: The recent observations of gravitational waves from compact binaries are based on cavity-enhanced Michelson interferometers. High continuous-wave laser power is desired inside the interferometer to mitigate the impact of shot noise arising from the quantum nature of light. In light-shining-through-a-wall experiments searching for the axion particle and its kind, high photon flux is desired to boost the event rate. In this talk, we will describe the gravitational wave detectors using Advanced LIGO and Advanced Virgo as active examples; we will also illustrate the light-shining-through-a-wall experiment in conjunction with the ongoing Any Light Particle Search (ALPS) hosted at DESY Hamburg. We will draw attention to the high-power near-infrared continuous-wave lasers in these fundamental physics experiments, and give future prospects on these experiments and their laser sources.</t>
        </is>
      </c>
      <c r="G3114" s="7" t="n"/>
      <c r="H3114" s="7" t="n"/>
      <c r="I3114" s="7" t="n"/>
      <c r="J3114" s="7" t="n"/>
      <c r="K3114" s="7" t="n"/>
      <c r="L3114" s="7" t="n"/>
      <c r="M3114" s="7" t="inlineStr">
        <is>
          <t>https://www.phy.ncu.edu.tw/news/talk20171212-fundamental-physics-with-high-power-continuous-wave-lasers-gravitational-wave-detection-and-axion-like-particle-search/</t>
        </is>
      </c>
      <c r="N3114" s="7" t="inlineStr">
        <is>
          <t>許慧君</t>
        </is>
      </c>
    </row>
    <row r="3115" ht="118" customHeight="1">
      <c r="A3115" s="7">
        <f>TRUE()</f>
        <v/>
      </c>
      <c r="B3115" s="7" t="inlineStr">
        <is>
          <t>其他</t>
        </is>
      </c>
      <c r="C3115" s="7" t="n"/>
      <c r="D3115" s="14" t="n">
        <v>43040</v>
      </c>
      <c r="E3115" s="7" t="inlineStr">
        <is>
          <t>106(一)課程停修申請至 12 月 8 日止</t>
        </is>
      </c>
      <c r="F3115" s="9" t="inlineStr">
        <is>
          <t>106(一)學期課程停修申請截止日至 12 月 8 日止，請辦理的同學於 12 月 8 日17:00前完成相關手續並將申請單送至課務組，逾期不受理。
1.停修條件：
學生申請停修課程，一學期以一科為限，惟停修後之學分數不得少於每學期應修最低學分數。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請於公告辦理停修期間至選課系統→課程加退選→停修課程申請表→列印申請表，經任課老師及系（所、專班、學位學程）主管簽章後，於期限內送回課務組辦理。</t>
        </is>
      </c>
      <c r="G3115" s="7" t="n"/>
      <c r="H3115" s="7" t="n"/>
      <c r="I3115" s="7" t="n"/>
      <c r="J3115" s="7" t="n"/>
      <c r="K3115" s="7" t="n"/>
      <c r="L3115" s="7" t="n"/>
      <c r="M3115" s="7" t="inlineStr">
        <is>
          <t>https://www.phy.ncu.edu.tw/news/106%e4%b8%80%e8%aa%b2%e7%a8%8b%e5%81%9c%e4%bf%ae%e7%94%b3%e8%ab%8b%e8%87%b3-12-%e6%9c%88-8-%e6%97%a5%e6%ad%a2/</t>
        </is>
      </c>
      <c r="N3115" s="7" t="inlineStr">
        <is>
          <t>許慧君</t>
        </is>
      </c>
    </row>
    <row r="3116" ht="285" customHeight="1">
      <c r="A3116" s="7">
        <f>TRUE()</f>
        <v/>
      </c>
      <c r="B3116" s="7" t="inlineStr">
        <is>
          <t>演講</t>
        </is>
      </c>
      <c r="C3116" s="7" t="n"/>
      <c r="D3116" s="14" t="n">
        <v>43039</v>
      </c>
      <c r="E3116" s="7" t="inlineStr">
        <is>
          <t>Colloquium20171107-The Advent of Two-dimensional Materials</t>
        </is>
      </c>
      <c r="F3116" s="9" t="inlineStr">
        <is>
          <t>Colloquium
Department of Physics, NCU
The Advent of Two-dimensional Materials
Speaker
Prof. Yuanbo Zhang
Department of Physics, Fudan University
Date 2017.11.07 (Tue)
Time 14:00
Place S4-625
Abstract: New electronic materials, as well as the ability to control their properties, is at the heart of modern electronic industry. Two-dimensional (2D) atomic crystals, best exemplified by graphene, have emerged as a new class of material that may impact future science and technology. From a material physicist’s point of view, 2D materials provides vast opportunities on two fronts: First, the reduced dimensionality in these 2D crystals often leads to novel material properties that are different from those in the bulk; Second, the entire 2D crystal is a surface, so it is possible to have better control of their material properties with external perturbations. In this talk I will illustrate these two points with two examples: black phosphorus and 1T-TaS2. These two layered materials have vastly different properties. Black phosphorus is a 2D semiconductor, and its superior material quality has recently enabled us to observe the quantum Hall effect. 1T-TaS2, on the other hand, is a metal with a rich set of charge density wave phases. We explore their electronic properties while the doping and dimensionality of the 2D systems are modulated.</t>
        </is>
      </c>
      <c r="G3116" s="7" t="n"/>
      <c r="H3116" s="7" t="n"/>
      <c r="I3116" s="7" t="n"/>
      <c r="J3116" s="7" t="n"/>
      <c r="K3116" s="7" t="n"/>
      <c r="L3116" s="7" t="n"/>
      <c r="M3116" s="7" t="inlineStr">
        <is>
          <t>https://www.phy.ncu.edu.tw/news/colloquium20171107-the-advent-of-two-dimensional-materials/</t>
        </is>
      </c>
      <c r="N3116" s="7" t="inlineStr">
        <is>
          <t>許慧君</t>
        </is>
      </c>
    </row>
    <row r="3117" ht="27" customHeight="1">
      <c r="A3117" s="7">
        <f>TRUE()</f>
        <v/>
      </c>
      <c r="B3117" s="7" t="inlineStr">
        <is>
          <t>其他</t>
        </is>
      </c>
      <c r="C3117" s="7" t="n"/>
      <c r="D3117" s="14" t="n">
        <v>43038</v>
      </c>
      <c r="E3117" s="7" t="inlineStr">
        <is>
          <t>失物招領(106.10.30)</t>
        </is>
      </c>
      <c r="F3117" s="9" t="inlineStr">
        <is>
          <t>有遺失下列物品者，請儘速至物理系辦
(S4-629)認領，未領取物品將於11.30清除。</t>
        </is>
      </c>
      <c r="G3117" s="7" t="inlineStr">
        <is>
          <t>http://www.phy.ncu.edu.tw/wp-content/uploads/2017/10/P_20171</t>
        </is>
      </c>
      <c r="H3117" s="7" t="inlineStr">
        <is>
          <t>http://www.phy.ncu.edu.tw/wp-content/uploads/2017/10/P_20171027_094627_vHDR_On_1.jpg</t>
        </is>
      </c>
      <c r="I3117" s="7" t="inlineStr">
        <is>
          <t>http://www.phy.ncu.edu.tw/wp-content/uploads/2017/10/P_20171</t>
        </is>
      </c>
      <c r="J3117" s="7" t="inlineStr">
        <is>
          <t>http://www.phy.ncu.edu.tw/wp-content/uploads/2017/10/P_20171027_094424_vHDR_On_1.jpg</t>
        </is>
      </c>
      <c r="K3117" s="7" t="inlineStr">
        <is>
          <t>http://www.phy.ncu.edu.tw/wp-content/uploads/2017/10/P_20171</t>
        </is>
      </c>
      <c r="L3117" s="7" t="inlineStr">
        <is>
          <t>http://www.phy.ncu.edu.tw/wp-content/uploads/2017/10/P_20171027_093835_vHDR_On_1.jpg</t>
        </is>
      </c>
      <c r="M3117" s="7" t="inlineStr">
        <is>
          <t>https://www.phy.ncu.edu.tw/news/%e5%a4%b1%e7%89%a9%e6%8b%9b%e9%a0%98106-10-30/</t>
        </is>
      </c>
      <c r="N3117" s="7" t="inlineStr">
        <is>
          <t>許慧君</t>
        </is>
      </c>
    </row>
    <row r="3118" ht="285" customHeight="1">
      <c r="A3118" s="7">
        <f>TRUE()</f>
        <v/>
      </c>
      <c r="B3118" s="7" t="inlineStr">
        <is>
          <t>演講</t>
        </is>
      </c>
      <c r="C3118" s="7" t="n"/>
      <c r="D3118" s="14" t="n">
        <v>43038</v>
      </c>
      <c r="E3118" s="7" t="inlineStr">
        <is>
          <t>Talk20171108-Neutral Beam Technology for Future Nano-materials and nano-devices</t>
        </is>
      </c>
      <c r="F3118" s="9" t="inlineStr">
        <is>
          <t>Department of Physics, NCU
Title
Neutral Beam Technology for Future Nano-materials and nano-devices
Speaker
Professor Seiji Samukawa
Institute of Fluid Science and Advanced Institute for Materials Research, Tohoku University, Japan
Date 2017.11.08 (Wed)
Time 10:30
Place S4-625
Brief CV:
Professor Samukawa has been director of Innovative Energy Research Center of Institute of Fluid Science, Tohoku University since 2013. He is also principal investigator in The World Premier International Research Center Initiative (WPI), Advanced Institute for Materials Research (AIMR) of Tohoku University since 2012, deputy director of Material Solutions Center (MaSC) Tohoku university since 2013, director of Core Technology Consortium for Advanced Energy devices of Tohoku university since 2013, Joint appointment Fellow of National instituite of advanced industrial science and technology (AIST) since 2015 and also joint Chair Professor of National Chiao Tung University since 2014. He is currently distinguished professor of Tohoku University and also fellow of the Japan Society of Applied Physics (JSAP) and American Vacuum Society (AVS) since 2008 and 2009, respectively.</t>
        </is>
      </c>
      <c r="G3118" s="7" t="n"/>
      <c r="H3118" s="7" t="n"/>
      <c r="I3118" s="7" t="n"/>
      <c r="J3118" s="7" t="n"/>
      <c r="K3118" s="7" t="n"/>
      <c r="L3118" s="7" t="n"/>
      <c r="M3118" s="7" t="inlineStr">
        <is>
          <t>https://www.phy.ncu.edu.tw/news/talk20171108-neutral-beam-technology-for-future-nano-materials-and-nano-devices/</t>
        </is>
      </c>
      <c r="N3118" s="7" t="inlineStr">
        <is>
          <t>許慧君</t>
        </is>
      </c>
    </row>
    <row r="3119" ht="409.6" customHeight="1">
      <c r="A3119" s="7">
        <f>TRUE()</f>
        <v/>
      </c>
      <c r="B3119" s="7" t="inlineStr">
        <is>
          <t>演講</t>
        </is>
      </c>
      <c r="C3119" s="7" t="n"/>
      <c r="D3119" s="14" t="n">
        <v>43034</v>
      </c>
      <c r="E3119" s="7" t="inlineStr">
        <is>
          <t>Talk20171107-Probing Molecular Mechanisms of Signaling Proteins with Single-Molecule Techniques</t>
        </is>
      </c>
      <c r="F3119" s="9" t="inlineStr">
        <is>
          <t>Department of Physics, NCU
Title
Probing Molecular Mechanisms of Signaling Proteins with Single-Molecule Techniques
Speaker
Prof. Yan-Wen Tan譚硯文
Department of Physics, Fudan University
Date  2017.11.07 (Tue)
Time  11:00
Place  S4-625
Abstract: Single-molecule fluorescent spectroscopy can provide unique perspectives which complement conventional bulk biochemical approaches. We use single-molecule techniques to illuminate the transmission of signals inside the cell. Brassinosteroids (BRs) are the plant hormones that involved in numerous plant development processes. Once the signal transduction is initiated by the membrane receptor kinase, the downstream signaling pathway is realized by three proteins: BIN2 (brassinosteroid insensitive 2), BES1 (BRI1 ems suppressor1) and a kind of 14-3-3s protein. BRs signaling pathway have been extensively studied via genetics, proteomics, genomics and cell biology techniques. However, these bulk methods can’t follow the transduction process in situ or resolve molecular details at a rate matching the true signaling time-scale. Here we use a single molecular assay based on Total-Internally Reflected Fluorescence (TIRF) microscopy to observe the interaction of these three proteins. The result shows that BIN2 can phosphorylate BES1 on the order of seconds, and the dimeric 14-3-3s can only bind with BES1 in its phosphorylated form. In addition, we have, for the first time, found that the interaction between BIN2 and BES1 is oxygen dependent. This result may have implications on BRs signaling pathway’s involvement of stress acclimation in plants.
Cellular informational and metabolic processes are propagated with specific membrane fusions governed by soluble N-ethylmaleimide sensitive factor attachment protein receptors (SNAREs). SNARE protein Ykt6 is highly expressed in brain neurons and plays a critical role in the membrane-trafficking process. Studies suggested that Ykt6 undergoes a conformational change at the interface between its longin domain and the SNARE core. We study the conformational state distributions and dynamics of rat Ykt6 by means of single-molecule Förster Resonance Energy Transfer (smFRET) and Fluorescence Cross-Correlation Spectroscopy (FCCS). We observed that intramolecular conformational dynamics between longin domain and SNARE core occurred on a timescale around 200 µs. Furthermore, this dynamics can be regulated and even eliminated by the presence of lipid dodecylphoshpocholine (DPC). Combining kinetic rates of the dynamics process extracted from single molecule experiments, we can explain this functional conformational change from a quantitative point of view. While conformational changes are usually speculated as the cause of activation of signaling function in various receptor proteins, smFRET can afford direct evidence to these hypotheses.
简  介：谭砚文，女，1976年11月生于台湾台北。1994年九月进入国立台湾大学物理系。1998年六月自台湾大学物理系毕业后，于台湾中央研究院原子分子研究所范文祥实验室从事发光共轭高分子研究并于2000年六月取得台湾大学物理硕士学位。同年九月至美国哥伦比亚大学诺奖得主Horst Störmer实验室攻读博…（內容過長截斷，完整內容見原始連結）</t>
        </is>
      </c>
      <c r="G3119" s="7" t="n"/>
      <c r="H3119" s="7" t="n"/>
      <c r="I3119" s="7" t="n"/>
      <c r="J3119" s="7" t="n"/>
      <c r="K3119" s="7" t="n"/>
      <c r="L3119" s="7" t="n"/>
      <c r="M3119" s="7" t="inlineStr">
        <is>
          <t>https://www.phy.ncu.edu.tw/news/talk20171107-probing-molecular-mechanisms-of-signaling-proteins-with-single-molecule-techniques/</t>
        </is>
      </c>
      <c r="N3119" s="7" t="inlineStr">
        <is>
          <t>許慧君</t>
        </is>
      </c>
    </row>
    <row r="3120" ht="157" customHeight="1">
      <c r="A3120" s="7">
        <f>TRUE()</f>
        <v/>
      </c>
      <c r="B3120" s="7" t="inlineStr">
        <is>
          <t>招生</t>
        </is>
      </c>
      <c r="C3120" s="7" t="n"/>
      <c r="D3120" s="14" t="n">
        <v>43034</v>
      </c>
      <c r="E3120" s="7" t="inlineStr">
        <is>
          <t>107學年度研究所甄試-物理系碩士班&amp;生物物理碩士班-初試審查結果</t>
        </is>
      </c>
      <c r="F3120" s="9" t="inlineStr">
        <is>
          <t>可參加複試名單詳複試報到時間表
107碩甄複試報到時間表-物理系碩士班
107碩甄複試報到時間表-生物物理碩士班
複試方式與注意事項詳見初審通知
107甄試初審通知-物理系碩士班
107甄試初審通知-生物物理碩士班
初試審查結果文件於10/26(四)下午以掛號郵寄至通訊地址
(如10/31尚未收到文件，請來信corona@ncu.edu.tw查詢,email請務必註明准考證號碼&amp;姓名)
初試直接錄取者 收到文件:直接錄取通知書(初試成績單將於11/15放榜後統一寄發)
可參加複試者 收到文件:初試成績單、複試通知函、複試報到時間表、交通資訊
初試未通過者 收到文件:初試成績單</t>
        </is>
      </c>
      <c r="G3120" s="7" t="inlineStr">
        <is>
          <t>107碩甄複試報到時間表-物理系碩士班</t>
        </is>
      </c>
      <c r="H3120" s="7" t="inlineStr">
        <is>
          <t>http://www.phy.ncu.edu.tw/wp-content/uploads/2017/10/107碩甄複試報到時間表-物理系碩士班.pdf</t>
        </is>
      </c>
      <c r="I3120" s="7" t="inlineStr">
        <is>
          <t>107碩甄複試報到時間表-生物物理碩士班</t>
        </is>
      </c>
      <c r="J3120" s="7" t="inlineStr">
        <is>
          <t>http://www.phy.ncu.edu.tw/wp-content/uploads/2017/10/107碩甄複試時間表-生物物理碩士班.pdf</t>
        </is>
      </c>
      <c r="K3120" s="7" t="inlineStr">
        <is>
          <t>107甄試初審通知-物理系碩士班</t>
        </is>
      </c>
      <c r="L3120" s="7" t="inlineStr">
        <is>
          <t>http://www.phy.ncu.edu.tw/wp-content/uploads/2017/10/107甄試初審通知-物理系碩士班-初審通過.pdf</t>
        </is>
      </c>
      <c r="M3120" s="7" t="inlineStr">
        <is>
          <t>https://www.phy.ncu.edu.tw/news/107%e5%ad%b8%e5%b9%b4%e5%ba%a6%e7%a0%94%e7%a9%b6%e6%89%80%e7%94%84%e8%a9%a6-%e7%89%a9%e7%90%86%e7%b3%bb%e7%a2%a9%e5%a3%ab%e7%8f%ad%e7%94%9f%e7%89%a9%e7%89%a9%e7%90%86%e7%a2%a9%e5%a3%ab%e7%8f%ad/</t>
        </is>
      </c>
      <c r="N3120" s="7" t="inlineStr">
        <is>
          <t>許慧君</t>
        </is>
      </c>
    </row>
    <row r="3121" ht="131" customHeight="1">
      <c r="A3121" s="7">
        <f>TRUE()</f>
        <v/>
      </c>
      <c r="B3121" s="7" t="inlineStr">
        <is>
          <t>演講</t>
        </is>
      </c>
      <c r="C3121" s="7" t="n"/>
      <c r="D3121" s="14" t="n">
        <v>43033</v>
      </c>
      <c r="E3121" s="7" t="inlineStr">
        <is>
          <t>Colloquium20171031-Highly nonlinear molecular processes by intense femto second laser field</t>
        </is>
      </c>
      <c r="F3121" s="9" t="inlineStr">
        <is>
          <t>Colloquium
Department of Physics, NCU
Highly nonlinear molecular processes by intense femto second laser field
Speaker
Prof. Yoshiaki Teranishi (寺西慶哲)
Institute of Physics, NCTU
(國立交通大學物理研究所)
Date 2017.10.31 (Tue)
Time 14:00
Place S4-625</t>
        </is>
      </c>
      <c r="G3121" s="7" t="n"/>
      <c r="H3121" s="7" t="n"/>
      <c r="I3121" s="7" t="n"/>
      <c r="J3121" s="7" t="n"/>
      <c r="K3121" s="7" t="n"/>
      <c r="L3121" s="7" t="n"/>
      <c r="M3121" s="7" t="inlineStr">
        <is>
          <t>https://www.phy.ncu.edu.tw/news/colloquium20171031-highly-nonlinear-molecular-processes-by-intense-femto-second-laser-field/</t>
        </is>
      </c>
      <c r="N3121" s="7" t="inlineStr">
        <is>
          <t>許慧君</t>
        </is>
      </c>
    </row>
    <row r="3122" ht="409.6" customHeight="1">
      <c r="A3122" s="7">
        <f>TRUE()</f>
        <v/>
      </c>
      <c r="B3122" s="7" t="inlineStr">
        <is>
          <t>其他</t>
        </is>
      </c>
      <c r="C3122" s="7" t="n"/>
      <c r="D3122" s="14" t="n">
        <v>43032</v>
      </c>
      <c r="E3122" s="7" t="inlineStr">
        <is>
          <t>106碩一英文鑑定考試場分配表</t>
        </is>
      </c>
      <c r="F3122" s="9" t="inlineStr">
        <is>
          <t>10月28日(星期六)  碩一英文鑑定考
106試場分配表
試場集中在管二館 
外籍生集中在第1試場
「應考名單」(之前已提供英文證明者不需應考)
物理學系
105222606
物理學系
106222601
物理學系
106222602
物理學系
106222603
物理學系
106222604
物理學系
106222606
物理學系
106222001
物理學系
106222007
物理學系
106222008
物理學系
106222011
物理學系
106222012
物理學系
106222013
物理學系
106222015
物理學系
106222017
物理學系
106222018
物理學系
106222019
物理學系
106222023
物理學系
106222024
物理學系
106222026
物理學系
106222030
物理學系
106222031
物理學系
106222036
物理學系
106222037
物理學系
106222039
物理學系
106222040
生物物理碩士班
106230001</t>
        </is>
      </c>
      <c r="G3122" s="7" t="inlineStr">
        <is>
          <t>106試場分配表</t>
        </is>
      </c>
      <c r="H3122" s="7" t="inlineStr">
        <is>
          <t>http://www.phy.ncu.edu.tw/wp-content/uploads/2017/10/01-106試場分配輸出.pdf</t>
        </is>
      </c>
      <c r="I3122" s="7" t="n"/>
      <c r="J3122" s="7" t="n"/>
      <c r="K3122" s="7" t="n"/>
      <c r="L3122" s="7" t="n"/>
      <c r="M3122" s="7" t="inlineStr">
        <is>
          <t>https://www.phy.ncu.edu.tw/news/106%e7%a2%a9%e4%b8%80%e8%8b%b1%e6%96%87%e9%91%91%e5%ae%9a%e8%80%83%e8%a9%a6%e5%a0%b4%e5%88%86%e9%85%8d%e8%a1%a8/</t>
        </is>
      </c>
      <c r="N3122" s="7" t="inlineStr">
        <is>
          <t>許慧君</t>
        </is>
      </c>
    </row>
    <row r="3123">
      <c r="A3123" s="7">
        <f>TRUE()</f>
        <v/>
      </c>
      <c r="B3123" s="7" t="inlineStr">
        <is>
          <t>研討會</t>
        </is>
      </c>
      <c r="C3123" s="7" t="n"/>
      <c r="D3123" s="14" t="n">
        <v>43031</v>
      </c>
      <c r="E3123" s="7" t="inlineStr">
        <is>
          <t>2018物理年會</t>
        </is>
      </c>
      <c r="F3123" s="7" t="inlineStr">
        <is>
          <t>http://tps2018.conf.tw/</t>
        </is>
      </c>
      <c r="G3123" s="7" t="inlineStr">
        <is>
          <t>http://tps2018.conf.tw/</t>
        </is>
      </c>
      <c r="H3123" s="7" t="inlineStr">
        <is>
          <t>http://tps2018.conf.tw/</t>
        </is>
      </c>
      <c r="I3123" s="7" t="inlineStr">
        <is>
          <t>http://www.phy.ncu.edu.tw/wp-content/uploads/2017/10/Poster2</t>
        </is>
      </c>
      <c r="J3123" s="7" t="inlineStr">
        <is>
          <t>http://www.phy.ncu.edu.tw/wp-content/uploads/2017/10/Poster2.png</t>
        </is>
      </c>
      <c r="K3123" s="7" t="n"/>
      <c r="L3123" s="7" t="n"/>
      <c r="M3123" s="7" t="inlineStr">
        <is>
          <t>https://www.phy.ncu.edu.tw/news/2018%e7%89%a9%e7%90%86%e5%b9%b4%e6%9c%83/</t>
        </is>
      </c>
      <c r="N3123" s="7" t="inlineStr">
        <is>
          <t>許慧君</t>
        </is>
      </c>
    </row>
    <row r="3124" ht="27" customHeight="1">
      <c r="A3124" s="7">
        <f>TRUE()</f>
        <v/>
      </c>
      <c r="B3124" s="7" t="inlineStr">
        <is>
          <t>其他</t>
        </is>
      </c>
      <c r="C3124" s="7" t="n"/>
      <c r="D3124" s="14" t="n">
        <v>43027</v>
      </c>
      <c r="E3124" s="7" t="inlineStr">
        <is>
          <t>11/3(五)教室異動公告</t>
        </is>
      </c>
      <c r="F3124" s="9" t="inlineStr">
        <is>
          <t>11/3（五）碩士班甄試考試
下列課程教室異動</t>
        </is>
      </c>
      <c r="G3124" s="7" t="inlineStr">
        <is>
          <t>http://www.phy.ncu.edu.tw/wp-content/uploads/2017/10/1.bmp</t>
        </is>
      </c>
      <c r="H3124" s="7" t="inlineStr">
        <is>
          <t>http://www.phy.ncu.edu.tw/wp-content/uploads/2017/10/1.bmp</t>
        </is>
      </c>
      <c r="I3124" s="7" t="n"/>
      <c r="J3124" s="7" t="n"/>
      <c r="K3124" s="7" t="n"/>
      <c r="L3124" s="7" t="n"/>
      <c r="M3124" s="7" t="inlineStr">
        <is>
          <t>https://www.phy.ncu.edu.tw/news/113%e4%ba%94%e6%95%99%e5%ae%a4%e7%95%b0%e5%8b%95%e5%85%ac%e5%91%8a/</t>
        </is>
      </c>
      <c r="N3124" s="7" t="inlineStr">
        <is>
          <t>許慧君</t>
        </is>
      </c>
    </row>
    <row r="3125" ht="131" customHeight="1">
      <c r="A3125" s="7">
        <f>TRUE()</f>
        <v/>
      </c>
      <c r="B3125" s="7" t="inlineStr">
        <is>
          <t>演講</t>
        </is>
      </c>
      <c r="C3125" s="7" t="n"/>
      <c r="D3125" s="14" t="n">
        <v>43026</v>
      </c>
      <c r="E3125" s="7" t="inlineStr">
        <is>
          <t>Colloquium20171024-Photon-Assisted Electron Transport through Nanoscale Devices</t>
        </is>
      </c>
      <c r="F3125" s="9" t="inlineStr">
        <is>
          <t>Colloquium
Department of Physics, NCU
Photon-Assisted Electron Transport through Nanoscale Devices
Speaker
Prof. Liang-Yan Hsu (許良彥)
Institute of Atomic and Molecular Sciences, Academia Sinica
(中央研究院原子與分子科學研究所)
Date 2017.10.24 (Tue)
Time 14:00
Place S4-625</t>
        </is>
      </c>
      <c r="G3125" s="7" t="n"/>
      <c r="H3125" s="7" t="n"/>
      <c r="I3125" s="7" t="n"/>
      <c r="J3125" s="7" t="n"/>
      <c r="K3125" s="7" t="n"/>
      <c r="L3125" s="7" t="n"/>
      <c r="M3125" s="7" t="inlineStr">
        <is>
          <t>https://www.phy.ncu.edu.tw/news/colloquium20171024-photon-assisted-electron-transport-through-nanoscale-devices/</t>
        </is>
      </c>
      <c r="N3125" s="7" t="inlineStr">
        <is>
          <t>許慧君</t>
        </is>
      </c>
    </row>
    <row r="3126" ht="309" customHeight="1">
      <c r="A3126" s="7">
        <f>TRUE()</f>
        <v/>
      </c>
      <c r="B3126" s="7" t="inlineStr">
        <is>
          <t>其他</t>
        </is>
      </c>
      <c r="C3126" s="7" t="n"/>
      <c r="D3126" s="14" t="n">
        <v>43025</v>
      </c>
      <c r="E3126" s="7" t="inlineStr">
        <is>
          <t>2017/10/31廣達電腦企業參訪--限博碩士學生</t>
        </is>
      </c>
      <c r="F3126" s="9" t="inlineStr">
        <is>
          <t>【轉職涯發展中心通知】
2017/10/31廣達電腦企業參訪--限博碩士學生，限理、工、資電、生醫學院_職場體驗
報名網址 
地點：廣達電腦(地址:桃園市龜山區文化二路211號) 
對象：博碩士學生，限理、工、資電、生醫學院
人數：40人
日期：2017年10月31日(二)下午2:00~4:30 (預計回程5:30抵達中央大學)
集合時間：10月31日(二)下午1:00
集合地點：中央大學行政大樓前廣場
活動流程：
14:00~15:00 認識廣達及學長分享 ，地點：廣達電腦
15:00~16:15 參觀廣達(公司內部參觀)，再依學生背景安排”實驗室或資料中心”參觀
16:15~16:20 活動Q&amp;A及問卷
16:20~16:30 合照賦歸
【報名注意事項】 
1. 報名後請於10月24日(二)下午5點前繳交保證金200元 ；
 繳交地點：學務處2樓職涯發展中心。
2. 保證金於活動結束並繳交心得問卷後歸還。
 若臨時取消行程 且未告知主辦單位者，保證金沒收。 
3. 需承保學生保險，請確實填寫報名資料，緊急聯絡人請填寫父母親屬之姓名電話。 
4. 主辦單位不另提供請假證明，請課餘學生踴躍報名參加。 
5. 活動當天請留意服裝儀容整齊，勿著短褲、拖鞋。 
如有任何問題，請洽職涯發展中心劉小姐, 校內分機57241
E-mail: scliu@cc.ncu.edu.tw</t>
        </is>
      </c>
      <c r="G3126" s="7" t="inlineStr">
        <is>
          <t>報名網址</t>
        </is>
      </c>
      <c r="H3126" s="7" t="inlineStr">
        <is>
          <t>http://careercenter.ncu.edu.tw/activity/activity_info.php?OID=428</t>
        </is>
      </c>
      <c r="I3126" s="7" t="n"/>
      <c r="J3126" s="7" t="n"/>
      <c r="K3126" s="7" t="n"/>
      <c r="L3126" s="7" t="n"/>
      <c r="M3126" s="7" t="inlineStr">
        <is>
          <t>https://www.phy.ncu.edu.tw/news/20171031%e5%bb%a3%e9%81%94%e9%9b%bb%e8%85%a6%e4%bc%81%e6%a5%ad%e5%8f%83%e8%a8%aa-%e9%99%90%e5%8d%9a%e7%a2%a9%e5%a3%ab%e5%ad%b8%e7%94%9f/</t>
        </is>
      </c>
      <c r="N3126" s="7" t="inlineStr">
        <is>
          <t>吳菁穗</t>
        </is>
      </c>
    </row>
    <row r="3127">
      <c r="A3127" s="7">
        <f>TRUE()</f>
        <v/>
      </c>
      <c r="B3127" s="7" t="inlineStr">
        <is>
          <t>其他</t>
        </is>
      </c>
      <c r="C3127" s="7" t="n"/>
      <c r="D3127" s="14" t="n">
        <v>43024</v>
      </c>
      <c r="E3127" s="7" t="inlineStr">
        <is>
          <t>物理系分機通訊錄1061012更新</t>
        </is>
      </c>
      <c r="F3127" s="7" t="inlineStr">
        <is>
          <t>物理系分機通訊錄</t>
        </is>
      </c>
      <c r="G3127" s="7" t="inlineStr">
        <is>
          <t>物理系分機通訊錄</t>
        </is>
      </c>
      <c r="H3127" s="7" t="inlineStr">
        <is>
          <t>http://www.phy.ncu.edu.tw/wp-content/uploads/2017/10/物理系通訊錄.pdf</t>
        </is>
      </c>
      <c r="I3127" s="7" t="n"/>
      <c r="J3127" s="7" t="n"/>
      <c r="K3127" s="7" t="n"/>
      <c r="L3127" s="7" t="n"/>
      <c r="M3127" s="7" t="inlineStr">
        <is>
          <t>https://www.phy.ncu.edu.tw/news/%e7%89%a9%e7%90%86%e7%b3%bb%e5%88%86%e6%a9%9f%e9%80%9a%e8%a8%8a%e9%8c%841061012%e6%9b%b4%e6%96%b0/</t>
        </is>
      </c>
      <c r="N3127" s="7" t="inlineStr">
        <is>
          <t>許慧君</t>
        </is>
      </c>
    </row>
    <row r="3128" ht="235" customHeight="1">
      <c r="A3128" s="7">
        <f>TRUE()</f>
        <v/>
      </c>
      <c r="B3128" s="7" t="inlineStr">
        <is>
          <t>演講</t>
        </is>
      </c>
      <c r="C3128" s="7" t="n"/>
      <c r="D3128" s="14" t="n">
        <v>43020</v>
      </c>
      <c r="E3128" s="7" t="inlineStr">
        <is>
          <t>Colloquium20171017-Higgs Boson: the road to new Physics</t>
        </is>
      </c>
      <c r="F3128" s="9" t="inlineStr">
        <is>
          <t>Colloquium
Department of Physics, NCU
Higgs Boson: the road to new Physics
Speaker
Prof. Stathes Paganis (裴思達)
Department of Physics, NTU
(國立台灣大學物理系)
Date 2017.10.17(Tue)
Time 14:00
Place S4-625
Abstract:
The discovery of the Higgs boson at the LHC came without any sign of supersymmetry or other new Physics. At the moment none has a clue what the Higgs is. Is it a fundamental particle? What physics is responsible for its appearance? The newly arrived data from LHC at a world record of 13TeV energy can provide the answers and reveal the new physics.
In this talk an unconventional introduction to the Higgs and its role in particle physics will be given. Some of the new LHC results including hints for new physics will be presented. The impact of Taiwan in the future of Higgs measurements will be discussed.</t>
        </is>
      </c>
      <c r="G3128" s="7" t="n"/>
      <c r="H3128" s="7" t="n"/>
      <c r="I3128" s="7" t="n"/>
      <c r="J3128" s="7" t="n"/>
      <c r="K3128" s="7" t="n"/>
      <c r="L3128" s="7" t="n"/>
      <c r="M3128" s="7" t="inlineStr">
        <is>
          <t>https://www.phy.ncu.edu.tw/news/colloquium20171017-higgs-boson-the-road-to-new-physics/</t>
        </is>
      </c>
      <c r="N3128" s="7" t="inlineStr">
        <is>
          <t>許慧君</t>
        </is>
      </c>
    </row>
    <row r="3129" ht="144" customHeight="1">
      <c r="A3129" s="7">
        <f>TRUE()</f>
        <v/>
      </c>
      <c r="B3129" s="7" t="inlineStr">
        <is>
          <t>其他</t>
        </is>
      </c>
      <c r="C3129" s="7" t="n"/>
      <c r="D3129" s="14" t="n">
        <v>43019</v>
      </c>
      <c r="E3129" s="7" t="inlineStr">
        <is>
          <t>106-1全校TA研習工作坊線上課程說明</t>
        </is>
      </c>
      <c r="F3129" s="9" t="inlineStr">
        <is>
          <t>一、已參加本學期9/8、9/20、9/21三場TA研習工作坊同學，研習證書已於10/3發放至各系所辦公室。
二、線上課程說明：
（一）請用portal帳號密碼登入：http://eeclass.ncu.edu.tw/
（二）操作手冊請參考附件說明檔案。
（三）線上課程皆須通過測驗方可得到研習證書。
（四）當月完成線上課程並通過測驗（60分為及格），研習證書將於次月10日前發到系所辦公室。
（五）106-1學期最後一次研習證明將於107年1月10日前發放。
三、如有疑問請洽教務處教學發展中心陳小姐（分機57135）。
附加檔案：ee-class_v2.pdf</t>
        </is>
      </c>
      <c r="G3129" s="7" t="inlineStr">
        <is>
          <t>http://eeclass.ncu.edu.tw/</t>
        </is>
      </c>
      <c r="H3129" s="7" t="inlineStr">
        <is>
          <t>http://eeclass.ncu.edu.tw/</t>
        </is>
      </c>
      <c r="I3129" s="7" t="inlineStr">
        <is>
          <t>ee-class_v2.pdf</t>
        </is>
      </c>
      <c r="J3129" s="7" t="inlineStr">
        <is>
          <t>http://pdc.adm.ncu.edu.tw/postM/post/tldcee-class_v2.pdf</t>
        </is>
      </c>
      <c r="K3129" s="7" t="n"/>
      <c r="L3129" s="7" t="n"/>
      <c r="M3129" s="7" t="inlineStr">
        <is>
          <t>https://www.phy.ncu.edu.tw/news/106-1%e5%85%a8%e6%a0%a1ta%e7%a0%94%e7%bf%92%e5%b7%a5%e4%bd%9c%e5%9d%8a%e7%b7%9a%e4%b8%8a%e8%aa%b2%e7%a8%8b%e8%aa%aa%e6%98%8e/</t>
        </is>
      </c>
      <c r="N3129" s="7" t="inlineStr">
        <is>
          <t>許慧君</t>
        </is>
      </c>
    </row>
    <row r="3130" ht="157" customHeight="1">
      <c r="A3130" s="7">
        <f>TRUE()</f>
        <v/>
      </c>
      <c r="B3130" s="7" t="inlineStr">
        <is>
          <t>其他</t>
        </is>
      </c>
      <c r="C3130" s="7" t="n"/>
      <c r="D3130" s="14" t="n">
        <v>43014</v>
      </c>
      <c r="E3130" s="7" t="inlineStr">
        <is>
          <t>理學院一零六年度消防演練：106/11/14(二)10:00</t>
        </is>
      </c>
      <c r="F3130" s="9" t="inlineStr">
        <is>
          <t>理學院一零六年度消防演練
一、本院預定於一零六年十一月十四日上午十時至十二時實施消防演練。
二、演練集合地點：科三館前。
三、演練對象：本院物理系、光電系、化學系研究生及新生，其餘各單位有需求亦可報名。
四、演練課目：滅火器使用、消防水管噴水練習及緩降機演練。
五、請各單位於活動前下載學生學習護照認證專用簽到單供活動時使用，活動結束後三日內將簽到表交院承辦人送學務處登錄。
六、活動承辦人：理學院 周瑞星 分機65005 手機0920671764
本系學生，演練當日09:50請先至健雄館大廳前集合，女學生請穿著長褲，
演練完記得於學生學習護照認證專用簽到單簽到!
本系負責人：技佐 黃榮輝先生，分機65324</t>
        </is>
      </c>
      <c r="G3130" s="7" t="n"/>
      <c r="H3130" s="7" t="n"/>
      <c r="I3130" s="7" t="n"/>
      <c r="J3130" s="7" t="n"/>
      <c r="K3130" s="7" t="n"/>
      <c r="L3130" s="7" t="n"/>
      <c r="M3130" s="7" t="inlineStr">
        <is>
          <t>https://www.phy.ncu.edu.tw/news/%e7%90%86%e5%ad%b8%e9%99%a2%e4%b8%80%e9%9b%b6%e5%85%ad%e5%b9%b4%e5%ba%a6%e6%b6%88%e9%98%b2%e6%bc%94%e7%b7%b4%ef%bc%9a1061114%e4%ba%8c1000/</t>
        </is>
      </c>
      <c r="N3130" s="7" t="inlineStr">
        <is>
          <t>吳菁穗</t>
        </is>
      </c>
    </row>
    <row r="3131">
      <c r="A3131" s="7">
        <f>TRUE()</f>
        <v/>
      </c>
      <c r="B3131" s="7" t="inlineStr">
        <is>
          <t>研討會</t>
        </is>
      </c>
      <c r="C3131" s="7" t="n"/>
      <c r="D3131" s="14" t="n">
        <v>43011</v>
      </c>
      <c r="E3131" s="7" t="inlineStr">
        <is>
          <t>2017/10/06 (FRI) Quantum Transport Workshop (junior section)</t>
        </is>
      </c>
      <c r="F3131" s="7" t="inlineStr">
        <is>
          <t>Quantum Transport Workshop</t>
        </is>
      </c>
      <c r="G3131" s="7" t="inlineStr">
        <is>
          <t>Quantum Transport Workshop</t>
        </is>
      </c>
      <c r="H3131" s="7" t="inlineStr">
        <is>
          <t>http://phys.cts.nthu.edu.tw/actnews/intro.php?Sn=378&amp;OSn=819%EF%BC%89%E7%9A%84program</t>
        </is>
      </c>
      <c r="I3131" s="7" t="n"/>
      <c r="J3131" s="7" t="n"/>
      <c r="K3131" s="7" t="n"/>
      <c r="L3131" s="7" t="n"/>
      <c r="M3131" s="7" t="inlineStr">
        <is>
          <t>https://www.phy.ncu.edu.tw/news/20171006-fri-quantum-transport-workshop-junior-section/</t>
        </is>
      </c>
      <c r="N3131" s="7" t="inlineStr">
        <is>
          <t>許慧君</t>
        </is>
      </c>
    </row>
    <row r="3132" ht="53" customHeight="1">
      <c r="A3132" s="7">
        <f>TRUE()</f>
        <v/>
      </c>
      <c r="B3132" s="7" t="inlineStr">
        <is>
          <t>其他</t>
        </is>
      </c>
      <c r="C3132" s="7" t="n"/>
      <c r="D3132" s="14" t="n">
        <v>43008</v>
      </c>
      <c r="E3132" s="7" t="inlineStr">
        <is>
          <t>七樓717讀書室暫停開放  10/6(五)0900-1000</t>
        </is>
      </c>
      <c r="F3132" s="9" t="inlineStr">
        <is>
          <t>公共讀書區、書櫃沙發區、儲物櫃上方，請勿堆放私人物品，否則一律清除丟棄，謝謝合作!
 前次清理之物品放置於白板下方桌上，請盡速領取。
 請多加利用儲物櫃存放私人物品!</t>
        </is>
      </c>
      <c r="G3132" s="7" t="n"/>
      <c r="H3132" s="7" t="n"/>
      <c r="I3132" s="7" t="n"/>
      <c r="J3132" s="7" t="n"/>
      <c r="K3132" s="7" t="n"/>
      <c r="L3132" s="7" t="n"/>
      <c r="M3132" s="7" t="inlineStr">
        <is>
          <t>https://www.phy.ncu.edu.tw/news/%e4%b8%83%e6%a8%93717%e8%ae%80%e6%9b%b8%e5%ae%a4%e6%9a%ab%e5%81%9c%e9%96%8b%e6%94%be-106%e4%ba%940900-1000/</t>
        </is>
      </c>
      <c r="N3132" s="7" t="inlineStr">
        <is>
          <t>許慧君</t>
        </is>
      </c>
    </row>
    <row r="3133" ht="170" customHeight="1">
      <c r="A3133" s="7">
        <f>TRUE()</f>
        <v/>
      </c>
      <c r="B3133" s="7" t="inlineStr">
        <is>
          <t>獎學金</t>
        </is>
      </c>
      <c r="C3133" s="7" t="n"/>
      <c r="D3133" s="14" t="n">
        <v>43005</v>
      </c>
      <c r="E3133" s="7" t="inlineStr">
        <is>
          <t>106-1物理學系上詮光纖獎學金/聚碩科技獎學金得獎名單</t>
        </is>
      </c>
      <c r="F3133" s="9" t="inlineStr">
        <is>
          <t>請得獎同學盡速至物理系辦領取文件
上詮光纖獎學金-補助學生出席國際會議
龍考弗(博士班)
孫翊仁(碩士班)
廖致超(學士班)
上詮光纖獎學金-補助學生出國交流
林再順(博士班)
黃朝暉(博士班)
聚碩科技獎學金-補助學生出席國際會議
胡皓為(大學部)
張用威(大學部)
張    昕(大學部)
陳翁基(大學部)</t>
        </is>
      </c>
      <c r="G3133" s="7" t="n"/>
      <c r="H3133" s="7" t="n"/>
      <c r="I3133" s="7" t="n"/>
      <c r="J3133" s="7" t="n"/>
      <c r="K3133" s="7" t="n"/>
      <c r="L3133" s="7" t="n"/>
      <c r="M3133" s="7" t="inlineStr">
        <is>
          <t>https://www.phy.ncu.edu.tw/news/106-1%e7%89%a9%e7%90%86%e5%ad%b8%e7%b3%bb%e4%b8%8a%e8%a9%ae%e5%85%89%e7%ba%96%e7%8d%8e%e5%ad%b8%e9%87%91%e8%81%9a%e7%a2%a9%e7%a7%91%e6%8a%80%e7%8d%8e%e5%ad%b8%e9%87%91%e5%be%97%e7%8d%8e%e5%90%8d/</t>
        </is>
      </c>
      <c r="N3133" s="7" t="inlineStr">
        <is>
          <t>許慧君</t>
        </is>
      </c>
    </row>
    <row r="3134" ht="40" customHeight="1">
      <c r="A3134" s="7">
        <f>TRUE()</f>
        <v/>
      </c>
      <c r="B3134" s="7" t="inlineStr">
        <is>
          <t>獎學金</t>
        </is>
      </c>
      <c r="C3134" s="7" t="n"/>
      <c r="D3134" s="14" t="n">
        <v>43005</v>
      </c>
      <c r="E3134" s="7" t="inlineStr">
        <is>
          <t>106學年度王立文女士獎學金得獎名單</t>
        </is>
      </c>
      <c r="F3134" s="9" t="inlineStr">
        <is>
          <t>物理四王渝涵
物理三謝嘉豪
請兩位同學到系辦登記公共服務時間</t>
        </is>
      </c>
      <c r="G3134" s="7" t="n"/>
      <c r="H3134" s="7" t="n"/>
      <c r="I3134" s="7" t="n"/>
      <c r="J3134" s="7" t="n"/>
      <c r="K3134" s="7" t="n"/>
      <c r="L3134" s="7" t="n"/>
      <c r="M3134" s="7" t="inlineStr">
        <is>
          <t>https://www.phy.ncu.edu.tw/news/106%e5%ad%b8%e5%b9%b4%e5%ba%a6%e7%8e%8b%e7%ab%8b%e6%96%87%e5%a5%b3%e5%a3%ab%e7%8d%8e%e5%ad%b8%e9%87%91%e5%be%97%e7%8d%8e%e5%90%8d%e5%96%ae/</t>
        </is>
      </c>
      <c r="N3134" s="7" t="inlineStr">
        <is>
          <t>許慧君</t>
        </is>
      </c>
    </row>
    <row r="3135" ht="27" customHeight="1">
      <c r="A3135" s="7">
        <f>TRUE()</f>
        <v/>
      </c>
      <c r="B3135" s="7" t="inlineStr">
        <is>
          <t>其他</t>
        </is>
      </c>
      <c r="C3135" s="7" t="n"/>
      <c r="D3135" s="14" t="n">
        <v>43005</v>
      </c>
      <c r="E3135" s="7" t="inlineStr">
        <is>
          <t>「106學年度碩一新生英文能力鑑定考試」應考須知Notice of English Proficiency Test for New Master Degree Students</t>
        </is>
      </c>
      <c r="F3135" s="9" t="inlineStr">
        <is>
          <t>http://pdc.adm.ncu.edu.tw/postM/post/course/1060927_1.pdf
http://pdc.adm.ncu.edu.tw/epostM/post/adm/1060927_2.pdf</t>
        </is>
      </c>
      <c r="G3135" s="7" t="inlineStr">
        <is>
          <t>http://pdc.adm.ncu.edu.tw/postM/post/course/1060927_1.pdf</t>
        </is>
      </c>
      <c r="H3135" s="7" t="inlineStr">
        <is>
          <t>http://pdc.adm.ncu.edu.tw/postM/post/course/1060927_1.pdf</t>
        </is>
      </c>
      <c r="I3135" s="7" t="inlineStr">
        <is>
          <t>http://pdc.adm.ncu.edu.tw/epostM/post/adm/1060927_2.pdf</t>
        </is>
      </c>
      <c r="J3135" s="7" t="inlineStr">
        <is>
          <t>http://pdc.adm.ncu.edu.tw/epostM/post/adm/1060927_2.pdf</t>
        </is>
      </c>
      <c r="K3135" s="7" t="n"/>
      <c r="L3135" s="7" t="n"/>
      <c r="M3135" s="7" t="inlineStr">
        <is>
          <t>https://www.phy.ncu.edu.tw/news/%e3%80%8c106%e5%ad%b8%e5%b9%b4%e5%ba%a6%e7%a2%a9%e4%b8%80%e6%96%b0%e7%94%9f%e8%8b%b1%e6%96%87%e8%83%bd%e5%8a%9b%e9%91%91%e5%ae%9a%e8%80%83%e8%a9%a6%e3%80%8d%e6%87%89%e8%80%83%e9%a0%88%e7%9f%a5notice-o/</t>
        </is>
      </c>
      <c r="N3135" s="7" t="inlineStr">
        <is>
          <t>許慧君</t>
        </is>
      </c>
    </row>
    <row r="3136" ht="131" customHeight="1">
      <c r="A3136" s="7">
        <f>TRUE()</f>
        <v/>
      </c>
      <c r="B3136" s="7" t="inlineStr">
        <is>
          <t>演講</t>
        </is>
      </c>
      <c r="C3136" s="7" t="n"/>
      <c r="D3136" s="14" t="n">
        <v>43004</v>
      </c>
      <c r="E3136" s="7" t="inlineStr">
        <is>
          <t>Colloquium20171003-Single-molecule studies of DNA recombinases and their regulation</t>
        </is>
      </c>
      <c r="F3136" s="9" t="inlineStr">
        <is>
          <t>Colloquium
Department of Physics, NCU
Single-molecule studies of DNA recombinases and their regulation
Speaker
Prof. Hung-Wen Li (李弘文)
Department of Chemistry, NTU
(國立台灣大學化學系)
Date 2017.10.03(Tue)
Time 14:00
Place S4-625</t>
        </is>
      </c>
      <c r="G3136" s="7" t="n"/>
      <c r="H3136" s="7" t="n"/>
      <c r="I3136" s="7" t="n"/>
      <c r="J3136" s="7" t="n"/>
      <c r="K3136" s="7" t="n"/>
      <c r="L3136" s="7" t="n"/>
      <c r="M3136" s="7" t="inlineStr">
        <is>
          <t>https://www.phy.ncu.edu.tw/news/colloquium20171003-single-molecule-studies-of-dna-recombinases-and-their-regulation/</t>
        </is>
      </c>
      <c r="N3136" s="7" t="inlineStr">
        <is>
          <t>許慧君</t>
        </is>
      </c>
    </row>
    <row r="3137" ht="248" customHeight="1">
      <c r="A3137" s="7">
        <f>TRUE()</f>
        <v/>
      </c>
      <c r="B3137" s="7" t="inlineStr">
        <is>
          <t>其他</t>
        </is>
      </c>
      <c r="C3137" s="7" t="n"/>
      <c r="D3137" s="14" t="n">
        <v>43004</v>
      </c>
      <c r="E3137" s="7" t="inlineStr">
        <is>
          <t>106學年度第1學期 "學分費" 及 "貸款差額" 繳費單下載時間公告</t>
        </is>
      </c>
      <c r="F3137" s="9" t="inlineStr">
        <is>
          <t>一、繳費期間為：106年10月3日至106年10月15日。
繳費截止日：106年10月15日。
＊使用信用卡或超商繳費者，入帳需 5~6 個工作天(上班日)，請提早授權或繳納，以免逾期。         學分費之逾期後續問題請洽課務組。
二、106.10.3 開放下載繳費單(不再印製發送紙本繳費單)
(1)本校學生可至學校首頁的 Portal入口，下載列印繳費單。
(2)第一銀行第e學雜費入口網https://eschool.firstbank.com.tw
三、繳費方式：
(1) 臨櫃繳款：第一銀行全省分行
第一銀行於每週二、四、五上午10:00~12:00會配合到校服務 / 行政大樓一樓
(2) ATM繳費：轉入行庫代碼007（第一銀行）
(3) 語音信用卡繳費：02-27608818
(4) 網路信用卡繳費：https://www.27608818.com
(5) 超商繳款：須自付手續費10元(入帳需 5~6 個工作天)
＊請同學多利用自動化設備繳款，繳費證明可於繳款入帳後於Portal入口列印。
四、若對繳費單有任何疑問，請電洽出納組(分機57346)。
五、未繳交學分費者，依選課辦法第三條規定，依規定需繳交學分費者，請於期限內繳交完畢，否則視同未完成選課手續，所修習需繳交學分費之課程，均予自動退選。請注意，以免權益受損。</t>
        </is>
      </c>
      <c r="G3137" s="7" t="n"/>
      <c r="H3137" s="7" t="n"/>
      <c r="I3137" s="7" t="n"/>
      <c r="J3137" s="7" t="n"/>
      <c r="K3137" s="7" t="n"/>
      <c r="L3137" s="7" t="n"/>
      <c r="M3137" s="7" t="inlineStr">
        <is>
          <t>https://www.phy.ncu.edu.tw/news/106%e5%ad%b8%e5%b9%b4%e5%ba%a6%e7%ac%ac1%e5%ad%b8%e6%9c%9f-%e5%ad%b8%e5%88%86%e8%b2%bb-%e5%8f%8a-%e8%b2%b8%e6%ac%be%e5%b7%ae%e9%a1%8d-%e7%b9%b3%e8%b2%bb%e5%96%ae%e4%b8%8b%e8%bc%89%e6%99%82/</t>
        </is>
      </c>
      <c r="N3137" s="7" t="inlineStr">
        <is>
          <t>許慧君</t>
        </is>
      </c>
    </row>
    <row r="3138" ht="273" customHeight="1">
      <c r="A3138" s="7">
        <f>TRUE()</f>
        <v/>
      </c>
      <c r="B3138" s="7" t="inlineStr">
        <is>
          <t>其他</t>
        </is>
      </c>
      <c r="C3138" s="7" t="n"/>
      <c r="D3138" s="14" t="n">
        <v>43000</v>
      </c>
      <c r="E3138" s="7" t="inlineStr">
        <is>
          <t>10/18(三)Turnitin論文原創性比對系統--教育訓練&amp;帳密申請</t>
        </is>
      </c>
      <c r="F3138" s="9" t="inlineStr">
        <is>
          <t>學校今年已續訂Turnitin論文原創性比對軟體，該系統可提供本校教職員生上傳論文檔案，以偵測文章的原創性及結果。
10/18(三)將分別針對老師及學生舉辦教育訓練，因本服務需要提出申請後才能利用，有需求者可先上網申請帳密。
申請帳號網址： https://goo.gl/5KBCTH
老師 / 助教(含職員)教育訓練場次
10/18(三) 14:00-15:30
地點：圖書館B1推廣教室
報名網址： https://goo.gl/QKLyxp
學生教育訓練場次
10/18(三) 15:30-16:30
地點：圖書館B1推廣教室
報名網址： https://goo.gl/k55bfi
------------------------------------------------
Wen-Hsin Lin 林文馨
國立中央大學圖書館推廣服務組組員
National Central University Library
Reference &amp; Instruction Services
Tel: (03) 4227151 ext. 57407
Fax: (03) 4223820
----------------------------------------------</t>
        </is>
      </c>
      <c r="G3138" s="7" t="inlineStr">
        <is>
          <t>https://goo.gl/5KBCTH</t>
        </is>
      </c>
      <c r="H3138" s="7" t="inlineStr">
        <is>
          <t>https://goo.gl/5KBCTH</t>
        </is>
      </c>
      <c r="I3138" s="7" t="inlineStr">
        <is>
          <t>https://goo.gl/QKLyxp</t>
        </is>
      </c>
      <c r="J3138" s="7" t="inlineStr">
        <is>
          <t>https://goo.gl/QKLyxp</t>
        </is>
      </c>
      <c r="K3138" s="7" t="inlineStr">
        <is>
          <t>https://goo.gl/k55bfi</t>
        </is>
      </c>
      <c r="L3138" s="7" t="inlineStr">
        <is>
          <t>https://goo.gl/k55bfi</t>
        </is>
      </c>
      <c r="M3138" s="7" t="inlineStr">
        <is>
          <t>https://www.phy.ncu.edu.tw/news/1018%e4%b8%89turnitin%e8%ab%96%e6%96%87%e5%8e%9f%e5%89%b5%e6%80%a7%e6%af%94%e5%b0%8d%e7%b3%bb%e7%b5%b1-%e6%95%99%e8%82%b2%e8%a8%93%e7%b7%b4%e5%b8%b3%e5%af%86%e7%94%b3%e8%ab%8b/</t>
        </is>
      </c>
      <c r="N3138" s="7" t="inlineStr">
        <is>
          <t>劉怡貞</t>
        </is>
      </c>
    </row>
    <row r="3139">
      <c r="A3139" s="7">
        <f>TRUE()</f>
        <v/>
      </c>
      <c r="B3139" s="7" t="inlineStr">
        <is>
          <t>其他</t>
        </is>
      </c>
      <c r="C3139" s="7" t="n"/>
      <c r="D3139" s="14" t="n">
        <v>43000</v>
      </c>
      <c r="E3139" s="7" t="inlineStr">
        <is>
          <t>失物招領1060922</t>
        </is>
      </c>
      <c r="F3139" s="7" t="inlineStr">
        <is>
          <t>失物招領1060922</t>
        </is>
      </c>
      <c r="G3139" s="7" t="inlineStr">
        <is>
          <t>失物招領1060922</t>
        </is>
      </c>
      <c r="H3139" s="7" t="inlineStr">
        <is>
          <t>http://www.phy.ncu.edu.tw/wp-content/uploads/2017/09/失物招領1060922.pdf</t>
        </is>
      </c>
      <c r="I3139" s="7" t="n"/>
      <c r="J3139" s="7" t="n"/>
      <c r="K3139" s="7" t="n"/>
      <c r="L3139" s="7" t="n"/>
      <c r="M3139" s="7" t="inlineStr">
        <is>
          <t>https://www.phy.ncu.edu.tw/news/%e5%a4%b1%e7%89%a9%e6%8b%9b%e9%a0%981060922/</t>
        </is>
      </c>
      <c r="N3139" s="7" t="inlineStr">
        <is>
          <t>許慧君</t>
        </is>
      </c>
    </row>
    <row r="3140" ht="131" customHeight="1">
      <c r="A3140" s="7">
        <f>TRUE()</f>
        <v/>
      </c>
      <c r="B3140" s="7" t="inlineStr">
        <is>
          <t>其他</t>
        </is>
      </c>
      <c r="C3140" s="7" t="n"/>
      <c r="D3140" s="14" t="n">
        <v>42999</v>
      </c>
      <c r="E3140" s="7" t="inlineStr">
        <is>
          <t>研究生106-1選課紀錄表</t>
        </is>
      </c>
      <c r="F3140" s="9" t="inlineStr">
        <is>
          <t>選課紀錄表領取
於9/21(四)15:00前分發至各實驗室/研究室，如無收到請盡速至系辦領取。
人工加退選：(須找任課教師簽章，手續費每次100元)
1.辦理期間：106/09/21~25
2.程序：
登入選課系統→課程加退選→人工加退選課程申請表印製→列印申請表→任課教師簽章→出納組繳交手續費100元→課務組。https://course.ncu.edu.tw/Course/
選課紀錄表繳交
選課紀錄表確認無誤後，請指導教授簽名後，於9/25(ㄧ)17:00前繳回上聯(下聯請自行保管)予系辦，方算完成選課程序。</t>
        </is>
      </c>
      <c r="G3140" s="7" t="n"/>
      <c r="H3140" s="7" t="n"/>
      <c r="I3140" s="7" t="n"/>
      <c r="J3140" s="7" t="n"/>
      <c r="K3140" s="7" t="n"/>
      <c r="L3140" s="7" t="n"/>
      <c r="M3140" s="7" t="inlineStr">
        <is>
          <t>https://www.phy.ncu.edu.tw/news/%e7%a0%94%e7%a9%b6%e7%94%9f106-1%e9%81%b8%e8%aa%b2%e7%b4%80%e9%8c%84%e8%a1%a8/</t>
        </is>
      </c>
      <c r="N3140" s="7" t="inlineStr">
        <is>
          <t>許慧君</t>
        </is>
      </c>
    </row>
    <row r="3141" ht="27" customHeight="1">
      <c r="A3141" s="7">
        <f>TRUE()</f>
        <v/>
      </c>
      <c r="B3141" s="7" t="inlineStr">
        <is>
          <t>獎學金</t>
        </is>
      </c>
      <c r="C3141" s="7" t="n"/>
      <c r="D3141" s="14" t="n">
        <v>42998</v>
      </c>
      <c r="E3141" s="7" t="inlineStr">
        <is>
          <t>106學年度物理系宏惠光電獎學金申請公告(延長申請截止日:10/6)</t>
        </is>
      </c>
      <c r="F3141" s="9" t="inlineStr">
        <is>
          <t>宏惠光電獎學金申請辦法(1021107會議後修正)
宏惠光電股份有限公司獎助學金申請表</t>
        </is>
      </c>
      <c r="G3141" s="7" t="inlineStr">
        <is>
          <t>宏惠光電獎學金申請辦法(1021107會議後修正)</t>
        </is>
      </c>
      <c r="H3141" s="7" t="inlineStr">
        <is>
          <t>http://www.phy.ncu.edu.tw/wp-content/uploads/2017/07/%E5%AE%8F%E6%83%A0%E5%85%89%E9%9B%BB%E7%8D%8E%E5%AD%B8%E9%87%91%E7%94%B3%E8%AB%8B%E8%BE%A6%E6%B3%951021107%E6%9C%83%E8%AD%B0%E5%BE%8C%E4%BF%AE%E6%AD%A3.pdf</t>
        </is>
      </c>
      <c r="I3141" s="7" t="inlineStr">
        <is>
          <t>宏惠光電股份有限公司獎助學金申請表</t>
        </is>
      </c>
      <c r="J3141" s="7" t="inlineStr">
        <is>
          <t>http://www.phy.ncu.edu.tw/wp-content/uploads/2017/07/%E5%AE%8F%E6%83%A0%E5%85%89%E9%9B%BB%E8%82%A1%E4%BB%BD%E6%9C%89%E9%99%90%E5%85%AC%E5%8F%B8%E7%8D%8E%E5%8A%A9%E5%AD%B8%E9%87%91%E7%94%B3%E8%AB%8B%E8%A1%A8.doc</t>
        </is>
      </c>
      <c r="K3141" s="7" t="n"/>
      <c r="L3141" s="7" t="n"/>
      <c r="M3141" s="7" t="inlineStr">
        <is>
          <t>https://www.phy.ncu.edu.tw/news/106%e5%ad%b8%e5%b9%b4%e5%ba%a6%e7%89%a9%e7%90%86%e7%b3%bb%e5%ae%8f%e6%83%a0%e5%85%89%e9%9b%bb%e7%8d%8e%e5%ad%b8%e9%87%91%e7%94%b3%e8%ab%8b%e5%85%ac%e5%91%8a%e5%bb%b6%e9%95%b7%e7%94%b3%e8%ab%8b/</t>
        </is>
      </c>
      <c r="N3141" s="7" t="inlineStr">
        <is>
          <t>許慧君</t>
        </is>
      </c>
    </row>
    <row r="3142" ht="131" customHeight="1">
      <c r="A3142" s="7">
        <f>TRUE()</f>
        <v/>
      </c>
      <c r="B3142" s="7" t="inlineStr">
        <is>
          <t>演講</t>
        </is>
      </c>
      <c r="C3142" s="7" t="n"/>
      <c r="D3142" s="14" t="n">
        <v>42998</v>
      </c>
      <c r="E3142" s="7" t="inlineStr">
        <is>
          <t>Colloquium20170926-Topological materials and topological band theory</t>
        </is>
      </c>
      <c r="F3142" s="9" t="inlineStr">
        <is>
          <t>Colloquium
Department of Physics, NCU
Topological materials and topological band theory
Speaker
Prof. Tay-Rong Chang (張泰榕)
Department of Physics, NCKU
(國立成功大學物理系)
Date 2017.09.26(Tue)
Time 14:00
Place S4-625</t>
        </is>
      </c>
      <c r="G3142" s="7" t="n"/>
      <c r="H3142" s="7" t="n"/>
      <c r="I3142" s="7" t="n"/>
      <c r="J3142" s="7" t="n"/>
      <c r="K3142" s="7" t="n"/>
      <c r="L3142" s="7" t="n"/>
      <c r="M3142" s="7" t="inlineStr">
        <is>
          <t>https://www.phy.ncu.edu.tw/news/colloquium20170926-topological-materials-and-topological-band-theory/</t>
        </is>
      </c>
      <c r="N3142" s="7" t="inlineStr">
        <is>
          <t>許慧君</t>
        </is>
      </c>
    </row>
    <row r="3143" ht="53" customHeight="1">
      <c r="A3143" s="7">
        <f>TRUE()</f>
        <v/>
      </c>
      <c r="B3143" s="7" t="inlineStr">
        <is>
          <t>其他</t>
        </is>
      </c>
      <c r="C3143" s="7" t="n"/>
      <c r="D3143" s="14" t="n">
        <v>42997</v>
      </c>
      <c r="E3143" s="7" t="inlineStr">
        <is>
          <t>106年9月21日(四)106-1全校TA研習工作坊，因報名踴躍，場地更改為中央大學大講堂。</t>
        </is>
      </c>
      <c r="F3143" s="9" t="inlineStr">
        <is>
          <t>106年9月21日（四）106-1全校TA研習工作坊，因報名踴躍，場地更改為中央大學大講堂。
※活動場地請勿飲食，請提早入席。
※因施工緣故，當天未開放盥洗室，敬請見諒。</t>
        </is>
      </c>
      <c r="G3143" s="7" t="n"/>
      <c r="H3143" s="7" t="n"/>
      <c r="I3143" s="7" t="n"/>
      <c r="J3143" s="7" t="n"/>
      <c r="K3143" s="7" t="n"/>
      <c r="L3143" s="7" t="n"/>
      <c r="M3143" s="7" t="inlineStr">
        <is>
          <t>https://www.phy.ncu.edu.tw/news/106%e5%b9%b49%e6%9c%8821%e6%97%a5%e5%9b%9b106-1%e5%85%a8%e6%a0%a1ta%e7%a0%94%e7%bf%92%e5%b7%a5%e4%bd%9c%e5%9d%8a%ef%bc%8c%e5%9b%a0%e5%a0%b1%e5%90%8d%e8%b8%b4%e8%ba%8d%ef%bc%8c%e5%a0%b4%e5%9c%b0/</t>
        </is>
      </c>
      <c r="N3143" s="7" t="inlineStr">
        <is>
          <t>許慧君</t>
        </is>
      </c>
    </row>
    <row r="3144">
      <c r="A3144" s="7">
        <f>TRUE()</f>
        <v/>
      </c>
      <c r="B3144" s="7" t="inlineStr">
        <is>
          <t>招生</t>
        </is>
      </c>
      <c r="C3144" s="7" t="n"/>
      <c r="D3144" s="14" t="n">
        <v>42993</v>
      </c>
      <c r="E3144" s="7" t="inlineStr">
        <is>
          <t>107學年度碩士班、博士班甄試入學招生簡章</t>
        </is>
      </c>
      <c r="F3144" s="7" t="inlineStr">
        <is>
          <t>107學年度碩士班、博士班甄試入學招生簡章</t>
        </is>
      </c>
      <c r="G3144" s="7" t="inlineStr">
        <is>
          <t>107學年度碩士班、博士班甄試入學招生簡章</t>
        </is>
      </c>
      <c r="H3144" s="7" t="inlineStr">
        <is>
          <t>http://pdc.adm.ncu.edu.tw/Admission/%E5%90%84%E9%A0%85%E6%8B%9B%E7%94%9F/%E7%A2%A9%E5%8D%9A%E7%8F%AD%E7%94%84%E8%A9%A6/107/index.htm</t>
        </is>
      </c>
      <c r="I3144" s="7" t="n"/>
      <c r="J3144" s="7" t="n"/>
      <c r="K3144" s="7" t="n"/>
      <c r="L3144" s="7" t="n"/>
      <c r="M3144" s="7" t="inlineStr">
        <is>
          <t>https://www.phy.ncu.edu.tw/news/107%e5%ad%b8%e5%b9%b4%e5%ba%a6%e7%a2%a9%e5%a3%ab%e7%8f%ad%e3%80%81%e5%8d%9a%e5%a3%ab%e7%8f%ad%e7%94%84%e8%a9%a6%e5%85%a5%e5%ad%b8%e6%8b%9b%e7%94%9f%e7%b0%a1%e7%ab%a0/</t>
        </is>
      </c>
      <c r="N3144" s="7" t="inlineStr">
        <is>
          <t>許慧君</t>
        </is>
      </c>
    </row>
    <row r="3145" ht="53" customHeight="1">
      <c r="A3145" s="7">
        <f>TRUE()</f>
        <v/>
      </c>
      <c r="B3145" s="7" t="inlineStr">
        <is>
          <t>其他</t>
        </is>
      </c>
      <c r="C3145" s="7" t="n"/>
      <c r="D3145" s="14" t="n">
        <v>42993</v>
      </c>
      <c r="E3145" s="7" t="inlineStr">
        <is>
          <t>物理系研究生畢業離校手續Graduate Students’ Graduation School Leaving Procedure of the Physics Department</t>
        </is>
      </c>
      <c r="F3145" s="9" t="inlineStr">
        <is>
          <t>物理系研究生畢業離校手續Graduate Students’ Graduation School Leaving Procedure of the Physics Department
物理系離校系所同意書Graduation Form of the Physics Department of National Central University</t>
        </is>
      </c>
      <c r="G3145" s="7" t="inlineStr">
        <is>
          <t>物理系研究生畢業離校手續Graduate Students’ Graduation School Leaving Pro</t>
        </is>
      </c>
      <c r="H3145" s="7" t="inlineStr">
        <is>
          <t>http://www.phy.ncu.edu.tw/wp-content/uploads/2017/09/物理系研究生畢業離校手續Graduate-Students’GraduationSchool-Leaving-Procedure-of-the-Physics-Department.pdf</t>
        </is>
      </c>
      <c r="I3145" s="7" t="inlineStr">
        <is>
          <t>物理系離校系所同意書Graduation Form of the Physics Department of Natio</t>
        </is>
      </c>
      <c r="J3145" s="7" t="inlineStr">
        <is>
          <t>http://www.phy.ncu.edu.tw/wp-content/uploads/2017/09/物理系離校系所同意書Graduation-Form-of-the-Physics-Department-of-National-Central-University-.pdf</t>
        </is>
      </c>
      <c r="K3145" s="7" t="n"/>
      <c r="L3145" s="7" t="n"/>
      <c r="M3145" s="7" t="inlineStr">
        <is>
          <t>https://www.phy.ncu.edu.tw/news/%e7%89%a9%e7%90%86%e7%b3%bb%e7%a0%94%e7%a9%b6%e7%94%9f%e7%95%a2%e6%a5%ad%e9%9b%a2%e6%a0%a1%e6%89%8b%e7%ba%8cgraduate-students-graduation-school-leaving-procedure-of-the-physics-department/</t>
        </is>
      </c>
      <c r="N3145" s="7" t="inlineStr">
        <is>
          <t>許慧君</t>
        </is>
      </c>
    </row>
    <row r="3146" ht="309" customHeight="1">
      <c r="A3146" s="7">
        <f>TRUE()</f>
        <v/>
      </c>
      <c r="B3146" s="7" t="inlineStr">
        <is>
          <t>其他</t>
        </is>
      </c>
      <c r="C3146" s="7" t="n"/>
      <c r="D3146" s="14" t="n">
        <v>42991</v>
      </c>
      <c r="E3146" s="7" t="inlineStr">
        <is>
          <t>課程教室異動</t>
        </is>
      </c>
      <c r="F3146" s="9" t="inlineStr">
        <is>
          <t>流水號
課號/班次
必/選
課程名稱
異動項目
異動內容
22055
PH4035
選
相對論導論
上課教室
  S4-625
22064
PH6033
選
固態物理 Ｉ
上課教室
  S4-625
22067
PH7008
選
實驗技術
上課教室
  S4-625</t>
        </is>
      </c>
      <c r="G3146" s="7" t="n"/>
      <c r="H3146" s="7" t="n"/>
      <c r="I3146" s="7" t="n"/>
      <c r="J3146" s="7" t="n"/>
      <c r="K3146" s="7" t="n"/>
      <c r="L3146" s="7" t="n"/>
      <c r="M3146" s="7" t="inlineStr">
        <is>
          <t>https://www.phy.ncu.edu.tw/news/%e8%aa%b2%e7%a8%8b%e6%95%99%e5%ae%a4%e7%95%b0%e5%8b%95/</t>
        </is>
      </c>
      <c r="N3146" s="7" t="inlineStr">
        <is>
          <t>許慧君</t>
        </is>
      </c>
    </row>
    <row r="3147" ht="131" customHeight="1">
      <c r="A3147" s="7">
        <f>TRUE()</f>
        <v/>
      </c>
      <c r="B3147" s="7" t="inlineStr">
        <is>
          <t>演講</t>
        </is>
      </c>
      <c r="C3147" s="7" t="n"/>
      <c r="D3147" s="14" t="n">
        <v>42990</v>
      </c>
      <c r="E3147" s="7" t="inlineStr">
        <is>
          <t>Colloquium20170919-An unsupervised learning algorithm and its applications</t>
        </is>
      </c>
      <c r="F3147" s="9" t="inlineStr">
        <is>
          <t>Colloquium
Department of Physics, NCU
Unsupervised Learning of Complex Networks
Speaker
Prof. Chi-Ming Chen (陳啟明)
Department of Physics, NTNU
(國立臺灣師範大學物理學系)
Date 2017.09.19(Tue)
Time 14:00
Place S4-625</t>
        </is>
      </c>
      <c r="G3147" s="7" t="n"/>
      <c r="H3147" s="7" t="n"/>
      <c r="I3147" s="7" t="n"/>
      <c r="J3147" s="7" t="n"/>
      <c r="K3147" s="7" t="n"/>
      <c r="L3147" s="7" t="n"/>
      <c r="M3147" s="7" t="inlineStr">
        <is>
          <t>https://www.phy.ncu.edu.tw/news/colloquium20170919-an-unsupervised-learning-algorithm-and-its-applications/</t>
        </is>
      </c>
      <c r="N3147" s="7" t="inlineStr">
        <is>
          <t>許慧君</t>
        </is>
      </c>
    </row>
    <row r="3148" ht="285" customHeight="1">
      <c r="A3148" s="7">
        <f>TRUE()</f>
        <v/>
      </c>
      <c r="B3148" s="7" t="inlineStr">
        <is>
          <t>其他</t>
        </is>
      </c>
      <c r="C3148" s="7" t="n"/>
      <c r="D3148" s="14" t="n">
        <v>42990</v>
      </c>
      <c r="E3148" s="7" t="inlineStr">
        <is>
          <t>國立中央大學理學院大學部學生前往瑞士姊妹校及科研機構短期參訪交流活動</t>
        </is>
      </c>
      <c r="F3148" s="9" t="inlineStr">
        <is>
          <t>目的：使學生透過見習國際學校及國際一流研究機構，擴展國際視野、提升研究興趣，並進
一步確立未來研究目標與方向。
對象 : 本校理學院各系(數學、物理、化學、光電)與學士班各一名，正取五名、備取五名，以大學部一、二年級為優先考量，如某系出缺即將名額轉給其他系，歡迎踴躍參與。(本校生醫理工學院大學部學生亦可參加甄選，以名額外加、全額自費方式參加，限五名以內)
參訪時間 : 106年11月18日至106年11月25日
參訪單位 : 歐洲粒子物理中心(CERN)、 本校姐妹校日內瓦大學(University of Geneva)、
洛桑聯邦理工學院(EPFL)、瑞士電子和微技術中心(CSEM)
住宿 : 歐洲粒子物理中心
參訪經費 : 理學院學生補助每人至少五萬元(依實際錄取名額調整)，其餘自付，自付額約三至五萬元(依機票價格浮動計算)。
陪同老師 : 物理系郭家銘老師
報名說明會: 106年9月19日星期二上午10:00-10:30於理學院科二館203室
報名截止日 : 自理學院公告日起至106年10月3日(星期二)止
審查及面試時程 : 十月上旬，由理學院正式公告
審查方式 : 書面資料審查(檢附英語能力檢定證明及報名表所列應檢附文件)及全英文面試
行前說明會: 由理學院個別通知錄取者行前說明相關事宜
聯絡方式 : 理學院助理賴玉婷       校內分機 : 65006
電子郵件 : yutinglai@ncu.edu.tw
SwissVisit_參加同意書SwissVisit_報名表國立中央大學個人資料保護制度個人資料提供同意書</t>
        </is>
      </c>
      <c r="G3148" s="7" t="inlineStr">
        <is>
          <t>SwissVisit_參加同意書</t>
        </is>
      </c>
      <c r="H3148" s="7" t="inlineStr">
        <is>
          <t>http://www.phy.ncu.edu.tw/wp-content/uploads/2017/09/SwissVisit_參加同意書.doc</t>
        </is>
      </c>
      <c r="I3148" s="7" t="inlineStr">
        <is>
          <t>SwissVisit_報名表</t>
        </is>
      </c>
      <c r="J3148" s="7" t="inlineStr">
        <is>
          <t>http://www.phy.ncu.edu.tw/wp-content/uploads/2017/09/SwissVisit_報名表.doc</t>
        </is>
      </c>
      <c r="K3148" s="7" t="inlineStr">
        <is>
          <t>http://www.phy.ncu.edu.tw/wp-content/uploads/2017/09/SwissVi</t>
        </is>
      </c>
      <c r="L3148" s="7" t="inlineStr">
        <is>
          <t>http://www.phy.ncu.edu.tw/wp-content/uploads/2017/09/SwissVisit_參加同意書.doc</t>
        </is>
      </c>
      <c r="M3148" s="7" t="inlineStr">
        <is>
          <t>https://www.phy.ncu.edu.tw/news/%e5%9c%8b%e7%ab%8b%e4%b8%ad%e5%a4%ae%e5%a4%a7%e5%ad%b8%e7%90%86%e5%ad%b8%e9%99%a2%e5%a4%a7%e5%ad%b8%e9%83%a8%e5%ad%b8%e7%94%9f%e5%89%8d%e5%be%80%e7%91%9e%e5%a3%ab%e5%a7%8a%e5%a6%b9%e6%a0%a1%e5%8f%8a/</t>
        </is>
      </c>
      <c r="N3148" s="7" t="inlineStr">
        <is>
          <t>劉怡貞</t>
        </is>
      </c>
    </row>
    <row r="3149">
      <c r="A3149" s="7">
        <f>TRUE()</f>
        <v/>
      </c>
      <c r="B3149" s="7" t="inlineStr">
        <is>
          <t>其他</t>
        </is>
      </c>
      <c r="C3149" s="7" t="n"/>
      <c r="D3149" s="14" t="n">
        <v>42989</v>
      </c>
      <c r="E3149" s="7" t="inlineStr">
        <is>
          <t>2017 NCU English Proficiency Test for new Master Degree Students on October 28th 2017 (Saturday Morning)</t>
        </is>
      </c>
      <c r="F3149" s="7" t="inlineStr">
        <is>
          <t>http://pdc.adm.ncu.edu.tw/eng/news/1060911_2.pdf</t>
        </is>
      </c>
      <c r="G3149" s="7" t="inlineStr">
        <is>
          <t>http://pdc.adm.ncu.edu.tw/eng/news/1060911_2.pdf</t>
        </is>
      </c>
      <c r="H3149" s="7" t="inlineStr">
        <is>
          <t>http://pdc.adm.ncu.edu.tw/eng/news/1060911_2.pdf</t>
        </is>
      </c>
      <c r="I3149" s="7" t="n"/>
      <c r="J3149" s="7" t="n"/>
      <c r="K3149" s="7" t="n"/>
      <c r="L3149" s="7" t="n"/>
      <c r="M3149" s="7" t="inlineStr">
        <is>
          <t>https://www.phy.ncu.edu.tw/news/2017-ncu-english-proficiency-test-for-new-master-degree-students-on-october-28th-2017-saturday-morning/</t>
        </is>
      </c>
      <c r="N3149" s="7" t="inlineStr">
        <is>
          <t>許慧君</t>
        </is>
      </c>
    </row>
    <row r="3150">
      <c r="A3150" s="7">
        <f>TRUE()</f>
        <v/>
      </c>
      <c r="B3150" s="7" t="inlineStr">
        <is>
          <t>其他</t>
        </is>
      </c>
      <c r="C3150" s="7" t="n"/>
      <c r="D3150" s="14" t="n">
        <v>42989</v>
      </c>
      <c r="E3150" s="7" t="inlineStr">
        <is>
          <t>碩一新生英文能力鑑定考試106年10月28日(星期六)</t>
        </is>
      </c>
      <c r="F3150" s="7" t="inlineStr">
        <is>
          <t>http://pdc.adm.ncu.edu.tw/postM/post/adm/1060911_1.pdf</t>
        </is>
      </c>
      <c r="G3150" s="7" t="inlineStr">
        <is>
          <t>http://pdc.adm.ncu.edu.tw/postM/post/adm/1060911_1.pdf</t>
        </is>
      </c>
      <c r="H3150" s="7" t="inlineStr">
        <is>
          <t>http://pdc.adm.ncu.edu.tw/postM/post/adm/1060911_1.pdf</t>
        </is>
      </c>
      <c r="I3150" s="7" t="n"/>
      <c r="J3150" s="7" t="n"/>
      <c r="K3150" s="7" t="n"/>
      <c r="L3150" s="7" t="n"/>
      <c r="M3150" s="7" t="inlineStr">
        <is>
          <t>https://www.phy.ncu.edu.tw/news/%e7%a2%a9%e4%b8%80%e6%96%b0%e7%94%9f%e8%8b%b1%e6%96%87%e8%83%bd%ef%a6%8a%e9%91%91%e5%ae%9a%e8%80%83%e8%a9%a6106%ef%a6%8e10%e6%9c%8828%e6%97%a5%e6%98%9f%e6%9c%9f%ef%a7%91/</t>
        </is>
      </c>
      <c r="N3150" s="7" t="inlineStr">
        <is>
          <t>許慧君</t>
        </is>
      </c>
    </row>
    <row r="3151" ht="235" customHeight="1">
      <c r="A3151" s="7">
        <f>TRUE()</f>
        <v/>
      </c>
      <c r="B3151" s="7" t="inlineStr">
        <is>
          <t>其他</t>
        </is>
      </c>
      <c r="C3151" s="7" t="n"/>
      <c r="D3151" s="14" t="n">
        <v>42985</v>
      </c>
      <c r="E3151" s="7" t="inlineStr">
        <is>
          <t>106-1課程助教TA-報到流程</t>
        </is>
      </c>
      <c r="F3151" s="9" t="inlineStr">
        <is>
          <t>106-1課程助教安排如附件
The arrangement of TA for the first semester of the academic year 106 is as the annex.
106-1課程助教TA~10609
-------------------------------------------------------------------------------------------------------------------------
請務必於9/15前完成下列事項，方可領取到助學金
Please complete and submit the following documents before Sep 15 in order to receive the scholarship:
助教報到程序Teaching assistant application procedures
附件一 教學助理教學實務課程修課申請表-物理系Application form for Teaching Assistant Teaching Practice Course
附件三 助教同意切結書TA agreement affidavit
附件四 國立中央大學學生兼任助理學習與勞僱型態同意書10610-10612
附件二 教學助理教學實務課程學習成果報告-物理系Teaching Assistance Practice Course Learning Outcomes Report
如有任何問題歡迎來信或來系辦詢問~謝謝
If you have any questions please feel free to write or inquire in person.
Thank You</t>
        </is>
      </c>
      <c r="G3151" s="7" t="inlineStr">
        <is>
          <t>106-1課程助教TA~10609</t>
        </is>
      </c>
      <c r="H3151" s="7" t="inlineStr">
        <is>
          <t>http://www.phy.ncu.edu.tw/wp-content/uploads/2017/09/106-1課程助教TA10609-1.pdf</t>
        </is>
      </c>
      <c r="I3151" s="7" t="inlineStr">
        <is>
          <t>助教報到程序Teaching assistant application procedures</t>
        </is>
      </c>
      <c r="J3151" s="7" t="inlineStr">
        <is>
          <t>http://www.phy.ncu.edu.tw/wp-content/uploads/2017/09/助教報到程序Teaching-assistant-application-procedures.pdf</t>
        </is>
      </c>
      <c r="K3151" s="7" t="inlineStr">
        <is>
          <t>附件一 教學助理教學實務課程修課申請表-物理系Application form for Teaching Assista</t>
        </is>
      </c>
      <c r="L3151" s="7" t="inlineStr">
        <is>
          <t>http://www.phy.ncu.edu.tw/wp-content/uploads/2017/09/附件一-教學助理教學實務課程修課申請表-物理系Application-form-for-Teaching-Assistant-Teaching-Practice-Course.doc</t>
        </is>
      </c>
      <c r="M3151" s="7" t="inlineStr">
        <is>
          <t>https://www.phy.ncu.edu.tw/news/106-1%e8%aa%b2%e7%a8%8b%e5%8a%a9%e6%95%99ta-%e5%a0%b1%e5%88%b0%e6%b5%81%e7%a8%8b/</t>
        </is>
      </c>
      <c r="N3151" s="7" t="inlineStr">
        <is>
          <t>許慧君</t>
        </is>
      </c>
    </row>
    <row r="3152" ht="409.6" customHeight="1">
      <c r="A3152" s="7">
        <f>TRUE()</f>
        <v/>
      </c>
      <c r="B3152" s="7" t="inlineStr">
        <is>
          <t>其他</t>
        </is>
      </c>
      <c r="C3152" s="7" t="n"/>
      <c r="D3152" s="14" t="n">
        <v>42984</v>
      </c>
      <c r="E3152" s="7" t="inlineStr">
        <is>
          <t>106學年度第一學期LMS系統教育訓練時間表</t>
        </is>
      </c>
      <c r="F3152" s="9" t="inlineStr">
        <is>
          <t>為了讓教師及助教在熟悉LMS使用基本操作功能，課務組在學期初開三場教育訓練課程，若您確定要參加訓練，請記得報名喔，報名網址如下:
l  LMS教育訓練課程內容：
1,基本介紹 2,客製班級首頁 3,成員管理 4,小組管理 5,群組郵件 6,課程資訊管理 7,教材製作與教材發佈 8,學生瀏覽教材 9,作業設定、新增作業 10,學生提交作業 11,討論區 12,線上服務 13,考試管理 14, 學生考試 15, 教師批改考卷 16, 學生追蹤 17, 出席表 18, 成績登記管理 19, 導航管理 20, 角色管理 21, 工具許可權管理 22,教師工作站
中央大學106學年度第一學期LMS系統教育訓練時間表
年
月
日
星期
時間
地點
場次
線上報名
備便當
106
9
18
一
10：00~12：00
志希館 I202
第1場
點我報名
備便當
106
9
19
二
10：00~12：00
志希館 I202
第2場
點我報名
備便當
106
9
20
三
14：00~16：00
志希館 I002
第3場
點我報名</t>
        </is>
      </c>
      <c r="G3152" s="7" t="inlineStr">
        <is>
          <t>點我報名</t>
        </is>
      </c>
      <c r="H3152" s="7" t="inlineStr">
        <is>
          <t>http://pdc.adm.ncu.edu.tw/action/act_person.asp?actno=418</t>
        </is>
      </c>
      <c r="I3152" s="7" t="inlineStr">
        <is>
          <t>點我報名</t>
        </is>
      </c>
      <c r="J3152" s="7" t="inlineStr">
        <is>
          <t>http://pdc.adm.ncu.edu.tw/action/act_person.asp?actno=419</t>
        </is>
      </c>
      <c r="K3152" s="7" t="inlineStr">
        <is>
          <t>點我報名</t>
        </is>
      </c>
      <c r="L3152" s="7" t="inlineStr">
        <is>
          <t>http://pdc.adm.ncu.edu.tw/action/act_person.asp?actno=425</t>
        </is>
      </c>
      <c r="M3152" s="7" t="inlineStr">
        <is>
          <t>https://www.phy.ncu.edu.tw/news/106%e5%ad%b8%e5%b9%b4%e5%ba%a6%e7%ac%ac%e4%b8%80%e5%ad%b8%e6%9c%9flms%e7%b3%bb%e7%b5%b1%e6%95%99%e8%82%b2%e8%a8%93%e7%b7%b4%e6%99%82%e9%96%93%e8%a1%a8/</t>
        </is>
      </c>
      <c r="N3152" s="7" t="inlineStr">
        <is>
          <t>許慧君</t>
        </is>
      </c>
    </row>
    <row r="3153" ht="183" customHeight="1">
      <c r="A3153" s="7">
        <f>TRUE()</f>
        <v/>
      </c>
      <c r="B3153" s="7" t="inlineStr">
        <is>
          <t>其他</t>
        </is>
      </c>
      <c r="C3153" s="7" t="n"/>
      <c r="D3153" s="14" t="n">
        <v>42982</v>
      </c>
      <c r="E3153" s="7" t="inlineStr">
        <is>
          <t>106-1課程助教TA-1060904</t>
        </is>
      </c>
      <c r="F3153" s="9" t="inlineStr">
        <is>
          <t>106-1課程助教安排再次修改如附件106-1課程助教TA~10609
依據教育部「1060518專科以上學校獎助生權益保障指導原則」新規定，擔任教學助理者需修習一學分的實習課程。經校方詢問教育部後，刪除每位同學所領取到的津貼必須一致之說明。故「國立中央大學物理系研究生獎、助學金辦法20170904」修改，申請助教者每學期需修習當學期一學分實習課程(物理教學研習課/系辦會統一加選)，但不需支付學分費。
目前尚有數門課程待聘，有意申請者請盡速填寫附件申請表106-1助教志願表TA Application Form-7回信告知。
因已刪除每位同學需領取一樣津貼的規定，故已被分配擔任課程助教者亦可申請第二門課程，但自105年起依據本校國立中央大學學習型教學助理學習準則規定，每位學習型教學助理之每月津貼總額上限：碩士級10,000 元；博士級15,000 元(此規定目前尚未刪除或修改)。106-1助學金單位金額預估為1245元/單位，亦即碩士生每月不可超過8個助學金單位，博士生每月不可超過12個助學金單位。
相關申請表格及實習課程選課，將待學校系統修正後再行公告。</t>
        </is>
      </c>
      <c r="G3153" s="7" t="inlineStr">
        <is>
          <t>106-1課程助教TA~10609</t>
        </is>
      </c>
      <c r="H3153" s="7" t="inlineStr">
        <is>
          <t>http://www.phy.ncu.edu.tw/wp-content/uploads/2017/09/106-1課程助教TA10609.pdf</t>
        </is>
      </c>
      <c r="I3153" s="7" t="inlineStr">
        <is>
          <t>1060518專科以上學校獎助生權益保障指導原則</t>
        </is>
      </c>
      <c r="J3153" s="7" t="inlineStr">
        <is>
          <t>http://www.phy.ncu.edu.tw/wp-content/uploads/2017/09/1060518專科以上學校獎助生權益保障指導原則.pdf</t>
        </is>
      </c>
      <c r="K3153" s="7" t="inlineStr">
        <is>
          <t>國立中央大學物理系研究生獎、助學金辦法20170904</t>
        </is>
      </c>
      <c r="L3153" s="7" t="inlineStr">
        <is>
          <t>http://www.phy.ncu.edu.tw/wp-content/uploads/2017/09/國立中央大學物理系研究生獎、助學金辦法20170904.pdf</t>
        </is>
      </c>
      <c r="M3153" s="7" t="inlineStr">
        <is>
          <t>https://www.phy.ncu.edu.tw/news/106-1%e8%aa%b2%e7%a8%8b%e5%8a%a9%e6%95%99ta-1060904/</t>
        </is>
      </c>
      <c r="N3153" s="7" t="inlineStr">
        <is>
          <t>許慧君</t>
        </is>
      </c>
    </row>
    <row r="3154" ht="209" customHeight="1">
      <c r="A3154" s="7">
        <f>TRUE()</f>
        <v/>
      </c>
      <c r="B3154" s="7" t="inlineStr">
        <is>
          <t>其他</t>
        </is>
      </c>
      <c r="C3154" s="7" t="n"/>
      <c r="D3154" s="14" t="n">
        <v>42982</v>
      </c>
      <c r="E3154" s="7" t="inlineStr">
        <is>
          <t>106學年度大學部導師分配</t>
        </is>
      </c>
      <c r="F3154" s="9" t="inlineStr">
        <is>
          <t>【106學年度大學部導師分配】
1) 請大三學生於9/12 (二)11:30 至625室集合，登記導師。以登記順序為主，額滿為止。
2) 大二轉系生/轉學生請任選一位大二導師。若因補修大一實驗課，認為與大一導師較為熟悉，經導師委員會召集人及導師本人同意，可由大一導師擔任導師。
3) 延畢生請任選一位大四導師，逾期未登記則由系辦分配。
請轉系/轉學生/延畢生於9/22 (週五)前至系辦登記。
*106學年度導師名單：
1) 大一：羅夢凡、溫偉源、陳俞融；
2) 大二：伊林、郭家銘、陳宣毅(帶原羅健榮之導生)；
3) 大三：朱旭新、陳仕宏、陳永富；
4) 大四：薛雅薇、粘正勳、田溶根。
*導生分配方式：
1) 一、二年級學生原則上由「實驗物理」課程三位授課老師擔任導師，導生則以修課學生為主。
2) 三年級學生就已指定之導師中自由選擇登記。
3) 學生於修業期間，原則上一、二年級時同一位導師，三、四年級時同一位導師。</t>
        </is>
      </c>
      <c r="G3154" s="7" t="n"/>
      <c r="H3154" s="7" t="n"/>
      <c r="I3154" s="7" t="n"/>
      <c r="J3154" s="7" t="n"/>
      <c r="K3154" s="7" t="n"/>
      <c r="L3154" s="7" t="n"/>
      <c r="M3154" s="7" t="inlineStr">
        <is>
          <t>https://www.phy.ncu.edu.tw/news/106%e5%ad%b8%e5%b9%b4%e5%ba%a6%e5%a4%a7%e5%ad%b8%e9%83%a8%e5%b0%8e%e5%b8%ab%e5%88%86%e9%85%8d/</t>
        </is>
      </c>
      <c r="N3154" s="7" t="inlineStr">
        <is>
          <t>吳菁穗</t>
        </is>
      </c>
    </row>
    <row r="3155" ht="144" customHeight="1">
      <c r="A3155" s="7">
        <f>TRUE()</f>
        <v/>
      </c>
      <c r="B3155" s="7" t="inlineStr">
        <is>
          <t>演講</t>
        </is>
      </c>
      <c r="C3155" s="7" t="n"/>
      <c r="D3155" s="14" t="n">
        <v>42982</v>
      </c>
      <c r="E3155" s="7" t="inlineStr">
        <is>
          <t>Colloquium20170912-研究生座談:高C/P值之研究生生活</t>
        </is>
      </c>
      <c r="F3155" s="9" t="inlineStr">
        <is>
          <t>Colloquium
Department of Physics, NCU
Title
研究生座談
高C/P值之研究生生活
Speaker
蔡馨慧 心理師
中央大學諮商輔導中心
Date 2017.09.12(Tue)
Time 14:00
Place S4-625</t>
        </is>
      </c>
      <c r="G3155" s="7" t="n"/>
      <c r="H3155" s="7" t="n"/>
      <c r="I3155" s="7" t="n"/>
      <c r="J3155" s="7" t="n"/>
      <c r="K3155" s="7" t="n"/>
      <c r="L3155" s="7" t="n"/>
      <c r="M3155" s="7" t="inlineStr">
        <is>
          <t>https://www.phy.ncu.edu.tw/news/colloquium20170912-%e7%a0%94%e7%a9%b6%e7%94%9f%e5%ba%a7%e8%ab%87%e9%ab%98cp%e5%80%bc%e4%b9%8b%e7%a0%94%e7%a9%b6%e7%94%9f%e7%94%9f%e6%b4%bb/</t>
        </is>
      </c>
      <c r="N3155" s="7" t="inlineStr">
        <is>
          <t>許慧君</t>
        </is>
      </c>
    </row>
    <row r="3156">
      <c r="A3156" s="7">
        <f>TRUE()</f>
        <v/>
      </c>
      <c r="B3156" s="7" t="inlineStr">
        <is>
          <t>其他</t>
        </is>
      </c>
      <c r="C3156" s="7" t="n"/>
      <c r="D3156" s="14" t="n">
        <v>42978</v>
      </c>
      <c r="E3156" s="7" t="inlineStr">
        <is>
          <t>全校TA研習工作坊</t>
        </is>
      </c>
      <c r="F3156" s="7" t="n"/>
      <c r="G3156" s="7" t="n"/>
      <c r="H3156" s="7" t="n"/>
      <c r="I3156" s="7" t="n"/>
      <c r="J3156" s="7" t="n"/>
      <c r="K3156" s="7" t="n"/>
      <c r="L3156" s="7" t="n"/>
      <c r="M3156" s="7" t="inlineStr">
        <is>
          <t>https://www.phy.ncu.edu.tw/news/%e5%85%a8%e6%a0%a1ta%e7%a0%94%e7%bf%92%e5%b7%a5%e4%bd%9c%e5%9d%8a/</t>
        </is>
      </c>
      <c r="N3156" s="7" t="inlineStr">
        <is>
          <t>許慧君</t>
        </is>
      </c>
    </row>
    <row r="3157" ht="79" customHeight="1">
      <c r="A3157" s="7">
        <f>TRUE()</f>
        <v/>
      </c>
      <c r="B3157" s="7" t="inlineStr">
        <is>
          <t>其他</t>
        </is>
      </c>
      <c r="C3157" s="7" t="n"/>
      <c r="D3157" s="14" t="n">
        <v>42977</v>
      </c>
      <c r="E3157" s="7" t="inlineStr">
        <is>
          <t>物理系二手書跳蚤市場</t>
        </is>
      </c>
      <c r="F3157" s="9" t="inlineStr">
        <is>
          <t>日期：8/31（四）～9/29（五）
時間：09：00 - 12：00
14：00 - 16：00
地點：六樓629物理系辦公室
內容：展售二手物理類書籍，意者可直接購買。
★期間如有需代為拍賣的二手物理類書籍，亦可送至系辦。</t>
        </is>
      </c>
      <c r="G3157" s="7" t="n"/>
      <c r="H3157" s="7" t="n"/>
      <c r="I3157" s="7" t="n"/>
      <c r="J3157" s="7" t="n"/>
      <c r="K3157" s="7" t="n"/>
      <c r="L3157" s="7" t="n"/>
      <c r="M3157" s="7" t="inlineStr">
        <is>
          <t>https://www.phy.ncu.edu.tw/news/%e7%89%a9%e7%90%86%e7%b3%bb%e4%ba%8c%e6%89%8b%e6%9b%b8%e8%b7%b3%e8%9a%a4%e5%b8%82%e5%a0%b4-5/</t>
        </is>
      </c>
      <c r="N3157" s="7" t="inlineStr">
        <is>
          <t>許慧君</t>
        </is>
      </c>
    </row>
    <row r="3158">
      <c r="A3158" s="7">
        <f>TRUE()</f>
        <v/>
      </c>
      <c r="B3158" s="7" t="inlineStr">
        <is>
          <t>其他</t>
        </is>
      </c>
      <c r="C3158" s="7" t="n"/>
      <c r="D3158" s="14" t="n">
        <v>42977</v>
      </c>
      <c r="E3158" s="7" t="inlineStr">
        <is>
          <t>717 研究生座位分配表</t>
        </is>
      </c>
      <c r="F3158" s="7" t="inlineStr">
        <is>
          <t>717研究生座位分配1060901</t>
        </is>
      </c>
      <c r="G3158" s="7" t="inlineStr">
        <is>
          <t>717研究生座位分配1060901</t>
        </is>
      </c>
      <c r="H3158" s="7" t="inlineStr">
        <is>
          <t>http://www.phy.ncu.edu.tw/wp-content/uploads/2017/08/717研究生座位分配1060901.pdf</t>
        </is>
      </c>
      <c r="I3158" s="7" t="n"/>
      <c r="J3158" s="7" t="n"/>
      <c r="K3158" s="7" t="n"/>
      <c r="L3158" s="7" t="n"/>
      <c r="M3158" s="7" t="inlineStr">
        <is>
          <t>https://www.phy.ncu.edu.tw/news/717-%e7%a0%94%e7%a9%b6%e7%94%9f%e5%ba%a7%e4%bd%8d%e5%88%86%e9%85%8d%e8%a1%a8/</t>
        </is>
      </c>
      <c r="N3158" s="7" t="inlineStr">
        <is>
          <t>許慧君</t>
        </is>
      </c>
    </row>
    <row r="3159" ht="66" customHeight="1">
      <c r="A3159" s="7">
        <f>TRUE()</f>
        <v/>
      </c>
      <c r="B3159" s="7" t="inlineStr">
        <is>
          <t>其他</t>
        </is>
      </c>
      <c r="C3159" s="7" t="n"/>
      <c r="D3159" s="14" t="n">
        <v>42976</v>
      </c>
      <c r="E3159" s="7" t="inlineStr">
        <is>
          <t>106學年度碩士班新生說明會</t>
        </is>
      </c>
      <c r="F3159" s="9" t="inlineStr">
        <is>
          <t>物理系/生物物理碩士班
106學年度碩士班新生說明會
時間：106.09.12(二)13:20-13:50
地點：健雄館六樓625教室
內容：選班代、發放門禁卡、學生證(已完成註冊程序者)、相關新生注意事項說明…等</t>
        </is>
      </c>
      <c r="G3159" s="7" t="n"/>
      <c r="H3159" s="7" t="n"/>
      <c r="I3159" s="7" t="n"/>
      <c r="J3159" s="7" t="n"/>
      <c r="K3159" s="7" t="n"/>
      <c r="L3159" s="7" t="n"/>
      <c r="M3159" s="7" t="inlineStr">
        <is>
          <t>https://www.phy.ncu.edu.tw/news/106%e5%ad%b8%e5%b9%b4%e5%ba%a6%e7%a2%a9%e5%a3%ab%e7%8f%ad%e6%96%b0%e7%94%9f%e8%aa%aa%e6%98%8e%e6%9c%83/</t>
        </is>
      </c>
      <c r="N3159" s="7" t="inlineStr">
        <is>
          <t>許慧君</t>
        </is>
      </c>
    </row>
    <row r="3160" ht="92" customHeight="1">
      <c r="A3160" s="7">
        <f>TRUE()</f>
        <v/>
      </c>
      <c r="B3160" s="7" t="inlineStr">
        <is>
          <t>其他</t>
        </is>
      </c>
      <c r="C3160" s="7" t="n"/>
      <c r="D3160" s="14" t="n">
        <v>42976</v>
      </c>
      <c r="E3160" s="7" t="inlineStr">
        <is>
          <t>106-1課程助教TA-1060829</t>
        </is>
      </c>
      <c r="F3160" s="9" t="inlineStr">
        <is>
          <t> 106-1課程助教安排修改106-1課程助教TA~new
 依據教育部「1060518專科以上學校獎助生權益保障指導原則」新規定，擔任教學助理者需修習一學分的實習課程，且每位同學所領取到的津貼必須一致。故「國立中央大學物理系研究生獎、助學金辦法20170707法」新規定，申請助教者每學期皆需負擔5個助學金單位的課程，且需修習當學期一學分實習課程。
 目前尚有數門課程待聘，有意申請者請盡速回信 corona@ncu.edu.tw 告知
 相關申請表格及實習課程選課，將待學校系統修正後再行公告。</t>
        </is>
      </c>
      <c r="G3160" s="7" t="inlineStr">
        <is>
          <t>106-1課程助教TA~new</t>
        </is>
      </c>
      <c r="H3160" s="7" t="inlineStr">
        <is>
          <t>http://www.phy.ncu.edu.tw/wp-content/uploads/2017/08/106-1課程助教TAnew.pdf</t>
        </is>
      </c>
      <c r="I3160" s="7" t="inlineStr">
        <is>
          <t>1060518專科以上學校獎助生權益保障指導原則</t>
        </is>
      </c>
      <c r="J3160" s="7" t="inlineStr">
        <is>
          <t>http://www.phy.ncu.edu.tw/wp-content/uploads/2017/08/1060518專科以上學校獎助生權益保障指導原則.pdf</t>
        </is>
      </c>
      <c r="K3160" s="7" t="inlineStr">
        <is>
          <t>國立中央大學物理系研究生獎、助學金辦法20170707</t>
        </is>
      </c>
      <c r="L3160" s="7" t="inlineStr">
        <is>
          <t>http://www.phy.ncu.edu.tw/wp-content/uploads/2017/08/國立中央大學物理系研究生獎、助學金辦法20170707.pdf</t>
        </is>
      </c>
      <c r="M3160" s="7" t="inlineStr">
        <is>
          <t>https://www.phy.ncu.edu.tw/news/106-1%e8%aa%b2%e7%a8%8b%e5%8a%a9%e6%95%99ta-1060829/</t>
        </is>
      </c>
      <c r="N3160" s="7" t="inlineStr">
        <is>
          <t>許慧君</t>
        </is>
      </c>
    </row>
    <row r="3161" ht="40" customHeight="1">
      <c r="A3161" s="7">
        <f>TRUE()</f>
        <v/>
      </c>
      <c r="B3161" s="7" t="inlineStr">
        <is>
          <t>其他</t>
        </is>
      </c>
      <c r="C3161" s="7" t="n"/>
      <c r="D3161" s="14" t="n">
        <v>42968</v>
      </c>
      <c r="E3161" s="7" t="inlineStr">
        <is>
          <t>理學院提升學生英語能力獎勵辦法自即日起實施</t>
        </is>
      </c>
      <c r="F3161" s="9" t="inlineStr">
        <is>
          <t>理學院提升學生英語能力獎勵辦法自即日起公布實施，
辦法全文、修正對照表及申請表請至院網「學院簡介\規章辦法」項下下載
理學院規章辦法</t>
        </is>
      </c>
      <c r="G3161" s="7" t="inlineStr">
        <is>
          <t>理學院規章辦法</t>
        </is>
      </c>
      <c r="H3161" s="7" t="inlineStr">
        <is>
          <t>http://science.ncu.edu.tw/posts/regulations</t>
        </is>
      </c>
      <c r="I3161" s="7" t="n"/>
      <c r="J3161" s="7" t="n"/>
      <c r="K3161" s="7" t="n"/>
      <c r="L3161" s="7" t="n"/>
      <c r="M3161" s="7" t="inlineStr">
        <is>
          <t>https://www.phy.ncu.edu.tw/news/%e7%90%86%e5%ad%b8%e9%99%a2%e6%8f%90%e5%8d%87%e5%ad%b8%e7%94%9f%e8%8b%b1%e8%aa%9e%e8%83%bd%e5%8a%9b%e7%8d%8e%e5%8b%b5%e8%be%a6%e6%b3%95%e8%87%aa%e5%8d%b3%e6%97%a5%e8%b5%b7%e5%af%a6%e6%96%bd/</t>
        </is>
      </c>
      <c r="N3161" s="7" t="inlineStr">
        <is>
          <t>吳菁穗</t>
        </is>
      </c>
    </row>
    <row r="3162" ht="79" customHeight="1">
      <c r="A3162" s="7">
        <f>TRUE()</f>
        <v/>
      </c>
      <c r="B3162" s="7" t="inlineStr">
        <is>
          <t>其他</t>
        </is>
      </c>
      <c r="C3162" s="7" t="n"/>
      <c r="D3162" s="14" t="n">
        <v>42963</v>
      </c>
      <c r="E3162" s="7" t="inlineStr">
        <is>
          <t>106-1理學院院週會：9月26日(二)10:00(大講堂)</t>
        </is>
      </c>
      <c r="F3162" s="9" t="inlineStr">
        <is>
          <t>106學年度第一學期理學院院週會演講，
時間：106年9月26日(星期二)10:00-12:00
地點：大講堂
講題：新聞常見的毒品危害及生命教育分享
講者：楊嘉慶講師 (衛生署用藥安全講師)
請大一新生務必出席參加。</t>
        </is>
      </c>
      <c r="G3162" s="7" t="n"/>
      <c r="H3162" s="7" t="n"/>
      <c r="I3162" s="7" t="n"/>
      <c r="J3162" s="7" t="n"/>
      <c r="K3162" s="7" t="n"/>
      <c r="L3162" s="7" t="n"/>
      <c r="M3162" s="7" t="inlineStr">
        <is>
          <t>https://www.phy.ncu.edu.tw/news/106-1%e7%90%86%e5%ad%b8%e9%99%a2%e9%99%a2%e9%80%b1%e6%9c%83%ef%bc%9a9%e6%9c%8826%e6%97%a5%e4%ba%8c1000%e5%a4%a7%e8%ac%9b%e5%a0%82/</t>
        </is>
      </c>
      <c r="N3162" s="7" t="inlineStr">
        <is>
          <t>吳菁穗</t>
        </is>
      </c>
    </row>
    <row r="3163" ht="118" customHeight="1">
      <c r="A3163" s="7">
        <f>TRUE()</f>
        <v/>
      </c>
      <c r="B3163" s="7" t="inlineStr">
        <is>
          <t>演講</t>
        </is>
      </c>
      <c r="C3163" s="7" t="n"/>
      <c r="D3163" s="14" t="n">
        <v>42957</v>
      </c>
      <c r="E3163" s="7" t="inlineStr">
        <is>
          <t>Talk20170816- Ecological understanding of human gut microbiome</t>
        </is>
      </c>
      <c r="F3163" s="9" t="inlineStr">
        <is>
          <t>Department of Physics, NCU
Title
Ecological understanding of human gut microbiome
Speaker
Dr. Feng Wang
Dept. of Physics, Hong Kong University of Science and Technology
Date 2017.08.16 (Wed)
Time 14:00
Place S4-625</t>
        </is>
      </c>
      <c r="G3163" s="7" t="n"/>
      <c r="H3163" s="7" t="n"/>
      <c r="I3163" s="7" t="n"/>
      <c r="J3163" s="7" t="n"/>
      <c r="K3163" s="7" t="n"/>
      <c r="L3163" s="7" t="n"/>
      <c r="M3163" s="7" t="inlineStr">
        <is>
          <t>https://www.phy.ncu.edu.tw/news/talk20170816-ecological-understanding-of-human-gut-microbiome/</t>
        </is>
      </c>
      <c r="N3163" s="7" t="inlineStr">
        <is>
          <t>劉怡貞</t>
        </is>
      </c>
    </row>
    <row r="3164" ht="393" customHeight="1">
      <c r="A3164" s="7">
        <f>TRUE()</f>
        <v/>
      </c>
      <c r="B3164" s="7" t="inlineStr">
        <is>
          <t>其他</t>
        </is>
      </c>
      <c r="C3164" s="7" t="n"/>
      <c r="D3164" s="14" t="n">
        <v>42951</v>
      </c>
      <c r="E3164" s="7" t="inlineStr">
        <is>
          <t>106學年度第一學期學雜費繳費單下載時間公告</t>
        </is>
      </c>
      <c r="F3164" s="9" t="inlineStr">
        <is>
          <t>一、開放網路下載繳費單時間:
1.舊生---自行列印繳費單：106.8.10（四）
2.研究所新生---自行列印繳費單：106.8.15（二）
3.學士班新生（含今年度轉學生、大一休學復學生）：106.8.22（二）
二、下載繳費單
(1)學校首頁的Portal入口。
(2)學雜費管理系統：http://140.115.182.62/stdvoucher
(3)第一銀行第e學雜費入口網網址：https://eschool.firstbank.com.tw
三、繳費期限：
(1)碩究所新生（不含外籍生、僑生、陸生及交換生)
第一銀行全省各分行臨櫃繳款：8月25日（五）
ATM繳費、信用卡或超商繳費：8月27日（日）
(2)除研究所新生外的所有同學
第一銀行全省各分行臨櫃繳款： 9月8日（五）
ATM繳費、信用卡或超商繳費：9月10日（日）
使用信用卡刷卡需3~4個工作天才能入帳（不含假日），超商繳交需5~7個工作天才能入帳（不含假日）請提早授權或繳納，以免逾期註冊。
四、繳費方式：
(1) 臨櫃繳款：第一銀行全省分行
第一銀行於每週二、四、五上午10:00~12:00會配合到校服務 / 行政大樓一樓
(2) ATM繳費：轉入行庫代碼007（第一銀行）
(3) 語音信用卡繳費：02-27608818
(4) 網路信用卡繳費：https://www.27608818.com
(5) 超商繳款：須自付手續費10元
使用信用卡刷卡需3~4個工作天才能入帳（不含假日），超商繳交需5~7個工作天才能入帳（不含假日）請提早授權或繳納，以免逾期註冊。
五、若對繳費單內容有任何疑問，住宿問題請洽宿舍服務中心（分機57282、57290），減免及學貸問題請洽生輔組（分機57221），其他問題請洽出納組（分機57346）。
六、繳費單若有更改，請於更改後的隔日再行繳費。
七、學分費繳費期間：106年10月3日~106年10月15日。收費對象：碩博士生（97學年度以後入學之博士生除外）、大學延畢生、修教育學分者。</t>
        </is>
      </c>
      <c r="G3164" s="7" t="n"/>
      <c r="H3164" s="7" t="n"/>
      <c r="I3164" s="7" t="n"/>
      <c r="J3164" s="7" t="n"/>
      <c r="K3164" s="7" t="n"/>
      <c r="L3164" s="7" t="n"/>
      <c r="M3164" s="7" t="inlineStr">
        <is>
          <t>https://www.phy.ncu.edu.tw/news/106%e5%ad%b8%e5%b9%b4%e5%ba%a6%e7%ac%ac%e4%b8%80%e5%ad%b8%e6%9c%9f%e5%ad%b8%e9%9b%9c%e8%b2%bb%e7%b9%b3%e8%b2%bb%e5%96%ae%e4%b8%8b%e8%bc%89%e6%99%82%e9%96%93%e5%85%ac%e5%91%8a-2/</t>
        </is>
      </c>
      <c r="N3164" s="7" t="inlineStr">
        <is>
          <t>許慧君</t>
        </is>
      </c>
    </row>
    <row r="3165" ht="53" customHeight="1">
      <c r="A3165" s="7">
        <f>TRUE()</f>
        <v/>
      </c>
      <c r="B3165" s="7" t="inlineStr">
        <is>
          <t>招生</t>
        </is>
      </c>
      <c r="C3165" s="7" t="n"/>
      <c r="D3165" s="14" t="n">
        <v>42951</v>
      </c>
      <c r="E3165" s="7" t="inlineStr">
        <is>
          <t>Application for NCU 2018 Spring Admission for International Students</t>
        </is>
      </c>
      <c r="F3165" s="9" t="inlineStr">
        <is>
          <t>Application for NCU 2018 Spring Admission for International Students start from AUGUST 15 to OCTOBER 15, 2017
Please complete the application online at http://admissions.oia.ncu.edu.tw/ before the deadline.</t>
        </is>
      </c>
      <c r="G3165" s="7" t="inlineStr">
        <is>
          <t>http://admissions.oia.ncu.edu.tw/</t>
        </is>
      </c>
      <c r="H3165" s="7" t="inlineStr">
        <is>
          <t>http://admissions.oia.ncu.edu.tw/</t>
        </is>
      </c>
      <c r="I3165" s="7" t="n"/>
      <c r="J3165" s="7" t="n"/>
      <c r="K3165" s="7" t="n"/>
      <c r="L3165" s="7" t="n"/>
      <c r="M3165" s="7" t="inlineStr">
        <is>
          <t>https://www.phy.ncu.edu.tw/news/application-for-ncu-2018-spring-admission-for-international-students/</t>
        </is>
      </c>
      <c r="N3165" s="7" t="inlineStr">
        <is>
          <t>許慧君</t>
        </is>
      </c>
    </row>
    <row r="3166" ht="273" customHeight="1">
      <c r="A3166" s="7">
        <f>TRUE()</f>
        <v/>
      </c>
      <c r="B3166" s="7" t="inlineStr">
        <is>
          <t>其他</t>
        </is>
      </c>
      <c r="C3166" s="7" t="n"/>
      <c r="D3166" s="14" t="n">
        <v>42949</v>
      </c>
      <c r="E3166" s="7" t="inlineStr">
        <is>
          <t>國立中央大學清洗水塔停水公告</t>
        </is>
      </c>
      <c r="F3166" s="9" t="inlineStr">
        <is>
          <t>事由：為維護用水安全將進行供水系統水塔清洗工程，定於106年08月05、06、12日清洗水塔，敬請用戶儲水備用。
第一清洗時間(第3號水塔)： 
106年08月05日(星期六) 09：00至19：00
自來水停水範圍：全校自來水停水(含中大新村)
第二清洗時間(第1號水塔)： 
106年08月06日(星期日) 09：00至19：00
地下水停水範圍：女1、2、3、4、5、14舍、男3、5、6、7、11、13舍、工程一館、電機館、資策會、地科院、總圖書館、中正圖書館、遊藝館、據德樓、大講堂。
第三清洗時間(第4號水塔)： 
106年08月12日(星期六) 09：00至19：00
地下水停水範圍：環工/化工館、機械館、機電實驗室、鑄造廠、科二、三、四、五館、室內游泳池、雷達站、鴻經館、綜教館、國鼎圖書館、依仁堂、管理二館、健身房、車庫、男9A、B、12舍、客家學院。
※一、倘遇雨天或特殊原因發生致無法工作時，可能取消施工，惟待下次清洗日期決定後，再行公告。
二、不便之處敬祈見諒，提早清洗完畢後將提早供水，如遇有特殊困難亦可能延緩恢復供水。
施工廠商：五福環境整美有限公司
聯絡電話：0955-317420
營繕組電話：03-4227151#57320</t>
        </is>
      </c>
      <c r="G3166" s="7" t="n"/>
      <c r="H3166" s="7" t="n"/>
      <c r="I3166" s="7" t="n"/>
      <c r="J3166" s="7" t="n"/>
      <c r="K3166" s="7" t="n"/>
      <c r="L3166" s="7" t="n"/>
      <c r="M3166" s="7" t="inlineStr">
        <is>
          <t>https://www.phy.ncu.edu.tw/news/%e5%9c%8b%e7%ab%8b%e4%b8%ad%e5%a4%ae%e5%a4%a7%e5%ad%b8%e6%b8%85%e6%b4%97%e6%b0%b4%e5%a1%94%e5%81%9c%e6%b0%b4%e5%85%ac%e5%91%8a/</t>
        </is>
      </c>
      <c r="N3166" s="7" t="inlineStr">
        <is>
          <t>許慧君</t>
        </is>
      </c>
    </row>
    <row r="3167" ht="261" customHeight="1">
      <c r="A3167" s="7">
        <f>TRUE()</f>
        <v/>
      </c>
      <c r="B3167" s="7" t="inlineStr">
        <is>
          <t>其他</t>
        </is>
      </c>
      <c r="C3167" s="7" t="n"/>
      <c r="D3167" s="14" t="n">
        <v>42949</v>
      </c>
      <c r="E3167" s="7" t="inlineStr">
        <is>
          <t>Matlab 全校授權版-安裝試用通知公告</t>
        </is>
      </c>
      <c r="F3167" s="9" t="inlineStr">
        <is>
          <t>教務處與Matlab台灣代理商-鈦思科技進行Matlab 全校授權版安裝試用作業，
並透過安裝註冊方式進行全校使用數量的統計與收集，此數量資訊將作為後續全校授權正式版採購等級與費用分攤依據，
請依實際使用需求安裝軟體至所執行的電腦設備上，並依下列方式進行註冊與安裝作業(詳細內容請依附件說明)。
Matlab 全校授權版安裝試用版本: 2017a (僅適用64位元作業系統)
1.下載說明附件(中文/English)，下載連結https://goo.gl/MiMZPC
1.1 MATLAB全校授權單機試用版申請說明/MATLAB Trial Application Guide
1.2 MATLAB_TAH單機試用版安裝說明/MATLAB Intsallation Guide
2.申請註冊帳號，依說明文件步驟進行EAMIL註冊。(說明文件:MATLAB全校授權單機試用版申請說明.PDF)，
   個人使用者(含研究室管理者)-請依使用需求逐一申請，單Host ID 單一申請文件。
   院系所電腦教室管理者-請於申請信件主旨上備註(電腦教室管理者)，並將電腦教室需安裝軟體之電腦Host ID逐一表列
3.收取鈦思科技回覆之註冊信件，並依說明文件(內含下載連結)進行安裝作業。(說明文件:MATLAB_TAH單機試用版安裝說明)
聯繫窗口
教務處 教學發展中心 蔡振瑋 dwtsai@ncu.edu.tw  分機57137
註冊窗口
鈦思科技 賴寶妮 pony.lai@terasoft.com.tw</t>
        </is>
      </c>
      <c r="G3167" s="7" t="inlineStr">
        <is>
          <t>https://goo.gl/MiMZPC</t>
        </is>
      </c>
      <c r="H3167" s="7" t="inlineStr">
        <is>
          <t>https://goo.gl/MiMZPC</t>
        </is>
      </c>
      <c r="I3167" s="7" t="inlineStr">
        <is>
          <t>dwtsai@ncu.edu.tw</t>
        </is>
      </c>
      <c r="J3167" s="7" t="inlineStr">
        <is>
          <t>mailto:dwtsai@ncu.edu.tw</t>
        </is>
      </c>
      <c r="K3167" s="7" t="inlineStr">
        <is>
          <t>pony.lai@terasoft.com.tw</t>
        </is>
      </c>
      <c r="L3167" s="7" t="inlineStr">
        <is>
          <t>mailto:pony.lai@terasoft.com.tw</t>
        </is>
      </c>
      <c r="M3167" s="7" t="inlineStr">
        <is>
          <t>https://www.phy.ncu.edu.tw/news/matlab-%e5%85%a8%e6%a0%a1%e6%8e%88%e6%ac%8a%e7%89%88-%e5%ae%89%e8%a3%9d%e8%a9%a6%e7%94%a8%e9%80%9a%e7%9f%a5%e5%85%ac%e5%91%8a/</t>
        </is>
      </c>
      <c r="N3167" s="7" t="inlineStr">
        <is>
          <t>劉怡貞</t>
        </is>
      </c>
    </row>
    <row r="3168" ht="183" customHeight="1">
      <c r="A3168" s="7">
        <f>TRUE()</f>
        <v/>
      </c>
      <c r="B3168" s="7" t="inlineStr">
        <is>
          <t>其他</t>
        </is>
      </c>
      <c r="C3168" s="7" t="n"/>
      <c r="D3168" s="14" t="n">
        <v>42949</v>
      </c>
      <c r="E3168" s="7" t="inlineStr">
        <is>
          <t>106-1博士生資格考口試注意事項(Notice on the PhD. Qualifying Exam Oral Defense)</t>
        </is>
      </c>
      <c r="F3168" s="9" t="inlineStr">
        <is>
          <t>106-1物理系博士生資格考口試注意事項
2017/2018 First Semester - Department of Physics –Notice on the PhD. Qualifying Exam Oral Defense
106-1博士生資格考口試注意事項(Notice on the PhD. Qualifying Exam Oral Defense)
物理系_博士學位候選人資格與資格考試辦法（Bylaw of the requirements and the qualifying examination for PhD）
物理系_博碩士論文指導教授暨學位考試委員提聘資格認定標準實施要點（Guidelines for Qualification of PhDMaster Thesis Advisor and Degree Examination Committee Member）
106資格考物理系考試委員會建議口試委員名單(Department recommended committee member)
物理系_博士班學生修課組別選擇表（Course Requirements Selection Form for PhD Students of the Department of Physics at National Central University）
物理學系博士班學生資格考試申請書（Application for Ph.D. Qualifying Examination of Department of Physics）</t>
        </is>
      </c>
      <c r="G3168" s="7" t="inlineStr">
        <is>
          <t>106-1博士生資格考口試注意事項(Notice on the PhD. Qualifying Exam Oral De</t>
        </is>
      </c>
      <c r="H3168" s="7" t="inlineStr">
        <is>
          <t>http://www.phy.ncu.edu.tw/wp-content/uploads/2017/08/106-1博士生資格考口試注意事項Notice-on-the-PhD.-Qualifying-Exam-Oral-Defense.doc</t>
        </is>
      </c>
      <c r="I3168" s="7" t="inlineStr">
        <is>
          <t>物理系_博士學位候選人資格與資格考試辦法（Bylaw of the requirements and the quali</t>
        </is>
      </c>
      <c r="J3168" s="7" t="inlineStr">
        <is>
          <t>http://www.phy.ncu.edu.tw/wp-content/uploads/2017/08/物理系_博士學位候選人資格與資格考試辦法（Bylaw-of-the-requirements-and-the-qualifying-examination-for-PhD）.pdf</t>
        </is>
      </c>
      <c r="K3168" s="7" t="inlineStr">
        <is>
          <t>物理系_博碩士論文指導教授暨學位考試委員提聘資格認定標準實施要點（Guidelines for Qualificatio</t>
        </is>
      </c>
      <c r="L3168" s="7" t="inlineStr">
        <is>
          <t>http://www.phy.ncu.edu.tw/wp-content/uploads/2017/08/物理系_博碩士論文指導教授暨學位考試委員提聘資格認定標準實施要點（Guidelines-for-Qualification-of-PhDMaster-Thesis-Advisor-and-Degree-Examination-Committee-Member）.doc</t>
        </is>
      </c>
      <c r="M3168" s="7" t="inlineStr">
        <is>
          <t>https://www.phy.ncu.edu.tw/news/106-1%e5%8d%9a%e5%a3%ab%e7%94%9f%e8%b3%87%e6%a0%bc%e8%80%83%e5%8f%a3%e8%a9%a6%e6%b3%a8%e6%84%8f%e4%ba%8b%e9%a0%85notice-on-the-phd-qualifying-exam-oral-defense/</t>
        </is>
      </c>
      <c r="N3168" s="7" t="inlineStr">
        <is>
          <t>許慧君</t>
        </is>
      </c>
    </row>
    <row r="3169" ht="321" customHeight="1">
      <c r="A3169" s="7">
        <f>TRUE()</f>
        <v/>
      </c>
      <c r="B3169" s="7" t="inlineStr">
        <is>
          <t>其他</t>
        </is>
      </c>
      <c r="C3169" s="7" t="n"/>
      <c r="D3169" s="14" t="n">
        <v>42948</v>
      </c>
      <c r="E3169" s="7" t="inlineStr">
        <is>
          <t>106-1物理系研究生申請學分抵免、免修</t>
        </is>
      </c>
      <c r="F3169" s="9" t="inlineStr">
        <is>
          <t>抵免、免修學分之申請時間：新生（含轉學生）應於入學第一學期或第二學期校曆規定時間內辦理。
如未於規定時間內申請者，需加寫學生報告。
時間：8/7-9/19
申請法規：
*國立中央大學學分抵免辦法(http://pdc.adm.ncu.edu.tw/rule/rule105/13-0-1.pdf )
National Central University Course Credit Waiver Guidelines(http://pdc.adm.ncu.edu.tw/eng/rule/NCU_Doc13_0_ed.pdf)
*物理學系博士班研究生學分抵免辦法Regulation of Credit Transfer – the Ph.D. Programs
*物理學系碩士班研究生學分抵免辦法Regulation of Credit Transfer – the Master Program
*物理學系生物物理碩士班研究生學分抵免辦法Regulation of Credit Transfer- Master Program in Biophysics
申請表：
抵免：國立中央大學學生學分抵免申請表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(如博士班修業辦法註2: 如因研究所需，學生經指導教授同意後，由課程委員會審核通過，可修習本校及台聯大博士班(含碩博同修)課程，以減少上述 PH5、PH6、PH7、PH8、PHT 開頭課程之選修要求。(至多 A 組減少 2 門、B 組減少 2 門、C 組減少 2 門、D 組減少 4 門)。)</t>
        </is>
      </c>
      <c r="G3169" s="7" t="inlineStr">
        <is>
          <t>http://pdc.adm.ncu.edu.tw/rule/rule105/13-0-1.pdf</t>
        </is>
      </c>
      <c r="H3169" s="7" t="inlineStr">
        <is>
          <t>http://pdc.adm.ncu.edu.tw/rule/rule105/13-0-1.pdf</t>
        </is>
      </c>
      <c r="I3169" s="7" t="inlineStr">
        <is>
          <t>http://pdc.adm.ncu.edu.tw/eng/rule/NCU_Doc13_0_ed.pdf</t>
        </is>
      </c>
      <c r="J3169" s="7" t="inlineStr">
        <is>
          <t>http://pdc.adm.ncu.edu.tw/eng/rule/NCU_Doc13_0_ed.pdf</t>
        </is>
      </c>
      <c r="K3169" s="7" t="inlineStr">
        <is>
          <t>物理學系博士班研究生學分抵免辦法Regulation of Credit Transfer – the Ph.D. Pr</t>
        </is>
      </c>
      <c r="L3169" s="7" t="inlineStr">
        <is>
          <t>http://www.phy.ncu.edu.tw/wp-content/uploads/2013/09/%E7%89%A9%E7%90%86%E7%B3%BB%E5%8D%9A%E5%A3%AB%E7%8F%AD%E7%A0%94%E7%A9%B6%E7%94%9F%E5%85%88%E4%BF%AE%E8%AA%B2%E7%A8%8B%E6%8A%B5%E5%85%8D%E8%BE%A6%E6%B3%95%EF%BC%88971015%E6%95%99%E5%8B%99%E6%9C%83%E8%AD%B0%E6%A0%B8%E5%82%99%EF%BC%89.pdf</t>
        </is>
      </c>
      <c r="M3169" s="7" t="inlineStr">
        <is>
          <t>https://www.phy.ncu.edu.tw/news/106-1%e7%89%a9%e7%90%86%e7%b3%bb%e7%a0%94%e7%a9%b6%e7%94%9f%e7%94%b3%e8%ab%8b%e5%ad%b8%e5%88%86%e6%8a%b5%e5%85%8d%e3%80%81%e5%85%8d%e4%bf%ae/</t>
        </is>
      </c>
      <c r="N3169" s="7" t="inlineStr">
        <is>
          <t>許慧君</t>
        </is>
      </c>
    </row>
    <row r="3170">
      <c r="A3170" s="7">
        <f>TRUE()</f>
        <v/>
      </c>
      <c r="B3170" s="7" t="inlineStr">
        <is>
          <t>其他</t>
        </is>
      </c>
      <c r="C3170" s="7" t="n"/>
      <c r="D3170" s="14" t="n">
        <v>42948</v>
      </c>
      <c r="E3170" s="7" t="inlineStr">
        <is>
          <t>106-1物理系博碩士班學位口試注意事項Oral Test &amp;Thesis Defense Notification</t>
        </is>
      </c>
      <c r="F3170" s="7" t="inlineStr">
        <is>
          <t>物理系博碩士班學位口試注意事項Oral Test &amp;Thesis Defense Notification</t>
        </is>
      </c>
      <c r="G3170" s="7" t="inlineStr">
        <is>
          <t>物理系博碩士班學位口試注意事項Oral Test &amp;Thesis Defense Notification</t>
        </is>
      </c>
      <c r="H3170" s="7" t="inlineStr">
        <is>
          <t>http://www.phy.ncu.edu.tw/wp-content/uploads/2017/08/物理系博碩士班學位口試注意事項Oral-Test-Thesis-Defense-Notification.pdf</t>
        </is>
      </c>
      <c r="I3170" s="7" t="n"/>
      <c r="J3170" s="7" t="n"/>
      <c r="K3170" s="7" t="n"/>
      <c r="L3170" s="7" t="n"/>
      <c r="M3170" s="7" t="inlineStr">
        <is>
          <t>https://www.phy.ncu.edu.tw/news/106-1%e7%89%a9%ef%a7%a4%e7%b3%bb%e5%8d%9a%e7%a2%a9%e5%a3%ab%e7%8f%ad%e5%ad%b8%e4%bd%8d%e5%8f%a3%e8%a9%a6%e6%b3%a8%e6%84%8f%e4%ba%8b%e9%a0%85oral-test-thesis-defense-notification/</t>
        </is>
      </c>
      <c r="N3170" s="7" t="inlineStr">
        <is>
          <t>許慧君</t>
        </is>
      </c>
    </row>
    <row r="3171">
      <c r="A3171" s="7">
        <f>TRUE()</f>
        <v/>
      </c>
      <c r="B3171" s="7" t="inlineStr">
        <is>
          <t>其他</t>
        </is>
      </c>
      <c r="C3171" s="7" t="n"/>
      <c r="D3171" s="14" t="n">
        <v>42948</v>
      </c>
      <c r="E3171" s="7" t="inlineStr">
        <is>
          <t>物理系通訊錄20170801更新</t>
        </is>
      </c>
      <c r="F3171" s="7" t="inlineStr">
        <is>
          <t>物理系通訊錄</t>
        </is>
      </c>
      <c r="G3171" s="7" t="inlineStr">
        <is>
          <t>物理系通訊錄</t>
        </is>
      </c>
      <c r="H3171" s="7" t="inlineStr">
        <is>
          <t>http://www.phy.ncu.edu.tw/wp-content/uploads/2017/08/物理系通訊錄.pdf</t>
        </is>
      </c>
      <c r="I3171" s="7" t="n"/>
      <c r="J3171" s="7" t="n"/>
      <c r="K3171" s="7" t="n"/>
      <c r="L3171" s="7" t="n"/>
      <c r="M3171" s="7" t="inlineStr">
        <is>
          <t>https://www.phy.ncu.edu.tw/news/%e7%89%a9%e7%90%86%e7%b3%bb%e9%80%9a%e8%a8%8a%e9%8c%8420170801%e6%9b%b4%e6%96%b0/</t>
        </is>
      </c>
      <c r="N3171" s="7" t="inlineStr">
        <is>
          <t>許慧君</t>
        </is>
      </c>
    </row>
    <row r="3172" ht="27" customHeight="1">
      <c r="A3172" s="7">
        <f>TRUE()</f>
        <v/>
      </c>
      <c r="B3172" s="7" t="inlineStr">
        <is>
          <t>獎學金</t>
        </is>
      </c>
      <c r="C3172" s="7" t="n"/>
      <c r="D3172" s="14" t="n">
        <v>42947</v>
      </c>
      <c r="E3172" s="7" t="inlineStr">
        <is>
          <t>106-1學期中央大學清寒學生就學獎勵補助申請公告(申請截止日:9/30)</t>
        </is>
      </c>
      <c r="F3172" s="9" t="inlineStr">
        <is>
          <t>國立中央大學清寒學生就學獎勵補助辦法
清寒學生獎勵申請表範例</t>
        </is>
      </c>
      <c r="G3172" s="7" t="inlineStr">
        <is>
          <t>國立中央大學清寒學生就學獎勵補助辦法</t>
        </is>
      </c>
      <c r="H3172" s="7" t="inlineStr">
        <is>
          <t>http://www.phy.ncu.edu.tw/wp-content/uploads/2017/07/國立中央大學清寒學生就學獎勵補助辦法.pdf</t>
        </is>
      </c>
      <c r="I3172" s="7" t="inlineStr">
        <is>
          <t>清寒學生獎勵申請表範例</t>
        </is>
      </c>
      <c r="J3172" s="7" t="inlineStr">
        <is>
          <t>http://www.phy.ncu.edu.tw/wp-content/uploads/2017/07/清寒學生獎勵申請表範例.pdf</t>
        </is>
      </c>
      <c r="K3172" s="7" t="n"/>
      <c r="L3172" s="7" t="n"/>
      <c r="M3172" s="7" t="inlineStr">
        <is>
          <t>https://www.phy.ncu.edu.tw/news/106-1%e5%ad%b8%e6%9c%9f%e4%b8%ad%e5%a4%ae%e5%a4%a7%e5%ad%b8%e6%b8%85%e5%af%92%e5%ad%b8%e7%94%9f%e5%b0%b1%e5%ad%b8%e7%8d%8e%e5%8b%b5%e8%a3%9c%e5%8a%a9%e7%94%b3%e8%ab%8b%e5%85%ac%e5%91%8a%e7%94%b3/</t>
        </is>
      </c>
      <c r="N3172" s="7" t="inlineStr">
        <is>
          <t>許慧君</t>
        </is>
      </c>
    </row>
    <row r="3173" ht="27" customHeight="1">
      <c r="A3173" s="7">
        <f>TRUE()</f>
        <v/>
      </c>
      <c r="B3173" s="7" t="inlineStr">
        <is>
          <t>獎學金</t>
        </is>
      </c>
      <c r="C3173" s="7" t="n"/>
      <c r="D3173" s="14" t="n">
        <v>42947</v>
      </c>
      <c r="E3173" s="7" t="inlineStr">
        <is>
          <t>106-1學期中央大學優秀學生獎學金申請公告(申請截止日:9/15)</t>
        </is>
      </c>
      <c r="F3173" s="9" t="inlineStr">
        <is>
          <t>國立中央大學優秀學生獎金辦法
國立中央大學優秀學生獎學金申請表</t>
        </is>
      </c>
      <c r="G3173" s="7" t="inlineStr">
        <is>
          <t>國立中央大學優秀學生獎金辦法</t>
        </is>
      </c>
      <c r="H3173" s="7" t="inlineStr">
        <is>
          <t>http://www.phy.ncu.edu.tw/wp-content/uploads/2017/07/國立中央大學優秀學生獎金辦法.pdf</t>
        </is>
      </c>
      <c r="I3173" s="7" t="inlineStr">
        <is>
          <t>國立中央大學優秀學生獎學金申請表</t>
        </is>
      </c>
      <c r="J3173" s="7" t="inlineStr">
        <is>
          <t>http://www.phy.ncu.edu.tw/wp-content/uploads/2017/07/國立中央大學優秀學生獎學金申請表.doc</t>
        </is>
      </c>
      <c r="K3173" s="7" t="n"/>
      <c r="L3173" s="7" t="n"/>
      <c r="M3173" s="7" t="inlineStr">
        <is>
          <t>https://www.phy.ncu.edu.tw/news/106-1%e5%ad%b8%e6%9c%9f%e4%b8%ad%e5%a4%ae%e5%a4%a7%e5%ad%b8%e5%84%aa%e7%a7%80%e5%ad%b8%e7%94%9f%e7%8d%8e%e5%ad%b8%e9%87%91%e7%94%b3%e8%ab%8b%e5%85%ac%e5%91%8a%e7%94%b3%e8%ab%8b%e6%88%aa%e6%ad%a2/</t>
        </is>
      </c>
      <c r="N3173" s="7" t="inlineStr">
        <is>
          <t>許慧君</t>
        </is>
      </c>
    </row>
    <row r="3174" ht="27" customHeight="1">
      <c r="A3174" s="7">
        <f>TRUE()</f>
        <v/>
      </c>
      <c r="B3174" s="7" t="inlineStr">
        <is>
          <t>獎學金</t>
        </is>
      </c>
      <c r="C3174" s="7" t="n"/>
      <c r="D3174" s="14" t="n">
        <v>42947</v>
      </c>
      <c r="E3174" s="7" t="inlineStr">
        <is>
          <t>106學年度物理系宏惠光電獎學金申請公告(申請截止日:9/15)</t>
        </is>
      </c>
      <c r="F3174" s="9" t="inlineStr">
        <is>
          <t>宏惠光電獎學金申請辦法(1021107會議後修正)
宏惠光電股份有限公司獎助學金申請表</t>
        </is>
      </c>
      <c r="G3174" s="7" t="inlineStr">
        <is>
          <t>宏惠光電獎學金申請辦法(1021107會議後修正)</t>
        </is>
      </c>
      <c r="H3174" s="7" t="inlineStr">
        <is>
          <t>http://www.phy.ncu.edu.tw/wp-content/uploads/2017/07/宏惠光電獎學金申請辦法1021107會議後修正.pdf</t>
        </is>
      </c>
      <c r="I3174" s="7" t="inlineStr">
        <is>
          <t>宏惠光電股份有限公司獎助學金申請表</t>
        </is>
      </c>
      <c r="J3174" s="7" t="inlineStr">
        <is>
          <t>http://www.phy.ncu.edu.tw/wp-content/uploads/2017/07/宏惠光電股份有限公司獎助學金申請表.doc</t>
        </is>
      </c>
      <c r="K3174" s="7" t="n"/>
      <c r="L3174" s="7" t="n"/>
      <c r="M3174" s="7" t="inlineStr">
        <is>
          <t>https://www.phy.ncu.edu.tw/news/106%e5%ad%b8%e5%b9%b4%e5%ba%a6%e7%89%a9%e7%90%86%e7%b3%bb%e5%ae%8f%e6%83%a0%e5%85%89%e9%9b%bb%e7%8d%8e%e5%ad%b8%e9%87%91%e7%94%b3%e8%ab%8b%e5%85%ac%e5%91%8a%e7%94%b3%e8%ab%8b%e6%88%aa%e6%ad%a2/</t>
        </is>
      </c>
      <c r="N3174" s="7" t="inlineStr">
        <is>
          <t>許慧君</t>
        </is>
      </c>
    </row>
    <row r="3175" ht="27" customHeight="1">
      <c r="A3175" s="7">
        <f>TRUE()</f>
        <v/>
      </c>
      <c r="B3175" s="7" t="inlineStr">
        <is>
          <t>獎學金</t>
        </is>
      </c>
      <c r="C3175" s="7" t="n"/>
      <c r="D3175" s="14" t="n">
        <v>42947</v>
      </c>
      <c r="E3175" s="7" t="inlineStr">
        <is>
          <t>106學年度物理系王立文女士獎學金申請公告(申請截止日:9/15)</t>
        </is>
      </c>
      <c r="F3175" s="9" t="inlineStr">
        <is>
          <t>國立中央大學物理學系王立文女士獎學金辦法1051129系務會議通過
國立中央大學物理學系王立文女士獎學金申請表</t>
        </is>
      </c>
      <c r="G3175" s="7" t="inlineStr">
        <is>
          <t>國立中央大學物理學系王立文女士獎學金辦法1051129系務會議通過</t>
        </is>
      </c>
      <c r="H3175" s="7" t="inlineStr">
        <is>
          <t>http://www.phy.ncu.edu.tw/wp-content/uploads/2017/07/國立中央大學物理學系王立文女士獎學金辦法1051129系務會議通過.pdf</t>
        </is>
      </c>
      <c r="I3175" s="7" t="inlineStr">
        <is>
          <t>國立中央大學物理學系王立文女士獎學金申請表</t>
        </is>
      </c>
      <c r="J3175" s="7" t="inlineStr">
        <is>
          <t>http://www.phy.ncu.edu.tw/wp-content/uploads/2017/07/國立中央大學物理學系王立文女士獎學金申請表.doc</t>
        </is>
      </c>
      <c r="K3175" s="7" t="n"/>
      <c r="L3175" s="7" t="n"/>
      <c r="M3175" s="7" t="inlineStr">
        <is>
          <t>https://www.phy.ncu.edu.tw/news/105-1%e7%89%a9%e7%90%86%e7%b3%bb%e7%8e%8b%e7%ab%8b%e6%96%87%e5%a5%b3%e5%a3%ab%e7%8d%8e%e5%ad%b8%e9%87%91%e7%94%b3%e8%ab%8b%e6%88%aa%e6%ad%a2%e6%97%a5915/</t>
        </is>
      </c>
      <c r="N3175" s="7" t="inlineStr">
        <is>
          <t>許慧君</t>
        </is>
      </c>
    </row>
    <row r="3176" ht="40" customHeight="1">
      <c r="A3176" s="7">
        <f>TRUE()</f>
        <v/>
      </c>
      <c r="B3176" s="7" t="inlineStr">
        <is>
          <t>獎學金</t>
        </is>
      </c>
      <c r="C3176" s="7" t="n"/>
      <c r="D3176" s="14" t="n">
        <v>42947</v>
      </c>
      <c r="E3176" s="7" t="inlineStr">
        <is>
          <t>106-1學期物理系聚碩科技獎學金申請公告(申請截止日:9/15)</t>
        </is>
      </c>
      <c r="F3176" s="9" t="inlineStr">
        <is>
          <t>2017.10-2018.03出國申請案
國立中央大學物理學系聚碩科技獎學金辦法(1051004系務會議)
國立中央大學物理學系聚碩科技獎學金申請表</t>
        </is>
      </c>
      <c r="G3176" s="7" t="inlineStr">
        <is>
          <t>國立中央大學物理學系聚碩科技獎學金辦法(1051004系務會議)</t>
        </is>
      </c>
      <c r="H3176" s="7" t="inlineStr">
        <is>
          <t>http://www.phy.ncu.edu.tw/wp-content/uploads/2017/07/國立中央大學物理學系聚碩科技獎學金辦法1051004系務會議.pdf</t>
        </is>
      </c>
      <c r="I3176" s="7" t="inlineStr">
        <is>
          <t>國立中央大學物理學系聚碩科技獎學金申請表</t>
        </is>
      </c>
      <c r="J3176" s="7" t="inlineStr">
        <is>
          <t>http://www.phy.ncu.edu.tw/wp-content/uploads/2017/07/國立中央大學物理學系聚碩科技獎學金申請表.doc</t>
        </is>
      </c>
      <c r="K3176" s="7" t="n"/>
      <c r="L3176" s="7" t="n"/>
      <c r="M3176" s="7" t="inlineStr">
        <is>
          <t>https://www.phy.ncu.edu.tw/news/106-1%e7%89%a9%e7%90%86%e7%b3%bb%e8%81%9a%e7%a2%a9%e7%a7%91%e6%8a%80%e7%8d%8e%e5%ad%b8%ef%a4%8a%e7%94%b3%e8%ab%8b%e6%88%aa%e6%ad%a2%e6%97%a5915-2017-10-2018-03%e5%87%ba%e5%9c%8b%e7%94%b3%e8%ab%8b/</t>
        </is>
      </c>
      <c r="N3176" s="7" t="inlineStr">
        <is>
          <t>許慧君</t>
        </is>
      </c>
    </row>
    <row r="3177" ht="235" customHeight="1">
      <c r="A3177" s="7">
        <f>TRUE()</f>
        <v/>
      </c>
      <c r="B3177" s="7" t="inlineStr">
        <is>
          <t>獎學金</t>
        </is>
      </c>
      <c r="C3177" s="7" t="n"/>
      <c r="D3177" s="14" t="n">
        <v>42947</v>
      </c>
      <c r="E3177" s="7" t="inlineStr">
        <is>
          <t>106-1學期物理系上詮光纖獎學金FOCI Scholarship申請公告(申請截止日:9/15)</t>
        </is>
      </c>
      <c r="F3177" s="9" t="inlineStr">
        <is>
          <t>國立中央大學物理學系上詮光纖獎學金辦法(FOCI Scholarship Application Procedure)
國立中央大學物理學系上詮光纖獎學金申請表(FOCI scholarship application form for financial assistance for students studying abroad)
本獎學金分為：The scholarship fund is divided into
補助學生出國交流獎助（研修或實驗）：每年15萬元整。獎助大學部、碩士生、 博士生各一名，每人5萬元整。Financial assistance for students studying abroad (either for study or conducting research): 150000 NTD annually. Divided equally among Bachelor’s students, Master’s students, and PhD students, 1 recipient per category, for a total of 50000 NTD per recipient.
補助學生出席國際會議：每年5萬元整。Financial assistance for students to attend overseas conferences: 50000 NTD a year.
研究傑出獎助：每年5萬元整。獲獎學生共五名，每人1萬元整。Research excellence award: 50000 NTD a year, awarded to 5 recipients a year, 10000 NTD each.
清寒優秀學生獎助：每年5萬元整。成績優異(前一學年學業總平均70分以上，各科成績均及格)者，獲獎學生一名。Student excellence award: 50000 NTD a year. Awarded to a student with excellent grades (needing an average of at least 70 points for all subjects in the first academic year to qualify), 1 recipient.
第1&amp;2項申請為補助2017.10-2018.03出國申請案</t>
        </is>
      </c>
      <c r="G3177" s="7" t="inlineStr">
        <is>
          <t>國立中央大學物理學系上詮光纖獎學金辦法(FOCI Scholarship Application Procedure)</t>
        </is>
      </c>
      <c r="H3177" s="7" t="inlineStr">
        <is>
          <t>http://www.phy.ncu.edu.tw/wp-content/uploads/2017/07/國立中央大學物理學系上詮光纖獎學金辦法FOCI-Scholarship-Application-Procedure.pdf</t>
        </is>
      </c>
      <c r="I3177" s="7" t="inlineStr">
        <is>
          <t>國立中央大學物理學系上詮光纖獎學金申請表(FOCI scholarship application form for f</t>
        </is>
      </c>
      <c r="J3177" s="7" t="inlineStr">
        <is>
          <t>http://www.phy.ncu.edu.tw/wp-content/uploads/2017/07/國立中央大學物理學系上詮光纖獎學金申請表FOCI-scholarship-application-form-for-financial-assistance-for-students-studying-abroad-1.doc</t>
        </is>
      </c>
      <c r="K3177" s="7" t="n"/>
      <c r="L3177" s="7" t="n"/>
      <c r="M3177" s="7" t="inlineStr">
        <is>
          <t>https://www.phy.ncu.edu.tw/news/%e7%89%a9%e7%90%86%e7%b3%bb%e4%b8%8a%e8%a9%ae%e5%85%89%e7%ba%96%e7%8d%8e%e5%ad%b8%e9%87%91%e7%94%b3%e8%ab%8b%e6%88%aa%e6%ad%a2%e6%97%a5915-2017-10-2018-03%e5%87%ba%e5%9c%8b%e7%94%b3%e8%ab%8b/</t>
        </is>
      </c>
      <c r="N3177" s="7" t="inlineStr">
        <is>
          <t>許慧君</t>
        </is>
      </c>
    </row>
    <row r="3178">
      <c r="A3178" s="7">
        <f>TRUE()</f>
        <v/>
      </c>
      <c r="B3178" s="7" t="inlineStr">
        <is>
          <t>獎學金</t>
        </is>
      </c>
      <c r="C3178" s="7" t="n"/>
      <c r="D3178" s="14" t="n">
        <v>42947</v>
      </c>
      <c r="E3178" s="7" t="inlineStr">
        <is>
          <t>106-1學期校內專屬獎學金&amp;財團法人中大學術基金會獎學金一覽表</t>
        </is>
      </c>
      <c r="F3178" s="7" t="inlineStr">
        <is>
          <t>106-1校內專屬獎學金&amp;財團法人中大學術基金會獎學金一覽表</t>
        </is>
      </c>
      <c r="G3178" s="7" t="inlineStr">
        <is>
          <t>106-1校內專屬獎學金&amp;財團法人中大學術基金會獎學金一覽表</t>
        </is>
      </c>
      <c r="H3178" s="7" t="inlineStr">
        <is>
          <t>http://www.phy.ncu.edu.tw/wp-content/uploads/2017/07/106-1校內財團法人獎學金一覽表.pdf</t>
        </is>
      </c>
      <c r="I3178" s="7" t="n"/>
      <c r="J3178" s="7" t="n"/>
      <c r="K3178" s="7" t="n"/>
      <c r="L3178" s="7" t="n"/>
      <c r="M3178" s="7" t="inlineStr">
        <is>
          <t>https://www.phy.ncu.edu.tw/news/106-1%e6%a0%a1%e5%85%a7%e8%b2%a1%e5%9c%98%e6%b3%95%e4%ba%ba%e7%8d%8e%e5%ad%b8%e9%87%91%e4%b8%80%e8%a6%bd%e8%a1%a8/</t>
        </is>
      </c>
      <c r="N3178" s="7" t="inlineStr">
        <is>
          <t>許慧君</t>
        </is>
      </c>
    </row>
    <row r="3179" ht="105" customHeight="1">
      <c r="A3179" s="7">
        <f>TRUE()</f>
        <v/>
      </c>
      <c r="B3179" s="7" t="inlineStr">
        <is>
          <t>其他</t>
        </is>
      </c>
      <c r="C3179" s="7" t="n"/>
      <c r="D3179" s="14" t="n">
        <v>42947</v>
      </c>
      <c r="E3179" s="7" t="inlineStr">
        <is>
          <t>106學年度第1學期註冊通知Registering for the first Semester of the Academic Year 2017</t>
        </is>
      </c>
      <c r="F3179" s="9" t="inlineStr">
        <is>
          <t>舊生註冊通知
研究所新生註冊通知
大學部新生註冊通知(含今年度轉學生、大一休學復學生)
Notifications for Overseas Freshman Students(overseas Chinese students, foreign students, Mainland China students and exchange students) Registering for the first Semester of the Academic Year 2017 at National Central University
Notifications for Overseas Current Students Registering for the First Semester of the Academic Year 2017 at National Central University</t>
        </is>
      </c>
      <c r="G3179" s="7" t="inlineStr">
        <is>
          <t>舊生註冊通知</t>
        </is>
      </c>
      <c r="H3179" s="7" t="inlineStr">
        <is>
          <t>http://www.ncu.edu.tw/assets/thumbs/events/f99067e2cd1d934744ddf7dfbf82602a.pdf</t>
        </is>
      </c>
      <c r="I3179" s="7" t="inlineStr">
        <is>
          <t>研究所新生註冊通知</t>
        </is>
      </c>
      <c r="J3179" s="7" t="inlineStr">
        <is>
          <t>http://www.ncu.edu.tw/assets/thumbs/events/2b3d45149a171ab96c974a35bd51732f.pdf</t>
        </is>
      </c>
      <c r="K3179" s="7" t="inlineStr">
        <is>
          <t>大學部新生註冊通知(含今年度轉學生、大一休學復學生)</t>
        </is>
      </c>
      <c r="L3179" s="7" t="inlineStr">
        <is>
          <t>http://www.ncu.edu.tw/assets/thumbs/events/636625d71d3dbe7affe261e055a68f53.pdf</t>
        </is>
      </c>
      <c r="M3179" s="7" t="inlineStr">
        <is>
          <t>https://www.phy.ncu.edu.tw/news/106%e5%ad%b8%e5%b9%b4%e5%ba%a6%e7%ac%ac1%e5%ad%b8%e6%9c%9f%e8%a8%bb%e5%86%8a%e9%80%9a%e7%9f%a5/</t>
        </is>
      </c>
      <c r="N3179" s="7" t="inlineStr">
        <is>
          <t>許慧君</t>
        </is>
      </c>
    </row>
    <row r="3180" ht="105" customHeight="1">
      <c r="A3180" s="7">
        <f>TRUE()</f>
        <v/>
      </c>
      <c r="B3180" s="7" t="inlineStr">
        <is>
          <t>其他</t>
        </is>
      </c>
      <c r="C3180" s="7" t="n"/>
      <c r="D3180" s="14" t="n">
        <v>42943</v>
      </c>
      <c r="E3180" s="7" t="inlineStr">
        <is>
          <t>106-1課程助教TA-1060727</t>
        </is>
      </c>
      <c r="F3180" s="9" t="inlineStr">
        <is>
          <t>106-1課程助教安排修改如附件106-1課程助教TA~new
依據教育部「1060518專科以上學校獎助生權益保障指導原則」新規定，擔任教學助理者需修習一學分的實習課程(需繳交學分費)，且每位同學所領取到的津貼必須一致。故「國立中央大學物理系研究生獎、助學金辦法20170707」新規定，申請助教者每學期皆需負擔5個助學金單位的課程，且需修習當學期一學分實習課程。
目前尚有數門課程待聘，有意申請者請填寫附件106-1助教志願表TA Application Form-6，email至 hsucorona@gmail.com
相關申請表格及實習課程選課，將待學校系統修正後再行公告。</t>
        </is>
      </c>
      <c r="G3180" s="7" t="inlineStr">
        <is>
          <t>106-1課程助教TA~new</t>
        </is>
      </c>
      <c r="H3180" s="7" t="inlineStr">
        <is>
          <t>http://www.phy.ncu.edu.tw/wp-content/uploads/2017/07/106-1課程助教TAnew-2.pdf</t>
        </is>
      </c>
      <c r="I3180" s="7" t="inlineStr">
        <is>
          <t>1060518專科以上學校獎助生權益保障指導原則</t>
        </is>
      </c>
      <c r="J3180" s="7" t="inlineStr">
        <is>
          <t>http://www.phy.ncu.edu.tw/wp-content/uploads/2017/07/1060518專科以上學校獎助生權益保障指導原則-1.pdf</t>
        </is>
      </c>
      <c r="K3180" s="7" t="inlineStr">
        <is>
          <t>國立中央大學物理系研究生獎、助學金辦法20170707</t>
        </is>
      </c>
      <c r="L3180" s="7" t="inlineStr">
        <is>
          <t>http://www.phy.ncu.edu.tw/wp-content/uploads/2017/07/國立中央大學物理系研究生獎、助學金辦法20170707-2.pdf</t>
        </is>
      </c>
      <c r="M3180" s="7" t="inlineStr">
        <is>
          <t>https://www.phy.ncu.edu.tw/news/106-1%e8%aa%b2%e7%a8%8b%e5%8a%a9%e6%95%99ta-1060727/</t>
        </is>
      </c>
      <c r="N3180" s="7" t="inlineStr">
        <is>
          <t>許慧君</t>
        </is>
      </c>
    </row>
    <row r="3181" ht="79" customHeight="1">
      <c r="A3181" s="7">
        <f>TRUE()</f>
        <v/>
      </c>
      <c r="B3181" s="7" t="inlineStr">
        <is>
          <t>其他</t>
        </is>
      </c>
      <c r="C3181" s="7" t="n"/>
      <c r="D3181" s="14" t="n">
        <v>42941</v>
      </c>
      <c r="E3181" s="7" t="inlineStr">
        <is>
          <t>公共空間清潔公告</t>
        </is>
      </c>
      <c r="F3181" s="9" t="inlineStr">
        <is>
          <t>8/7(一).8/8(二)整天
 全館各樓層走道地板、地下室中庭地板及樓梯清洗。
 全館走廊側邊扶手玻璃、一~二樓玻璃帷幕。
 館舍四周排水溝清理。
 各樓層走廊請盡量清空。
施作期間略有噪音，不便之處請多諒解。</t>
        </is>
      </c>
      <c r="G3181" s="7" t="n"/>
      <c r="H3181" s="7" t="n"/>
      <c r="I3181" s="7" t="n"/>
      <c r="J3181" s="7" t="n"/>
      <c r="K3181" s="7" t="n"/>
      <c r="L3181" s="7" t="n"/>
      <c r="M3181" s="7" t="inlineStr">
        <is>
          <t>https://www.phy.ncu.edu.tw/news/%e5%85%ac%e5%85%b1%e7%a9%ba%e9%96%93%e6%b8%85%e6%bd%94%e5%85%ac%e5%91%8a-3/</t>
        </is>
      </c>
      <c r="N3181" s="7" t="inlineStr">
        <is>
          <t>許慧君</t>
        </is>
      </c>
    </row>
    <row r="3182">
      <c r="A3182" s="7">
        <f>TRUE()</f>
        <v/>
      </c>
      <c r="B3182" s="7" t="inlineStr">
        <is>
          <t>其他</t>
        </is>
      </c>
      <c r="C3182" s="7" t="n"/>
      <c r="D3182" s="14" t="n">
        <v>42940</v>
      </c>
      <c r="E3182" s="7" t="inlineStr">
        <is>
          <t>106學年度研究所新生宿舍抽籤時程及注意事項</t>
        </is>
      </c>
      <c r="F3182" s="7" t="inlineStr">
        <is>
          <t>http://osa.ncu.edu.tw/news_article.php?event_id=1845</t>
        </is>
      </c>
      <c r="G3182" s="7" t="inlineStr">
        <is>
          <t>http://osa.ncu.edu.tw/news_article.php?event_id=1845</t>
        </is>
      </c>
      <c r="H3182" s="7" t="inlineStr">
        <is>
          <t>http://osa.ncu.edu.tw/news_article.php?event_id=1845</t>
        </is>
      </c>
      <c r="I3182" s="7" t="n"/>
      <c r="J3182" s="7" t="n"/>
      <c r="K3182" s="7" t="n"/>
      <c r="L3182" s="7" t="n"/>
      <c r="M3182" s="7" t="inlineStr">
        <is>
          <t>https://www.phy.ncu.edu.tw/news/106%e5%ad%b8%e5%b9%b4%e5%ba%a6%e7%a0%94%e7%a9%b6%e6%89%80%e6%96%b0%e7%94%9f%e5%ae%bf%e8%88%8d%e6%8a%bd%e7%b1%a4%e6%99%82%e7%a8%8b%e5%8f%8a%e6%b3%a8%e6%84%8f%e4%ba%8b%e9%a0%85/</t>
        </is>
      </c>
      <c r="N3182" s="7" t="inlineStr">
        <is>
          <t>許慧君</t>
        </is>
      </c>
    </row>
    <row r="3183" ht="53" customHeight="1">
      <c r="A3183" s="7">
        <f>TRUE()</f>
        <v/>
      </c>
      <c r="B3183" s="7" t="inlineStr">
        <is>
          <t>其他</t>
        </is>
      </c>
      <c r="C3183" s="7" t="n"/>
      <c r="D3183" s="14" t="n">
        <v>42936</v>
      </c>
      <c r="E3183" s="7" t="inlineStr">
        <is>
          <t>校際選課程序</t>
        </is>
      </c>
      <c r="F3183" s="9" t="inlineStr">
        <is>
          <t>他校學生至中大校際選課程序The Procedure of Inter-Campus Course Selection: For Students from Other Universities 
本校學生至他校校際選課程序The Procedure of Inter-Campus Course Selection: For NCU Students</t>
        </is>
      </c>
      <c r="G3183" s="7" t="inlineStr">
        <is>
          <t>他校學生至中大校際選課程序The Procedure of Inter-Campus Course Selection:</t>
        </is>
      </c>
      <c r="H3183" s="7" t="inlineStr">
        <is>
          <t>http://pdc.adm.ncu.edu.tw/Course/course/ICCS_other.pdf</t>
        </is>
      </c>
      <c r="I3183" s="7" t="inlineStr">
        <is>
          <t>本校學生至他校校際選課程序The Procedure of Inter-Campus Course Selection:</t>
        </is>
      </c>
      <c r="J3183" s="7" t="inlineStr">
        <is>
          <t>http://pdc.adm.ncu.edu.tw/Course/course/ICCS_ncu.pdf</t>
        </is>
      </c>
      <c r="K3183" s="7" t="n"/>
      <c r="L3183" s="7" t="n"/>
      <c r="M3183" s="7" t="inlineStr">
        <is>
          <t>https://www.phy.ncu.edu.tw/news/%e6%a0%a1%e9%9a%9b%e9%81%b8%e8%aa%b2%e7%a8%8b%e5%ba%8f/</t>
        </is>
      </c>
      <c r="N3183" s="7" t="inlineStr">
        <is>
          <t>許慧君</t>
        </is>
      </c>
    </row>
    <row r="3184">
      <c r="A3184" s="7">
        <f>TRUE()</f>
        <v/>
      </c>
      <c r="B3184" s="7" t="inlineStr">
        <is>
          <t>其他</t>
        </is>
      </c>
      <c r="C3184" s="7" t="n"/>
      <c r="D3184" s="14" t="n">
        <v>42935</v>
      </c>
      <c r="E3184" s="7" t="inlineStr">
        <is>
          <t>106 學年度第 1 學期註冊工作時間表</t>
        </is>
      </c>
      <c r="F3184" s="7" t="inlineStr">
        <is>
          <t>106 學年度第 1 學期註冊工作時間表</t>
        </is>
      </c>
      <c r="G3184" s="7" t="inlineStr">
        <is>
          <t>106 學年度第 1 學期註冊工作時間表</t>
        </is>
      </c>
      <c r="H3184" s="7" t="inlineStr">
        <is>
          <t>http://pdc.adm.ncu.edu.tw/postM/post/reg/1060718_1.pdf</t>
        </is>
      </c>
      <c r="I3184" s="7" t="n"/>
      <c r="J3184" s="7" t="n"/>
      <c r="K3184" s="7" t="n"/>
      <c r="L3184" s="7" t="n"/>
      <c r="M3184" s="7" t="inlineStr">
        <is>
          <t>https://www.phy.ncu.edu.tw/news/106-%e5%ad%b8%e5%b9%b4%e5%ba%a6%e7%ac%ac-1-%e5%ad%b8%e6%9c%9f%e8%a8%bb%e5%86%8a%e5%b7%a5%e4%bd%9c%e6%99%82%e9%96%93%e8%a1%a8/</t>
        </is>
      </c>
      <c r="N3184" s="7" t="inlineStr">
        <is>
          <t>許慧君</t>
        </is>
      </c>
    </row>
    <row r="3185" ht="118" customHeight="1">
      <c r="A3185" s="7">
        <f>TRUE()</f>
        <v/>
      </c>
      <c r="B3185" s="7" t="inlineStr">
        <is>
          <t>其他</t>
        </is>
      </c>
      <c r="C3185" s="7" t="n"/>
      <c r="D3185" s="14" t="n">
        <v>42935</v>
      </c>
      <c r="E3185" s="7" t="inlineStr">
        <is>
          <t>717研究生座位申請公告</t>
        </is>
      </c>
      <c r="F3185" s="9" t="inlineStr">
        <is>
          <t>物理系研究生欲申請S4-717研究生座位者
請填寫附件申請表物理系研究生座位申請表
於106年8月29日前繳交系辦申請。
本次申請結果將於106年8月30日公布。
本次申請使用期間為：106年9月1日至107年8月31日。
符合以下資格者方可申請：
(1) 博士班研究生於畢業前一年撰寫畢業論文者。
(2) 指導教授沒有實驗室或研究室可安置學生者。
(3) 尚未有指導教授者。</t>
        </is>
      </c>
      <c r="G3185" s="7" t="inlineStr">
        <is>
          <t>物理系研究生座位申請表</t>
        </is>
      </c>
      <c r="H3185" s="7" t="inlineStr">
        <is>
          <t>http://www.phy.ncu.edu.tw/wp-content/uploads/2017/07/物理系研究生室座位申請表.doc</t>
        </is>
      </c>
      <c r="I3185" s="7" t="n"/>
      <c r="J3185" s="7" t="n"/>
      <c r="K3185" s="7" t="n"/>
      <c r="L3185" s="7" t="n"/>
      <c r="M3185" s="7" t="inlineStr">
        <is>
          <t>https://www.phy.ncu.edu.tw/news/717%e7%a0%94%e7%a9%b6%e7%94%9f%e5%ba%a7%e4%bd%8d%e7%94%b3%e8%ab%8b%e5%85%ac%e5%91%8a-2/</t>
        </is>
      </c>
      <c r="N3185" s="7" t="inlineStr">
        <is>
          <t>許慧君</t>
        </is>
      </c>
    </row>
    <row r="3186" ht="105" customHeight="1">
      <c r="A3186" s="7">
        <f>TRUE()</f>
        <v/>
      </c>
      <c r="B3186" s="7" t="inlineStr">
        <is>
          <t>其他</t>
        </is>
      </c>
      <c r="C3186" s="7" t="n"/>
      <c r="D3186" s="14" t="n">
        <v>42933</v>
      </c>
      <c r="E3186" s="7" t="inlineStr">
        <is>
          <t>106-1課程助教TA-1060717</t>
        </is>
      </c>
      <c r="F3186" s="9" t="inlineStr">
        <is>
          <t>106-1課程助教安排修改如附件106-1課程助教TA~new
依據教育部「1060518專科以上學校獎助生權益保障指導原則」新規定，擔任教學助理者需修習一學分的實習課程(需繳交學分費)，且每位同學所領取到的津貼必須一致。故「國立中央大學物理系研究生獎、助學金辦法20170707」新規定，申請助教者每學期皆需負擔5個助學金單位的課程，且需修習當學期一學分實習課程。
目前尚有數門課程待聘，有意申請者請填寫附件106-1助教志願表TA Application Form-5，email至corona@ncu.edu.tw 。
相關申請表格及實習課程選課，將待學校系統修正後再行公告。</t>
        </is>
      </c>
      <c r="G3186" s="7" t="inlineStr">
        <is>
          <t>106-1課程助教TA~new</t>
        </is>
      </c>
      <c r="H3186" s="7" t="inlineStr">
        <is>
          <t>http://www.phy.ncu.edu.tw/wp-content/uploads/2017/07/106-1課程助教TAnew-1.pdf</t>
        </is>
      </c>
      <c r="I3186" s="7" t="inlineStr">
        <is>
          <t>1060518專科以上學校獎助生權益保障指導原則</t>
        </is>
      </c>
      <c r="J3186" s="7" t="inlineStr">
        <is>
          <t>http://www.phy.ncu.edu.tw/wp-content/uploads/2017/07/1060518專科以上學校獎助生權益保障指導原則-1.pdf</t>
        </is>
      </c>
      <c r="K3186" s="7" t="inlineStr">
        <is>
          <t>國立中央大學物理系研究生獎、助學金辦法20170707</t>
        </is>
      </c>
      <c r="L3186" s="7" t="inlineStr">
        <is>
          <t>http://www.phy.ncu.edu.tw/wp-content/uploads/2017/07/國立中央大學物理系研究生獎、助學金辦法20170707-2.pdf</t>
        </is>
      </c>
      <c r="M3186" s="7" t="inlineStr">
        <is>
          <t>https://www.phy.ncu.edu.tw/news/106-1%e8%aa%b2%e7%a8%8b%e5%8a%a9%e6%95%99ta-1060717/</t>
        </is>
      </c>
      <c r="N3186" s="7" t="inlineStr">
        <is>
          <t>許慧君</t>
        </is>
      </c>
    </row>
    <row r="3187" ht="66" customHeight="1">
      <c r="A3187" s="7">
        <f>TRUE()</f>
        <v/>
      </c>
      <c r="B3187" s="7" t="inlineStr">
        <is>
          <t>其他</t>
        </is>
      </c>
      <c r="C3187" s="7" t="n"/>
      <c r="D3187" s="14" t="n">
        <v>42930</v>
      </c>
      <c r="E3187" s="7" t="inlineStr">
        <is>
          <t>停電公告</t>
        </is>
      </c>
      <c r="F3187" s="9" t="inlineStr">
        <is>
          <t>學校高壓檢驗維護停電公告
http://oga.ncu.edu.tw/ncuoga/oga/newsform.php?id=13824
本(健雄)館停電時間如下：
106年7月15日(六)  時 間： AM 08：30〜12:30(半日)
106年7月16日(日)  時 間： AM 08：30〜18：00(全日)</t>
        </is>
      </c>
      <c r="G3187" s="7" t="inlineStr">
        <is>
          <t>http://oga.ncu.edu.tw/ncuoga/oga/newsform.php?id=13824</t>
        </is>
      </c>
      <c r="H3187" s="7" t="inlineStr">
        <is>
          <t>http://oga.ncu.edu.tw/ncuoga/oga/newsform.php?id=13824</t>
        </is>
      </c>
      <c r="I3187" s="7" t="n"/>
      <c r="J3187" s="7" t="n"/>
      <c r="K3187" s="7" t="n"/>
      <c r="L3187" s="7" t="n"/>
      <c r="M3187" s="7" t="inlineStr">
        <is>
          <t>https://www.phy.ncu.edu.tw/news/%e5%81%9c%e9%9b%bb%e5%85%ac%e5%91%8a/</t>
        </is>
      </c>
      <c r="N3187" s="7" t="inlineStr">
        <is>
          <t>許慧君</t>
        </is>
      </c>
    </row>
    <row r="3188" ht="131" customHeight="1">
      <c r="A3188" s="7">
        <f>TRUE()</f>
        <v/>
      </c>
      <c r="B3188" s="7" t="inlineStr">
        <is>
          <t>其他</t>
        </is>
      </c>
      <c r="C3188" s="7" t="n"/>
      <c r="D3188" s="14" t="n">
        <v>42928</v>
      </c>
      <c r="E3188" s="7" t="inlineStr">
        <is>
          <t>NCU探測器研發中心徵專題生2名</t>
        </is>
      </c>
      <c r="F3188" s="9" t="inlineStr">
        <is>
          <t>徵專題生2名
本實驗室目前工作方向及內容
1.與林口長庚質子治療中心合作，正在開發病患劑量品保系統及其他探測器
2.日本大阪大學質子散射實驗分析
歡迎對以上工作內容有興趣的同學加入我們
聯絡資訊
NCU探測器研發中心
羅世芬
(03) 422-7151*65350
shihfen@phy.ncu.edu.tw</t>
        </is>
      </c>
      <c r="G3188" s="7" t="inlineStr">
        <is>
          <t>shihfen@phy.ncu.edu.tw</t>
        </is>
      </c>
      <c r="H3188" s="7" t="inlineStr">
        <is>
          <t>mailto:shihfen@phy.ncu.edu.tw</t>
        </is>
      </c>
      <c r="I3188" s="7" t="n"/>
      <c r="J3188" s="7" t="n"/>
      <c r="K3188" s="7" t="n"/>
      <c r="L3188" s="7" t="n"/>
      <c r="M3188" s="7" t="inlineStr">
        <is>
          <t>https://www.phy.ncu.edu.tw/news/ncu%e6%8e%a2%e6%b8%ac%e5%99%a8%e7%a0%94%e7%99%bc%e4%b8%ad%e5%bf%83%e5%be%b5%e5%b0%88%e9%a1%8c%e7%94%9f2%e5%90%8d/</t>
        </is>
      </c>
      <c r="N3188" s="7" t="inlineStr">
        <is>
          <t>許慧君</t>
        </is>
      </c>
    </row>
    <row r="3189" ht="144" customHeight="1">
      <c r="A3189" s="7">
        <f>TRUE()</f>
        <v/>
      </c>
      <c r="B3189" s="7" t="inlineStr">
        <is>
          <t>其他</t>
        </is>
      </c>
      <c r="C3189" s="7" t="n"/>
      <c r="D3189" s="14" t="n">
        <v>42927</v>
      </c>
      <c r="E3189" s="7" t="inlineStr">
        <is>
          <t>106-1課程助教TA-1060711</t>
        </is>
      </c>
      <c r="F3189" s="9" t="inlineStr">
        <is>
          <t>106-1課程助教安排修改如附件106-1課程助教TA~new
依據教育部「專科以上學校獎助生權益保障指導原則」新規定，擔任教學助理者需修習一學分的實習課程(需繳交學分費)，且每位同學所領取到的津貼必須一致。故「國立中央大學物理系研究生獎、助學金辦法」新規定，申請助教者每學期皆需負擔5個助學金單位的課程，且需修習當學期一學分實習課程。
目前被分配到2.5單位課程的同學請盡速再填選另一門2.5課程志願。106-1助教志願表TA Application Form-4
已被安排5單位課程助教的同學，請和授課老師聯繫課程準備事宜。
尚無擔任課程助教者如欲選填志願，請務必填寫一門5單位課程助教或二門2.5單位課程助教。106-1助教志願表TA Application Form-4
相關申請表格及實習課程選課，將待學校系統修正後再行公告。</t>
        </is>
      </c>
      <c r="G3189" s="7" t="inlineStr">
        <is>
          <t>106-1課程助教TA~new</t>
        </is>
      </c>
      <c r="H3189" s="7" t="inlineStr">
        <is>
          <t>http://www.phy.ncu.edu.tw/wp-content/uploads/2017/07/106-1課程助教TAnew.pdf</t>
        </is>
      </c>
      <c r="I3189" s="7" t="inlineStr">
        <is>
          <t>專科以上學校獎助生權益保障指導原則</t>
        </is>
      </c>
      <c r="J3189" s="7" t="inlineStr">
        <is>
          <t>http://www.phy.ncu.edu.tw/wp-content/uploads/2017/07/1060518專科以上學校獎助生權益保障指導原則.pdf</t>
        </is>
      </c>
      <c r="K3189" s="7" t="inlineStr">
        <is>
          <t>國立中央大學物理系研究生獎、助學金辦法</t>
        </is>
      </c>
      <c r="L3189" s="7" t="inlineStr">
        <is>
          <t>http://www.phy.ncu.edu.tw/wp-content/uploads/2017/07/國立中央大學物理系研究生獎、助學金辦法20170707-1.pdf</t>
        </is>
      </c>
      <c r="M3189" s="7" t="inlineStr">
        <is>
          <t>https://www.phy.ncu.edu.tw/news/106-1%e8%aa%b2%e7%a8%8b%e5%8a%a9%e6%95%99ta-1060711/</t>
        </is>
      </c>
      <c r="N3189" s="7" t="inlineStr">
        <is>
          <t>許慧君</t>
        </is>
      </c>
    </row>
    <row r="3190" ht="40" customHeight="1">
      <c r="A3190" s="7">
        <f>TRUE()</f>
        <v/>
      </c>
      <c r="B3190" s="7" t="inlineStr">
        <is>
          <t>其他</t>
        </is>
      </c>
      <c r="C3190" s="7" t="n"/>
      <c r="D3190" s="14" t="n">
        <v>42926</v>
      </c>
      <c r="E3190" s="7" t="inlineStr">
        <is>
          <t>國立中央大學物理系研究生獎、助學金辦法20170707修訂</t>
        </is>
      </c>
      <c r="F3190" s="9" t="inlineStr">
        <is>
          <t>研究生獎助學金辦法已於2017.07.07修訂
辦法如下連結
國立中央大學物理系研究生獎、助學金辦法20170707</t>
        </is>
      </c>
      <c r="G3190" s="7" t="inlineStr">
        <is>
          <t>國立中央大學物理系研究生獎、助學金辦法20170707</t>
        </is>
      </c>
      <c r="H3190" s="7" t="inlineStr">
        <is>
          <t>http://www.phy.ncu.edu.tw/wp-content/uploads/2017/07/國立中央大學物理系研究生獎、助學金辦法20170707.pdf</t>
        </is>
      </c>
      <c r="I3190" s="7" t="n"/>
      <c r="J3190" s="7" t="n"/>
      <c r="K3190" s="7" t="n"/>
      <c r="L3190" s="7" t="n"/>
      <c r="M3190" s="7" t="inlineStr">
        <is>
          <t>https://www.phy.ncu.edu.tw/news/%e5%9c%8b%e7%ab%8b%e4%b8%ad%e5%a4%ae%e5%a4%a7%e5%ad%b8%e7%89%a9%e7%90%86%e7%b3%bb%e7%a0%94%e7%a9%b6%e7%94%9f%e7%8d%8e%e3%80%81%e5%8a%a9%e5%ad%b8%e9%87%91%e8%be%a6%e6%b3%9520170707%e4%bf%ae%e8%a8%82/</t>
        </is>
      </c>
      <c r="N3190" s="7" t="inlineStr">
        <is>
          <t>許慧君</t>
        </is>
      </c>
    </row>
    <row r="3191" ht="131" customHeight="1">
      <c r="A3191" s="7">
        <f>TRUE()</f>
        <v/>
      </c>
      <c r="B3191" s="7" t="inlineStr">
        <is>
          <t>其他</t>
        </is>
      </c>
      <c r="C3191" s="7" t="n"/>
      <c r="D3191" s="14" t="n">
        <v>42916</v>
      </c>
      <c r="E3191" s="7" t="inlineStr">
        <is>
          <t>106年7月份電算中心停電日期</t>
        </is>
      </c>
      <c r="F3191" s="9" t="inlineStr">
        <is>
          <t>月份電算中心進行UPS更新工程，部分UPS電源迴路預計停電時間如下
第一次停電 7/7(五)半天
第二次停電 7/18(二)1天
第三次停電 7/25(二)、26(三) 2天
由於機房有雙迴路電源供電，系統會保持正常運作。
但期間少部分的系統有短暫不通現象，是因為switch切換迴路影響。
另外，校園東區高壓電保養，7/15(六)上午志希館停電，我們有發電機，也會保持供電。
如無意外事件發生，全部系統都會保持正常運作。
敬請參考，謝謝。
Post By (發信者) 電算中心 戴元任</t>
        </is>
      </c>
      <c r="G3191" s="7" t="n"/>
      <c r="H3191" s="7" t="n"/>
      <c r="I3191" s="7" t="n"/>
      <c r="J3191" s="7" t="n"/>
      <c r="K3191" s="7" t="n"/>
      <c r="L3191" s="7" t="n"/>
      <c r="M3191" s="7" t="inlineStr">
        <is>
          <t>https://www.phy.ncu.edu.tw/news/106%e5%b9%b47%e6%9c%88%e4%bb%bd%e9%9b%bb%e7%ae%97%e4%b8%ad%e5%bf%83%e5%81%9c%e9%9b%bb%e6%97%a5%e6%9c%9f/</t>
        </is>
      </c>
      <c r="N3191" s="7" t="inlineStr">
        <is>
          <t>江甘霖</t>
        </is>
      </c>
    </row>
    <row r="3192" ht="27" customHeight="1">
      <c r="A3192" s="7">
        <f>TRUE()</f>
        <v/>
      </c>
      <c r="B3192" s="7" t="inlineStr">
        <is>
          <t>其他</t>
        </is>
      </c>
      <c r="C3192" s="7" t="n"/>
      <c r="D3192" s="14" t="n">
        <v>42916</v>
      </c>
      <c r="E3192" s="7" t="inlineStr">
        <is>
          <t>失物招領(106.07.01)</t>
        </is>
      </c>
      <c r="F3192" s="9" t="inlineStr">
        <is>
          <t>有遺失下列物品者，請儘速至物理系辦
(S4-629)認領，未領取物品將於09.30清除。</t>
        </is>
      </c>
      <c r="G3192" s="7" t="inlineStr">
        <is>
          <t>http://www.phy.ncu.edu.tw/wp-content/uploads/2017/06/1-1.jpg</t>
        </is>
      </c>
      <c r="H3192" s="7" t="inlineStr">
        <is>
          <t>http://www.phy.ncu.edu.tw/wp-content/uploads/2017/06/1-1.jpg</t>
        </is>
      </c>
      <c r="I3192" s="7" t="n"/>
      <c r="J3192" s="7" t="n"/>
      <c r="K3192" s="7" t="n"/>
      <c r="L3192" s="7" t="n"/>
      <c r="M3192" s="7" t="inlineStr">
        <is>
          <t>https://www.phy.ncu.edu.tw/news/%e5%a4%b1%e7%89%a9%e6%8b%9b%e9%a0%98106-07-01/</t>
        </is>
      </c>
      <c r="N3192" s="7" t="inlineStr">
        <is>
          <t>許慧君</t>
        </is>
      </c>
    </row>
    <row r="3193" ht="170" customHeight="1">
      <c r="A3193" s="7">
        <f>TRUE()</f>
        <v/>
      </c>
      <c r="B3193" s="7" t="inlineStr">
        <is>
          <t>其他</t>
        </is>
      </c>
      <c r="C3193" s="7" t="n"/>
      <c r="D3193" s="14" t="n">
        <v>42914</v>
      </c>
      <c r="E3193" s="7" t="inlineStr">
        <is>
          <t>本校博士班學生申請106學年汽車通行證注意事項</t>
        </is>
      </c>
      <c r="F3193" s="9" t="inlineStr">
        <is>
          <t>本校博士班學生申請106學年汽車通行證注意事項
說明：
一、使用期限：106年9月1日至107年8月31日。
二、申請對象：本校博士班(一學年費用3000元)含新生。
三、申請方式：申請人各別填寫申請表1完成，送交系所承辦人確認學生資格於申請表1核系所戳章後，公文傳遞至事務組審核。待廠商製作完成，事務組通知系所承辦人繳費領證或申請人親洽事務組繳費領證。
申請表路徑：
本校事務組/本校車輛通行證申請專區/表單下載/申請表1-國立中央大學汽車通行證申請表。
申請表連結網址：(http://oga.ncu.edu.tw/ncuoga/affair/vehiclepermit.php)
四、請儘早傳遞至事務組辦理，便於106年7月7日審核完成，以免喪失權益。
五、入校車輛敬請遵行本校『校區車輛管理實施要點』相關規定。</t>
        </is>
      </c>
      <c r="G3193" s="7" t="inlineStr">
        <is>
          <t>http://oga.ncu.edu.tw/ncuoga/affair/vehiclepermit.php</t>
        </is>
      </c>
      <c r="H3193" s="7" t="inlineStr">
        <is>
          <t>http://oga.ncu.edu.tw/ncuoga/affair/vehiclepermit.php</t>
        </is>
      </c>
      <c r="I3193" s="7" t="n"/>
      <c r="J3193" s="7" t="n"/>
      <c r="K3193" s="7" t="n"/>
      <c r="L3193" s="7" t="n"/>
      <c r="M3193" s="7" t="inlineStr">
        <is>
          <t>https://www.phy.ncu.edu.tw/news/%e6%9c%ac%e6%a0%a1%e5%8d%9a%e5%a3%ab%e7%8f%ad%e5%ad%b8%e7%94%9f%e7%94%b3%e8%ab%8b106%e5%ad%b8%e5%b9%b4%e6%b1%bd%e8%bb%8a%e9%80%9a%e8%a1%8c%e8%ad%89%e6%b3%a8%e6%84%8f%e4%ba%8b%e9%a0%85/</t>
        </is>
      </c>
      <c r="N3193" s="7" t="inlineStr">
        <is>
          <t>劉怡貞</t>
        </is>
      </c>
    </row>
    <row r="3194" ht="40" customHeight="1">
      <c r="A3194" s="7">
        <f>TRUE()</f>
        <v/>
      </c>
      <c r="B3194" s="7" t="inlineStr">
        <is>
          <t>其他</t>
        </is>
      </c>
      <c r="C3194" s="7" t="n"/>
      <c r="D3194" s="14" t="n">
        <v>42914</v>
      </c>
      <c r="E3194" s="7" t="inlineStr">
        <is>
          <t>7/8(六)627交誼廳冷氣安裝工程</t>
        </is>
      </c>
      <c r="F3194" s="9" t="inlineStr">
        <is>
          <t>7/8(六)一整天進行627交誼廳冷氣安裝工程
施工期間略有噪音
造成不便請見諒</t>
        </is>
      </c>
      <c r="G3194" s="7" t="n"/>
      <c r="H3194" s="7" t="n"/>
      <c r="I3194" s="7" t="n"/>
      <c r="J3194" s="7" t="n"/>
      <c r="K3194" s="7" t="n"/>
      <c r="L3194" s="7" t="n"/>
      <c r="M3194" s="7" t="inlineStr">
        <is>
          <t>https://www.phy.ncu.edu.tw/news/630%e4%ba%94627%e4%ba%a4%e8%aa%bc%e5%bb%b3%e5%86%b7%e6%b0%a3%e5%ae%89%e8%a3%9d%e5%b7%a5%e7%a8%8b/</t>
        </is>
      </c>
      <c r="N3194" s="7" t="inlineStr">
        <is>
          <t>許慧君</t>
        </is>
      </c>
    </row>
    <row r="3195" ht="273" customHeight="1">
      <c r="A3195" s="7">
        <f>TRUE()</f>
        <v/>
      </c>
      <c r="B3195" s="7" t="inlineStr">
        <is>
          <t>其他</t>
        </is>
      </c>
      <c r="C3195" s="7" t="n"/>
      <c r="D3195" s="14" t="n">
        <v>42914</v>
      </c>
      <c r="E3195" s="7" t="inlineStr">
        <is>
          <t>106-1課程助教TA-1060628</t>
        </is>
      </c>
      <c r="F3195" s="9" t="inlineStr">
        <is>
          <t>106-1課程助教安排如附件
The arrangement of TA for the first semester of the academic year 106 is as the annex.
106-1課程助教TA
    目前尚有數門課程待聘，有意申請者請於7/3(一)12:00前填寫106-1助教志願表TA Application Form-3，email至corona@ncu.edu.tw  .
Positions are still available for several courses. Students who are willing to apply for the positions please fill in the application form 106-1助教志願表TA Application Form-3 and email it to corona@ncu.edu.tw by 12pm July 3.
    已被分配擔任課程助教者亦可申請，但自105年起依據本校國立中央大學學習型教學助理學習準則規定，每位學習型教學助理之每月津貼總額上限：碩士級10,000 元；博士級15,000 元。105-2助學金單位金額預估為1250元/單位，亦即碩士生每月不可超過8個助學金單位，博士生每月不可超過12個助學金單位。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second semester of academic year 105 is NT1250 per unit. Accordingly, each MA student cannot exceed 8 allowance units each month and each PhD student cannot exceed 12 allowance units each month.
    七月初會再通知助教填寫相關申請文件。
TA will be informed to fill in related application documents early July.</t>
        </is>
      </c>
      <c r="G3195" s="7" t="inlineStr">
        <is>
          <t>106-1課程助教TA</t>
        </is>
      </c>
      <c r="H3195" s="7" t="inlineStr">
        <is>
          <t>http://www.phy.ncu.edu.tw/wp-content/uploads/2017/06/106-1課程助教TA-1.pdf</t>
        </is>
      </c>
      <c r="I3195" s="7" t="inlineStr">
        <is>
          <t>106-1助教志願表TA Application Form-3</t>
        </is>
      </c>
      <c r="J3195" s="7" t="inlineStr">
        <is>
          <t>http://www.phy.ncu.edu.tw/wp-content/uploads/2017/06/106-1助教志願表TA-Application-Form-3.xlsx</t>
        </is>
      </c>
      <c r="K3195" s="7" t="inlineStr">
        <is>
          <t>email至corona@ncu.edu.tw</t>
        </is>
      </c>
      <c r="L3195" s="7" t="inlineStr">
        <is>
          <t>mailto:email至corona@ncu.edu.tw</t>
        </is>
      </c>
      <c r="M3195" s="7" t="inlineStr">
        <is>
          <t>https://www.phy.ncu.edu.tw/news/106-1%e8%aa%b2%e7%a8%8b%e5%8a%a9%e6%95%99ta-1060628/</t>
        </is>
      </c>
      <c r="N3195" s="7" t="inlineStr">
        <is>
          <t>許慧君</t>
        </is>
      </c>
    </row>
    <row r="3196" ht="40" customHeight="1">
      <c r="A3196" s="7">
        <f>TRUE()</f>
        <v/>
      </c>
      <c r="B3196" s="7" t="inlineStr">
        <is>
          <t>其他</t>
        </is>
      </c>
      <c r="C3196" s="7" t="n"/>
      <c r="D3196" s="14" t="n">
        <v>42912</v>
      </c>
      <c r="E3196" s="7" t="inlineStr">
        <is>
          <t>105-2 物理學系博/碩士班學位口試注意事項Oral Test/Thesis Defense Notification</t>
        </is>
      </c>
      <c r="F3196" s="9" t="inlineStr">
        <is>
          <t>口試申請時間：106/02/13-106/06/30。
Application period: 13 Feb 2017 – 30 Jun 2017.
物理系博碩士班學位口試注意事項Oral Test &amp;Thesis Defense Notification</t>
        </is>
      </c>
      <c r="G3196" s="7" t="inlineStr">
        <is>
          <t>物理系博碩士班學位口試注意事項Oral Test &amp;Thesis Defense Notification</t>
        </is>
      </c>
      <c r="H3196" s="7" t="inlineStr">
        <is>
          <t>http://www.phy.ncu.edu.tw/wp-content/uploads/2017/06/物理系博碩士班學位口試注意事項Oral-Test-Thesis-Defense-Notification-1.pdf</t>
        </is>
      </c>
      <c r="I3196" s="7" t="n"/>
      <c r="J3196" s="7" t="n"/>
      <c r="K3196" s="7" t="n"/>
      <c r="L3196" s="7" t="n"/>
      <c r="M3196" s="7" t="inlineStr">
        <is>
          <t>https://www.phy.ncu.edu.tw/news/105-2-%e7%89%a9%ef%a7%a4%e5%ad%b8%e7%b3%bb%e5%8d%9a%e7%a2%a9%e5%a3%ab%e7%8f%ad%e5%ad%b8%e4%bd%8d%e5%8f%a3%e8%a9%a6%e6%b3%a8%e6%84%8f%e4%ba%8b%e9%a0%85oral-testthesis-defense-notification/</t>
        </is>
      </c>
      <c r="N3196" s="7" t="inlineStr">
        <is>
          <t>許慧君</t>
        </is>
      </c>
    </row>
    <row r="3197" ht="40" customHeight="1">
      <c r="A3197" s="7">
        <f>TRUE()</f>
        <v/>
      </c>
      <c r="B3197" s="7" t="inlineStr">
        <is>
          <t>其他</t>
        </is>
      </c>
      <c r="C3197" s="7" t="n"/>
      <c r="D3197" s="14" t="n">
        <v>42909</v>
      </c>
      <c r="E3197" s="7" t="inlineStr">
        <is>
          <t>電腦室 兩台電腦暫停使用</t>
        </is>
      </c>
      <c r="F3197" s="9" t="inlineStr">
        <is>
          <t>物理系電腦室，因PUBLIC07 與08使用許久，已經不堪使用，即日起暫停開放使用，直至設備更新為止。
物理系網管室</t>
        </is>
      </c>
      <c r="G3197" s="7" t="n"/>
      <c r="H3197" s="7" t="n"/>
      <c r="I3197" s="7" t="n"/>
      <c r="J3197" s="7" t="n"/>
      <c r="K3197" s="7" t="n"/>
      <c r="L3197" s="7" t="n"/>
      <c r="M3197" s="7" t="inlineStr">
        <is>
          <t>https://www.phy.ncu.edu.tw/news/%e9%9b%bb%e8%85%a6%e5%ae%a4-%e5%85%a9%e5%8f%b0%e9%9b%bb%e8%85%a6%e6%9a%ab%e5%81%9c%e4%bd%bf%e7%94%a8/</t>
        </is>
      </c>
      <c r="N3197" s="7" t="inlineStr">
        <is>
          <t>江甘霖</t>
        </is>
      </c>
    </row>
    <row r="3198" ht="53" customHeight="1">
      <c r="A3198" s="7">
        <f>TRUE()</f>
        <v/>
      </c>
      <c r="B3198" s="7" t="inlineStr">
        <is>
          <t>其他</t>
        </is>
      </c>
      <c r="C3198" s="7" t="n"/>
      <c r="D3198" s="14" t="n">
        <v>42908</v>
      </c>
      <c r="E3198" s="7" t="inlineStr">
        <is>
          <t>七樓717讀書室暫停開放  6/30(五)1000-1200</t>
        </is>
      </c>
      <c r="F3198" s="9" t="inlineStr">
        <is>
          <t>公共讀書區、書櫃沙發區、儲物櫃上方，請勿堆放私人物品，否則一律清除丟棄，謝謝合作!       
前次清理之物品放置於白板下方桌上，請盡速領取。
請多加利用儲物櫃存放私人物品!</t>
        </is>
      </c>
      <c r="G3198" s="7" t="n"/>
      <c r="H3198" s="7" t="n"/>
      <c r="I3198" s="7" t="n"/>
      <c r="J3198" s="7" t="n"/>
      <c r="K3198" s="7" t="n"/>
      <c r="L3198" s="7" t="n"/>
      <c r="M3198" s="7" t="inlineStr">
        <is>
          <t>https://www.phy.ncu.edu.tw/news/%e4%b8%83%e6%a8%93717%e8%ae%80%e6%9b%b8%e5%ae%a4%e6%9a%ab%e5%81%9c%e9%96%8b%e6%94%be-630%e4%ba%941000-1200/</t>
        </is>
      </c>
      <c r="N3198" s="7" t="inlineStr">
        <is>
          <t>許慧君</t>
        </is>
      </c>
    </row>
    <row r="3199" ht="273" customHeight="1">
      <c r="A3199" s="7">
        <f>TRUE()</f>
        <v/>
      </c>
      <c r="B3199" s="7" t="inlineStr">
        <is>
          <t>其他</t>
        </is>
      </c>
      <c r="C3199" s="7" t="n"/>
      <c r="D3199" s="14" t="n">
        <v>42907</v>
      </c>
      <c r="E3199" s="7" t="inlineStr">
        <is>
          <t>106-1課程助教TA-1060621</t>
        </is>
      </c>
      <c r="F3199" s="9" t="inlineStr">
        <is>
          <t>106-1課程助教安排如附件
The arrangement of TA for the first semester of the academic year 106 is as the annex.
106-1課程助教TA
    目前尚有數門課程待聘，有意申請者請於6/26(一)12:00前填寫106-1助教志願表TA Application Form-2，email至corona@ncu.edu.tw  .
Positions are still available for several courses. Students who are willing to apply for the positions please fill in the TA Application Form-2 and email it to corona@ncu.edu.tw by 12pm June 26.
    已被分配擔任課程助教者亦可申請，但自105年起依據本校國立中央大學學習型教學助理學習準則規定，每位學習型教學助理之每月津貼總額上限：碩士級10,000 元；博士級15,000 元。105-2助學金單位金額預估為1250元/單位，亦即碩士生每月不可超過8個助學金單位，博士生每月不可超過12個助學金單位。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second semester of academic year 105 is NT1250 per unit. Accordingly, each MA student cannot exceed 8 allowance units each month and each PhD student cannot exceed 12 allowance units each month.
    七月初會再通知助教填寫相關申請文件。
TA will be informed to fill in related application documents early July.</t>
        </is>
      </c>
      <c r="G3199" s="7" t="inlineStr">
        <is>
          <t>106-1課程助教TA</t>
        </is>
      </c>
      <c r="H3199" s="7" t="inlineStr">
        <is>
          <t>http://www.phy.ncu.edu.tw/wp-content/uploads/2017/06/106-1課程助教TA.pdf</t>
        </is>
      </c>
      <c r="I3199" s="7" t="inlineStr">
        <is>
          <t>106-1助教志願表TA Application Form-2</t>
        </is>
      </c>
      <c r="J3199" s="7" t="inlineStr">
        <is>
          <t>http://www.phy.ncu.edu.tw/wp-content/uploads/2017/06/106-1助教志願表TA-Application-Form-2.xlsx</t>
        </is>
      </c>
      <c r="K3199" s="7" t="inlineStr">
        <is>
          <t>corona@ncu.edu.tw</t>
        </is>
      </c>
      <c r="L3199" s="7" t="inlineStr">
        <is>
          <t>mailto:corona@ncu.edu.tw</t>
        </is>
      </c>
      <c r="M3199" s="7" t="inlineStr">
        <is>
          <t>https://www.phy.ncu.edu.tw/news/106-1%e8%aa%b2%e7%a8%8b%e5%8a%a9%e6%95%99ta-1060621/</t>
        </is>
      </c>
      <c r="N3199" s="7" t="inlineStr">
        <is>
          <t>許慧君</t>
        </is>
      </c>
    </row>
    <row r="3200" ht="285" customHeight="1">
      <c r="A3200" s="7">
        <f>TRUE()</f>
        <v/>
      </c>
      <c r="B3200" s="7" t="inlineStr">
        <is>
          <t>獎學金</t>
        </is>
      </c>
      <c r="C3200" s="7" t="n"/>
      <c r="D3200" s="14" t="n">
        <v>42906</v>
      </c>
      <c r="E3200" s="7" t="inlineStr">
        <is>
          <t>中技社106年度「科技獎學金」&amp; CTCI Scholarship for Oversea Graduate Students in Taiwan申請公告(申請截止日:8/30)</t>
        </is>
      </c>
      <c r="F3200" s="9" t="inlineStr">
        <is>
          <t>有意申請者請備妥相關申請文件
於8/30(三)前備妥紙本申請書(電子檔請Email:corona@ncu.edu.tw)送物理系辦公室
106年度「科技獎學金」分「研究獎學金」、「創意獎學金」、「境外生研究獎學金」及「境外生生活助學金」四類獎項進行甄選，獎學金名額及金額如下：
1.研究獎學金：15名；每名新台幣壹拾伍萬元及獎狀乙紙。
Ø申請對象：博士班三年級(含)以上之學生。
2.創意獎學金：15名(隊)；每名(隊)新台幣壹拾伍萬元及獎狀乙紙。(團隊獎金之分配由獲獎團隊自行決定，獎狀每人乙紙。)
Ø申請對象：大學三年級(含)以上及碩士班之學生。
3.境外生研究獎學金：15-25名；每名新台幣壹拾伍萬元及獎狀乙紙。
Ø申請對象：在台修讀碩、博士學位之境外學生。
4.境外生生活助學金：10-20名；每名新台幣壹拾萬元。
Ø申請對象：在台修讀碩、博士學位之境外學生。
申請須知
106年度科技「研究獎學金」及「創意獎學金」申請須知
106年度境外生研究獎學金暨境外生生活助學金申請須知
2017 CTCI Scholarship for Oversea Graduate Students in Taiwan
申請書
106年度「科技研究組」獎學金申請書
106年度「科技創意組」獎學金申請書
106年度「境外研究生」獎學金Scholarship for International Graduate Students申請書
106年度「境外生活助學」Life Grants for International Graduate Students申請書</t>
        </is>
      </c>
      <c r="G3200" s="7" t="inlineStr">
        <is>
          <t>106年度科技「研究獎學金」及「創意獎學金」申請須知</t>
        </is>
      </c>
      <c r="H3200" s="7" t="inlineStr">
        <is>
          <t>http://www.ctci.org.tw/public/Attachment/761613322771.pdf</t>
        </is>
      </c>
      <c r="I3200" s="7" t="inlineStr">
        <is>
          <t>106年度境外生研究獎學金暨境外生生活助學金申請須知</t>
        </is>
      </c>
      <c r="J3200" s="7" t="inlineStr">
        <is>
          <t>http://www.ctci.org.tw/public/Attachment/752410105471.pdf</t>
        </is>
      </c>
      <c r="K3200" s="7" t="inlineStr">
        <is>
          <t>2017 CTCI Scholarship for Oversea Graduate Students in Taiwa</t>
        </is>
      </c>
      <c r="L3200" s="7" t="inlineStr">
        <is>
          <t>http://www.ctci.org.tw/public/Attachment/752410121471.pdf</t>
        </is>
      </c>
      <c r="M3200" s="7" t="inlineStr">
        <is>
          <t>https://www.phy.ncu.edu.tw/news/%e4%b8%ad%e6%8a%80%e7%a4%be106%e5%b9%b4%e5%ba%a6%e3%80%8c%e7%a7%91%e6%8a%80%e7%8d%8e%e5%ad%b8%e9%87%91%e3%80%8d-ctci-scholarship-for-oversea-graduate-students-in-taiwan%e7%94%b3%e8%ab%8b%e5%85%ac/</t>
        </is>
      </c>
      <c r="N3200" s="7" t="inlineStr">
        <is>
          <t>許慧君</t>
        </is>
      </c>
    </row>
    <row r="3201" ht="144" customHeight="1">
      <c r="A3201" s="7">
        <f>TRUE()</f>
        <v/>
      </c>
      <c r="B3201" s="7" t="inlineStr">
        <is>
          <t>其他</t>
        </is>
      </c>
      <c r="C3201" s="7" t="n"/>
      <c r="D3201" s="14" t="n">
        <v>42901</v>
      </c>
      <c r="E3201" s="7" t="inlineStr">
        <is>
          <t>106學年度第1學期學雜費減免即日起受理申請</t>
        </is>
      </c>
      <c r="F3201" s="9" t="inlineStr">
        <is>
          <t>1.辦理時間:
舊生：106年5月25日至106年7月15日止。
研究所新生、大學部新生：須於入學登錄學籍資料並取得辦理Portal帳密後才能提出申請，並於註冊前完成申請手續。
逾期辦理者請先辦妥減免申請後再下載繳費單繳費，如有疑問請洽生活輔導組。
2.申請方式：請至本校就學補助系統登錄(E-mail請登錄常用帳號、日後可收到獎學金相關訊息)並列印申請表及相關證明文件，交至生活輔導組。減免相關辦法請參閱就學輔助系統最新公告。
3.申請對象：軍公教遺族/現役軍人子女/原住民族籍學生/身心障礙學生/身心障礙人士子女/低收入戶子女/中低收入戶子女/特殊境遇家庭之子女孫子女 。
http://www.ncu.edu.tw/events/showevent/eventid/5117</t>
        </is>
      </c>
      <c r="G3201" s="7" t="inlineStr">
        <is>
          <t>http://www.ncu.edu.tw/events/showevent/eventid/5117</t>
        </is>
      </c>
      <c r="H3201" s="7" t="inlineStr">
        <is>
          <t>http://www.ncu.edu.tw/events/showevent/eventid/5117</t>
        </is>
      </c>
      <c r="I3201" s="7" t="n"/>
      <c r="J3201" s="7" t="n"/>
      <c r="K3201" s="7" t="n"/>
      <c r="L3201" s="7" t="n"/>
      <c r="M3201" s="7" t="inlineStr">
        <is>
          <t>https://www.phy.ncu.edu.tw/news/106%e5%ad%b8%e5%b9%b4%e5%ba%a6%e7%ac%ac1%e5%ad%b8%e6%9c%9f%e5%ad%b8%e9%9b%9c%e8%b2%bb%e6%b8%9b%e5%85%8d%e5%8d%b3%e6%97%a5%e8%b5%b7%e5%8f%97%e7%90%86%e7%94%b3%e8%ab%8b/</t>
        </is>
      </c>
      <c r="N3201" s="7" t="inlineStr">
        <is>
          <t>許慧君</t>
        </is>
      </c>
    </row>
    <row r="3202" ht="381" customHeight="1">
      <c r="A3202" s="7">
        <f>TRUE()</f>
        <v/>
      </c>
      <c r="B3202" s="7" t="inlineStr">
        <is>
          <t>其他</t>
        </is>
      </c>
      <c r="C3202" s="7" t="n"/>
      <c r="D3202" s="14" t="n">
        <v>42901</v>
      </c>
      <c r="E3202" s="7" t="inlineStr">
        <is>
          <t>106學年度第一學期學雜費繳費單下載時間公告</t>
        </is>
      </c>
      <c r="F3202" s="9" t="inlineStr">
        <is>
          <t>一、開放網路下載繳費單時間：
1.舊生---自行列印繳費單：106.8.10（四）
2.研究所新生---自行列印繳費單：106.8.15（二）
3.學士班新生（含今年度轉學生、大一休學復學生）：106.8.22（二）
二、下載繳費單：
(1)學校首頁的Portal入口
(2)學雜費管理系統：http://140.115.182.62/stdvoucher
(3)第一銀行第e學雜費入口網網址：https://eschool.firstbank.com.tw
三、繳費期限：
(1)研究所新生（不含外籍生、僑生、陸生及交換生）
第一銀行全省各分行臨櫃繳款，ATM繳費、信用卡或超商繳費：8月27日（日）
(2)除研究所新生外的所有同學
第一銀行全省各分行臨櫃繳款： 9月8日（五）
ATM繳費、信用卡或超商繳費：9月10日（日）
使用信用卡刷卡需3~4個工作天才能入帳（不含假日），超商繳交需5~7個工作天才能入帳（不含假日）請提早授權或繳納，以免逾期註冊。
四、繳費方式：
(1) 臨櫃繳款：第一銀行全省分行
第一銀行於每週二、四、五上午10:00~12:00會配合到校服務 / 行政大樓一樓
(2) ATM繳費：轉入行庫代碼007（第一銀行）
(3) 語音信用卡繳費：02-27608818
(4) 網路信用卡繳費：https://www.27608818.com
(5) 超商繳款：須自付手續費10元
使用信用卡刷卡需3~4個工作天才能入帳（不含假日），超商繳交需5~7個工作天才能入帳（不含假日）請提早授權或繳納，以免逾期註冊。
五、若對繳費單內容有任何疑問，住宿問題請洽宿舍服務中心（分機57282、57290），減免及學貸問題請洽生輔組（分機57221），其他問題請洽出納組（分機57346）。
六、繳費單若有更改，請於更改後的隔日再行繳費。
七、學分費繳費期間：106年10月3日~106年10月15日。收費對象：碩博士生（97學年度以後入學之博士生除外）、大學延畢生、修教育學分者。</t>
        </is>
      </c>
      <c r="G3202" s="7" t="n"/>
      <c r="H3202" s="7" t="n"/>
      <c r="I3202" s="7" t="n"/>
      <c r="J3202" s="7" t="n"/>
      <c r="K3202" s="7" t="n"/>
      <c r="L3202" s="7" t="n"/>
      <c r="M3202" s="7" t="inlineStr">
        <is>
          <t>https://www.phy.ncu.edu.tw/news/106%e5%ad%b8%e5%b9%b4%e5%ba%a6%e7%ac%ac%e4%b8%80%e5%ad%b8%e6%9c%9f%e5%ad%b8%e9%9b%9c%e8%b2%bb%e7%b9%b3%e8%b2%bb%e5%96%ae%e4%b8%8b%e8%bc%89%e6%99%82%e9%96%93%e5%85%ac%e5%91%8a/</t>
        </is>
      </c>
      <c r="N3202" s="7" t="inlineStr">
        <is>
          <t>許慧君</t>
        </is>
      </c>
    </row>
    <row r="3203">
      <c r="A3203" s="7">
        <f>TRUE()</f>
        <v/>
      </c>
      <c r="B3203" s="7" t="inlineStr">
        <is>
          <t>研討會</t>
        </is>
      </c>
      <c r="C3203" s="7" t="n"/>
      <c r="D3203" s="14" t="n">
        <v>42900</v>
      </c>
      <c r="E3203" s="7" t="inlineStr">
        <is>
          <t>2017物理小年會相片集錦</t>
        </is>
      </c>
      <c r="F3203" s="7" t="inlineStr">
        <is>
          <t>http://www.phy.ncu.edu.tw/2017%E7%89%A9%E7%90%86%E5%B0%8F%E5%B9%B4%E6%9C%83-2</t>
        </is>
      </c>
      <c r="G3203" s="7" t="n"/>
      <c r="H3203" s="7" t="n"/>
      <c r="I3203" s="7" t="n"/>
      <c r="J3203" s="7" t="n"/>
      <c r="K3203" s="7" t="n"/>
      <c r="L3203" s="7" t="n"/>
      <c r="M3203" s="7" t="inlineStr">
        <is>
          <t>https://www.phy.ncu.edu.tw/news/2017%e7%89%a9%e7%90%86%e5%b0%8f%e5%b9%b4%e6%9c%83%e7%9b%b8%e7%89%87%e9%9b%86%e9%8c%a6/</t>
        </is>
      </c>
      <c r="N3203" s="7" t="inlineStr">
        <is>
          <t>許慧君</t>
        </is>
      </c>
    </row>
    <row r="3204" ht="409.6" customHeight="1">
      <c r="A3204" s="7">
        <f>TRUE()</f>
        <v/>
      </c>
      <c r="B3204" s="7" t="inlineStr">
        <is>
          <t>演講</t>
        </is>
      </c>
      <c r="C3204" s="7" t="n"/>
      <c r="D3204" s="14" t="n">
        <v>42899</v>
      </c>
      <c r="E3204" s="7" t="inlineStr">
        <is>
          <t>Talk20170621-Learning from nature: how mussels stick to rocks using strong, tough and porous materials</t>
        </is>
      </c>
      <c r="F3204" s="9" t="inlineStr">
        <is>
          <t>Department of Physics, NCU
Title
Learning from nature: how mussels stick to rocks using strong, tough and porous materials
Speaker
Prof. Megan T. Valentine
Department of Mechanical Engineering,
University of California, Santa Barbara CA
Date 2017.06.21 (Wed)
Time 10:30
Place 健雄館2F數學與理論物理中心
Abstract: Using marine mussels as a model organism, we explore the role of geometry and internal interfaces in controlling biological adhesion. We observe the dynamics of mussel plaques as they debond from glass using a custom built load frame with integrated dual view imaging capabilities. We previously found that the shape of the holdfast improves bond strength by an order of magnitude compared to other simple geometries and that mechanical yielding of the mussel plaque further improves the bond strength by ~100× as compared to the strength of the interfacial bonds. Moreover, we determined that a porous, heterogeneous network within the plaque gives rise to novel modes of load transfer within the material. Here, I present new work exploring how cyclic loading of the holdfast affects plaque debonding. We find that multicycle loading decreases small-strain stiffness, but does not compromise the critical strength or maximum extension, as compared to plaques that are monotonically loaded to failure. Strain-dependent plastic damage, observed using scanning electron microscopy, does not appear to be reversible or repairable on hours-long timescales. However, our results suggest that a redundancy of load-bearing mechanisms contributes to plaque toughness in repeated loading. These experiments provide new insight into the physical origins of biomaterials properties, and suggest new avenues for design of biomimetic systems with enhanced properties.
Bio: Megan T. Valentine received her B.S from Lehigh University ('97), M.S. from UPenn ('99) and Ph.D. from Harvard ('03), all in Physics. She completed a postdoctoral fellowship at Stanford in the Department of Biological Sciences, where she was the recipient of a Damon Runyon Cancer Research Postdoctoral Fellowship, and a Burroughs Wellcome Career Award at the Scientific Interface. In 2008, she joined the faculty at the University of California, Santa Barbara, where she is now an Associate Professor of Mechanical Engineering. Her interdisciplinary research group investigates many aspects of biophysics and biomechanics, from regulation of intracellular transport, to shape control of cell division, to design of novel bioadhesives. In 2013, she was awarded an NSF CAREER Award for her work on neuron mechanics, and in 2015 was awarded a Fulbright Award to study adhesion mechanics in Paris, France. She is an Associate Director of the California NanoSystems Institute, and a co-leader of an IRG on Bio-inspired Wet Adhesion within the UCSB Materials Research Laboratory, an NSF MRSEC.</t>
        </is>
      </c>
      <c r="G3204" s="7" t="n"/>
      <c r="H3204" s="7" t="n"/>
      <c r="I3204" s="7" t="n"/>
      <c r="J3204" s="7" t="n"/>
      <c r="K3204" s="7" t="n"/>
      <c r="L3204" s="7" t="n"/>
      <c r="M3204" s="7" t="inlineStr">
        <is>
          <t>https://www.phy.ncu.edu.tw/news/talk20170621-learning-from-nature-how-mussels-stick-to-rocks-using-strong-tough-and-porous-materials/</t>
        </is>
      </c>
      <c r="N3204" s="7" t="inlineStr">
        <is>
          <t>許慧君</t>
        </is>
      </c>
    </row>
    <row r="3205" ht="235" customHeight="1">
      <c r="A3205" s="7">
        <f>TRUE()</f>
        <v/>
      </c>
      <c r="B3205" s="7" t="inlineStr">
        <is>
          <t>其他</t>
        </is>
      </c>
      <c r="C3205" s="7" t="n"/>
      <c r="D3205" s="14" t="n">
        <v>42899</v>
      </c>
      <c r="E3205" s="7" t="inlineStr">
        <is>
          <t>延畢生及碩博班新生的兵役相關問題釋疑</t>
        </is>
      </c>
      <c r="F3205" s="9" t="inlineStr">
        <is>
          <t>一、問：兵單是什麼
答：兵單的正式名稱叫徵集令，除此之外的公文書都不是兵單，請勿混淆。
二、問：延畢生開學前收到徵集令怎麼辦？緩徵如何辦理?
答：1.於7月至10月間接獲徵集令，請持系所簽證之「延畢證明」，向生輔組申請「暫緩徵集用在學證明」，即可憑以向戶籍所在地市區公所申請暫緩徵集至10月。
2.下學年開學後生輔組將依據教務處的延修名單，於10月造冊發文向您戶籍所在地的縣市政府為您辦理緩徵申請。
三、問：碩博新生開學前收到徵集令怎麼辦？緩徵如何辦理？
答：1.於7月至10月間接獲徵集令，請持「研究所報到通知」自行向戶籍所在地的鄉鎮市區公所申請暫緩徵集至10月。
    2.註冊時請繳交「兵役資料表」，並至PORTAL登錄兵役資料
(校務行政服務→教務服務→學籍成績)，開學後(10月)生輔組將憑以為您辦理緩徵申請。
四、問：我的戶籍地址有異動時，會對兵役有何影響？
答：若戶籍不正確，生輔組將無法為您辦理緩徵或儘召，所以請將正確戶籍地址告知生輔組兵役承辦人，戶籍異動時也請主動告知生輔組承辦人，以維護您的個人權利，也可以E-Mail通知承辦人。
        生輔組兵役承辦人E-Mail：cjchiu@cc.ncu.edu.tw/
                        電  話：03-4267124</t>
        </is>
      </c>
      <c r="G3205" s="7" t="inlineStr">
        <is>
          <t>cjchiu@cc.ncu.edu.tw/</t>
        </is>
      </c>
      <c r="H3205" s="7" t="inlineStr">
        <is>
          <t>mailto:cjchiu@cc.ncu.edu.tw/</t>
        </is>
      </c>
      <c r="I3205" s="7" t="n"/>
      <c r="J3205" s="7" t="n"/>
      <c r="K3205" s="7" t="n"/>
      <c r="L3205" s="7" t="n"/>
      <c r="M3205" s="7" t="inlineStr">
        <is>
          <t>https://www.phy.ncu.edu.tw/news/%e5%bb%b6%e7%95%a2%e7%94%9f%e5%8f%8a%e7%a2%a9%e5%8d%9a%e7%8f%ad%e6%96%b0%e7%94%9f%e7%9a%84%e5%85%b5%e5%bd%b9%e7%9b%b8%e9%97%9c%e5%95%8f%e9%a1%8c%e9%87%8b%e7%96%91/</t>
        </is>
      </c>
      <c r="N3205" s="7" t="inlineStr">
        <is>
          <t>許慧君</t>
        </is>
      </c>
    </row>
    <row r="3206" ht="118" customHeight="1">
      <c r="A3206" s="7">
        <f>TRUE()</f>
        <v/>
      </c>
      <c r="B3206" s="7" t="inlineStr">
        <is>
          <t>演講</t>
        </is>
      </c>
      <c r="C3206" s="7" t="n"/>
      <c r="D3206" s="14" t="n">
        <v>42899</v>
      </c>
      <c r="E3206" s="7" t="inlineStr">
        <is>
          <t>Talk20170614-Turbulence in Reynolds’ Flashes</t>
        </is>
      </c>
      <c r="F3206" s="9" t="inlineStr">
        <is>
          <t>Department of Physics, NCU
Title
Turbulence in Reynolds’ Flashes
Speaker
Dr. Rory Cerbus
Okinawa Institute of Science and Technology, Japan
Date 2017.06.14 (Wed)
Time 15:00
Place 健雄館2F數學與理論物理中心</t>
        </is>
      </c>
      <c r="G3206" s="7" t="n"/>
      <c r="H3206" s="7" t="n"/>
      <c r="I3206" s="7" t="n"/>
      <c r="J3206" s="7" t="n"/>
      <c r="K3206" s="7" t="n"/>
      <c r="L3206" s="7" t="n"/>
      <c r="M3206" s="7" t="inlineStr">
        <is>
          <t>https://www.phy.ncu.edu.tw/news/talk20170614-turbulence-in-reynolds-flashes/</t>
        </is>
      </c>
      <c r="N3206" s="7" t="inlineStr">
        <is>
          <t>許慧君</t>
        </is>
      </c>
    </row>
    <row r="3207" ht="261" customHeight="1">
      <c r="A3207" s="7">
        <f>TRUE()</f>
        <v/>
      </c>
      <c r="B3207" s="7" t="inlineStr">
        <is>
          <t>其他</t>
        </is>
      </c>
      <c r="C3207" s="7" t="n"/>
      <c r="D3207" s="14" t="n">
        <v>42898</v>
      </c>
      <c r="E3207" s="7" t="inlineStr">
        <is>
          <t>106學年度第1學期課程教學助教志願調查2017/2018 First Semester Teaching Assistant Application Form</t>
        </is>
      </c>
      <c r="F3207" s="9" t="inlineStr">
        <is>
          <t>中央大學物理系公告-106學年度第1學期課程教學助教志願調查
NCU Physics Departmental Notice-2017/2018 First Semester Teaching Assistant Application Form
106-1助教志願表TA Application Form
106-1課程教學助教申請公告
物理系（含生物物理碩博士班）研究生欲申請擔任課程教學助教者，請填寫『課程教學助教志願表』電子檔(請至物理系網頁最新公告下載)，於106年6月16日（五）前回傳 corona@ncu.edu.tw 。
Physics Department (including Graduate Institute of Biophysics) graduate students who wish to serve as teaching assistants (TA), please fill in the TA Application Form (downloadable from the Department webpage: Latest News), and submit corona@ncu.edu.tw before June 16, 2017 (Fri).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while doctoral students must serve for at least two semesters (once in both semesters) as part of the criteria for graduation.
經分配擔任助教者需選修『PH6015物理教學研習I』課程。
 Successful appointees are required to register for the course “PH6015 Special Topics on Teaching Physics I”.</t>
        </is>
      </c>
      <c r="G3207" s="7" t="inlineStr">
        <is>
          <t>106-1助教志願表TA Application Form</t>
        </is>
      </c>
      <c r="H3207" s="7" t="inlineStr">
        <is>
          <t>http://www.phy.ncu.edu.tw/wp-content/uploads/2017/06/106-1助教志願表TA-Application-Form.xlsx</t>
        </is>
      </c>
      <c r="I3207" s="7" t="inlineStr">
        <is>
          <t>106-1課程教學助教申請公告</t>
        </is>
      </c>
      <c r="J3207" s="7" t="inlineStr">
        <is>
          <t>http://www.phy.ncu.edu.tw/wp-content/uploads/2017/06/106-1課程教學助教申請公告.pdf</t>
        </is>
      </c>
      <c r="K3207" s="7" t="inlineStr">
        <is>
          <t>corona@ncu.edu.tw</t>
        </is>
      </c>
      <c r="L3207" s="7" t="inlineStr">
        <is>
          <t>mailto:corona@ncu.edu.tw</t>
        </is>
      </c>
      <c r="M3207" s="7" t="inlineStr">
        <is>
          <t>https://www.phy.ncu.edu.tw/news/106%e5%ad%b8%e5%b9%b4%e5%ba%a6%e7%ac%ac1%e5%ad%b8%e6%9c%9f%e8%aa%b2%e7%a8%8b%e6%95%99%e5%ad%b8%e5%8a%a9%e6%95%99%e5%bf%97%e9%a1%98%e8%aa%bf%e6%9f%a520172018-first-semester-teaching-assistant-applicat/</t>
        </is>
      </c>
      <c r="N3207" s="7" t="inlineStr">
        <is>
          <t>許慧君</t>
        </is>
      </c>
    </row>
    <row r="3208" ht="118" customHeight="1">
      <c r="A3208" s="7">
        <f>TRUE()</f>
        <v/>
      </c>
      <c r="B3208" s="7" t="inlineStr">
        <is>
          <t>招生</t>
        </is>
      </c>
      <c r="C3208" s="7" t="n"/>
      <c r="D3208" s="14" t="n">
        <v>42893</v>
      </c>
      <c r="E3208" s="7" t="inlineStr">
        <is>
          <t>106年度〔五年取得學、碩士學位〕獲推薦名單</t>
        </is>
      </c>
      <c r="F3208" s="9" t="inlineStr">
        <is>
          <t>106年度〔五年取得學、碩士學位〕獲推薦名單(依學號排序)：
共16名
102201202、103202003、103202006、103202009、
103202011、103202012、103202014、103202017、
103202024、103202028、103202501、103202502、
103202505、103202510、103202513、103202517。
獲推薦學生
(1)仍須報名下學年度本系碩士班甄試，報名時需檢附指導教授之推薦書；
(2)如未能於大四取得學士學位即喪失資格。</t>
        </is>
      </c>
      <c r="G3208" s="7" t="n"/>
      <c r="H3208" s="7" t="n"/>
      <c r="I3208" s="7" t="n"/>
      <c r="J3208" s="7" t="n"/>
      <c r="K3208" s="7" t="n"/>
      <c r="L3208" s="7" t="n"/>
      <c r="M3208" s="7" t="inlineStr">
        <is>
          <t>https://www.phy.ncu.edu.tw/news/106%e5%b9%b4%e5%ba%a6%e3%80%94%e4%ba%94%e5%b9%b4%e5%8f%96%e5%be%97%e5%ad%b8%e3%80%81%e7%a2%a9%e5%a3%ab%e5%ad%b8%e4%bd%8d%e3%80%95%e7%8d%b2%e6%8e%a8%e8%96%a6%e5%90%8d%e5%96%ae/</t>
        </is>
      </c>
      <c r="N3208" s="7" t="inlineStr">
        <is>
          <t>吳菁穗</t>
        </is>
      </c>
    </row>
    <row r="3209">
      <c r="A3209" s="7">
        <f>TRUE()</f>
        <v/>
      </c>
      <c r="B3209" s="7" t="inlineStr">
        <is>
          <t>其他</t>
        </is>
      </c>
      <c r="C3209" s="7" t="n"/>
      <c r="D3209" s="14" t="n">
        <v>42893</v>
      </c>
      <c r="E3209" s="7" t="inlineStr">
        <is>
          <t>105-2物理系博碩士班學位口試注意事項Oral Test &amp;Thesis Defense Notification</t>
        </is>
      </c>
      <c r="F3209" s="7" t="inlineStr">
        <is>
          <t>物理系博碩士班學位口試注意事項Oral Test &amp;Thesis Defense Notification</t>
        </is>
      </c>
      <c r="G3209" s="7" t="inlineStr">
        <is>
          <t>物理系博碩士班學位口試注意事項Oral Test &amp;Thesis Defense Notification</t>
        </is>
      </c>
      <c r="H3209" s="7" t="inlineStr">
        <is>
          <t>http://www.phy.ncu.edu.tw/wp-content/uploads/2017/06/物理系博碩士班學位口試注意事項Oral-Test-Thesis-Defense-Notification.pdf</t>
        </is>
      </c>
      <c r="I3209" s="7" t="n"/>
      <c r="J3209" s="7" t="n"/>
      <c r="K3209" s="7" t="n"/>
      <c r="L3209" s="7" t="n"/>
      <c r="M3209" s="7" t="inlineStr">
        <is>
          <t>https://www.phy.ncu.edu.tw/news/105-2%e7%89%a9%ef%a7%a4%e7%b3%bb%e5%8d%9a%e7%a2%a9%e5%a3%ab%e7%8f%ad%e5%ad%b8%e4%bd%8d%e5%8f%a3%e8%a9%a6%e6%b3%a8%e6%84%8f%e4%ba%8b%e9%a0%85oral-test-thesis-defense-notification-2/</t>
        </is>
      </c>
      <c r="N3209" s="7" t="inlineStr">
        <is>
          <t>許慧君</t>
        </is>
      </c>
    </row>
    <row r="3210" ht="357" customHeight="1">
      <c r="A3210" s="7">
        <f>TRUE()</f>
        <v/>
      </c>
      <c r="B3210" s="7" t="inlineStr">
        <is>
          <t>其他</t>
        </is>
      </c>
      <c r="C3210" s="7" t="n"/>
      <c r="D3210" s="14" t="n">
        <v>42892</v>
      </c>
      <c r="E3210" s="7" t="inlineStr">
        <is>
          <t>105-2大學部畢業生辦理離校注意事項</t>
        </is>
      </c>
      <c r="F3210" s="9" t="inlineStr">
        <is>
          <t>105-2大學部畢業生辦理離校注意事項
一、學生符合下列資格者，應領取學位證書。 
學士班學生：符合本校「學則」第四十八條規定者。 
二、領取時間： 
學士班學生：106年7月 3日至106年7月31日上班時間(7/31中午12時前)。
三、成績到齊：請先上網確認各學期所修課程(含英檢成績)及操行成績是否已全部登錄分數、學習護照時數是否已達100 小時。
（各學期所修課程及操行成績應全部由教師繳交至註冊組後，本項目始算完成）
Ａ、請先自行上網查詢成績（中大首頁網址左方→Portal 入口→輸入帳號密碼→學生相關服務→學籍成績服務→學生學籍成績→查詢成績）。成績未繳交至註冊組者請向老師查證（補繳）。
Ｂ、大學部英文畢業門檻：最遲應於畢業當學期第 18 週(6/16)結束前，持英檢成績單「正本」向語言中心提出畢業門檻審核申請。 
Ｃ、學習護照時數如有問題請向服務學習辦公室詢問，分機57228。
四、完成下列兩項登錄後，請通知系辦公室作查核：
1.系友認證填寫：至物理系網頁【系所簡介】→【系友之家】進入【系友認證】填寫個人資料(http://alumni.phy.ncu.edu.tw/identity/step1.php )。
2.105學年度應屆畢業生流向調查：至物理系網頁【系所簡介】→【系友之家】進入【最新消息】查看〈105學年度應屆畢業生限定 ! 填問卷送禮卷 !〉，內有詳細步驟。
以上填寫如有疑問，請逕洽系辦公室楊小姐，分機65338。
五、電子離校手續：
1. 請利用電子離校系統（中大首頁網址左方→Portal 入口→輸入帳號密碼→學生相關服務→學籍成績服務→學生學籍成績→離校查詢）查詢並完成各項畢業離校相關手續。
2.繳驗學生證：完成全部離校手續後，至註冊組領取學位證書時辦理，驗畢歸還。學生證遺失者，請至註冊組網頁http://pdc.adm.ncu.edu.tw/Register/ →表格下載→學籍相關表格→[1-24 學生證遺失切結書(離校用)]下載填寫，並完成學生證掛失及註銷/退費程序。 
3.領取畢業證書：學生本人無法親自領取學位證書者，請至註冊組網站→表格下載→學籍相關表格→[1-23 代領學位證書委託書]下載填寫。</t>
        </is>
      </c>
      <c r="G3210" s="7" t="n"/>
      <c r="H3210" s="7" t="n"/>
      <c r="I3210" s="7" t="n"/>
      <c r="J3210" s="7" t="n"/>
      <c r="K3210" s="7" t="n"/>
      <c r="L3210" s="7" t="n"/>
      <c r="M3210" s="7" t="inlineStr">
        <is>
          <t>https://www.phy.ncu.edu.tw/news/105-2%e5%a4%a7%e5%ad%b8%e9%83%a8%e7%95%a2%e6%a5%ad%e7%94%9f%e8%be%a6%e7%90%86%e9%9b%a2%e6%a0%a1%e6%b3%a8%e6%84%8f%e4%ba%8b%e9%a0%85/</t>
        </is>
      </c>
      <c r="N3210" s="7" t="inlineStr">
        <is>
          <t>吳菁穗</t>
        </is>
      </c>
    </row>
    <row r="3211" ht="40" customHeight="1">
      <c r="A3211" s="7">
        <f>TRUE()</f>
        <v/>
      </c>
      <c r="B3211" s="7" t="inlineStr">
        <is>
          <t>其他</t>
        </is>
      </c>
      <c r="C3211" s="7" t="n"/>
      <c r="D3211" s="14" t="n">
        <v>42891</v>
      </c>
      <c r="E3211" s="7" t="inlineStr">
        <is>
          <t>106(一)課程初選期間為6月5日~6月12日</t>
        </is>
      </c>
      <c r="F3211" s="9" t="inlineStr">
        <is>
          <t>106(一)課程初選期間為6月5日~6月12日，
開放完成所有修習課程評量之在學同學優先選課，
請踴躍至LMS系統填寫期末教學評量(開放時間5月26日至6月12日上午8:00)</t>
        </is>
      </c>
      <c r="G3211" s="7" t="n"/>
      <c r="H3211" s="7" t="n"/>
      <c r="I3211" s="7" t="n"/>
      <c r="J3211" s="7" t="n"/>
      <c r="K3211" s="7" t="n"/>
      <c r="L3211" s="7" t="n"/>
      <c r="M3211" s="7" t="inlineStr">
        <is>
          <t>https://www.phy.ncu.edu.tw/news/106%e4%b8%80%e8%aa%b2%e7%a8%8b%e5%88%9d%e9%81%b8%e6%9c%9f%e9%96%93%e7%82%ba6%e6%9c%885%e6%97%a56%e6%9c%8812%e6%97%a5/</t>
        </is>
      </c>
      <c r="N3211" s="7" t="inlineStr">
        <is>
          <t>許慧君</t>
        </is>
      </c>
    </row>
    <row r="3212" ht="131" customHeight="1">
      <c r="A3212" s="7">
        <f>TRUE()</f>
        <v/>
      </c>
      <c r="B3212" s="7" t="inlineStr">
        <is>
          <t>其他</t>
        </is>
      </c>
      <c r="C3212" s="7" t="n"/>
      <c r="D3212" s="14" t="n">
        <v>42888</v>
      </c>
      <c r="E3212" s="7" t="inlineStr">
        <is>
          <t>6/3(週六)全校畢業典禮雨備資訊(課外組)</t>
        </is>
      </c>
      <c r="F3212" s="9" t="inlineStr">
        <is>
          <t>轉以下課外組公告
一、明天(6/3)畢業典禮集合是否啟動雨備，將由學務長在上午7:30決定指示，
然而雨備就在排球館＝籃球館的對面，等於畢業生來到依仁堂就可以依指引集合。
專屬畢業生：集合小禮，典禮紀念品！
二、歡迎各系所師長參加，可於座位區的師長席自由入座，並於「各院畢業生撥穗」的流程和所屬院系畢
業生合影留念給予期勉祝福喔！
中大課外組佩璇敬上
20170602
03-4227151轉57231-57233</t>
        </is>
      </c>
      <c r="G3212" s="7" t="n"/>
      <c r="H3212" s="7" t="n"/>
      <c r="I3212" s="7" t="n"/>
      <c r="J3212" s="7" t="n"/>
      <c r="K3212" s="7" t="n"/>
      <c r="L3212" s="7" t="n"/>
      <c r="M3212" s="7" t="inlineStr">
        <is>
          <t>https://www.phy.ncu.edu.tw/news/63%e9%80%b1%e5%85%ad%e5%85%a8%e6%a0%a1%e7%95%a2%e6%a5%ad%e5%85%b8%e7%a6%ae%e9%9b%a8%e5%82%99%e8%b3%87%e8%a8%8a%e8%aa%b2%e5%a4%96%e7%b5%84/</t>
        </is>
      </c>
      <c r="N3212" s="7" t="inlineStr">
        <is>
          <t>劉怡貞</t>
        </is>
      </c>
    </row>
    <row r="3213" ht="105" customHeight="1">
      <c r="A3213" s="7">
        <f>TRUE()</f>
        <v/>
      </c>
      <c r="B3213" s="7" t="inlineStr">
        <is>
          <t>其他</t>
        </is>
      </c>
      <c r="C3213" s="7" t="n"/>
      <c r="D3213" s="14" t="n">
        <v>42888</v>
      </c>
      <c r="E3213" s="7" t="inlineStr">
        <is>
          <t>6/3(週六)畢業典禮--理學院團拍活動取消</t>
        </is>
      </c>
      <c r="F3213" s="9" t="inlineStr">
        <is>
          <t>理學院公告
今明日中央氣象局發布豪大雨特報，為確保所有師生的安全，
原訂明日下午的理學院畢業大合照取消！
科二館一樓大廳仍備有茶點供大家享用，
也提醒所有師、生、家長們在豪大雨期間務必要注意安全，謝謝。
理學院團拍--原訂本系以下時段
13:25-13:30 物理系師生合照
13:30-13:40 全體師生團體照</t>
        </is>
      </c>
      <c r="G3213" s="7" t="n"/>
      <c r="H3213" s="7" t="n"/>
      <c r="I3213" s="7" t="n"/>
      <c r="J3213" s="7" t="n"/>
      <c r="K3213" s="7" t="n"/>
      <c r="L3213" s="7" t="n"/>
      <c r="M3213" s="7" t="inlineStr">
        <is>
          <t>https://www.phy.ncu.edu.tw/news/63%e9%80%b1%e5%85%ad%e7%95%a2%e6%a5%ad%e5%85%b8%e7%a6%ae-%e7%90%86%e5%ad%b8%e9%99%a2%e5%9c%98%e6%8b%8d%e6%b4%bb%e5%8b%95%e5%8f%96%e6%b6%88/</t>
        </is>
      </c>
      <c r="N3213" s="7" t="inlineStr">
        <is>
          <t>劉怡貞</t>
        </is>
      </c>
    </row>
    <row r="3214" ht="157" customHeight="1">
      <c r="A3214" s="7">
        <f>TRUE()</f>
        <v/>
      </c>
      <c r="B3214" s="7" t="inlineStr">
        <is>
          <t>其他</t>
        </is>
      </c>
      <c r="C3214" s="7" t="n"/>
      <c r="D3214" s="14" t="n">
        <v>42887</v>
      </c>
      <c r="E3214" s="7" t="inlineStr">
        <is>
          <t>105學年度畢業生歸還學位服相關事宜</t>
        </is>
      </c>
      <c r="F3214" s="9" t="inlineStr">
        <is>
          <t>一、本（105）學年度畢業典禮預計於106年6月3日中午12:00時結束，當日可歸還學位服時間自中午12時至下午21:30分，還服地點位於大講堂地下室。
二、畢業典禮當日未歸還者，請於6月5日~13日之上班時間，每日上午9:00~11:30及下午13:30~16:30，逕至大講堂地下室辦理歸還。
三、因故無法畢業之同學，亦請於上述時間歸還。
四、未依規定期限內歸還學位服者，依本校學位服借用辦法第六條規定予以罰款(詳附件)；另基於人身安全及愛惜公物，學士帽請勿空拋，如有損壞應照價賠償。
附註:第六條第四款
逾期歸還者，每逾一日（例假日不計）罰繳新台幣50元，罰款上限：
（一）學士：新台幣250元整。
（二）碩士：新台幣650元整。
（三）博士：新台幣1,200元整。</t>
        </is>
      </c>
      <c r="G3214" s="7" t="n"/>
      <c r="H3214" s="7" t="n"/>
      <c r="I3214" s="7" t="n"/>
      <c r="J3214" s="7" t="n"/>
      <c r="K3214" s="7" t="n"/>
      <c r="L3214" s="7" t="n"/>
      <c r="M3214" s="7" t="inlineStr">
        <is>
          <t>https://www.phy.ncu.edu.tw/news/105%e5%ad%b8%e5%b9%b4%e5%ba%a6%e7%95%a2%e6%a5%ad%e7%94%9f%e6%ad%b8%e9%82%84%e5%ad%b8%e4%bd%8d%e6%9c%8d%e7%9b%b8%e9%97%9c%e4%ba%8b%e5%ae%9c-2/</t>
        </is>
      </c>
      <c r="N3214" s="7" t="inlineStr">
        <is>
          <t>許慧君</t>
        </is>
      </c>
    </row>
    <row r="3215" ht="27" customHeight="1">
      <c r="A3215" s="7">
        <f>TRUE()</f>
        <v/>
      </c>
      <c r="B3215" s="7" t="inlineStr">
        <is>
          <t>其他</t>
        </is>
      </c>
      <c r="C3215" s="7" t="n"/>
      <c r="D3215" s="14" t="n">
        <v>42887</v>
      </c>
      <c r="E3215" s="7" t="inlineStr">
        <is>
          <t>失物招領(106.06.01)</t>
        </is>
      </c>
      <c r="F3215" s="9" t="inlineStr">
        <is>
          <t>有遺失下列物品者，請儘速至物理系辦
(S4-629)認領，未領取物品將於06.30清除。</t>
        </is>
      </c>
      <c r="G3215" s="7" t="inlineStr">
        <is>
          <t>http://www.phy.ncu.edu.tw/wp-content/uploads/2017/06/1883878</t>
        </is>
      </c>
      <c r="H3215" s="7" t="inlineStr">
        <is>
          <t>http://www.phy.ncu.edu.tw/wp-content/uploads/2017/06/18838787_793582104153112_20095995_o.jpg</t>
        </is>
      </c>
      <c r="I3215" s="7" t="inlineStr">
        <is>
          <t>http://www.phy.ncu.edu.tw/wp-content/uploads/2017/06/1883641</t>
        </is>
      </c>
      <c r="J3215" s="7" t="inlineStr">
        <is>
          <t>http://www.phy.ncu.edu.tw/wp-content/uploads/2017/06/18836414_793582107486445_2093154940_o.jpg</t>
        </is>
      </c>
      <c r="K3215" s="7" t="inlineStr">
        <is>
          <t>http://www.phy.ncu.edu.tw/wp-content/uploads/2017/06/1883830</t>
        </is>
      </c>
      <c r="L3215" s="7" t="inlineStr">
        <is>
          <t>http://www.phy.ncu.edu.tw/wp-content/uploads/2017/06/18838309_793582097486446_1995102209_o.jpg</t>
        </is>
      </c>
      <c r="M3215" s="7" t="inlineStr">
        <is>
          <t>https://www.phy.ncu.edu.tw/news/%e5%a4%b1%e7%89%a9%e6%8b%9b%e9%a0%98106-06-01/</t>
        </is>
      </c>
      <c r="N3215" s="7" t="inlineStr">
        <is>
          <t>許慧君</t>
        </is>
      </c>
    </row>
    <row r="3216" ht="409.6" customHeight="1">
      <c r="A3216" s="7">
        <f>TRUE()</f>
        <v/>
      </c>
      <c r="B3216" s="7" t="inlineStr">
        <is>
          <t>演講</t>
        </is>
      </c>
      <c r="C3216" s="7" t="n"/>
      <c r="D3216" s="14" t="n">
        <v>42887</v>
      </c>
      <c r="E3216" s="7" t="inlineStr">
        <is>
          <t>Talk20170605-Exploring Ultrafast Quantum Dynamics of Electrons by Attosecond Transient Absorption</t>
        </is>
      </c>
      <c r="F3216" s="9" t="inlineStr">
        <is>
          <t>Department of Physics, NCU
Title
Exploring Ultrafast Quantum Dynamics of Electrons by Attosecond Transient Absorption
Speaker
廖振廷博士
University of Arizona
Date 2017.06.05 (Mon)
Time 14:00
Place 健雄館S4-625
Abstract:
Quantum mechanical motion of electrons in atoms and molecules and their interaction with light is at the heart of many photophysical and photochemical processes. As the natural timescale of electron dynamics is in the range of femtoseconds or shorter, ultrashort pulses are needed for time-resolved measurement of electronic processes. In this research, extreme ultraviolet (XUV) attosecond pulses are used to coherently prepare superposition of excited states in various atomic and molecular systems. This light-matter interaction represents the creation of fast-evolving atomic or molecular polarization. A subsequent phase-locked infrared femtosecond pulse is applied to perturb the polarization, and the transient changes in the transmitted XUV spectrum are measured—and this technique is termed XUV attosecond transient absorption spectroscopy. We applied this technique to study Rydberg states in dilute helium gas and observed several transient changes to the atomic structure. When the experiments were extended to the study of a dense helium gas sample, new spectral features emerged in the transient absorption spectra, which cannot be explained by linear optical response models. We found that these absorption features arise from the interplay between the XUV resonant pulse propagation and the infrared-induced quantum phase shift. Extending our work to argon atoms, we studied how an external infrared field can be used to impulsively control different photo-excitation pathways and the transient absorption lineshape of an otherwise isolated autoionizing state. Unlike atoms, in our study of autoionizing states of the oxygen molecule, we observed both positive and negative optical density changes for states with different electronic symmetries. We relate this symmetry-dependent sign change to the Fano parameters of static photoabsorption. In summary, we experimentally explored ephemeral light-induced phenomena associated with excited states of atoms and molecules. These studies provide real-time information on ultrafast electronic processes and provide strategies for direct time-domain control of the light-matter.</t>
        </is>
      </c>
      <c r="G3216" s="7" t="n"/>
      <c r="H3216" s="7" t="n"/>
      <c r="I3216" s="7" t="n"/>
      <c r="J3216" s="7" t="n"/>
      <c r="K3216" s="7" t="n"/>
      <c r="L3216" s="7" t="n"/>
      <c r="M3216" s="7" t="inlineStr">
        <is>
          <t>https://www.phy.ncu.edu.tw/news/talk20170605-exploring-ultrafast-quantum-dynamics-of-electrons-by-attosecond-transient-absorption/</t>
        </is>
      </c>
      <c r="N3216" s="7" t="inlineStr">
        <is>
          <t>許慧君</t>
        </is>
      </c>
    </row>
    <row r="3217" ht="118" customHeight="1">
      <c r="A3217" s="7">
        <f>TRUE()</f>
        <v/>
      </c>
      <c r="B3217" s="7" t="inlineStr">
        <is>
          <t>演講</t>
        </is>
      </c>
      <c r="C3217" s="7" t="n"/>
      <c r="D3217" s="14" t="n">
        <v>42886</v>
      </c>
      <c r="E3217" s="7" t="inlineStr">
        <is>
          <t>Colloquium20170606-Quantum Correlation</t>
        </is>
      </c>
      <c r="F3217" s="9" t="inlineStr">
        <is>
          <t>Colloquium
Department of Physics, NCU
Quantum Correlation
Speaker
Prof. Chyh-Hong Chern (陳智泓)
Department of Physics, NTU
Date 2017.06.06(Tue)
Time 14:00
Place S4-625</t>
        </is>
      </c>
      <c r="G3217" s="7" t="n"/>
      <c r="H3217" s="7" t="n"/>
      <c r="I3217" s="7" t="n"/>
      <c r="J3217" s="7" t="n"/>
      <c r="K3217" s="7" t="n"/>
      <c r="L3217" s="7" t="n"/>
      <c r="M3217" s="7" t="inlineStr">
        <is>
          <t>https://www.phy.ncu.edu.tw/news/colloquium20170606-quantum-correlation/</t>
        </is>
      </c>
      <c r="N3217" s="7" t="inlineStr">
        <is>
          <t>許慧君</t>
        </is>
      </c>
    </row>
    <row r="3218">
      <c r="A3218" s="7">
        <f>TRUE()</f>
        <v/>
      </c>
      <c r="B3218" s="7" t="inlineStr">
        <is>
          <t>其他</t>
        </is>
      </c>
      <c r="C3218" s="7" t="n"/>
      <c r="D3218" s="14" t="n">
        <v>42880</v>
      </c>
      <c r="E3218" s="7" t="inlineStr">
        <is>
          <t>106學年度校曆</t>
        </is>
      </c>
      <c r="F3218" s="7" t="inlineStr">
        <is>
          <t>http://pdc.adm.ncu.edu.tw/calendar/calendar106.pdf</t>
        </is>
      </c>
      <c r="G3218" s="7" t="inlineStr">
        <is>
          <t>http://pdc.adm.ncu.edu.tw/calendar/calendar106.pdf</t>
        </is>
      </c>
      <c r="H3218" s="7" t="inlineStr">
        <is>
          <t>http://pdc.adm.ncu.edu.tw/calendar/calendar106.pdf</t>
        </is>
      </c>
      <c r="I3218" s="7" t="n"/>
      <c r="J3218" s="7" t="n"/>
      <c r="K3218" s="7" t="n"/>
      <c r="L3218" s="7" t="n"/>
      <c r="M3218" s="7" t="inlineStr">
        <is>
          <t>https://www.phy.ncu.edu.tw/news/106%e5%ad%b8%e5%b9%b4%e5%ba%a6%e6%a0%a1%e6%9b%86/</t>
        </is>
      </c>
      <c r="N3218" s="7" t="inlineStr">
        <is>
          <t>許慧君</t>
        </is>
      </c>
    </row>
    <row r="3219" ht="79" customHeight="1">
      <c r="A3219" s="7">
        <f>TRUE()</f>
        <v/>
      </c>
      <c r="B3219" s="7" t="inlineStr">
        <is>
          <t>其他</t>
        </is>
      </c>
      <c r="C3219" s="7" t="n"/>
      <c r="D3219" s="14" t="n">
        <v>42880</v>
      </c>
      <c r="E3219" s="7" t="inlineStr">
        <is>
          <t>「大學部雙軌制實施細則」及「五年取得學碩士學位推薦辦法」修訂公告</t>
        </is>
      </c>
      <c r="F3219" s="9" t="inlineStr">
        <is>
          <t>本系大學部雙軌制實施細則於1060523系務會議修訂通過：
第四條-學生於修業第三年，須統一於物理小年會時發表個人報告，一人一張壁報。
請點選看全部條文：物理學系大學部雙軌制實施細則1060523新版
本系理學院物理系五年取得學碩士學位推薦辦法於1060523系務會議修訂通過：
推薦名額以不超過當年碩士班甄試名額的 2/3 為原則。
請點選看全部條文：理學院物理系五年取得學碩士學位推薦辦法1060523</t>
        </is>
      </c>
      <c r="G3219" s="7" t="inlineStr">
        <is>
          <t>物理學系大學部雙軌制實施細則1060523新版</t>
        </is>
      </c>
      <c r="H3219" s="7" t="inlineStr">
        <is>
          <t>https://goo.gl/i2GE1S</t>
        </is>
      </c>
      <c r="I3219" s="7" t="inlineStr">
        <is>
          <t>理學院物理系五年取得學碩士學位推薦辦法1060523</t>
        </is>
      </c>
      <c r="J3219" s="7" t="inlineStr">
        <is>
          <t>https://goo.gl/iD6h19</t>
        </is>
      </c>
      <c r="K3219" s="7" t="n"/>
      <c r="L3219" s="7" t="n"/>
      <c r="M3219" s="7" t="inlineStr">
        <is>
          <t>https://www.phy.ncu.edu.tw/news/%e3%80%8c%e5%a4%a7%e5%ad%b8%e9%83%a8%e9%9b%99%e8%bb%8c%e5%88%b6%e5%af%a6%e6%96%bd%e7%b4%b0%e5%89%87%e3%80%8d%e5%8f%8a%e3%80%8c%e4%ba%94%e5%b9%b4%e5%8f%96%e5%be%97%e5%ad%b8%e7%a2%a9%e5%a3%ab%e5%ad%b8/</t>
        </is>
      </c>
      <c r="N3219" s="7" t="inlineStr">
        <is>
          <t>吳菁穗</t>
        </is>
      </c>
    </row>
    <row r="3220" ht="53" customHeight="1">
      <c r="A3220" s="7">
        <f>TRUE()</f>
        <v/>
      </c>
      <c r="B3220" s="7" t="inlineStr">
        <is>
          <t>其他</t>
        </is>
      </c>
      <c r="C3220" s="7" t="n"/>
      <c r="D3220" s="14" t="n">
        <v>42880</v>
      </c>
      <c r="E3220" s="7" t="inlineStr">
        <is>
          <t>105(二)期末教學評量將於「5月26日(五) 上午08:30 ~ 6月12日(一) 上午08:00」實施，請同學踴躍至LMS系統填寫。</t>
        </is>
      </c>
      <c r="F3220" s="9" t="inlineStr">
        <is>
          <t>一、105學年度第二學期教學評量預定於106年5月26日上午8:30開始106年6月12日上午08:00結束，學生上網填答。登入網址：https://lms.ncu.edu.tw/。
二、為提高填答率，凡本校學生完成修習課程教學評量填答者，即可優先選課，並參加抽獎活動。</t>
        </is>
      </c>
      <c r="G3220" s="7" t="n"/>
      <c r="H3220" s="7" t="n"/>
      <c r="I3220" s="7" t="n"/>
      <c r="J3220" s="7" t="n"/>
      <c r="K3220" s="7" t="n"/>
      <c r="L3220" s="7" t="n"/>
      <c r="M3220" s="7" t="inlineStr">
        <is>
          <t>https://www.phy.ncu.edu.tw/news/105%e4%ba%8c%e6%9c%9f%e6%9c%ab%e6%95%99%e5%ad%b8%e8%a9%95%e9%87%8f%e5%b0%87%e6%96%bc%e3%80%8c5%e6%9c%8826%e6%97%a5%e4%ba%94-%e4%b8%8a%e5%8d%880830-6%e6%9c%8812%e6%97%a5%e4%b8%80-%e4%b8%8a/</t>
        </is>
      </c>
      <c r="N3220" s="7" t="inlineStr">
        <is>
          <t>許慧君</t>
        </is>
      </c>
    </row>
    <row r="3221" ht="27" customHeight="1">
      <c r="A3221" s="7">
        <f>TRUE()</f>
        <v/>
      </c>
      <c r="B3221" s="7" t="inlineStr">
        <is>
          <t>其他</t>
        </is>
      </c>
      <c r="C3221" s="7" t="n"/>
      <c r="D3221" s="14" t="n">
        <v>42880</v>
      </c>
      <c r="E3221" s="7" t="inlineStr">
        <is>
          <t>106學年度第1學期課務相關日程表Academic Calendar for Course Selection in Fall Semester 2017</t>
        </is>
      </c>
      <c r="F3221" s="9" t="inlineStr">
        <is>
          <t>http://pdc.adm.ncu.edu.tw/Course/course/COUR_S.pdf
http://pdc.adm.ncu.edu.tw/Course/course/COUR_S_EL.pdf</t>
        </is>
      </c>
      <c r="G3221" s="7" t="inlineStr">
        <is>
          <t>http://pdc.adm.ncu.edu.tw/Course/course/COUR_S.pdf</t>
        </is>
      </c>
      <c r="H3221" s="7" t="inlineStr">
        <is>
          <t>http://pdc.adm.ncu.edu.tw/Course/course/COUR_S.pdf</t>
        </is>
      </c>
      <c r="I3221" s="7" t="inlineStr">
        <is>
          <t>http://pdc.adm.ncu.edu.tw/Course/course/COUR_S_EL.pdf</t>
        </is>
      </c>
      <c r="J3221" s="7" t="inlineStr">
        <is>
          <t>http://pdc.adm.ncu.edu.tw/Course/course/COUR_S_EL.pdf</t>
        </is>
      </c>
      <c r="K3221" s="7" t="n"/>
      <c r="L3221" s="7" t="n"/>
      <c r="M3221" s="7" t="inlineStr">
        <is>
          <t>https://www.phy.ncu.edu.tw/news/106%e5%ad%b8%e5%b9%b4%e5%ba%a6%e7%ac%ac1%e5%ad%b8%e6%9c%9f%e8%aa%b2%e5%8b%99%e7%9b%b8%e9%97%9c%e6%97%a5%e7%a8%8b%e8%a1%a8/</t>
        </is>
      </c>
      <c r="N3221" s="7" t="inlineStr">
        <is>
          <t>許慧君</t>
        </is>
      </c>
    </row>
    <row r="3222" ht="79" customHeight="1">
      <c r="A3222" s="7">
        <f>TRUE()</f>
        <v/>
      </c>
      <c r="B3222" s="7" t="inlineStr">
        <is>
          <t>其他</t>
        </is>
      </c>
      <c r="C3222" s="7" t="n"/>
      <c r="D3222" s="14" t="n">
        <v>42879</v>
      </c>
      <c r="E3222" s="7" t="inlineStr">
        <is>
          <t>5/31(三)1500-1600七樓717讀書室暫停開放</t>
        </is>
      </c>
      <c r="F3222" s="9" t="inlineStr">
        <is>
          <t>七樓717讀書室暫停開放
5/31(三)1500-1600
公共讀書區、書櫃沙發區、儲物櫃上方，請勿堆放私人物品，否則一律清除丟棄，謝謝合作! 
前次清理之物品放置於白板下方桌上，請盡速領取。
請多加利用儲物櫃存放私人物品!</t>
        </is>
      </c>
      <c r="G3222" s="7" t="n"/>
      <c r="H3222" s="7" t="n"/>
      <c r="I3222" s="7" t="n"/>
      <c r="J3222" s="7" t="n"/>
      <c r="K3222" s="7" t="n"/>
      <c r="L3222" s="7" t="n"/>
      <c r="M3222" s="7" t="inlineStr">
        <is>
          <t>https://www.phy.ncu.edu.tw/news/531%e4%b8%891500-1600%e4%b8%83%e6%a8%93717%e8%ae%80%e6%9b%b8%e5%ae%a4%e6%9a%ab%e5%81%9c%e9%96%8b%e6%94%be/</t>
        </is>
      </c>
      <c r="N3222" s="7" t="inlineStr">
        <is>
          <t>許慧君</t>
        </is>
      </c>
    </row>
    <row r="3223">
      <c r="A3223" s="7">
        <f>TRUE()</f>
        <v/>
      </c>
      <c r="B3223" s="7" t="inlineStr">
        <is>
          <t>招生</t>
        </is>
      </c>
      <c r="C3223" s="7" t="n"/>
      <c r="D3223" s="14" t="n">
        <v>42877</v>
      </c>
      <c r="E3223" s="7" t="inlineStr">
        <is>
          <t>106 學年度博士班考試入學第一梯次錄取(含初試直接錄取)名單</t>
        </is>
      </c>
      <c r="F3223" s="7" t="inlineStr">
        <is>
          <t>106 學年度博士班考試入學第一梯次錄取(含初試直接錄取)名單</t>
        </is>
      </c>
      <c r="G3223" s="7" t="inlineStr">
        <is>
          <t>106 學年度博士班考試入學第一梯次錄取(含初試直接錄取)名單</t>
        </is>
      </c>
      <c r="H3223" s="7" t="inlineStr">
        <is>
          <t>http://pdc.adm.ncu.edu.tw/postM/post/adm/1060518_1.pdf</t>
        </is>
      </c>
      <c r="I3223" s="7" t="n"/>
      <c r="J3223" s="7" t="n"/>
      <c r="K3223" s="7" t="n"/>
      <c r="L3223" s="7" t="n"/>
      <c r="M3223" s="7" t="inlineStr">
        <is>
          <t>https://www.phy.ncu.edu.tw/news/106-%e5%ad%b8%e5%b9%b4%e5%ba%a6%e5%8d%9a%e5%a3%ab%e7%8f%ad%e8%80%83%e8%a9%a6%e5%85%a5%e5%ad%b8%e7%ac%ac%e4%b8%80%e6%a2%af%e6%ac%a1%e9%8c%84%e5%8f%96%e5%90%ab%e5%88%9d%e8%a9%a6%e7%9b%b4%e6%8e%a5/</t>
        </is>
      </c>
      <c r="N3223" s="7" t="inlineStr">
        <is>
          <t>許慧君</t>
        </is>
      </c>
    </row>
    <row r="3224" ht="131" customHeight="1">
      <c r="A3224" s="7">
        <f>TRUE()</f>
        <v/>
      </c>
      <c r="B3224" s="7" t="inlineStr">
        <is>
          <t>其他</t>
        </is>
      </c>
      <c r="C3224" s="7" t="n"/>
      <c r="D3224" s="14" t="n">
        <v>42873</v>
      </c>
      <c r="E3224" s="7" t="inlineStr">
        <is>
          <t>106年「校園廢棄腳踏車清理」作業</t>
        </is>
      </c>
      <c r="F3224" s="9" t="inlineStr">
        <is>
          <t>總務處將於106年8月23日起，進行年度「校園廢棄腳踏車清理」作業http://mybike.ncu.edu.tw/，
依本校自行車管理細則規定，為所屬自行車身辦自行車識別證，車主未曾申辦、需展期，務必於106.08.11前，線上申請http://mybike.ncu.edu.tw/NCUApplyBikeNum.asp
於三個工作天後，攜帶相關證明文件至中大會館，逕洽邱先生(分機:57310)領取
8/23-8/24事務組清運未改善自行車，至集中地點置放五、
9/18-9/20原車主請先完成自行車識別證申辦與領證後，於開放日期當日：上午9 時至12 時及下午13 時至16 時，攜帶身分證明文件、原自行車車鎖「解鎖鑰匙」、完成「自行車識別證」黏貼及人車拍照後領回。
自行車識別證申請流程 106 年度校園廢棄腳踏車清理作業時程表事務組公文1060518</t>
        </is>
      </c>
      <c r="G3224" s="7" t="inlineStr">
        <is>
          <t>http://mybike.ncu.edu.tw/</t>
        </is>
      </c>
      <c r="H3224" s="7" t="inlineStr">
        <is>
          <t>http://mybike.ncu.edu.tw/</t>
        </is>
      </c>
      <c r="I3224" s="7" t="inlineStr">
        <is>
          <t>http://mybike.ncu.edu.tw/NCUApplyBikeNum.asp</t>
        </is>
      </c>
      <c r="J3224" s="7" t="inlineStr">
        <is>
          <t>http://mybike.ncu.edu.tw/NCUApplyBikeNum.asp</t>
        </is>
      </c>
      <c r="K3224" s="7" t="inlineStr">
        <is>
          <t>自行車識別證申請流程</t>
        </is>
      </c>
      <c r="L3224" s="7" t="inlineStr">
        <is>
          <t>http://www.phy.ncu.edu.tw/wp-content/uploads/2017/05/自行車識別證申請流程.pdf</t>
        </is>
      </c>
      <c r="M3224" s="7" t="inlineStr">
        <is>
          <t>https://www.phy.ncu.edu.tw/news/106%e5%b9%b4%e3%80%8c%e6%a0%a1%e5%9c%92%e5%bb%a2%e6%a3%84%e8%85%b3%e8%b8%8f%e8%bb%8a%e6%b8%85%e7%90%86%e3%80%8d%e4%bd%9c%e6%a5%ad/</t>
        </is>
      </c>
      <c r="N3224" s="7" t="inlineStr">
        <is>
          <t>劉怡貞</t>
        </is>
      </c>
    </row>
    <row r="3225" ht="285" customHeight="1">
      <c r="A3225" s="7">
        <f>TRUE()</f>
        <v/>
      </c>
      <c r="B3225" s="7" t="inlineStr">
        <is>
          <t>其他</t>
        </is>
      </c>
      <c r="C3225" s="7" t="n"/>
      <c r="D3225" s="14" t="n">
        <v>42872</v>
      </c>
      <c r="E3225" s="7" t="inlineStr">
        <is>
          <t>105學年度畢業典禮 -流程</t>
        </is>
      </c>
      <c r="F3225" s="9" t="inlineStr">
        <is>
          <t>105學年度畢業典禮
106年6月3日星期六
時間
項目
地點
09:00〜09:30
畢業生集合
依仁堂外(詳附件位置圖)
09:30~09:55
正式入場
依仁堂籃球場
10:00~12:10
畢業典禮
各院畢業生集合位置圖
物理系畢業撥穗活動 物理系畢業撥穗
11:50~13:10 畢業餐會 (S4-625)
13:25-13:30物理系師生合照 (理學院科二館大門口)
13:30-13:40全體師生團體照 (理學院科二館大門口)
13:50~14:10 典禮開始 教授致詞 (S4-209)
14:10~15:30 撥穗頒發畢業證書 (S4-209)
15:30~15:45 畢業生行謝師禮
15:45~16:00 合影留念 (S4-1F)</t>
        </is>
      </c>
      <c r="G3225" s="7" t="inlineStr">
        <is>
          <t>各院畢業生集合位置圖</t>
        </is>
      </c>
      <c r="H3225" s="7" t="inlineStr">
        <is>
          <t>http://www.phy.ncu.edu.tw/wp-content/uploads/2017/05/各院畢業生集合位置圖-1.docx</t>
        </is>
      </c>
      <c r="I3225" s="7" t="inlineStr">
        <is>
          <t>物理系畢業撥穗</t>
        </is>
      </c>
      <c r="J3225" s="7" t="inlineStr">
        <is>
          <t>http://www.phy.ncu.edu.tw/wp-content/uploads/2017/05/物理系畢業撥穗.pdf</t>
        </is>
      </c>
      <c r="K3225" s="7" t="n"/>
      <c r="L3225" s="7" t="n"/>
      <c r="M3225" s="7" t="inlineStr">
        <is>
          <t>https://www.phy.ncu.edu.tw/news/105%e5%ad%b8%e5%b9%b4%e5%ba%a6%e7%95%a2%e6%a5%ad%e5%85%b8%e7%a6%ae-%e6%b5%81%e7%a8%8b/</t>
        </is>
      </c>
      <c r="N3225" s="7" t="inlineStr">
        <is>
          <t>劉怡貞</t>
        </is>
      </c>
    </row>
    <row r="3226" ht="321" customHeight="1">
      <c r="A3226" s="7">
        <f>TRUE()</f>
        <v/>
      </c>
      <c r="B3226" s="7" t="inlineStr">
        <is>
          <t>演講</t>
        </is>
      </c>
      <c r="C3226" s="7" t="n"/>
      <c r="D3226" s="14" t="n">
        <v>42871</v>
      </c>
      <c r="E3226" s="7" t="inlineStr">
        <is>
          <t>Colloquium20170523-An Effective Hamiltonian Approach to Calculating Rotational Energy Levels of CH5+, using Ideas from Atomic Spectroscopy</t>
        </is>
      </c>
      <c r="F3226" s="9" t="inlineStr">
        <is>
          <t>Colloquium
Department of Physics, NCU
An Effective Hamiltonian Approach to Calculating Rotational Energy Levels of CH5+, using Ideas from Atomic Spectroscopy
Speaker
Dr. Jon T. Hougen 
Sensor Science Division, National Institute of Standards and Technology, Gaithersburg, MD 20899, USA
Date 2017.05.23(Tue) 
Time 14:00
Place S4-625
CH5+ is a molecular ion with no fixed equilibrium structure, which means that the five H atoms orbit around the C atom much like electrons orbit around an atomic nucleus. This situation is very different from that in an ordinary molecule like CH4, where the H atoms are highly localized near the corners of a tetrahedron and only make short vibrational displacements from their equilibrium positions. Because of the large-amplitude motions of the H atoms in CH5+, no existing vibration-rotation Hamiltonian is capable of describing its energy levels. Thus, not even one line has been assigned in the three high-resolution infrared spectra that exist for this molecule (one of which is already 30 years old). In this talk a general introduction to the CH5+ problem, as well as details associated with the topics in the title will be presented. (鄭王曜注：從美國國家實驗室(NIST)來的Dr. Hougen是物理化學的專家, 知道量子力學的同學，很適合來聽，例如，有個Hamiltonian就是以他的名字命名(HBJ)。他是世界上許多研究所的advisor (含中研院原分所)。他善於深入淺出的演講，同學們就算聽不太懂，學到他的演講技術都值得。他的願望是協助全世界做光譜的年輕人，甚至為了這個目的去學五國語言。因此同學們可儘量發問，必有收穫)</t>
        </is>
      </c>
      <c r="G3226" s="7" t="n"/>
      <c r="H3226" s="7" t="n"/>
      <c r="I3226" s="7" t="n"/>
      <c r="J3226" s="7" t="n"/>
      <c r="K3226" s="7" t="n"/>
      <c r="L3226" s="7" t="n"/>
      <c r="M3226" s="7" t="inlineStr">
        <is>
          <t>https://www.phy.ncu.edu.tw/news/colloquium20170523-an-effective-hamiltonian-approach-to-calculating-rotational-energy-levels-of-ch5-using-ideas-from-atomic-spectroscopy/</t>
        </is>
      </c>
      <c r="N3226" s="7" t="inlineStr">
        <is>
          <t>許慧君</t>
        </is>
      </c>
    </row>
    <row r="3227" ht="66" customHeight="1">
      <c r="A3227" s="7">
        <f>TRUE()</f>
        <v/>
      </c>
      <c r="B3227" s="7" t="inlineStr">
        <is>
          <t>其他</t>
        </is>
      </c>
      <c r="C3227" s="7" t="n"/>
      <c r="D3227" s="14" t="n">
        <v>42870</v>
      </c>
      <c r="E3227" s="7" t="inlineStr">
        <is>
          <t>物理系二手書拍賣活動 募集書本公告</t>
        </is>
      </c>
      <c r="F3227" s="9" t="inlineStr">
        <is>
          <t>募集物理類書籍，書主自訂欲拍賣價錢，交由系辦彙整後，於統一時間內拍賣，拍賣所得將於活動結束後歸還書主。
收書時間地點:5/15-7/15
請於上班時間將書本送至物理系辦公室（健雄館629室）
拍賣活動時間地點：九月份開學前另行公告</t>
        </is>
      </c>
      <c r="G3227" s="7" t="n"/>
      <c r="H3227" s="7" t="n"/>
      <c r="I3227" s="7" t="n"/>
      <c r="J3227" s="7" t="n"/>
      <c r="K3227" s="7" t="n"/>
      <c r="L3227" s="7" t="n"/>
      <c r="M3227" s="7" t="inlineStr">
        <is>
          <t>https://www.phy.ncu.edu.tw/news/%e7%89%a9%e7%90%86%e7%b3%bb%e4%ba%8c%e6%89%8b%e6%9b%b8%e6%8b%8d%e8%b3%a3%e6%b4%bb%e5%8b%95-%e5%8b%9f%e9%9b%86%e6%9b%b8%e6%9c%ac%e5%85%ac%e5%91%8a-2/</t>
        </is>
      </c>
      <c r="N3227" s="7" t="inlineStr">
        <is>
          <t>許慧君</t>
        </is>
      </c>
    </row>
    <row r="3228" ht="409.6" customHeight="1">
      <c r="A3228" s="7">
        <f>TRUE()</f>
        <v/>
      </c>
      <c r="B3228" s="7" t="inlineStr">
        <is>
          <t>其他</t>
        </is>
      </c>
      <c r="C3228" s="7" t="n"/>
      <c r="D3228" s="14" t="n">
        <v>42870</v>
      </c>
      <c r="E3228" s="7" t="inlineStr">
        <is>
          <t>【高風險】【攻擊預警】勒索軟體 WanaCrypt0r 2.0 攻擊 Windows 系統漏洞，造成檔案加密無法使用，請儘速進行更新(ANA事件單通知:TACERT-ANA-2017051307053939)</t>
        </is>
      </c>
      <c r="F3228" s="9" t="inlineStr">
        <is>
          <t>System Network Manager Group (SNMG) Post
------------------------------------------------------------------------------
教育機構ANA通報平台
發佈編號 TACERT-ANA-2017051307053939
發佈時間 2017-05-13 19:42:38
事故類型 ANA-攻擊預警
發現時間 2017-05-13 00:00:00
影響等級 高
[主旨說明:]【高風險】【攻擊預警】勒索軟體 WanaCrypt0r 2.0 攻擊 Windows 系統漏
洞，造成檔案加密無法使用，請儘速進行更新
[內容說明:]
1. 網路保安公司發現全球多個國家的機構及個人電腦遭受名為「WanaCrypt0r 2.0」的勒索軟體攻擊感染，有別於以往的攻擊方式，據了解該勒索軟體是直接透過系統漏洞進行攻擊，除 Windows 10 及 Server 2016 外，近乎所有 Windows 系統及其伺服器版本均受威脅，安全專家呼籲用戶盡快安裝官方釋出的安全性更新，避免機構及個人電腦受感染。
2. 此勒索軟體的運作模式一如既往，電腦遭受感染後，所有檔案均被加密成副檔名為 .WNCRY 的格式，無法正常開啟讀取資料。檔案加密後亦會彈出相應介面指示受害者需在 3 天內交付價值 300 美元的 Bitcoin 贖金，逾期加倍，若未能在 7 天內交付則再無法恢復檔案。
3. 「WanaCrypt0r 2.0」是透過 Windows 系統內名為 EternalBlue 的 Windows SMB 遠端執行程式碼弱點進行攻擊，成功利用弱點的攻擊者有機會獲得在目標伺服器上執行程式碼的能力。
[影響平台:]
Windows XP
Windows Vista
Windows7
Windows8
Windows8.1
Windows Server 2008
Windows Server 2008 R2
Windows Server 2012
Windows Server 2012 R2
Windows RT
[建議措施:]
1. 使用Windows Update更新 或 手動更新微軟KB4012215(漏洞編號MS17-010) KB40122215：https://support.microsoft.com/zh-tw/help/4012215
MS17-101：https://technet.microsoft.com/zh-tw/library/security/ms17-010.aspx?f=255&amp;MSPPError=-2147217396#ID0EHB
2. Window XP 及 Windows Server 2003等停止支援之作業系統，可到下列網址下載微軟提供之更新檔案進行更新作業：
https://blogs.technet.microsoft.com/msrc/2017/05/12/customer-guidance-for-wannacrypt-attacks/
3. 此次攻擊目前觀察到使用Port 445進行攻擊，可於前端防護設備上限制Port 445連線，或於個人電腦防火牆上限制Port 445連線
4. 目前 Windows Defender 已經可以針對發作中的惡意程式WanaCrypt0r，有效的偵測並清除。可以從下列位置下載Windows Defender :
https://support.microsoft.com/…/security-essentials-download
5. 平常遵循3-2-1規則來養成良好的備份檔案習慣：
建立三份副本，使用兩種不同媒體，一份副本要存放在不同的地方，此外至少有一個系統備份是處於實體隔離的網路環境。
[參考資料:]
1. https://www.facebook.com/twcertcc/posts/1947829248780144
2. https://www.facebook.com/twcertcc/posts/1947904648772604
3. https://www.facebook.com/MicrosoftTaiwan/posts/1024724287627679:0
4. http://technews.tw/2017/05/13/ransomeware-wanacrypt0r-2/
(此通報僅在於告知相關資訊，並非為資安事件)，如果您對此通報的內容有疑問或有關於此
事件的建議，歡迎與我們連絡。
教育機構資安通報應變小組
網址：https://info.cert.tanet.edu.tw/
專線電話：07-5250211
網路電話：98400000
E-Mail：service@cert.tanet.edu.tw
Post By (發信者) 電算中心 劉道光</t>
        </is>
      </c>
      <c r="G3228" s="7" t="n"/>
      <c r="H3228" s="7" t="n"/>
      <c r="I3228" s="7" t="n"/>
      <c r="J3228" s="7" t="n"/>
      <c r="K3228" s="7" t="n"/>
      <c r="L3228" s="7" t="n"/>
      <c r="M3228" s="7" t="inlineStr">
        <is>
          <t>https://www.phy.ncu.edu.tw/news/%e3%80%90%e9%ab%98%e9%a2%a8%e9%9a%aa%e3%80%91%e3%80%90%e6%94%bb%e6%93%8a%e9%a0%90%e8%ad%a6%e3%80%91%e5%8b%92%e7%b4%a2%e8%bb%9f%e9%ab%94-wanacrypt0r-2-0-%e6%94%bb%e6%93%8a-windows-%e7%b3%bb%e7%b5%b1/</t>
        </is>
      </c>
      <c r="N3228" s="7" t="inlineStr">
        <is>
          <t>許慧君</t>
        </is>
      </c>
    </row>
    <row r="3229" ht="40" customHeight="1">
      <c r="A3229" s="7">
        <f>TRUE()</f>
        <v/>
      </c>
      <c r="B3229" s="7" t="inlineStr">
        <is>
          <t>其他</t>
        </is>
      </c>
      <c r="C3229" s="7" t="n"/>
      <c r="D3229" s="14" t="n">
        <v>42869</v>
      </c>
      <c r="E3229" s="7" t="inlineStr">
        <is>
          <t>網路管理室申請表單電子化</t>
        </is>
      </c>
      <c r="F3229" s="9" t="inlineStr">
        <is>
          <t>從今開始，物理系電腦室凡涉及IP申請、網域申請以及信箱申請，皆提供線上服務，歡迎教授們多加利用。
http://computers.phy.ncu.edu.tw/</t>
        </is>
      </c>
      <c r="G3229" s="7" t="n"/>
      <c r="H3229" s="7" t="n"/>
      <c r="I3229" s="7" t="n"/>
      <c r="J3229" s="7" t="n"/>
      <c r="K3229" s="7" t="n"/>
      <c r="L3229" s="7" t="n"/>
      <c r="M3229" s="7" t="inlineStr">
        <is>
          <t>https://www.phy.ncu.edu.tw/news/%e7%b6%b2%e8%b7%af%e7%ae%a1%e7%90%86%e5%ae%a4%e7%94%b3%e8%ab%8b%e8%a1%a8%e5%96%ae%e9%9b%bb%e5%ad%90%e5%8c%96/</t>
        </is>
      </c>
      <c r="N3229" s="7" t="inlineStr">
        <is>
          <t>江甘霖</t>
        </is>
      </c>
    </row>
    <row r="3230" ht="118" customHeight="1">
      <c r="A3230" s="7">
        <f>TRUE()</f>
        <v/>
      </c>
      <c r="B3230" s="7" t="inlineStr">
        <is>
          <t>演講</t>
        </is>
      </c>
      <c r="C3230" s="7" t="n"/>
      <c r="D3230" s="14" t="n">
        <v>42865</v>
      </c>
      <c r="E3230" s="7" t="inlineStr">
        <is>
          <t>Colloquium20170516-Developing Supported Lipid Bilayer Platforms as a Drug Screening Tool</t>
        </is>
      </c>
      <c r="F3230" s="9" t="inlineStr">
        <is>
          <t>Colloquium
Department of Physics, NCU
Developing Supported Lipid Bilayer Platforms as a Drug Screening Tool
Speaker
Prof. Ling Chao (趙 玲)
Department of Chemical Engineering, NTU
Date 2017.05.16(Tue)
Time 14:00
Place S4-625</t>
        </is>
      </c>
      <c r="G3230" s="7" t="n"/>
      <c r="H3230" s="7" t="n"/>
      <c r="I3230" s="7" t="n"/>
      <c r="J3230" s="7" t="n"/>
      <c r="K3230" s="7" t="n"/>
      <c r="L3230" s="7" t="n"/>
      <c r="M3230" s="7" t="inlineStr">
        <is>
          <t>https://www.phy.ncu.edu.tw/news/colloquium20170516/</t>
        </is>
      </c>
      <c r="N3230" s="7" t="inlineStr">
        <is>
          <t>許慧君</t>
        </is>
      </c>
    </row>
    <row r="3231" ht="131" customHeight="1">
      <c r="A3231" s="7">
        <f>TRUE()</f>
        <v/>
      </c>
      <c r="B3231" s="7" t="inlineStr">
        <is>
          <t>演講</t>
        </is>
      </c>
      <c r="C3231" s="7" t="n"/>
      <c r="D3231" s="14" t="n">
        <v>42864</v>
      </c>
      <c r="E3231" s="7" t="inlineStr">
        <is>
          <t>Talk20170519-Gravitational waves: Physics at the Extreme</t>
        </is>
      </c>
      <c r="F3231" s="9" t="inlineStr">
        <is>
          <t>Department of Physics, NCU
Title
Gravitational waves: Physics at the Extreme
Speaker
Prof. dr. Jo van den Brand
National Institute for Subatomic Physics (Nikhef) and VU University Amsterdam The new spokesperson of Virgo collaboration
Date 2017.05.19 (Fri)
Time 14:00
Place 健雄館S4-625</t>
        </is>
      </c>
      <c r="G3231" s="7" t="n"/>
      <c r="H3231" s="7" t="n"/>
      <c r="I3231" s="7" t="n"/>
      <c r="J3231" s="7" t="n"/>
      <c r="K3231" s="7" t="n"/>
      <c r="L3231" s="7" t="n"/>
      <c r="M3231" s="7" t="inlineStr">
        <is>
          <t>https://www.phy.ncu.edu.tw/news/talk20170519-gravitational-waves-physics-at-the-extreme/</t>
        </is>
      </c>
      <c r="N3231" s="7" t="inlineStr">
        <is>
          <t>許慧君</t>
        </is>
      </c>
    </row>
    <row r="3232" ht="157" customHeight="1">
      <c r="A3232" s="7">
        <f>TRUE()</f>
        <v/>
      </c>
      <c r="B3232" s="7" t="inlineStr">
        <is>
          <t>其他</t>
        </is>
      </c>
      <c r="C3232" s="7" t="n"/>
      <c r="D3232" s="14" t="n">
        <v>42863</v>
      </c>
      <c r="E3232" s="7" t="inlineStr">
        <is>
          <t>校園健康巡迴補給站~免費簡易健康檢測，時間：5月16日(星期二)上午10~12點，地點：健雄館1樓大廳，歡迎踴躍參加!!</t>
        </is>
      </c>
      <c r="F3232" s="9" t="inlineStr">
        <is>
          <t>校園健康巡迴補給站~免費簡易健康檢測
時間：5月16日(星期二)上午10~12點
地點：健雄館1樓大廳
歡迎踴躍參加!!
天氣炎熱懶得動、3C產品不離身，
腰圍、體重直直升，眼睛疲勞又乾澀，您的健康還好嗎?
衛保組主動出擊至系館，提供忙碌的您簡易健康檢查服務，
藉此提醒您身體所發出的警訊或是長期不良的生活習慣，
並提供您在日常生活上的保健須知。
檢測的項目為量血壓、視力、體重、體脂、腰圍、肺活量及尿液，
另外有專業的營養師提供營養諮詢~
學務處衛保組關心您</t>
        </is>
      </c>
      <c r="G3232" s="7" t="n"/>
      <c r="H3232" s="7" t="n"/>
      <c r="I3232" s="7" t="n"/>
      <c r="J3232" s="7" t="n"/>
      <c r="K3232" s="7" t="n"/>
      <c r="L3232" s="7" t="n"/>
      <c r="M3232" s="7" t="inlineStr">
        <is>
          <t>https://www.phy.ncu.edu.tw/news/%e6%a0%a1%e5%9c%92%e5%81%a5%e5%ba%b7%e5%b7%a1%e8%bf%b4%e8%a3%9c%e7%b5%a6%e7%ab%99%e5%85%8d%e8%b2%bb%e7%b0%a1%e6%98%93%e5%81%a5%e5%ba%b7%e6%aa%a2%e6%b8%ac%ef%bc%8c%e6%99%82%e9%96%93%ef%bc%9a5%e6%9c%88/</t>
        </is>
      </c>
      <c r="N3232" s="7" t="inlineStr">
        <is>
          <t>許慧君</t>
        </is>
      </c>
    </row>
    <row r="3233" ht="118" customHeight="1">
      <c r="A3233" s="7">
        <f>TRUE()</f>
        <v/>
      </c>
      <c r="B3233" s="7" t="inlineStr">
        <is>
          <t>演講</t>
        </is>
      </c>
      <c r="C3233" s="7" t="n"/>
      <c r="D3233" s="14" t="n">
        <v>42859</v>
      </c>
      <c r="E3233" s="7" t="inlineStr">
        <is>
          <t>Colloquium20170509-Quantum optics with propagating microwaves in superconducting circuits</t>
        </is>
      </c>
      <c r="F3233" s="9" t="inlineStr">
        <is>
          <t>Colloquium
Department of Physics, NCU
Quantum optics with propagating microwaves in superconducting circuits
Speaker
Prof. Hoi, Io Chun (許耀銓)
Department of Physics, NTHU
Date 2017.05.09(Tue)
Time 14:00
Place S4-625</t>
        </is>
      </c>
      <c r="G3233" s="7" t="n"/>
      <c r="H3233" s="7" t="n"/>
      <c r="I3233" s="7" t="n"/>
      <c r="J3233" s="7" t="n"/>
      <c r="K3233" s="7" t="n"/>
      <c r="L3233" s="7" t="n"/>
      <c r="M3233" s="7" t="inlineStr">
        <is>
          <t>https://www.phy.ncu.edu.tw/news/colloquium20170509-quantum-optics-with-propagating-microwaves-in-superconducting-circuits/</t>
        </is>
      </c>
      <c r="N3233" s="7" t="inlineStr">
        <is>
          <t>許慧君</t>
        </is>
      </c>
    </row>
    <row r="3234">
      <c r="A3234" s="7">
        <f>TRUE()</f>
        <v/>
      </c>
      <c r="B3234" s="7" t="inlineStr">
        <is>
          <t>其他</t>
        </is>
      </c>
      <c r="C3234" s="7" t="n"/>
      <c r="D3234" s="14" t="n">
        <v>42858</v>
      </c>
      <c r="E3234" s="7" t="inlineStr">
        <is>
          <t>106學年度研究生新生申請暑期借住宿舍作業</t>
        </is>
      </c>
      <c r="F3234" s="7" t="inlineStr">
        <is>
          <t>http://www.ncu.edu.tw/events/showevent/eventid/4932</t>
        </is>
      </c>
      <c r="G3234" s="7" t="inlineStr">
        <is>
          <t>http://www.ncu.edu.tw/events/showevent/eventid/4932</t>
        </is>
      </c>
      <c r="H3234" s="7" t="inlineStr">
        <is>
          <t>http://www.ncu.edu.tw/events/showevent/eventid/4932</t>
        </is>
      </c>
      <c r="I3234" s="7" t="n"/>
      <c r="J3234" s="7" t="n"/>
      <c r="K3234" s="7" t="n"/>
      <c r="L3234" s="7" t="n"/>
      <c r="M3234" s="7" t="inlineStr">
        <is>
          <t>https://www.phy.ncu.edu.tw/news/106%e5%ad%b8%e5%b9%b4%e5%ba%a6%e7%a0%94%e7%a9%b6%e7%94%9f%e6%96%b0%e7%94%9f%e7%94%b3%e8%ab%8b%e6%9a%91%e6%9c%9f%e5%80%9f%e4%bd%8f%e5%ae%bf%e8%88%8d%e4%bd%9c%e6%a5%ad/</t>
        </is>
      </c>
      <c r="N3234" s="7" t="inlineStr">
        <is>
          <t>許慧君</t>
        </is>
      </c>
    </row>
    <row r="3235" ht="333" customHeight="1">
      <c r="A3235" s="7">
        <f>TRUE()</f>
        <v/>
      </c>
      <c r="B3235" s="7" t="inlineStr">
        <is>
          <t>其他</t>
        </is>
      </c>
      <c r="C3235" s="7" t="n"/>
      <c r="D3235" s="14" t="n">
        <v>42858</v>
      </c>
      <c r="E3235" s="7" t="inlineStr">
        <is>
          <t>2017物理小年會報名</t>
        </is>
      </c>
      <c r="F3235" s="9" t="inlineStr">
        <is>
          <t>小年會時間:5/21(日)
小年會地點:科學四館
報名時間:即日起至5/5(五)
報名方式:
填寫報名表(物理小年會報名表)後傳email至jedf8673@gmail.com，或將報名表下載交到科學四館205教室
請報名組別於5/14(日)前繳交一份Abstract以電子檔傳至  jedf8673@gmail.com以供評審教授準備
6.活動規則
專題發表
參加者主要為本系大三、大四的學生
第一階段(上午0830~1130)：壁報講解         地點：科四6F
每組於海報欄位前講解壁報內容，每組不超過15分鐘，請教授於回饋單或口頭上給予建議。
第二階段(下午1500~1600)：簡報報告           地點：科四625
抽籤選出3組，被抽到的組別以ppt進行簡報報告，10分鐘講解，5分鐘教授提問，每組不得超過15分鐘
實驗發表
參加者主要為本系大一、大二的學生
第一階段(上午0830~1130)：壁報講解         地點：科四6F
每組於海報欄位前講解壁報內容，每組不超過15分鐘，請教授於回饋單或口頭上給予建議。
第二階段(下午1500~1600)：簡報報告           地點：科四625
抽籤選出3組+個實驗班推派1組共6組，被抽到的組別以ppt進行簡報報告，10分鐘講解，5分鐘教授提問，每組不得超過15分鐘
20170521物理小年會流程</t>
        </is>
      </c>
      <c r="G3235" s="7" t="inlineStr">
        <is>
          <t>物理小年會報名表</t>
        </is>
      </c>
      <c r="H3235" s="7" t="inlineStr">
        <is>
          <t>http://www.phy.ncu.edu.tw/wp-content/uploads/2017/05/物理小年會報名表.docx</t>
        </is>
      </c>
      <c r="I3235" s="7" t="inlineStr">
        <is>
          <t>jedf8673@gmail.com</t>
        </is>
      </c>
      <c r="J3235" s="7" t="inlineStr">
        <is>
          <t>mailto:前繳交一份Abstract以電子檔傳至jedf8673@gmail.com</t>
        </is>
      </c>
      <c r="K3235" s="7" t="inlineStr">
        <is>
          <t>20170521物理小年會流程</t>
        </is>
      </c>
      <c r="L3235" s="7" t="inlineStr">
        <is>
          <t>http://www.phy.ncu.edu.tw/wp-content/uploads/2017/05/20170521物理小年會流程.pdf</t>
        </is>
      </c>
      <c r="M3235" s="7" t="inlineStr">
        <is>
          <t>https://www.phy.ncu.edu.tw/news/2017%e7%89%a9%e7%90%86%e5%b0%8f%e5%b9%b4%e6%9c%83%e5%a0%b1%e5%90%8d/</t>
        </is>
      </c>
      <c r="N3235" s="7" t="inlineStr">
        <is>
          <t>劉怡貞</t>
        </is>
      </c>
    </row>
    <row r="3236" ht="27" customHeight="1">
      <c r="A3236" s="7">
        <f>TRUE()</f>
        <v/>
      </c>
      <c r="B3236" s="7" t="inlineStr">
        <is>
          <t>其他</t>
        </is>
      </c>
      <c r="C3236" s="7" t="n"/>
      <c r="D3236" s="14" t="n">
        <v>42857</v>
      </c>
      <c r="E3236" s="7" t="inlineStr">
        <is>
          <t>失物招領(106.05.02)</t>
        </is>
      </c>
      <c r="F3236" s="9" t="inlineStr">
        <is>
          <t>有遺失下列物品者，請儘速至物理系辦
(S4-629)認領，未領取物品將於05.31清除。</t>
        </is>
      </c>
      <c r="G3236" s="7" t="inlineStr">
        <is>
          <t>http://www.phy.ncu.edu.tw/wp-content/uploads/2017/05/1.jpg</t>
        </is>
      </c>
      <c r="H3236" s="7" t="inlineStr">
        <is>
          <t>http://www.phy.ncu.edu.tw/wp-content/uploads/2017/05/1.jpg</t>
        </is>
      </c>
      <c r="I3236" s="7" t="inlineStr">
        <is>
          <t>http://www.phy.ncu.edu.tw/wp-content/uploads/2017/05/2.jpg</t>
        </is>
      </c>
      <c r="J3236" s="7" t="inlineStr">
        <is>
          <t>http://www.phy.ncu.edu.tw/wp-content/uploads/2017/05/2.jpg</t>
        </is>
      </c>
      <c r="K3236" s="7" t="inlineStr">
        <is>
          <t>http://www.phy.ncu.edu.tw/wp-content/uploads/2017/05/3.jpg</t>
        </is>
      </c>
      <c r="L3236" s="7" t="inlineStr">
        <is>
          <t>http://www.phy.ncu.edu.tw/wp-content/uploads/2017/05/3.jpg</t>
        </is>
      </c>
      <c r="M3236" s="7" t="inlineStr">
        <is>
          <t>https://www.phy.ncu.edu.tw/news/%e5%a4%b1%e7%89%a9%e6%8b%9b%e9%a0%98106-05-02/</t>
        </is>
      </c>
      <c r="N3236" s="7" t="inlineStr">
        <is>
          <t>許慧君</t>
        </is>
      </c>
    </row>
    <row r="3237">
      <c r="A3237" s="7">
        <f>TRUE()</f>
        <v/>
      </c>
      <c r="B3237" s="7" t="inlineStr">
        <is>
          <t>招生</t>
        </is>
      </c>
      <c r="C3237" s="7" t="n"/>
      <c r="D3237" s="14" t="n">
        <v>42857</v>
      </c>
      <c r="E3237" s="7" t="inlineStr">
        <is>
          <t>106學年度博士班考試入學可參加複試名單</t>
        </is>
      </c>
      <c r="F3237" s="7" t="inlineStr">
        <is>
          <t>106博士班考試入學複試通知函（物理）</t>
        </is>
      </c>
      <c r="G3237" s="7" t="inlineStr">
        <is>
          <t>106博士班考試入學複試通知函（物理）</t>
        </is>
      </c>
      <c r="H3237" s="7" t="inlineStr">
        <is>
          <t>http://www.phy.ncu.edu.tw/wp-content/uploads/2017/05/106博班考試入學口試通知（物理）.pdf</t>
        </is>
      </c>
      <c r="I3237" s="7" t="n"/>
      <c r="J3237" s="7" t="n"/>
      <c r="K3237" s="7" t="n"/>
      <c r="L3237" s="7" t="n"/>
      <c r="M3237" s="7" t="inlineStr">
        <is>
          <t>https://www.phy.ncu.edu.tw/news/106%e5%ad%b8%e5%b9%b4%e5%ba%a6%e5%8d%9a%e5%a3%ab%e7%8f%ad%e8%80%83%e8%a9%a6%e5%85%a5%e5%ad%b8%e5%8f%af%e5%8f%83%e5%8a%a0%e8%a4%87%e8%a9%a6%e5%90%8d%e5%96%ae/</t>
        </is>
      </c>
      <c r="N3237" s="7" t="inlineStr">
        <is>
          <t>許慧君</t>
        </is>
      </c>
    </row>
    <row r="3238">
      <c r="A3238" s="7">
        <f>TRUE()</f>
        <v/>
      </c>
      <c r="B3238" s="7" t="inlineStr">
        <is>
          <t>其他</t>
        </is>
      </c>
      <c r="C3238" s="7" t="n"/>
      <c r="D3238" s="14" t="n">
        <v>42851</v>
      </c>
      <c r="E3238" s="7" t="inlineStr">
        <is>
          <t>105學年度 中央大學畢業典禮</t>
        </is>
      </c>
      <c r="F3238" s="7" t="inlineStr">
        <is>
          <t>http://club.adm.ncu.edu.tw/graduate/</t>
        </is>
      </c>
      <c r="G3238" s="7" t="inlineStr">
        <is>
          <t>http://club.adm.ncu.edu.tw/graduate/</t>
        </is>
      </c>
      <c r="H3238" s="7" t="inlineStr">
        <is>
          <t>http://club.adm.ncu.edu.tw/graduate/</t>
        </is>
      </c>
      <c r="I3238" s="7" t="n"/>
      <c r="J3238" s="7" t="n"/>
      <c r="K3238" s="7" t="n"/>
      <c r="L3238" s="7" t="n"/>
      <c r="M3238" s="7" t="inlineStr">
        <is>
          <t>https://www.phy.ncu.edu.tw/news/105%e5%ad%b8%e5%b9%b4%e5%ba%a6-%e4%b8%ad%e5%a4%ae%e5%a4%a7%e5%ad%b8%e7%95%a2%e6%a5%ad%e5%85%b8%e7%a6%ae/</t>
        </is>
      </c>
      <c r="N3238" s="7" t="inlineStr">
        <is>
          <t>許慧君</t>
        </is>
      </c>
    </row>
    <row r="3239" ht="131" customHeight="1">
      <c r="A3239" s="7">
        <f>TRUE()</f>
        <v/>
      </c>
      <c r="B3239" s="7" t="inlineStr">
        <is>
          <t>演講</t>
        </is>
      </c>
      <c r="C3239" s="7" t="n"/>
      <c r="D3239" s="14" t="n">
        <v>42851</v>
      </c>
      <c r="E3239" s="7" t="inlineStr">
        <is>
          <t>Colloquium20170502-Magnetic micro-/nano- structures for bio-manipulations</t>
        </is>
      </c>
      <c r="F3239" s="9" t="inlineStr">
        <is>
          <t>Colloquium
Department of Physics, NCU
Magnetic micro-/nano- structures for bio-manipulations
Speaker
Prof. Zung-Hang Wei (衛榮漢)
Department of Power Mechanical Engineering,
National Tsing Hua University
Date 2017.05.02(Tue)
Time 14:00
Place S4-625</t>
        </is>
      </c>
      <c r="G3239" s="7" t="n"/>
      <c r="H3239" s="7" t="n"/>
      <c r="I3239" s="7" t="n"/>
      <c r="J3239" s="7" t="n"/>
      <c r="K3239" s="7" t="n"/>
      <c r="L3239" s="7" t="n"/>
      <c r="M3239" s="7" t="inlineStr">
        <is>
          <t>https://www.phy.ncu.edu.tw/news/colloquium20170502-magnetic-micro-nano-structures-for-bio-manipulations/</t>
        </is>
      </c>
      <c r="N3239" s="7" t="inlineStr">
        <is>
          <t>許慧君</t>
        </is>
      </c>
    </row>
    <row r="3240">
      <c r="A3240" s="7">
        <f>TRUE()</f>
        <v/>
      </c>
      <c r="B3240" s="7" t="inlineStr">
        <is>
          <t>招生</t>
        </is>
      </c>
      <c r="C3240" s="7" t="n"/>
      <c r="D3240" s="14" t="n">
        <v>42850</v>
      </c>
      <c r="E3240" s="7" t="inlineStr">
        <is>
          <t>Accepted List of NCU 2017 Fall Admission (Regular Admission Batch) for International Students</t>
        </is>
      </c>
      <c r="F3240" s="7" t="inlineStr">
        <is>
          <t>https://drive.google.com/file/d/0B-dU22-TyhBIM3pBVWlHVGpqS2M/view</t>
        </is>
      </c>
      <c r="G3240" s="7" t="inlineStr">
        <is>
          <t>https://drive.google.com/file/d/0B-dU22-TyhBIM3pBVWlHVGpqS2M</t>
        </is>
      </c>
      <c r="H3240" s="7" t="inlineStr">
        <is>
          <t>https://drive.google.com/file/d/0B-dU22-TyhBIM3pBVWlHVGpqS2M/view</t>
        </is>
      </c>
      <c r="I3240" s="7" t="n"/>
      <c r="J3240" s="7" t="n"/>
      <c r="K3240" s="7" t="n"/>
      <c r="L3240" s="7" t="n"/>
      <c r="M3240" s="7" t="inlineStr">
        <is>
          <t>https://www.phy.ncu.edu.tw/news/accepted-list-of-ncu-2017-fall-admission-regular-admission-batch-for-international-students/</t>
        </is>
      </c>
      <c r="N3240" s="7" t="inlineStr">
        <is>
          <t>許慧君</t>
        </is>
      </c>
    </row>
    <row r="3241" ht="92" customHeight="1">
      <c r="A3241" s="7">
        <f>TRUE()</f>
        <v/>
      </c>
      <c r="B3241" s="7" t="inlineStr">
        <is>
          <t>其他</t>
        </is>
      </c>
      <c r="C3241" s="7" t="n"/>
      <c r="D3241" s="14" t="n">
        <v>42849</v>
      </c>
      <c r="E3241" s="7" t="inlineStr">
        <is>
          <t>105學年度畢業生歸還學位服相關事宜</t>
        </is>
      </c>
      <c r="F3241" s="9" t="inlineStr">
        <is>
          <t>一、本（105）學年度畢業典禮預計於106年6月3日中午12:00時結束，當日可歸還學位服時間自中午12時至下午21:30分，還服地點位於大講堂地下室。
二、畢業典禮當日未歸還者，請於6月5日~13日之上班時間，每日上午9:00~11:30及下午13:30~16:30，逕至大講堂地下室辦理歸還。
三、因故無法畢業之同學，亦請於上述時間歸還。
四、未依規定期限內歸還學位服者，依本校學位服借用辦法第六條規定予以罰款(詳附件)；另基於人身安全及愛惜公物，學士帽請勿空拋，如有損壞應照價賠償。</t>
        </is>
      </c>
      <c r="G3241" s="7" t="n"/>
      <c r="H3241" s="7" t="n"/>
      <c r="I3241" s="7" t="n"/>
      <c r="J3241" s="7" t="n"/>
      <c r="K3241" s="7" t="n"/>
      <c r="L3241" s="7" t="n"/>
      <c r="M3241" s="7" t="inlineStr">
        <is>
          <t>https://www.phy.ncu.edu.tw/news/105%e5%ad%b8%e5%b9%b4%e5%ba%a6%e7%95%a2%e6%a5%ad%e7%94%9f%e6%ad%b8%e9%82%84%e5%ad%b8%e4%bd%8d%e6%9c%8d%e7%9b%b8%e9%97%9c%e4%ba%8b%e5%ae%9c/</t>
        </is>
      </c>
      <c r="N3241" s="7" t="inlineStr">
        <is>
          <t>許慧君</t>
        </is>
      </c>
    </row>
    <row r="3242" ht="144" customHeight="1">
      <c r="A3242" s="7">
        <f>TRUE()</f>
        <v/>
      </c>
      <c r="B3242" s="7" t="inlineStr">
        <is>
          <t>其他</t>
        </is>
      </c>
      <c r="C3242" s="7" t="n"/>
      <c r="D3242" s="14" t="n">
        <v>42849</v>
      </c>
      <c r="E3242" s="7" t="inlineStr">
        <is>
          <t>大學部甲、乙制課程抵免及重複修習規定</t>
        </is>
      </c>
      <c r="F3242" s="9" t="inlineStr">
        <is>
          <t>修習乙制的學生若已修過基物I至基物IV，若再選修力學、電磁學、熱物理或量子物理，所得學分不能計入畢業學分。反之亦然。
*本系雙軌制實施細則規定如下：
第五條 甲制與乙制學分抵免
一、 修甲制抵乙制：普通物理(上)及力學抵修基礎物理I、普通物理(下)及電磁學抵修基礎物理II、熱物理抵修基礎物理III、量子物理抵修基礎物理IV。
二、 修乙制抵甲制：基礎物理I抵修普通物理(上)或力學、基礎物理II抵修普通物理(下)或電磁學、基礎物理III抵修熱物理、基礎物理IV抵修量子物理。
三、 轉系生及轉學生建議參加傳統課程。
四、 甲、乙類可抵免的課程重複修習，不能列入畢業學分。
物理學系大學部雙軌制實施細則1050426</t>
        </is>
      </c>
      <c r="G3242" s="7" t="inlineStr">
        <is>
          <t>物理學系大學部雙軌制實施細則1050426</t>
        </is>
      </c>
      <c r="H3242" s="7" t="inlineStr">
        <is>
          <t>http://www.phy.ncu.edu.tw/wp-content/uploads/2013/09/物理學系大學部雙軌制實施細則1050426.pdf</t>
        </is>
      </c>
      <c r="I3242" s="7" t="n"/>
      <c r="J3242" s="7" t="n"/>
      <c r="K3242" s="7" t="n"/>
      <c r="L3242" s="7" t="n"/>
      <c r="M3242" s="7" t="inlineStr">
        <is>
          <t>https://www.phy.ncu.edu.tw/news/%e5%a4%a7%e5%ad%b8%e9%83%a8%e7%94%b2%e3%80%81%e4%b9%99%e5%88%b6%e8%aa%b2%e7%a8%8b%e6%8a%b5%e5%85%8d%e5%8f%8a%e9%87%8d%e8%a4%87%e4%bf%ae%e7%bf%92%e8%a6%8f%e5%ae%9a/</t>
        </is>
      </c>
      <c r="N3242" s="7" t="inlineStr">
        <is>
          <t>吳菁穗</t>
        </is>
      </c>
    </row>
    <row r="3243" ht="381" customHeight="1">
      <c r="A3243" s="7">
        <f>TRUE()</f>
        <v/>
      </c>
      <c r="B3243" s="7" t="inlineStr">
        <is>
          <t>其他</t>
        </is>
      </c>
      <c r="C3243" s="7" t="n"/>
      <c r="D3243" s="14" t="n">
        <v>42849</v>
      </c>
      <c r="E3243" s="7" t="inlineStr">
        <is>
          <t>105學年度物理學系乙類學生畢業論文口試注意事項</t>
        </is>
      </c>
      <c r="F3243" s="9" t="inlineStr">
        <is>
          <t>物理學系乙類學生畢業論文口試注意事項
口試申請時間：即日起至106/06/16。
口試完成時間：106/06/22（6/23為學期成績繳交期限）。
表單下載：物理系網頁(http://www.phy.ncu.edu.tw/)-系所簡介-系所規章-大學部相關規章：
乙類學生畢業論文口試申請表
乙類學生論文指導教授推薦書
乙類學生論文口試評分條
乙類學生論文口試評定報告單
**時間、工作項目 ((下列相關表單如有電子檔，相關資料（如姓名、論文題目.等）請用電腦繕打，盡量避免手寫字體（簽名除外）)。
*口試前一週：
一、備妥下列文件經指導教授簽名後送至系辦申請：
1. 論文口試申請表：請預先填好姓名、學號、電話、口試日期、論文題目、口試委員資料（姓名、最高學歷（寫明學校名稱）-博士或碩士、服務單位- XX 大學 XX 系/中研 院 XX 所、職稱-教授/副教授/助理教授/研究員/副研究員/助理研究員）、備註欄註明『指導教授』及 『主持人』。
2. 指導教授推薦書。
二、向系辦許小姐登記借用口試場地。
*口試當天：
備妥下列文件給口試委員簽名：
1. 論文口試評定報告單
2. 論文口試評分條
*口試完三天內
繳回（或提醒指導老師繳回）下列文件給系辦 ：
1. 論文口試評定報告單
2. 論文口試評分條（黏貼在一張空白 A4 紙上）
備註：
1.如口試評定報告單上的論文名稱與先前論文口申請表上不同，請指導教授於口試評定報告單上的論文題目旁簽名。
2.口試評定報告單上的論文口試成績為當學期「論文研習與撰寫」課程之學期成績。</t>
        </is>
      </c>
      <c r="G3243" s="7" t="n"/>
      <c r="H3243" s="7" t="n"/>
      <c r="I3243" s="7" t="n"/>
      <c r="J3243" s="7" t="n"/>
      <c r="K3243" s="7" t="n"/>
      <c r="L3243" s="7" t="n"/>
      <c r="M3243" s="7" t="inlineStr">
        <is>
          <t>https://www.phy.ncu.edu.tw/news/105%e5%ad%b8%e5%b9%b4%e5%ba%a6%e7%89%a9%ef%a7%a4%e5%ad%b8%e7%b3%bb%e4%b9%99%e9%a1%9e%e5%ad%b8%e7%94%9f%e7%95%a2%e6%a5%ad%e8%ab%96%e6%96%87%e5%8f%a3%e8%a9%a6%e6%b3%a8%e6%84%8f%e4%ba%8b%e9%a0%85/</t>
        </is>
      </c>
      <c r="N3243" s="7" t="inlineStr">
        <is>
          <t>吳菁穗</t>
        </is>
      </c>
    </row>
    <row r="3244" ht="369" customHeight="1">
      <c r="A3244" s="7">
        <f>TRUE()</f>
        <v/>
      </c>
      <c r="B3244" s="7" t="inlineStr">
        <is>
          <t>其他</t>
        </is>
      </c>
      <c r="C3244" s="7" t="n"/>
      <c r="D3244" s="14" t="n">
        <v>42845</v>
      </c>
      <c r="E3244" s="7" t="inlineStr">
        <is>
          <t>公告2017第十六屆吳大猷科學營訊息</t>
        </is>
      </c>
      <c r="F3244" s="9" t="inlineStr">
        <is>
          <t>【吳大猷科學營】財團法人吳大猷學術基金會  http://140.109.103.221/~tywufund/camp/2017/index.htm
時間 ：106年7月30日~8月4日
地點： 新竹北埔麻布山林
主題：
人類的未來發展：從生命科學的觀點談起 (Future Development of Human Being: From the Perspective of Life Science)
參加對象：
臺灣各大學生命科學、醫學、天文物理等相關學系升大二、大三、大四、及升研一學生得申請報名。預計有七十個名額。
大陸、香港及澳門學員另外遴選。
報名方式及費用：
請檢附以下資料，郵寄至吳大猷學術基金會聯絡處進行遴選，遴選結果於106年5月下旬通知入選者。營隊參加費用為三千元。
報名表(下載)。
大學歷年成績單一份。
繳交一篇一千字以內的短文，敘述自身對這個領域的認識及背景、或對某位講座研究內容的興趣、或教師的推薦信(下載)，以幫助甄選。
報名截止日期： 106年5月15日（含），郵戳為憑。
主辦單位：財團法人吳大猷學術基金會
合辦單位：中央研究院科學教育推動委員會
贊助單位：教育部、科技部、台積電文教基金會
協辦單位：國立自然科學博物館
聯絡方式：
吳大猷學術基金會 梁小姐
Tel：02-2783-5386 02-2652-2102
Fax：02-2783-3654
地址：11529台北市南港區研究院路二段128號 中研院物理所4樓 吳大猷紀念館
E-mail：wtyfnd@ms61.hinet.net</t>
        </is>
      </c>
      <c r="G3244" s="7" t="inlineStr">
        <is>
          <t>http://140.109.103.221/~tywufund/camp/2017/index.htm</t>
        </is>
      </c>
      <c r="H3244" s="7" t="inlineStr">
        <is>
          <t>http://140.109.103.221/~tywufund/camp/2017/index.htm</t>
        </is>
      </c>
      <c r="I3244" s="7" t="inlineStr">
        <is>
          <t>下載</t>
        </is>
      </c>
      <c r="J3244" s="7" t="inlineStr">
        <is>
          <t>http://140.109.103.221/~tywufund/download/camp/2017/registration.doc</t>
        </is>
      </c>
      <c r="K3244" s="7" t="inlineStr">
        <is>
          <t>下載</t>
        </is>
      </c>
      <c r="L3244" s="7" t="inlineStr">
        <is>
          <t>http://140.109.103.221/~tywufund/download/camp/2017/recommendation.doc</t>
        </is>
      </c>
      <c r="M3244" s="7" t="inlineStr">
        <is>
          <t>https://www.phy.ncu.edu.tw/news/%e5%85%ac%e5%91%8a2017%e7%ac%ac%e5%8d%81%e5%85%ad%e5%b1%86%e5%90%b3%e5%a4%a7%e7%8c%b7%e7%a7%91%e5%ad%b8%e7%87%9f%e8%a8%8a%e6%81%af/</t>
        </is>
      </c>
      <c r="N3244" s="7" t="inlineStr">
        <is>
          <t>劉怡貞</t>
        </is>
      </c>
    </row>
    <row r="3245" ht="118" customHeight="1">
      <c r="A3245" s="7">
        <f>TRUE()</f>
        <v/>
      </c>
      <c r="B3245" s="7" t="inlineStr">
        <is>
          <t>演講</t>
        </is>
      </c>
      <c r="C3245" s="7" t="n"/>
      <c r="D3245" s="14" t="n">
        <v>42845</v>
      </c>
      <c r="E3245" s="7" t="inlineStr">
        <is>
          <t>Colloquium20170425-Ultralight Axion Dark Matter — Impact on Dark Halo Structure</t>
        </is>
      </c>
      <c r="F3245" s="9" t="inlineStr">
        <is>
          <t>Colloquium
Department of Physics, NCU
Ultralight Axion Dark Matter — Impact on Dark Halo Structure
Speaker
Prof. Cheung, Kingman (張敬民)
Department of Physics, NTHU
Date 2017.04.25(Tue)
Time 14:00
Place S4-625</t>
        </is>
      </c>
      <c r="G3245" s="7" t="n"/>
      <c r="H3245" s="7" t="n"/>
      <c r="I3245" s="7" t="n"/>
      <c r="J3245" s="7" t="n"/>
      <c r="K3245" s="7" t="n"/>
      <c r="L3245" s="7" t="n"/>
      <c r="M3245" s="7" t="inlineStr">
        <is>
          <t>https://www.phy.ncu.edu.tw/news/colloquium20170425-ultralight-axion-dark-matter-impact-on-dark-halo-structure/</t>
        </is>
      </c>
      <c r="N3245" s="7" t="inlineStr">
        <is>
          <t>許慧君</t>
        </is>
      </c>
    </row>
    <row r="3246" ht="248" customHeight="1">
      <c r="A3246" s="7">
        <f>TRUE()</f>
        <v/>
      </c>
      <c r="B3246" s="7" t="inlineStr">
        <is>
          <t>招生</t>
        </is>
      </c>
      <c r="C3246" s="7" t="n"/>
      <c r="D3246" s="14" t="n">
        <v>42844</v>
      </c>
      <c r="E3246" s="7" t="inlineStr">
        <is>
          <t>106/04/27(四)OPEN HOUSE物理系參觀日</t>
        </is>
      </c>
      <c r="F3246" s="9" t="inlineStr">
        <is>
          <t>2017 中央大學物理系OPEN HOUSE DAY 
日期：106年4月27日(四)
地點：中央大學健雄館6樓 627室
對象：繁星推薦及個人申請考生
流程：
11:30 - 13:00：聚餐、座談
13:00 - 14:00：參觀中大物理系實驗物理 課程教學
14:00 - 15:00：參觀研究實驗室(Group A : 強場物理與超快技術實驗室、光梳雷射光譜實驗室、生物物理實驗室；
..........................................Group B :低溫物理實驗室、凝態物理實驗室、高能物理實驗室)
15:00 - 15:30：參觀實驗物理教學實驗室
15:30 - 16:00：總結座談
備註：
當日備有午餐，有意願參加者請於106年4月26日（三）前以傳真、電話或 Email方式回覆：
考生姓名、參加人數、葷食或素食。俾便統計人數。
傳真：（03）425-1175；
電話：（03）422-7151轉分機65300吳小姐；
E-mail：cswu@ncu.edu.tw</t>
        </is>
      </c>
      <c r="G3246" s="7" t="n"/>
      <c r="H3246" s="7" t="n"/>
      <c r="I3246" s="7" t="n"/>
      <c r="J3246" s="7" t="n"/>
      <c r="K3246" s="7" t="n"/>
      <c r="L3246" s="7" t="n"/>
      <c r="M3246" s="7" t="inlineStr">
        <is>
          <t>https://www.phy.ncu.edu.tw/news/1060427%e5%9b%9bopen-house%e7%89%a9%e7%90%86%e7%b3%bb%e5%8f%83%e8%a7%80%e6%97%a5/</t>
        </is>
      </c>
      <c r="N3246" s="7" t="inlineStr">
        <is>
          <t>吳菁穗</t>
        </is>
      </c>
    </row>
    <row r="3247" ht="118" customHeight="1">
      <c r="A3247" s="7">
        <f>TRUE()</f>
        <v/>
      </c>
      <c r="B3247" s="7" t="inlineStr">
        <is>
          <t>其他</t>
        </is>
      </c>
      <c r="C3247" s="7" t="n"/>
      <c r="D3247" s="14" t="n">
        <v>42842</v>
      </c>
      <c r="E3247" s="7" t="inlineStr">
        <is>
          <t>冷氣清洗保養公告</t>
        </is>
      </c>
      <c r="F3247" s="9" t="inlineStr">
        <is>
          <t>時間：4/20(四).4/21(五)
健雄館
 二樓：202、204、208、209
 三樓：308
 五樓：517
 六樓：604、622、626、627交誼廳、630、634
 七樓：728
教學館：101教室
進行冷氣清洗保養作業，其間略有噪音，不便之處請多諒解。</t>
        </is>
      </c>
      <c r="G3247" s="7" t="n"/>
      <c r="H3247" s="7" t="n"/>
      <c r="I3247" s="7" t="n"/>
      <c r="J3247" s="7" t="n"/>
      <c r="K3247" s="7" t="n"/>
      <c r="L3247" s="7" t="n"/>
      <c r="M3247" s="7" t="inlineStr">
        <is>
          <t>https://www.phy.ncu.edu.tw/news/%e5%86%b7%e6%b0%a3%e6%b8%85%e6%b4%97%e4%bf%9d%e9%a4%8a%e5%85%ac%e5%91%8a/</t>
        </is>
      </c>
      <c r="N3247" s="7" t="inlineStr">
        <is>
          <t>許慧君</t>
        </is>
      </c>
    </row>
    <row r="3248" ht="309" customHeight="1">
      <c r="A3248" s="7">
        <f>TRUE()</f>
        <v/>
      </c>
      <c r="B3248" s="7" t="inlineStr">
        <is>
          <t>演講</t>
        </is>
      </c>
      <c r="C3248" s="7" t="n"/>
      <c r="D3248" s="14" t="n">
        <v>42837</v>
      </c>
      <c r="E3248" s="7" t="inlineStr">
        <is>
          <t>Colloquium20170418-Nanostructure-enabled platforms for molecular analysis and bacteria study</t>
        </is>
      </c>
      <c r="F3248" s="9" t="inlineStr">
        <is>
          <t>Colloquium
Department of Physics, NCU
Nanostructure-enabled platforms for molecular analysis and bacteria study
Speaker
Prof. Chia-Fu Chou (周家復)
Institute of Physics, Academia Sinica
Date 2017.04.18(Tue)
Time 14:00
Place S4-625
In recent years, we have developed a few nanostructure-enabled platforms for the manipulation and analysis of biomolecules and bacteria: (1) sub-30 nm insulating nanoconstriction operating under the balance of negative dielectrophoresis (DEP), electrophoresis, and electroosmosis, serves as molecular dam, enables protein enrichment of 105-fold in 20 seconds [1], which can then be coupled with graphene-modified electrodes for sensitive electrochemical detection of peptides, cancer biomarkers, and cortisol [2-4]; (2) an array of electrode nanogaps with sub-10 nm gap size function as templates for AC DEP-based molecular trapping, plasmonic hot spots for surface-enhanced Raman spectroscopy as well as electronic measurements, and fluorescence imaging, demonstrated with protein R-phycoerythrin [5] and Alzheimer’s disease candidate biomarkers A-beta 40 and 42 peptides; (3) a sub-nanoliter fluidic nanochannels is developed on germanium for attenuated total reflection infrared (ATR-IR) Spectroscopy [6]; and (4) periodic structures of micro-nanofluidic junctions may be used to study physical stress-induced morphological plasticity of bacteria [7]. Our platforms open up simple ways for molecular and cellular biophysics study.</t>
        </is>
      </c>
      <c r="G3248" s="7" t="n"/>
      <c r="H3248" s="7" t="n"/>
      <c r="I3248" s="7" t="n"/>
      <c r="J3248" s="7" t="n"/>
      <c r="K3248" s="7" t="n"/>
      <c r="L3248" s="7" t="n"/>
      <c r="M3248" s="7" t="inlineStr">
        <is>
          <t>https://www.phy.ncu.edu.tw/news/colloquium20170418-nanostructure-enabled-platforms-for-molecular-analysis-and-bacteria-study/</t>
        </is>
      </c>
      <c r="N3248" s="7" t="inlineStr">
        <is>
          <t>許慧君</t>
        </is>
      </c>
    </row>
    <row r="3249" ht="248" customHeight="1">
      <c r="A3249" s="7">
        <f>TRUE()</f>
        <v/>
      </c>
      <c r="B3249" s="7" t="inlineStr">
        <is>
          <t>演講</t>
        </is>
      </c>
      <c r="C3249" s="7" t="n"/>
      <c r="D3249" s="14" t="n">
        <v>42836</v>
      </c>
      <c r="E3249" s="7" t="inlineStr">
        <is>
          <t>Talk20170414-Quantum theory for pulse propagation in electromagnetically-induced- transparency media beyond the adiabatic approximation</t>
        </is>
      </c>
      <c r="F3249" s="9" t="inlineStr">
        <is>
          <t>Department of Physics, NCU
Title
Quantum theory for pulse propagation in electromagnetically-induced- transparency media beyond the adiabatic approximation
Speaker
Dr. You-Lin Chuang (莊又霖)
National Center for Theoretical Sciences
Date 2017.04.14 (Fri)
Time 14:00
Place 健雄館S4-621
Abstract:
Beyond the adiabatic approximation, quantum theory of optical pulse interacting with Λ -type configuration atomic media under electromagnetically induced transparency (EIT) condition has been investigated. We consider general situations including ground state and excited state decoherences which introduces extra quantum noises into probe field, studying the slow light as well as storage and retrieval for output squeezed pulse. With the controllable physical quantities, coupling field strength and optical depth of EIT media, we study the output quadrature variance of probe field and demonstrate that the quantum squeezing could be preserved with stronger coupling strength.</t>
        </is>
      </c>
      <c r="G3249" s="7" t="n"/>
      <c r="H3249" s="7" t="n"/>
      <c r="I3249" s="7" t="n"/>
      <c r="J3249" s="7" t="n"/>
      <c r="K3249" s="7" t="n"/>
      <c r="L3249" s="7" t="n"/>
      <c r="M3249" s="7" t="inlineStr">
        <is>
          <t>https://www.phy.ncu.edu.tw/news/talk20170414-quantum-theory-for-pulse-propagation-in-electromagnetically-induced-transparency-media-beyond-the-adiabatic-approximation/</t>
        </is>
      </c>
      <c r="N3249" s="7" t="inlineStr">
        <is>
          <t>許慧君</t>
        </is>
      </c>
    </row>
    <row r="3250" ht="27" customHeight="1">
      <c r="A3250" s="7">
        <f>TRUE()</f>
        <v/>
      </c>
      <c r="B3250" s="7" t="inlineStr">
        <is>
          <t>其他</t>
        </is>
      </c>
      <c r="C3250" s="7" t="n"/>
      <c r="D3250" s="14" t="n">
        <v>42831</v>
      </c>
      <c r="E3250" s="7" t="inlineStr">
        <is>
          <t>失物招領(106.04.06)</t>
        </is>
      </c>
      <c r="F3250" s="9" t="inlineStr">
        <is>
          <t>有遺失下列物品者，請儘速至物理系辦
(S4-629)認領，未領取物品將於04.30清除。</t>
        </is>
      </c>
      <c r="G3250" s="7" t="inlineStr">
        <is>
          <t>http://www.phy.ncu.edu.tw/wp-content/uploads/2017/04/1776169</t>
        </is>
      </c>
      <c r="H3250" s="7" t="inlineStr">
        <is>
          <t>http://www.phy.ncu.edu.tw/wp-content/uploads/2017/04/17761693_762450180599638_432020339_o.jpg</t>
        </is>
      </c>
      <c r="I3250" s="7" t="inlineStr">
        <is>
          <t>http://www.phy.ncu.edu.tw/wp-content/uploads/2017/04/1777661</t>
        </is>
      </c>
      <c r="J3250" s="7" t="inlineStr">
        <is>
          <t>http://www.phy.ncu.edu.tw/wp-content/uploads/2017/04/17776611_762450097266313_251010516_o.jpg</t>
        </is>
      </c>
      <c r="K3250" s="7" t="inlineStr">
        <is>
          <t>http://www.phy.ncu.edu.tw/wp-content/uploads/2017/04/1779737</t>
        </is>
      </c>
      <c r="L3250" s="7" t="inlineStr">
        <is>
          <t>http://www.phy.ncu.edu.tw/wp-content/uploads/2017/04/17797374_762450167266306_1756191346_o.jpg</t>
        </is>
      </c>
      <c r="M3250" s="7" t="inlineStr">
        <is>
          <t>https://www.phy.ncu.edu.tw/news/%e5%a4%b1%e7%89%a9%e6%8b%9b%e9%a0%98106-04-06/</t>
        </is>
      </c>
      <c r="N3250" s="7" t="inlineStr">
        <is>
          <t>許慧君</t>
        </is>
      </c>
    </row>
    <row r="3251" ht="66" customHeight="1">
      <c r="A3251" s="7">
        <f>TRUE()</f>
        <v/>
      </c>
      <c r="B3251" s="7" t="inlineStr">
        <is>
          <t>招生</t>
        </is>
      </c>
      <c r="C3251" s="7" t="n"/>
      <c r="D3251" s="14" t="n">
        <v>42824</v>
      </c>
      <c r="E3251" s="7" t="inlineStr">
        <is>
          <t>106學年度大學個人申請入學【逕予錄取】名單</t>
        </is>
      </c>
      <c r="F3251" s="9" t="inlineStr">
        <is>
          <t>106學年度大學個人申請入學【逕予錄取】名單
網路榜單(請點選)：106學年度大學個人申請逕予錄取榜單
紙本榜單公告於本校行政大樓3樓公布欄。
錄取通知將於3月30日以限時掛號寄出，敬請注意收件！
逕予錄取生免參加本系於4/15（六）舉行之第二階段指定項目甄試。</t>
        </is>
      </c>
      <c r="G3251" s="7" t="inlineStr">
        <is>
          <t>106學年度大學個人申請逕予錄取榜單</t>
        </is>
      </c>
      <c r="H3251" s="7" t="inlineStr">
        <is>
          <t>http://pdc.adm.ncu.edu.tw/postM/post/adm/016_Priority2/pass_016.htm</t>
        </is>
      </c>
      <c r="I3251" s="7" t="n"/>
      <c r="J3251" s="7" t="n"/>
      <c r="K3251" s="7" t="n"/>
      <c r="L3251" s="7" t="n"/>
      <c r="M3251" s="7" t="inlineStr">
        <is>
          <t>https://www.phy.ncu.edu.tw/news/106%e5%ad%b8%e5%b9%b4%e5%ba%a6%e5%a4%a7%e5%ad%b8%e5%80%8b%e4%ba%ba%e7%94%b3%e8%ab%8b%e5%85%a5%e5%ad%b8%e3%80%90%e9%80%95%e4%ba%88%e9%8c%84%e5%8f%96%e3%80%91%e5%90%8d%e5%96%ae/</t>
        </is>
      </c>
      <c r="N3251" s="7" t="inlineStr">
        <is>
          <t>吳菁穗</t>
        </is>
      </c>
    </row>
    <row r="3252">
      <c r="A3252" s="7">
        <f>TRUE()</f>
        <v/>
      </c>
      <c r="B3252" s="7" t="inlineStr">
        <is>
          <t>招生</t>
        </is>
      </c>
      <c r="C3252" s="7" t="n"/>
      <c r="D3252" s="14" t="n">
        <v>42822</v>
      </c>
      <c r="E3252" s="7" t="inlineStr">
        <is>
          <t>學生逕行修讀物理系博士學位申請公告Direct Admission to a Doctoral Degree in Physics-106.04</t>
        </is>
      </c>
      <c r="F3252" s="7" t="inlineStr">
        <is>
          <t>學生逕行修讀物理系博士學位申請公告Direct Admission to a Doctoral Degree in Physics-106.04</t>
        </is>
      </c>
      <c r="G3252" s="7" t="inlineStr">
        <is>
          <t>學生逕行修讀物理系博士學位申請公告Direct Admission to a Doctoral Degree in Ph</t>
        </is>
      </c>
      <c r="H3252" s="7" t="inlineStr">
        <is>
          <t>http://www.phy.ncu.edu.tw/wp-content/uploads/2017/03/學生逕行修讀物理系博士學位申請公告Direct-Admission-to-a-Doctoral-Degree-in-Physics-106.04.pdf</t>
        </is>
      </c>
      <c r="I3252" s="7" t="n"/>
      <c r="J3252" s="7" t="n"/>
      <c r="K3252" s="7" t="n"/>
      <c r="L3252" s="7" t="n"/>
      <c r="M3252" s="7" t="inlineStr">
        <is>
          <t>https://www.phy.ncu.edu.tw/news/%e5%ad%b8%e7%94%9f%e9%80%95%e8%a1%8c%e4%bf%ae%e8%ae%80%e7%89%a9%e7%90%86%e7%b3%bb%e5%8d%9a%e5%a3%ab%e5%ad%b8%e4%bd%8d%e7%94%b3%e8%ab%8b%e5%85%ac%e5%91%8adirect-admission-to-a-doctoral-degree-in-phys-3/</t>
        </is>
      </c>
      <c r="N3252" s="7" t="inlineStr">
        <is>
          <t>許慧君</t>
        </is>
      </c>
    </row>
    <row r="3253" ht="118" customHeight="1">
      <c r="A3253" s="7">
        <f>TRUE()</f>
        <v/>
      </c>
      <c r="B3253" s="7" t="inlineStr">
        <is>
          <t>其他</t>
        </is>
      </c>
      <c r="C3253" s="7" t="n"/>
      <c r="D3253" s="14" t="n">
        <v>42822</v>
      </c>
      <c r="E3253" s="7" t="inlineStr">
        <is>
          <t>105(二)課程停修申請至 5 月 12 日止</t>
        </is>
      </c>
      <c r="F3253" s="9" t="inlineStr">
        <is>
          <t>105(二)學期課程停修申請截止日至 5 月 12 日止，請辦理的同學於 5 月 12 日17:00前完成相關手續並將申請單送至課務組，逾期不受理。
1.停修條件：
學生申請停修課程，一學期以一科為限，惟停修後之學分數不得少於每學期應修最低學分數。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請於公告辦理停修期間至選課系統→課程加退選→停修課程申請表→列印申請表，經任課老師及系（所、專班、學位學程）主管簽章後，於期限內送回課務組辦理。</t>
        </is>
      </c>
      <c r="G3253" s="7" t="n"/>
      <c r="H3253" s="7" t="n"/>
      <c r="I3253" s="7" t="n"/>
      <c r="J3253" s="7" t="n"/>
      <c r="K3253" s="7" t="n"/>
      <c r="L3253" s="7" t="n"/>
      <c r="M3253" s="7" t="inlineStr">
        <is>
          <t>https://www.phy.ncu.edu.tw/news/105%e4%ba%8c%e8%aa%b2%e7%a8%8b%e5%81%9c%e4%bf%ae%e7%94%b3%e8%ab%8b%e8%87%b3-5-%e6%9c%88-12-%e6%97%a5%e6%ad%a2/</t>
        </is>
      </c>
      <c r="N3253" s="7" t="inlineStr">
        <is>
          <t>許慧君</t>
        </is>
      </c>
    </row>
    <row r="3254" ht="66" customHeight="1">
      <c r="A3254" s="7">
        <f>TRUE()</f>
        <v/>
      </c>
      <c r="B3254" s="7" t="inlineStr">
        <is>
          <t>招生</t>
        </is>
      </c>
      <c r="C3254" s="7" t="n"/>
      <c r="D3254" s="14" t="n">
        <v>42818</v>
      </c>
      <c r="E3254" s="7" t="inlineStr">
        <is>
          <t>106學年度大學個人申請入學第二階段指定項目甄試通知</t>
        </is>
      </c>
      <c r="F3254" s="9" t="inlineStr">
        <is>
          <t>106學年度大學個人申請入學第二階段指定項目甄試通知函內容如附檔，敬請查閱。
通知函正本於106年3月24日以限時掛號寄出，敬請注意收件，謝謝！
備註：為顧及全體考生之權益及公平性，面試時間公告後不得要求更改。
106個人申請 指定項目甄試函
NCU交通路線圖及學校平面圖</t>
        </is>
      </c>
      <c r="G3254" s="7" t="inlineStr">
        <is>
          <t>106個人申請 指定項目甄試函</t>
        </is>
      </c>
      <c r="H3254" s="7" t="inlineStr">
        <is>
          <t>http://www.phy.ncu.edu.tw/wp-content/uploads/2017/03/106個人申請-指定項目甄試函.pdf</t>
        </is>
      </c>
      <c r="I3254" s="7" t="inlineStr">
        <is>
          <t>NCU交通路線圖及學校平面圖</t>
        </is>
      </c>
      <c r="J3254" s="7" t="inlineStr">
        <is>
          <t>http://www.phy.ncu.edu.tw/wp-content/uploads/2017/03/交通路線圖及學校平面圖.pdf</t>
        </is>
      </c>
      <c r="K3254" s="7" t="n"/>
      <c r="L3254" s="7" t="n"/>
      <c r="M3254" s="7" t="inlineStr">
        <is>
          <t>https://www.phy.ncu.edu.tw/news/106%e5%ad%b8%e5%b9%b4%e5%ba%a6%e5%a4%a7%e5%ad%b8%e5%80%8b%e4%ba%ba%e7%94%b3%e8%ab%8b%e5%85%a5%e5%ad%b8%e7%ac%ac%e4%ba%8c%e9%9a%8e%e6%ae%b5%e6%8c%87%e5%ae%9a%e9%a0%85%e7%9b%ae%e7%94%84%e8%a9%a6/</t>
        </is>
      </c>
      <c r="N3254" s="7" t="inlineStr">
        <is>
          <t>吳菁穗</t>
        </is>
      </c>
    </row>
    <row r="3255">
      <c r="A3255" s="7">
        <f>TRUE()</f>
        <v/>
      </c>
      <c r="B3255" s="7" t="inlineStr">
        <is>
          <t>研討會</t>
        </is>
      </c>
      <c r="C3255" s="7" t="n"/>
      <c r="D3255" s="14" t="n">
        <v>42818</v>
      </c>
      <c r="E3255" s="7" t="inlineStr">
        <is>
          <t>2017年中央研究院物理研究所暑期學生研究計畫</t>
        </is>
      </c>
      <c r="F3255" s="7" t="inlineStr">
        <is>
          <t>2017年中央研究院物理研究所暑期大學生研習計劃(ASIoP_2017_Summer_Student_Program)</t>
        </is>
      </c>
      <c r="G3255" s="7" t="inlineStr">
        <is>
          <t>2017年中央研究院物理研究所暑期大學生研習計劃(ASIoP_2017_Summer_Student_Program)</t>
        </is>
      </c>
      <c r="H3255" s="7" t="inlineStr">
        <is>
          <t>http://www.phy.ncu.edu.tw/wp-content/uploads/2017/03/2017年中央研究院物理研究所暑期大學生研習計劃ASIoP_2017_Summer_Student_Program.pdf</t>
        </is>
      </c>
      <c r="I3255" s="7" t="n"/>
      <c r="J3255" s="7" t="n"/>
      <c r="K3255" s="7" t="n"/>
      <c r="L3255" s="7" t="n"/>
      <c r="M3255" s="7" t="inlineStr">
        <is>
          <t>https://www.phy.ncu.edu.tw/news/2017%e5%b9%b4%e4%b8%ad%e5%a4%ae%e7%a0%94%e7%a9%b6%e9%99%a2%e7%89%a9%e7%90%86%e7%a0%94%e7%a9%b6%e6%89%80%e6%9a%91%e6%9c%9f%e5%ad%b8%e7%94%9f%e7%a0%94%e7%a9%b6%e8%a8%88%e7%95%ab/</t>
        </is>
      </c>
      <c r="N3255" s="7" t="inlineStr">
        <is>
          <t>許慧君</t>
        </is>
      </c>
    </row>
    <row r="3256" ht="118" customHeight="1">
      <c r="A3256" s="7">
        <f>TRUE()</f>
        <v/>
      </c>
      <c r="B3256" s="7" t="inlineStr">
        <is>
          <t>演講</t>
        </is>
      </c>
      <c r="C3256" s="7" t="n"/>
      <c r="D3256" s="14" t="n">
        <v>42818</v>
      </c>
      <c r="E3256" s="7" t="inlineStr">
        <is>
          <t>Colloquium20170328-Latest first-principles studies of spin-crossover minerals in the Earth's lower mantle</t>
        </is>
      </c>
      <c r="F3256" s="9" t="inlineStr">
        <is>
          <t>Colloquium
Department of Physics, NCU
Latest first-principles studies of spin-crossover minerals in the Earth's lower mantle
Speaker
Prof. Han Hsu (徐翰)
Department of Physics, NCU
Date 2017.03.28(Tue)
Time 14:00
Place S4-625</t>
        </is>
      </c>
      <c r="G3256" s="7" t="n"/>
      <c r="H3256" s="7" t="n"/>
      <c r="I3256" s="7" t="n"/>
      <c r="J3256" s="7" t="n"/>
      <c r="K3256" s="7" t="n"/>
      <c r="L3256" s="7" t="n"/>
      <c r="M3256" s="7" t="inlineStr">
        <is>
          <t>https://www.phy.ncu.edu.tw/news/colloquium20170328-latest-first-principles-studies-of-spin-crossover-minerals-in-the-earths-lower-mantle/</t>
        </is>
      </c>
      <c r="N3256" s="7" t="inlineStr">
        <is>
          <t>許慧君</t>
        </is>
      </c>
    </row>
    <row r="3257">
      <c r="A3257" s="7">
        <f>TRUE()</f>
        <v/>
      </c>
      <c r="B3257" s="7" t="inlineStr">
        <is>
          <t>其他</t>
        </is>
      </c>
      <c r="C3257" s="7" t="n"/>
      <c r="D3257" s="14" t="n">
        <v>42816</v>
      </c>
      <c r="E3257" s="7" t="inlineStr">
        <is>
          <t>102週年校慶</t>
        </is>
      </c>
      <c r="F3257" s="7" t="inlineStr">
        <is>
          <t>網站:102週年校慶 (http://140.115.191.45/ncu102/anniversary/)</t>
        </is>
      </c>
      <c r="G3257" s="7" t="inlineStr">
        <is>
          <t>102週年校慶</t>
        </is>
      </c>
      <c r="H3257" s="7" t="inlineStr">
        <is>
          <t>http://ncusec.ncu.edu.tw/ncu102/anniversary/</t>
        </is>
      </c>
      <c r="I3257" s="7" t="inlineStr">
        <is>
          <t>http://140.115.191.45/ncu102/anniversary/</t>
        </is>
      </c>
      <c r="J3257" s="7" t="inlineStr">
        <is>
          <t>http://140.115.191.45/ncu102/anniversary/</t>
        </is>
      </c>
      <c r="K3257" s="7" t="inlineStr">
        <is>
          <t>http://www.phy.ncu.edu.tw/wp-content/uploads/2017/03/slide1.</t>
        </is>
      </c>
      <c r="L3257" s="7" t="inlineStr">
        <is>
          <t>http://www.phy.ncu.edu.tw/wp-content/uploads/2017/03/slide1.jpg</t>
        </is>
      </c>
      <c r="M3257" s="7" t="inlineStr">
        <is>
          <t>https://www.phy.ncu.edu.tw/news/102%e9%80%b1%e5%b9%b4%e6%a0%a1%e6%85%b6/</t>
        </is>
      </c>
      <c r="N3257" s="7" t="inlineStr">
        <is>
          <t>許慧君</t>
        </is>
      </c>
    </row>
    <row r="3258" ht="235" customHeight="1">
      <c r="A3258" s="7">
        <f>TRUE()</f>
        <v/>
      </c>
      <c r="B3258" s="7" t="inlineStr">
        <is>
          <t>獎學金</t>
        </is>
      </c>
      <c r="C3258" s="7" t="n"/>
      <c r="D3258" s="14" t="n">
        <v>42810</v>
      </c>
      <c r="E3258" s="7" t="inlineStr">
        <is>
          <t>105-2物理學系上詮光纖獎學金/聚碩科技獎學金得獎名單</t>
        </is>
      </c>
      <c r="F3258" s="9" t="inlineStr">
        <is>
          <t>請得獎同學盡速至物理系辦領取文件
上詮光纖獎學金-研究傑出獎助
江冠勳(博士班)
上詮光纖獎學金-補助學生出席國際會議
陳香穎 (碩士班)
王耀寬(碩士班)
上詮光纖獎學金-補助學生出國交流
鄭凱聿 (博士班)
劉哲瑋(碩士班)
聚碩科技獎學金-補助學生出席國際會議
洪翊哲(學士班)
趙家加(學士班)
劉俊佑(學士班)
江冠融(學士班)
聚碩科技獎學金-補助學生出國交流
鄭皓仁(學士班)
謝妮恩(學士班)
劉書孝(學士班)</t>
        </is>
      </c>
      <c r="G3258" s="7" t="n"/>
      <c r="H3258" s="7" t="n"/>
      <c r="I3258" s="7" t="n"/>
      <c r="J3258" s="7" t="n"/>
      <c r="K3258" s="7" t="n"/>
      <c r="L3258" s="7" t="n"/>
      <c r="M3258" s="7" t="inlineStr">
        <is>
          <t>https://www.phy.ncu.edu.tw/news/105-2%e7%89%a9%e7%90%86%e5%ad%b8%e7%b3%bb%e4%b8%8a%e8%a9%ae%e5%85%89%e7%ba%96%e7%8d%8e%e5%ad%b8%e9%87%91%e8%81%9a%e7%a2%a9%e7%a7%91%e6%8a%80%e7%8d%8e%e5%ad%b8%e9%87%91%e5%be%97%e7%8d%8e%e5%90%8d/</t>
        </is>
      </c>
      <c r="N3258" s="7" t="inlineStr">
        <is>
          <t>許慧君</t>
        </is>
      </c>
    </row>
    <row r="3259">
      <c r="A3259" s="7">
        <f>TRUE()</f>
        <v/>
      </c>
      <c r="B3259" s="7" t="inlineStr">
        <is>
          <t>招生</t>
        </is>
      </c>
      <c r="C3259" s="7" t="n"/>
      <c r="D3259" s="14" t="n">
        <v>42810</v>
      </c>
      <c r="E3259" s="7" t="inlineStr">
        <is>
          <t>106學年度博士班考試入學招生簡章</t>
        </is>
      </c>
      <c r="F3259" s="7" t="inlineStr">
        <is>
          <t>106學年度博士班考試入學招生簡章</t>
        </is>
      </c>
      <c r="G3259" s="7" t="inlineStr">
        <is>
          <t>106學年度博士班考試入學招生簡章</t>
        </is>
      </c>
      <c r="H3259" s="7" t="inlineStr">
        <is>
          <t>http://pdc.adm.ncu.edu.tw/Admission/%E5%90%84%E9%A0%85%E6%8B%9B%E7%94%9F/%E5%8D%9A%E5%A3%AB%E7%8F%AD%E8%80%83%E8%A9%A6/106_phd/index.htm</t>
        </is>
      </c>
      <c r="I3259" s="7" t="n"/>
      <c r="J3259" s="7" t="n"/>
      <c r="K3259" s="7" t="n"/>
      <c r="L3259" s="7" t="n"/>
      <c r="M3259" s="7" t="inlineStr">
        <is>
          <t>https://www.phy.ncu.edu.tw/news/106%e5%ad%b8%e5%b9%b4%e5%ba%a6%e5%8d%9a%e5%a3%ab%e7%8f%ad%e8%80%83%e8%a9%a6%e5%85%a5%e5%ad%b8%e6%8b%9b%e7%94%9f%e7%b0%a1%e7%ab%a0/</t>
        </is>
      </c>
      <c r="N3259" s="7" t="inlineStr">
        <is>
          <t>許慧君</t>
        </is>
      </c>
    </row>
    <row r="3260" ht="92" customHeight="1">
      <c r="A3260" s="7">
        <f>TRUE()</f>
        <v/>
      </c>
      <c r="B3260" s="7" t="inlineStr">
        <is>
          <t>招生</t>
        </is>
      </c>
      <c r="C3260" s="7" t="n"/>
      <c r="D3260" s="14" t="n">
        <v>42810</v>
      </c>
      <c r="E3260" s="7" t="inlineStr">
        <is>
          <t>106學年度大學個人申請入學 受理面試時間調整申請</t>
        </is>
      </c>
      <c r="F3260" s="9" t="inlineStr">
        <is>
          <t>106學年度大學個人申請入學 受理面試時間調整申請
1.考生面試時間若與本校其他學系或他校面試時間衝突，請於 106 年 3 月 17 日至 3 月 22 日，向本系提出書面申請，以利本系安排。（請填寫「面試時間調整申請表」，傳真至 03-4251175，傳真後請務必來電確認）
2.請特別注意：為顧及全體考生之權益及公平性，面試時間一經公告後，考生不得要求更改面試時間。
有需求者請下載：</t>
        </is>
      </c>
      <c r="G3260" s="7" t="n"/>
      <c r="H3260" s="7" t="n"/>
      <c r="I3260" s="7" t="n"/>
      <c r="J3260" s="7" t="n"/>
      <c r="K3260" s="7" t="n"/>
      <c r="L3260" s="7" t="n"/>
      <c r="M3260" s="7" t="inlineStr">
        <is>
          <t>https://www.phy.ncu.edu.tw/news/106%e5%ad%b8%e5%b9%b4%e5%ba%a6%e5%a4%a7%e5%ad%b8%e5%80%8b%e4%ba%ba%e7%94%b3%e8%ab%8b%e5%85%a5%e5%ad%b8-%e5%8f%97%e7%90%86%e9%9d%a2%e8%a9%a6%e6%99%82%e9%96%93%e8%aa%bf%e6%95%b4%e7%94%b3%e8%ab%8b/</t>
        </is>
      </c>
      <c r="N3260" s="7" t="inlineStr">
        <is>
          <t>吳菁穗</t>
        </is>
      </c>
    </row>
    <row r="3261" ht="118" customHeight="1">
      <c r="A3261" s="7">
        <f>TRUE()</f>
        <v/>
      </c>
      <c r="B3261" s="7" t="inlineStr">
        <is>
          <t>演講</t>
        </is>
      </c>
      <c r="C3261" s="7" t="n"/>
      <c r="D3261" s="14" t="n">
        <v>42810</v>
      </c>
      <c r="E3261" s="7" t="inlineStr">
        <is>
          <t>Colloquium20170321-Thermodynamic metric of black holes</t>
        </is>
      </c>
      <c r="F3261" s="9" t="inlineStr">
        <is>
          <t>Colloquium
Department of Physics, NCU
Thermodynamic metric of black holes
Speaker
Prof. Wen, Wen-Yu (溫文鈺)
Department of Physics, CYCU
Date 2017.03.21(Tue)
Time 14:00
Place S4-625</t>
        </is>
      </c>
      <c r="G3261" s="7" t="n"/>
      <c r="H3261" s="7" t="n"/>
      <c r="I3261" s="7" t="n"/>
      <c r="J3261" s="7" t="n"/>
      <c r="K3261" s="7" t="n"/>
      <c r="L3261" s="7" t="n"/>
      <c r="M3261" s="7" t="inlineStr">
        <is>
          <t>https://www.phy.ncu.edu.tw/news/colloquium20170321-thermodynamic-metric-of-black-holes/</t>
        </is>
      </c>
      <c r="N3261" s="7" t="inlineStr">
        <is>
          <t>許慧君</t>
        </is>
      </c>
    </row>
    <row r="3262" ht="183" customHeight="1">
      <c r="A3262" s="7">
        <f>TRUE()</f>
        <v/>
      </c>
      <c r="B3262" s="7" t="inlineStr">
        <is>
          <t>招生</t>
        </is>
      </c>
      <c r="C3262" s="7" t="n"/>
      <c r="D3262" s="14" t="n">
        <v>42808</v>
      </c>
      <c r="E3262" s="7" t="inlineStr">
        <is>
          <t>歡迎「繁星推薦入學」新生加入FB社團「2017 邂逅中央大學」</t>
        </is>
      </c>
      <c r="F3262" s="9" t="inlineStr">
        <is>
          <t>歡迎「繁星推薦入學」新生加入FB社團「2017 邂逅中央大學」
首先恭喜第一批繁星推薦錄取中央大學的新鮮人，熱情歡迎您們！
距離大學入學還有近半年的時間，等待大學新生活的您們是否既期待又怕受傷害？不用擔心！已有許多學長姐準備好在新生FB社團為您們服務，解答有關宿舍、生活、社團、學習等問題。快點下列連結到我們的新生FB社團
「2017 邂逅中央大學」
https://www.facebook.com/groups/430481350637222/
預告在8月份指考放榜同時，中大新生入口網站『2017新生知訊網』將會上線，提供更多、更詳細的大學生活資訊。
【提醒】
1. 各位同學 FB 請用真實姓名以便管理員辨別身份
2. 只要是中央大學學生皆可加入
3. 將學校資訊設定為中央大學並設定公開
2017新生知訊網工作團隊歡迎您</t>
        </is>
      </c>
      <c r="G3262" s="7" t="n"/>
      <c r="H3262" s="7" t="n"/>
      <c r="I3262" s="7" t="n"/>
      <c r="J3262" s="7" t="n"/>
      <c r="K3262" s="7" t="n"/>
      <c r="L3262" s="7" t="n"/>
      <c r="M3262" s="7" t="inlineStr">
        <is>
          <t>https://www.phy.ncu.edu.tw/news/%e6%ad%a1%e8%bf%8e%e3%80%8c%e7%b9%81%e6%98%9f%e6%8e%a8%e8%96%a6%e5%85%a5%e5%ad%b8%e3%80%8d%e6%96%b0%e7%94%9f%e5%8a%a0%e5%85%a5fb%e7%a4%be%e5%9c%98%e3%80%8c2017-%e9%82%82%e9%80%85%e4%b8%ad%e5%a4%ae/</t>
        </is>
      </c>
      <c r="N3262" s="7" t="inlineStr">
        <is>
          <t>吳菁穗</t>
        </is>
      </c>
    </row>
    <row r="3263">
      <c r="A3263" s="7">
        <f>TRUE()</f>
        <v/>
      </c>
      <c r="B3263" s="7" t="inlineStr">
        <is>
          <t>其他</t>
        </is>
      </c>
      <c r="C3263" s="7" t="n"/>
      <c r="D3263" s="14" t="n">
        <v>42807</v>
      </c>
      <c r="E3263" s="7" t="inlineStr">
        <is>
          <t>恭賀!余欣珊副教授榮獲2017年第十屆台灣傑出女科學家獎「新秀獎」</t>
        </is>
      </c>
      <c r="F3263" s="7" t="inlineStr">
        <is>
          <t>https://udn.com/news/story/9/2335625</t>
        </is>
      </c>
      <c r="G3263" s="7" t="inlineStr">
        <is>
          <t>http://www.phy.ncu.edu.tw/wp-content/uploads/2017/03/橫式-公告物理</t>
        </is>
      </c>
      <c r="H3263" s="7" t="inlineStr">
        <is>
          <t>http://www.phy.ncu.edu.tw/wp-content/uploads/2017/03/橫式-公告物理.jpg</t>
        </is>
      </c>
      <c r="I3263" s="7" t="inlineStr">
        <is>
          <t>https://udn.com/news/story/9/2335625</t>
        </is>
      </c>
      <c r="J3263" s="7" t="inlineStr">
        <is>
          <t>https://udn.com/news/story/9/2335625</t>
        </is>
      </c>
      <c r="K3263" s="7" t="n"/>
      <c r="L3263" s="7" t="n"/>
      <c r="M3263" s="7" t="inlineStr">
        <is>
          <t>https://www.phy.ncu.edu.tw/news/%e6%81%ad%e8%b3%80%e4%bd%99%e6%ac%a3%e7%8f%8a%e5%89%af%e6%95%99%e6%8e%88%e6%a6%ae%e7%8d%b22017%e5%b9%b4%e7%ac%ac%e5%8d%81%e5%b1%86%e5%8f%b0%e7%81%a3%e5%82%91%e5%87%ba%e5%a5%b3%e7%a7%91%e5%ad%b8/</t>
        </is>
      </c>
      <c r="N3263" s="7" t="inlineStr">
        <is>
          <t>許慧君</t>
        </is>
      </c>
    </row>
    <row r="3264" ht="144" customHeight="1">
      <c r="A3264" s="7">
        <f>TRUE()</f>
        <v/>
      </c>
      <c r="B3264" s="7" t="inlineStr">
        <is>
          <t>招生</t>
        </is>
      </c>
      <c r="C3264" s="7" t="n"/>
      <c r="D3264" s="14" t="n">
        <v>42804</v>
      </c>
      <c r="E3264" s="7" t="inlineStr">
        <is>
          <t>106學年度碩士班考試入學複試錄取名單</t>
        </is>
      </c>
      <c r="F3264" s="9" t="inlineStr">
        <is>
          <t>https://stuexam.ncu.edu.tw/ExamRegister/news_view?no=311
正取生成績單及錄取報到資料於3/10以掛號寄至通訊地址。請於 106年3月24日（五）前，備妥新生報到表、切結書（或學位證書正本/影本及大學歷年成績單），親送中央大學物理系辦公室或以掛號郵寄『32001桃園市中壢區中大路300號中央大學物理系辦公室許小姐收』，以完成報到手續。
備取生成績單於3/10以掛號寄至通訊地址
正取生報到後，如有缺額將依序通知備取生，先以電話通知(連絡電話若有錯誤（如空號）致無法聯繫考生，考生應自行負責)，並同時以掛號郵寄錄取通知書及新生報到資料至考生報名時提供之通訊地址。另網路報名系統可查詢目前備取情形，備取生請隨時留意，若逾遞補期限不得以未接獲通知為由要求補救措施。https://stuexam.ncu.edu.tw/ExamRegister/checkin?activityNo=57</t>
        </is>
      </c>
      <c r="G3264" s="7" t="inlineStr">
        <is>
          <t>https://stuexam.ncu.edu.tw/ExamRegister/news_view?no=311</t>
        </is>
      </c>
      <c r="H3264" s="7" t="inlineStr">
        <is>
          <t>https://stuexam.ncu.edu.tw/ExamRegister/news_view?no=311</t>
        </is>
      </c>
      <c r="I3264" s="7" t="inlineStr">
        <is>
          <t>https://stuexam.ncu.edu.tw/ExamRegister/checkin?activityNo=5</t>
        </is>
      </c>
      <c r="J3264" s="7" t="inlineStr">
        <is>
          <t>https://stuexam.ncu.edu.tw/ExamRegister/checkin?activityNo=57</t>
        </is>
      </c>
      <c r="K3264" s="7" t="n"/>
      <c r="L3264" s="7" t="n"/>
      <c r="M3264" s="7" t="inlineStr">
        <is>
          <t>https://www.phy.ncu.edu.tw/news/106%e5%ad%b8%e5%b9%b4%e5%ba%a6%e7%a2%a9%e5%a3%ab%e7%8f%ad%e8%80%83%e8%a9%a6%e5%85%a5%e5%ad%b8%e8%a4%87%e8%a9%a6%e9%8c%84%e5%8f%96%e5%90%8d%e5%96%ae/</t>
        </is>
      </c>
      <c r="N3264" s="7" t="inlineStr">
        <is>
          <t>許慧君</t>
        </is>
      </c>
    </row>
    <row r="3265" ht="248" customHeight="1">
      <c r="A3265" s="7">
        <f>TRUE()</f>
        <v/>
      </c>
      <c r="B3265" s="7" t="inlineStr">
        <is>
          <t>獎學金</t>
        </is>
      </c>
      <c r="C3265" s="7" t="n"/>
      <c r="D3265" s="14" t="n">
        <v>42803</v>
      </c>
      <c r="E3265" s="7" t="inlineStr">
        <is>
          <t>105-2物理系獎學金申請公告(3/17截止收件!)</t>
        </is>
      </c>
      <c r="F3265" s="9" t="inlineStr">
        <is>
          <t>中央大學優秀學生獎學金(申請截止日:3/17)
獎勵本校表現優異具特殊成就或服務熱忱的學生。每名新台幣兩萬元整，並頒發獎狀乙張。
國立中央大學優秀生獎金辦法
國立中央大學優秀學生獎學金申請表
中央大學校長獎學金(申請截止日:3/17)
獎勵本校表現優異之博士班研究生。每月35000元，一年。106學年度需在學。
國立中央大學校長獎學金處理要點
博士班研究生校長獎學金申請表
校長獎學金成果發表情形(院要求)
中央大學朱順一合勤獎學金(申請截止日:3/17)
獎勵本校品行良好且學業或運動競賽表現優異學生。學業優良獎學金：每名十萬元，分兩學期給獎，每學期五萬元，106學年度需在學。
國立中央大學朱順一合勤獎學金辦法
中央大學朱順一合勤獎學金申請表(另需付上學生成績名次證明書)
中央大學清寒學生就學獎勵補助(申請截止日:3/31)
為協助經濟有困難的學生順利完成業並鼓勵其向上精神。每名新台幣兩萬元整。
國立中央大學清寒學生就學獎勵補助辦法
申請表:直接在入口網站-獎助學金系統填寫(清寒學生獎勵申請表範例)</t>
        </is>
      </c>
      <c r="G3265" s="7" t="inlineStr">
        <is>
          <t>國立中央大學優秀生獎金辦法</t>
        </is>
      </c>
      <c r="H3265" s="7" t="inlineStr">
        <is>
          <t>http://www.phy.ncu.edu.tw/wp-content/uploads/2017/02/%E5%9C%8B%E7%AB%8B%E4%B8%AD%E5%A4%AE%E5%A4%A7%E5%AD%B8%E5%84%AA%E7%A7%80%E7%94%9F%E7%8D%8E%E9%87%91%E8%BE%A6%E6%B3%95.pdf</t>
        </is>
      </c>
      <c r="I3265" s="7" t="inlineStr">
        <is>
          <t>國立中央大學優秀學生獎學金申請表</t>
        </is>
      </c>
      <c r="J3265" s="7" t="inlineStr">
        <is>
          <t>http://www.phy.ncu.edu.tw/wp-content/uploads/2017/02/%E5%9C%8B%E7%AB%8B%E4%B8%AD%E5%A4%AE%E5%A4%A7%E5%AD%B8%E5%84%AA%E7%A7%80%E5%AD%B8%E7%94%9F%E7%8D%8E%E5%AD%B8%E9%87%91%E7%94%B3%E8%AB%8B%E8%A1%A8.doc</t>
        </is>
      </c>
      <c r="K3265" s="7" t="inlineStr">
        <is>
          <t>國立中央大學校長獎學金處理要點</t>
        </is>
      </c>
      <c r="L3265" s="7" t="inlineStr">
        <is>
          <t>http://www.phy.ncu.edu.tw/wp-content/uploads/2017/02/%E5%9C%8B%E7%AB%8B%E4%B8%AD%E5%A4%AE%E5%A4%A7%E5%AD%B8%E6%A0%A1%E9%95%B7%E7%8D%8E%E5%AD%B8%E9%87%91%E8%99%95%E7%90%86%E8%A6%81%E9%BB%9E.doc</t>
        </is>
      </c>
      <c r="M3265" s="7" t="inlineStr">
        <is>
          <t>https://www.phy.ncu.edu.tw/news/105-2%e7%89%a9%e7%90%86%e7%b3%bb%e7%8d%8e%e5%ad%b8%e9%87%91%e7%94%b3%e8%ab%8b%e5%85%ac%e5%91%8a317%e6%88%aa%e6%ad%a2%e6%94%b6%e4%bb%b6/</t>
        </is>
      </c>
      <c r="N3265" s="7" t="inlineStr">
        <is>
          <t>許慧君</t>
        </is>
      </c>
    </row>
    <row r="3266" ht="118" customHeight="1">
      <c r="A3266" s="7">
        <f>TRUE()</f>
        <v/>
      </c>
      <c r="B3266" s="7" t="inlineStr">
        <is>
          <t>演講</t>
        </is>
      </c>
      <c r="C3266" s="7" t="n"/>
      <c r="D3266" s="14" t="n">
        <v>42802</v>
      </c>
      <c r="E3266" s="7" t="inlineStr">
        <is>
          <t>Colloquium20170314-Granular matter in low gravity</t>
        </is>
      </c>
      <c r="F3266" s="9" t="inlineStr">
        <is>
          <t>Colloquium
Department of Physics, NCU
Granular matter in low gravity
Speaker
Prof. Meiying Hou (厚美瑛)
Institute of Physics, Chinese Academy of Sciences
Date 2017.03.14(Tue)
Time 14:00
Place S4-625</t>
        </is>
      </c>
      <c r="G3266" s="7" t="n"/>
      <c r="H3266" s="7" t="n"/>
      <c r="I3266" s="7" t="n"/>
      <c r="J3266" s="7" t="n"/>
      <c r="K3266" s="7" t="n"/>
      <c r="L3266" s="7" t="n"/>
      <c r="M3266" s="7" t="inlineStr">
        <is>
          <t>https://www.phy.ncu.edu.tw/news/colloquium20170314-granular-matter-in-low-gravity/</t>
        </is>
      </c>
      <c r="N3266" s="7" t="inlineStr">
        <is>
          <t>許慧君</t>
        </is>
      </c>
    </row>
    <row r="3267" ht="53" customHeight="1">
      <c r="A3267" s="7">
        <f>TRUE()</f>
        <v/>
      </c>
      <c r="B3267" s="7" t="inlineStr">
        <is>
          <t>其他</t>
        </is>
      </c>
      <c r="C3267" s="7" t="n"/>
      <c r="D3267" s="14" t="n">
        <v>42801</v>
      </c>
      <c r="E3267" s="7" t="inlineStr">
        <is>
          <t>3/14(二)1000-1200七樓717讀書室暫停開放</t>
        </is>
      </c>
      <c r="F3267" s="9" t="inlineStr">
        <is>
          <t>公共讀書區、書櫃沙發區、儲物櫃上方，請勿堆放私人物品，否則一律清除丟棄，謝謝合作!       
前次清理之物品放置於白板下方桌上，請盡速領取。
請多加利用儲物櫃存放私人物品!</t>
        </is>
      </c>
      <c r="G3267" s="7" t="n"/>
      <c r="H3267" s="7" t="n"/>
      <c r="I3267" s="7" t="n"/>
      <c r="J3267" s="7" t="n"/>
      <c r="K3267" s="7" t="n"/>
      <c r="L3267" s="7" t="n"/>
      <c r="M3267" s="7" t="inlineStr">
        <is>
          <t>https://www.phy.ncu.edu.tw/news/314%e4%ba%8c1000-1200%e4%b8%83%e6%a8%93717%e8%ae%80%e6%9b%b8%e5%ae%a4%e6%9a%ab%e5%81%9c%e9%96%8b%e6%94%be/</t>
        </is>
      </c>
      <c r="N3267" s="7" t="inlineStr">
        <is>
          <t>許慧君</t>
        </is>
      </c>
    </row>
    <row r="3268" ht="248" customHeight="1">
      <c r="A3268" s="7">
        <f>TRUE()</f>
        <v/>
      </c>
      <c r="B3268" s="7" t="inlineStr">
        <is>
          <t>其他</t>
        </is>
      </c>
      <c r="C3268" s="7" t="n"/>
      <c r="D3268" s="14" t="n">
        <v>42800</v>
      </c>
      <c r="E3268" s="7" t="inlineStr">
        <is>
          <t>105學年度第2學期 "學分費" 及 "貸款差額" 繳費單下載時間公告</t>
        </is>
      </c>
      <c r="F3268" s="9" t="inlineStr">
        <is>
          <t>1、繳費期間為106年03月08日至106年03月21日。
繳費截止日:106年03月21日。
使用信用卡或超商繳費者，入帳需5~6 個工作天(上班日)，請提早授權或繳納，以免逾期。學分費之逾期後續問題請洽課務組。
2、106.03.08開放下載繳費單(不再印製發送紙本繳繳費)
(1)本校學生可至學校首頁的 Portal入口，下載列印繳費單。
(2)第一銀行第e學雜費入口網https://eschool.firstbank.com.tw
3、繳費方式有五:
(1) 臨櫃繳款-第一銀行全省分行 (第一商業銀行中壢分行於每週二、四、五
上午10:00-12:00 會配合到校服務/行政大樓一樓)
(2) ATM轉帳繳費:轉入行庫代碼007(第一銀行)
(3) 語音信用卡繳費:02-2760-8818
(4) 網路信用卡繳費:https://www.27608818.com/tuipaymt/index.jsp
(5) 超商繳款：須自付手續費10元(入帳需5~6 個工作天(上班日))
請同學多利用自動化設備繳款，繳費證明可於繳款入帳後於Portal入口列印。
4、若對繳費單有任何疑問，請電洽出納組(分機57346)。
5、未繳交學分費者，依選課辦法第三條規定,依規定需繳交學分費者，請於期限內繳交完畢，否則視同未完成選課手續，所修習需繳交學分費之課程，均予自動退選。請注意，以免權益受損。</t>
        </is>
      </c>
      <c r="G3268" s="7" t="n"/>
      <c r="H3268" s="7" t="n"/>
      <c r="I3268" s="7" t="n"/>
      <c r="J3268" s="7" t="n"/>
      <c r="K3268" s="7" t="n"/>
      <c r="L3268" s="7" t="n"/>
      <c r="M3268" s="7" t="inlineStr">
        <is>
          <t>https://www.phy.ncu.edu.tw/news/105%e5%ad%b8%e5%b9%b4%e5%ba%a6%e7%ac%ac2%e5%ad%b8%e6%9c%9f-%e5%ad%b8%e5%88%86%e8%b2%bb-%e5%8f%8a-%e8%b2%b8%e6%ac%be%e5%b7%ae%e9%a1%8d-%e7%b9%b3%e8%b2%bb%e5%96%ae%e4%b8%8b%e8%bc%89%e6%99%82/</t>
        </is>
      </c>
      <c r="N3268" s="7" t="inlineStr">
        <is>
          <t>許慧君</t>
        </is>
      </c>
    </row>
    <row r="3269" ht="27" customHeight="1">
      <c r="A3269" s="7">
        <f>TRUE()</f>
        <v/>
      </c>
      <c r="B3269" s="7" t="inlineStr">
        <is>
          <t>其他</t>
        </is>
      </c>
      <c r="C3269" s="7" t="n"/>
      <c r="D3269" s="14" t="n">
        <v>42796</v>
      </c>
      <c r="E3269" s="7" t="inlineStr">
        <is>
          <t>失物招領(106.03.02)</t>
        </is>
      </c>
      <c r="F3269" s="9" t="inlineStr">
        <is>
          <t>有遺失下列物品者，請儘速至物理系辦
(S4-629)認領，未領取物品將於03.31清除。</t>
        </is>
      </c>
      <c r="G3269" s="7" t="inlineStr">
        <is>
          <t>http://www.phy.ncu.edu.tw/wp-content/uploads/2017/03/1-1.jpg</t>
        </is>
      </c>
      <c r="H3269" s="7" t="inlineStr">
        <is>
          <t>http://www.phy.ncu.edu.tw/wp-content/uploads/2017/03/1-1.jpg</t>
        </is>
      </c>
      <c r="I3269" s="7" t="inlineStr">
        <is>
          <t>http://www.phy.ncu.edu.tw/wp-content/uploads/2017/03/2.jpg</t>
        </is>
      </c>
      <c r="J3269" s="7" t="inlineStr">
        <is>
          <t>http://www.phy.ncu.edu.tw/wp-content/uploads/2017/03/2.jpg</t>
        </is>
      </c>
      <c r="K3269" s="7" t="n"/>
      <c r="L3269" s="7" t="n"/>
      <c r="M3269" s="7" t="inlineStr">
        <is>
          <t>https://www.phy.ncu.edu.tw/news/%e5%a4%b1%e7%89%a9%e6%8b%9b%e9%a0%98106-03-02/</t>
        </is>
      </c>
      <c r="N3269" s="7" t="inlineStr">
        <is>
          <t>許慧君</t>
        </is>
      </c>
    </row>
    <row r="3270" ht="170" customHeight="1">
      <c r="A3270" s="7">
        <f>TRUE()</f>
        <v/>
      </c>
      <c r="B3270" s="7" t="inlineStr">
        <is>
          <t>招生</t>
        </is>
      </c>
      <c r="C3270" s="7" t="n"/>
      <c r="D3270" s="14" t="n">
        <v>42796</v>
      </c>
      <c r="E3270" s="7" t="inlineStr">
        <is>
          <t>106學年度〔五年取得學、碩士學位〕即日起受理申請</t>
        </is>
      </c>
      <c r="F3270" s="9" t="inlineStr">
        <is>
          <t>106學年度『五年取得學、碩士學位』即日起受理申請
申請截止日：106/04/30
欲申請的三年級學生，請備妥：
申請表、
本系師長推薦函2封(含指導教授1封)、
歷年成績單乙份、
其他有利審查文件等，
於截止日前送至系辦吳小姐處。
申請表請至系辦吳小姐處領取。
推薦辦法請參閱：
物理系網頁–&gt;系所簡介–&gt;系所規章–&gt;大學部–國立中央大學物理學系五年取得學、碩士學位推薦辦法 。
系所規章</t>
        </is>
      </c>
      <c r="G3270" s="7" t="inlineStr">
        <is>
          <t>系所規章</t>
        </is>
      </c>
      <c r="H3270" s="7" t="inlineStr">
        <is>
          <t>http://www.phy.ncu.edu.tw/%E7%B3%BB%E6%89%80%E7%B0%A1%E4%BB%8B/%E7%B3%BB%E6%89%80%E8%A6%8F%E7%AB%A0</t>
        </is>
      </c>
      <c r="I3270" s="7" t="n"/>
      <c r="J3270" s="7" t="n"/>
      <c r="K3270" s="7" t="n"/>
      <c r="L3270" s="7" t="n"/>
      <c r="M3270" s="7" t="inlineStr">
        <is>
          <t>https://www.phy.ncu.edu.tw/news/106%e5%ad%b8%e5%b9%b4%e5%ba%a6%e3%80%94%e4%ba%94%e5%b9%b4%e5%8f%96%e5%be%97%e5%ad%b8%e3%80%81%e7%a2%a9%e5%a3%ab%e5%ad%b8%e4%bd%8d%e3%80%95%e5%8d%b3%e6%97%a5%e8%b5%b7%e5%8f%97%e7%90%86%e7%94%b3/</t>
        </is>
      </c>
      <c r="N3270" s="7" t="inlineStr">
        <is>
          <t>吳菁穗</t>
        </is>
      </c>
    </row>
    <row r="3271" ht="321" customHeight="1">
      <c r="A3271" s="7">
        <f>TRUE()</f>
        <v/>
      </c>
      <c r="B3271" s="7" t="inlineStr">
        <is>
          <t>演講</t>
        </is>
      </c>
      <c r="C3271" s="7" t="n"/>
      <c r="D3271" s="14" t="n">
        <v>42796</v>
      </c>
      <c r="E3271" s="7" t="inlineStr">
        <is>
          <t>Special Colloquium20170308-Gone with the Solar Wind: Turbulence, Intermittency, and Energy Dissipation in Space Plasmas</t>
        </is>
      </c>
      <c r="F3271" s="9" t="inlineStr">
        <is>
          <t>Speaker
Dr. Luca Sorriso-Valvo
CNR-Nanotec
Date 2017.03.08(Wed)
Time 10:30am
Place S4-625
Abstract:
Space and astrophysical plasmas often show turbulent fluctuations on a broad range of scales. The associated dissipative and/or dispersive processes resulting in both thermal and nonthermal energization of particles are still not fully understood. Decades of spacecraft observations have shown that the solar wind provides a great opportunity to study in-situ plasma turbulence, representing a natural "wind tunnel". Measurements indicate that solar wind plasma is constantly heated during its expansion in the heliosphere, but at the same time solar wind electrons, protons and alpha particles show clear non-Maxwellian features of distribution functions (e.g. beams and energetic tails), suggesting that both heating and acceleration are at work. In order to understand which mechanisms are responsible for dispersion and dissipation of the energy carried by the turbulent fluctuations, the properties of solar wind turbulence must be known in great detail.
One of the main features of turbulent flows is intermittency, namely the nonlinear generation of highly energetic small-scale structures, such as vortexes and current sheets. These are often associated with localized heating or particle accelerations, as evidenced by numerical simulations. We will show here how to describe the properties of intermittency in solar wind turbulence and how to connect them to energy dissipation. Finally, we will outline the forthcoming challenges in the identification of the energy dissipation mechanisms, also highlighting the compelling need for a dedicated new space mission.</t>
        </is>
      </c>
      <c r="G3271" s="7" t="n"/>
      <c r="H3271" s="7" t="n"/>
      <c r="I3271" s="7" t="n"/>
      <c r="J3271" s="7" t="n"/>
      <c r="K3271" s="7" t="n"/>
      <c r="L3271" s="7" t="n"/>
      <c r="M3271" s="7" t="inlineStr">
        <is>
          <t>https://www.phy.ncu.edu.tw/news/special-colloquium20170308-gone-with-the-solar-wind-turbulence-intermittency-and-energy-dissipation-in-space-plasmas/</t>
        </is>
      </c>
      <c r="N3271" s="7" t="inlineStr">
        <is>
          <t>劉怡貞</t>
        </is>
      </c>
    </row>
    <row r="3272" ht="157" customHeight="1">
      <c r="A3272" s="7">
        <f>TRUE()</f>
        <v/>
      </c>
      <c r="B3272" s="7" t="inlineStr">
        <is>
          <t>其他</t>
        </is>
      </c>
      <c r="C3272" s="7" t="n"/>
      <c r="D3272" s="14" t="n">
        <v>42789</v>
      </c>
      <c r="E3272" s="7" t="inlineStr">
        <is>
          <t>研究生105-2選課紀錄表</t>
        </is>
      </c>
      <c r="F3272" s="9" t="inlineStr">
        <is>
          <t>研究生請注意!!!
選課紀錄表領取
於2/23(四)10:00前分發至各實驗室/研究室，如無收到請盡速至系辦領取。
人工加退選：(須找任課教師簽章，手續費每次100元)
1.辦理期間：
106/02/23~24、106/03/01
2.程序：
登入選課系統→課程加退選→人工更改選課紀錄申請表→列印申請表→任課教師簽章→出納組繳交手續費100元→課務組。https://course.ncu.edu.tw/Course/
選課紀錄表繳交
選課紀錄表確認無誤後，請指導教授簽名後，於3/1(三)17:00前繳回上聯(下聯請自行保管)予系辦，方算完成選課程序。</t>
        </is>
      </c>
      <c r="G3272" s="7" t="inlineStr">
        <is>
          <t>https://course.ncu.edu.tw/Course/</t>
        </is>
      </c>
      <c r="H3272" s="7" t="inlineStr">
        <is>
          <t>https://course.ncu.edu.tw/Course/</t>
        </is>
      </c>
      <c r="I3272" s="7" t="n"/>
      <c r="J3272" s="7" t="n"/>
      <c r="K3272" s="7" t="n"/>
      <c r="L3272" s="7" t="n"/>
      <c r="M3272" s="7" t="inlineStr">
        <is>
          <t>https://www.phy.ncu.edu.tw/news/%e7%a0%94%e7%a9%b6%e7%94%9f105-2%e9%81%b8%e8%aa%b2%e7%b4%80%e9%8c%84%e8%a1%a8/</t>
        </is>
      </c>
      <c r="N3272" s="7" t="inlineStr">
        <is>
          <t>許慧君</t>
        </is>
      </c>
    </row>
    <row r="3273" ht="79" customHeight="1">
      <c r="A3273" s="7">
        <f>TRUE()</f>
        <v/>
      </c>
      <c r="B3273" s="7" t="inlineStr">
        <is>
          <t>其他</t>
        </is>
      </c>
      <c r="C3273" s="7" t="n"/>
      <c r="D3273" s="14" t="n">
        <v>42788</v>
      </c>
      <c r="E3273" s="7" t="inlineStr">
        <is>
          <t>105(二)課程人工加退選期間：2月23~24日、3月1日</t>
        </is>
      </c>
      <c r="F3273" s="9" t="inlineStr">
        <is>
          <t>人工加退選：(須找任課教師簽章，手續費每次100元)
1.辦理期間：
106/02/23~24、106/03/01
2.程序：
登入選課系統→課程加退選→人工更改選課紀錄申請表→列印申請表→任課教師簽章→出納組繳交手續費100元→課務組。</t>
        </is>
      </c>
      <c r="G3273" s="7" t="n"/>
      <c r="H3273" s="7" t="n"/>
      <c r="I3273" s="7" t="n"/>
      <c r="J3273" s="7" t="n"/>
      <c r="K3273" s="7" t="n"/>
      <c r="L3273" s="7" t="n"/>
      <c r="M3273" s="7" t="inlineStr">
        <is>
          <t>https://www.phy.ncu.edu.tw/news/105%e4%ba%8c%e4%ba%ba%e5%b7%a5%e5%8a%a0%e9%80%80%e9%81%b8%e6%9c%9f%e9%96%93%ef%bc%9a2%e6%9c%882324%e6%97%a5%e3%80%813%e6%9c%881%e6%97%a5%ef%bc%8c%e8%a9%b3%e7%b4%b0%e8%be%a6%e7%90%86%e7%a8%8b/</t>
        </is>
      </c>
      <c r="N3273" s="7" t="inlineStr">
        <is>
          <t>許慧君</t>
        </is>
      </c>
    </row>
    <row r="3274">
      <c r="A3274" s="7">
        <f>TRUE()</f>
        <v/>
      </c>
      <c r="B3274" s="7" t="inlineStr">
        <is>
          <t>其他</t>
        </is>
      </c>
      <c r="C3274" s="7" t="n"/>
      <c r="D3274" s="14" t="n">
        <v>42788</v>
      </c>
      <c r="E3274" s="7" t="inlineStr">
        <is>
          <t>105學年度第 2學期 頒發學位證書(畢業離校)相關注意事項</t>
        </is>
      </c>
      <c r="F3274" s="7" t="inlineStr">
        <is>
          <t>105學年度第 2學期 頒發學位證書(畢業離校)相關注意事項</t>
        </is>
      </c>
      <c r="G3274" s="7" t="inlineStr">
        <is>
          <t>105學年度第 2學期 頒發學位證書(畢業離校)相關注意事項</t>
        </is>
      </c>
      <c r="H3274" s="7" t="inlineStr">
        <is>
          <t>http://pdc.adm.ncu.edu.tw/postM/post/reg/20170217.pdf</t>
        </is>
      </c>
      <c r="I3274" s="7" t="n"/>
      <c r="J3274" s="7" t="n"/>
      <c r="K3274" s="7" t="n"/>
      <c r="L3274" s="7" t="n"/>
      <c r="M3274" s="7" t="inlineStr">
        <is>
          <t>https://www.phy.ncu.edu.tw/news/%e5%85%ac%e5%91%8a105%e5%ad%b8%e5%b9%b4%e5%ba%a6%e7%ac%ac-2%e5%ad%b8%e6%9c%9f-%e9%a0%92%e7%99%bc%e5%ad%b8%e4%bd%8d%e8%ad%89%e6%9b%b8%e7%95%a2%e6%a5%ad%e9%9b%a2%e6%a0%a1%e7%9b%b8%e9%97%9c%e6%b3%a8/</t>
        </is>
      </c>
      <c r="N3274" s="7" t="inlineStr">
        <is>
          <t>許慧君</t>
        </is>
      </c>
    </row>
    <row r="3275" ht="345" customHeight="1">
      <c r="A3275" s="7">
        <f>TRUE()</f>
        <v/>
      </c>
      <c r="B3275" s="7" t="inlineStr">
        <is>
          <t>演講</t>
        </is>
      </c>
      <c r="C3275" s="7" t="n"/>
      <c r="D3275" s="14" t="n">
        <v>42788</v>
      </c>
      <c r="E3275" s="7" t="inlineStr">
        <is>
          <t>Special Colloquium20170306-Investigation of a biexciton Wigner Molecule by Fractional optical Aharonov-Bohm oscillations in a single quantum ring</t>
        </is>
      </c>
      <c r="F3275" s="9" t="inlineStr">
        <is>
          <t>Speaker
Dr. HeeDae Kim
Hokkaido University
Date 2017.03.06(Mon)
Time 14:00
Place S4-625
Abstract:
Currently, quantum ring (QR) structures are of great interest for the optical Aharonov-Bohm (AB) effect. While the rotating charge in the shell of a type-II quantum dot (QD) determines the AB oscillation period, the orbital radius difference of the electrons and holes is the crucial parameter in a QR. Nevertheless, the individual behavior of each of the particles is not clear in a QR. In addition, while the optical AB oscillations were easily measured in type-II quantum dot ensembles, the AB oscillations of neutral exciton in a single QR were rarely observed. Recent measurements have shown that the morphology of a QR is anisotropic, where the rim height is not constant around the azimuthal angle based on atomic atomic force microscope (AFM) images of a QR. We observed the presence of strongly localized states arises from the volcano-like QR structure, which corresponds to an excited states of the vertical confinement. The asymmetry was investigated in terms of the polarization dependence of excitons and biexcitons, where a large energy difference (~0.8meV) in the exciton emission energy for perpendicular polarizations was observed and the oscillator strengths were also compared using the photoluminescence decay rate. For perpendicular polarizations, the biexciton exhibits twice the energy difference seen for the exciton, a fact that may be attributed to a possible change in the selection rules for the lowered symmetry.
Additionally, I have observed novel oscillations of a strongly correlated exciton pair, similar to a Wigner molecule, in a single QR, where the emission energy changes abruptly at the transition magnetic field with a fractional oscillation period compared to that of the exciton, a so-called fractional optical Aharonov-Bohm oscillation.</t>
        </is>
      </c>
      <c r="G3275" s="7" t="n"/>
      <c r="H3275" s="7" t="n"/>
      <c r="I3275" s="7" t="n"/>
      <c r="J3275" s="7" t="n"/>
      <c r="K3275" s="7" t="n"/>
      <c r="L3275" s="7" t="n"/>
      <c r="M3275" s="7" t="inlineStr">
        <is>
          <t>https://www.phy.ncu.edu.tw/news/6494/</t>
        </is>
      </c>
      <c r="N3275" s="7" t="inlineStr">
        <is>
          <t>劉怡貞</t>
        </is>
      </c>
    </row>
    <row r="3276" ht="131" customHeight="1">
      <c r="A3276" s="7">
        <f>TRUE()</f>
        <v/>
      </c>
      <c r="B3276" s="7" t="inlineStr">
        <is>
          <t>演講</t>
        </is>
      </c>
      <c r="C3276" s="7" t="n"/>
      <c r="D3276" s="14" t="n">
        <v>42788</v>
      </c>
      <c r="E3276" s="7" t="inlineStr">
        <is>
          <t>Colloquium20170307-Network dynamics, correlations and Reconstructing Network topology  from time-series Data</t>
        </is>
      </c>
      <c r="F3276" s="9" t="inlineStr">
        <is>
          <t>Colloquium
Department of Physics, NCU
Network dynamics, correlations and Reconstructing Network topology  from time-series Data
Speaker
Prof. Lai, Pik-Yin (黎璧賢)
Department of Physics, NCU
Date 2017.03.07(Tue)
Time 14:00
Place S4-625
原時段Prof. Shin-Nan Yang(楊信男)演講取消</t>
        </is>
      </c>
      <c r="G3276" s="7" t="n"/>
      <c r="H3276" s="7" t="n"/>
      <c r="I3276" s="7" t="n"/>
      <c r="J3276" s="7" t="n"/>
      <c r="K3276" s="7" t="n"/>
      <c r="L3276" s="7" t="n"/>
      <c r="M3276" s="7" t="inlineStr">
        <is>
          <t>https://www.phy.ncu.edu.tw/news/colloquium20170307-how-physics-comes-to-sing-in-mathematical-tune/</t>
        </is>
      </c>
      <c r="N3276" s="7" t="inlineStr">
        <is>
          <t>許慧君</t>
        </is>
      </c>
    </row>
    <row r="3277" ht="405" customHeight="1">
      <c r="A3277" s="7">
        <f>TRUE()</f>
        <v/>
      </c>
      <c r="B3277" s="7" t="inlineStr">
        <is>
          <t>其他</t>
        </is>
      </c>
      <c r="C3277" s="7" t="n"/>
      <c r="D3277" s="14" t="n">
        <v>42788</v>
      </c>
      <c r="E3277" s="7" t="inlineStr">
        <is>
          <t>105-2物理系研究生畢業離校手續Graduate Students’ Graduation School Leaving Procedure of the Physics Department</t>
        </is>
      </c>
      <c r="F3277" s="9" t="inlineStr">
        <is>
          <t>物理系研究生畢業離校手續Graduate Students’GraduationSchool Leaving Procedure of the Physics Department
系內流程：Departmental Process
填寫『畢業生流向資訊調查問卷』(外籍生免填)
Fill in Graduate’s Career Pathway Questionnaire (foreigner students DON’T NEED)
http://careercenter.ncu.edu.tw/activity/activity_info.php?OID=379
至物理系網頁【系友之家】進入【系友認證】填寫資料。Log on to the NCU Physics alumni webpage 【系友之家】 and register as an alumni【系友認證】
http://alumni.phy.ncu.edu.tw/identity/step1.php
（如前一學籍即為本系學生，請使用之前的帳號密碼登入。認證成功後會收到確認信。有問題請洽系辦楊小姐/分機65338）
(If you have previously graduated from this Department’s program, please use the previous ID for login. A confirmation message shall be sent for verification. If you have any questions, please contact Ms. Yang at Extension No. 65338)
完成上述事項後，至系辦繳交：
After completing the above, please return the following to the Physics Department:
(1)   物理系離校系所同意書Graduation Form of the Physics Department of National Central University（含學生證正反面影本）
(2)    門禁卡
Door access card
校內流程：School Process
請見頒發學位證書相關注意事項。The procedure for receiving the diploma
    http://pdc.adm.ncu.edu.tw/postM/post/reg/20170217.pdf
    http://pdc.adm.ncu.edu.tw/Form/form/form03-11.doc
*請於4月底前務必完成學籍系統個人英文姓名確認，並與護照姓名相同，逾期不得要求更改，亦不得重新製作英文學位證書。
*研究生因故無法於學期終了前完成領取學位證書者，應於106年7月31日前經指導老師及系所主管同意，向註冊組提出申請延期領取。請至註冊組網站→表格下載→學籍相關表格→[1-22碩博士延後辦理畢業離校申請表]下載填寫，延期領取至遲以106年8月25日中午12時為限。
研究生延後辦理畢業離校手續申請表Application Form for Postponing the Graduation Process</t>
        </is>
      </c>
      <c r="G3277" s="7" t="inlineStr">
        <is>
          <t>物理系研究生畢業離校手續Graduate Students’GraduationSchool Leaving Proce</t>
        </is>
      </c>
      <c r="H3277" s="7" t="inlineStr">
        <is>
          <t>http://www.phy.ncu.edu.tw/wp-content/uploads/2017/02/物理系研究生畢業離校手續Graduate-Students’GraduationSchool-Leaving-Procedure-of-the-Physics-Department.pdf</t>
        </is>
      </c>
      <c r="I3277" s="7" t="inlineStr">
        <is>
          <t>http://careercenter.ncu.edu.tw/activity/activity_info.php?OI</t>
        </is>
      </c>
      <c r="J3277" s="7" t="inlineStr">
        <is>
          <t>http://careercenter.ncu.edu.tw/activity/activity_info.php?OID=379</t>
        </is>
      </c>
      <c r="K3277" s="7" t="inlineStr">
        <is>
          <t>http://alumni.phy.ncu.edu.tw/identity/step1.php</t>
        </is>
      </c>
      <c r="L3277" s="7" t="inlineStr">
        <is>
          <t>http://alumni.phy.ncu.edu.tw/identity/step1.php</t>
        </is>
      </c>
      <c r="M3277" s="7" t="inlineStr">
        <is>
          <t>https://www.phy.ncu.edu.tw/news/105-2%e7%89%a9%e7%90%86%e7%b3%bb%e7%a0%94%e7%a9%b6%e7%94%9f%e7%95%a2%e6%a5%ad%e9%9b%a2%e6%a0%a1%e6%89%8b%e7%ba%8cgraduate-studentsgraduationschool-leaving-procedure-of-the-physics-department/</t>
        </is>
      </c>
      <c r="N3277" s="7" t="inlineStr">
        <is>
          <t>許慧君</t>
        </is>
      </c>
    </row>
    <row r="3278" ht="196" customHeight="1">
      <c r="A3278" s="7">
        <f>TRUE()</f>
        <v/>
      </c>
      <c r="B3278" s="7" t="inlineStr">
        <is>
          <t>演講</t>
        </is>
      </c>
      <c r="C3278" s="7" t="n"/>
      <c r="D3278" s="14" t="n">
        <v>42784</v>
      </c>
      <c r="E3278" s="7" t="inlineStr">
        <is>
          <t>Special Colloquium20170302- Out of the equilibrium physics for topological systems</t>
        </is>
      </c>
      <c r="F3278" s="9" t="inlineStr">
        <is>
          <t>Speaker
Prof. Ming-Chiang Chung (張明強教授)
Department of Physics,National Chung-Hsing University
Date 2017.03.02(Thu)
Time 10:30am
Place S4-625
Abstract:
Topological systems as the title of the physics nobel prize this year  have become very important in these years due to some new developments in the experimental realizations. On the other hand, quench dynamics also obtains the attention these days. In our recent studies, the out-of-equilibrium physics and the memory effect of the topological systems have been detailedly researched. The main concern of the out-of-equilibrium physics for a system through a sudden quench is what kind of statistic ensemble can describe the steady states it reaches at the infinite time. We are going to discuss the memory effect and the so-called generalized Gibbs ensemble (GGE) in this talk.</t>
        </is>
      </c>
      <c r="G3278" s="7" t="n"/>
      <c r="H3278" s="7" t="n"/>
      <c r="I3278" s="7" t="n"/>
      <c r="J3278" s="7" t="n"/>
      <c r="K3278" s="7" t="n"/>
      <c r="L3278" s="7" t="n"/>
      <c r="M3278" s="7" t="inlineStr">
        <is>
          <t>https://www.phy.ncu.edu.tw/news/special-colloquium20170302-out-of-the-equilibrium-physics-for-topological-systems/</t>
        </is>
      </c>
      <c r="N3278" s="7" t="inlineStr">
        <is>
          <t>劉怡貞</t>
        </is>
      </c>
    </row>
    <row r="3279" ht="170" customHeight="1">
      <c r="A3279" s="7">
        <f>TRUE()</f>
        <v/>
      </c>
      <c r="B3279" s="7" t="inlineStr">
        <is>
          <t>其他</t>
        </is>
      </c>
      <c r="C3279" s="7" t="n"/>
      <c r="D3279" s="14" t="n">
        <v>42784</v>
      </c>
      <c r="E3279" s="7" t="inlineStr">
        <is>
          <t>105學年度研究所應屆畢業生借還學位服相關作業</t>
        </is>
      </c>
      <c r="F3279" s="9" t="inlineStr">
        <is>
          <t>國立中央大學學位服借用暨管理辦法
登記、繳費:
請於3/15(三)前登記尺寸並繳交洗燙費用(碩士150元、博士250元)
碩士班請向班代黃宇軒登記(分機65301/房號407)
博士班請向系辦許小姐登記
領取學位服:
領取時間為4/27(四)
碩士班請向班代黃宇軒領取(分機65301/房號407)
博士班請至系辦許小姐領取
歸還學位服:
地點:大講堂地下室
時間:畢業典禮(6/3)整天。6/3~6/13上班日9:00~11:30及13:30~16:30。
逾期歸還者，每逾一日（例假日不計）罰繳新台幣50元</t>
        </is>
      </c>
      <c r="G3279" s="7" t="inlineStr">
        <is>
          <t>國立中央大學學位服借用暨管理辦法</t>
        </is>
      </c>
      <c r="H3279" s="7" t="inlineStr">
        <is>
          <t>http://www.phy.ncu.edu.tw/wp-content/uploads/2017/02/國立中央大學學位服借用暨管理辦法.doc</t>
        </is>
      </c>
      <c r="I3279" s="7" t="n"/>
      <c r="J3279" s="7" t="n"/>
      <c r="K3279" s="7" t="n"/>
      <c r="L3279" s="7" t="n"/>
      <c r="M3279" s="7" t="inlineStr">
        <is>
          <t>https://www.phy.ncu.edu.tw/news/105%e5%ad%b8%e5%b9%b4%e5%ba%a6%e7%a0%94%e7%a9%b6%e6%89%80%e6%87%89%e5%b1%86%e7%95%a2%e6%a5%ad%e7%94%9f%e5%80%9f%e9%82%84%e5%ad%b8%e4%bd%8d%e6%9c%8d%e7%9b%b8%e9%97%9c%e4%bd%9c%e6%a5%ad/</t>
        </is>
      </c>
      <c r="N3279" s="7" t="inlineStr">
        <is>
          <t>許慧君</t>
        </is>
      </c>
    </row>
    <row r="3280" ht="285" customHeight="1">
      <c r="A3280" s="7">
        <f>TRUE()</f>
        <v/>
      </c>
      <c r="B3280" s="7" t="inlineStr">
        <is>
          <t>招生</t>
        </is>
      </c>
      <c r="C3280" s="7" t="n"/>
      <c r="D3280" s="14" t="n">
        <v>42783</v>
      </c>
      <c r="E3280" s="7" t="inlineStr">
        <is>
          <t>106學年度碩士班考試入學得參加複試名單及複試通知</t>
        </is>
      </c>
      <c r="F3280" s="9" t="inlineStr">
        <is>
          <t>https://stuexam.ncu.edu.tw/ExamRegister/news_view?no=302
複試通知函及初試成績單將於2/18寄出
複試方式及時間表
物理-106物理系碩士班入學考試複試通知函
生物物理-106物理系生物物理碩士班入學考試複試通知函
審查資料：請務必依據招生簡章上所規定『複試審查資料請於 106 年 2 月 24 日前（以郵戳為憑）寄至32001桃園市中壢區中大路300號中央大學物理系辦公室。（信封封面請註明『准考證號碼』＆『姓名』）』
（1）學歷證件影本一份。（在學生繳交學生證、畢業生繳交畢業證書）
（2）最高學歷歷年成績單正本一份，須附名次證明並註明全班(組)人數。
（3）二年制技術學院及轉學生另須繳交專科學校或轉(入)學前原校之歷年成績單正本。
（4）自傳(內含研究計畫、學術著作、學習心得..等)。
（5）教師(主管)推薦函二封。（格式不拘）
（6）其他有助於審查之資料。
下列事項特別說明
如欲放棄參加複試，請來信(corona@ncu.edu.tw)告知姓名、准考證號碼，並註明放棄參加3/3複試。
書面資料所需檢附的推薦信及自傳，皆無特定格式。
推薦信可由推薦者另外郵寄至本系(不與審查資料一起郵寄)，但請推薦者在信封上註明姓名、准考證號碼，且同樣需於106 年 2 月 24 日前（以郵戳為憑）郵寄。
已寄達的書面資料如有缺件，本系會以電話聯繫通知。
如有其他相關問題，歡迎來信(corona@ncu.edu.tw)或來電(03-4227151分機65384)詢問</t>
        </is>
      </c>
      <c r="G3280" s="7" t="inlineStr">
        <is>
          <t>https://stuexam.ncu.edu.tw/ExamRegister/news_view?no=302</t>
        </is>
      </c>
      <c r="H3280" s="7" t="inlineStr">
        <is>
          <t>https://stuexam.ncu.edu.tw/ExamRegister/news_view?no=302</t>
        </is>
      </c>
      <c r="I3280" s="7" t="inlineStr">
        <is>
          <t>物理-106物理系碩士班入學考試複試通知函</t>
        </is>
      </c>
      <c r="J3280" s="7" t="inlineStr">
        <is>
          <t>http://www.phy.ncu.edu.tw/wp-content/uploads/2017/02/物理-106物理系碩士班入學考試複試通知函.pdf</t>
        </is>
      </c>
      <c r="K3280" s="7" t="inlineStr">
        <is>
          <t>生物物理-106物理系生物物理碩士班入學考試複試通知函</t>
        </is>
      </c>
      <c r="L3280" s="7" t="inlineStr">
        <is>
          <t>http://www.phy.ncu.edu.tw/wp-content/uploads/2017/02/生物物理-106物理系生物物理碩士班入學考試複試通知函.pdf</t>
        </is>
      </c>
      <c r="M3280" s="7" t="inlineStr">
        <is>
          <t>https://www.phy.ncu.edu.tw/news/106%e5%ad%b8%e5%b9%b4%e5%ba%a6%e7%a2%a9%e5%a3%ab%e7%8f%ad%e8%80%83%e8%a9%a6%e5%85%a5%e5%ad%b8%e5%88%9d%e8%a9%a6%e9%8c%84%e5%8f%96%e6%9a%a8%e5%be%97%e5%8f%83%e5%8a%a0%e8%a4%87%e8%a9%a6%e5%90%8d/</t>
        </is>
      </c>
      <c r="N3280" s="7" t="inlineStr">
        <is>
          <t>許慧君</t>
        </is>
      </c>
    </row>
    <row r="3281">
      <c r="A3281" s="7">
        <f>TRUE()</f>
        <v/>
      </c>
      <c r="B3281" s="7" t="inlineStr">
        <is>
          <t>其他</t>
        </is>
      </c>
      <c r="C3281" s="7" t="n"/>
      <c r="D3281" s="14" t="n">
        <v>42782</v>
      </c>
      <c r="E3281" s="7" t="inlineStr">
        <is>
          <t>105學年度第二學期LMS系統、CMAP(課程地圖)教育訓練時間表</t>
        </is>
      </c>
      <c r="F3281" s="7" t="inlineStr">
        <is>
          <t>http://pdc.adm.ncu.edu.tw/news_detail.asp?no=1957</t>
        </is>
      </c>
      <c r="G3281" s="7" t="inlineStr">
        <is>
          <t>http://pdc.adm.ncu.edu.tw/news_detail.asp?no=1957</t>
        </is>
      </c>
      <c r="H3281" s="7" t="inlineStr">
        <is>
          <t>http://pdc.adm.ncu.edu.tw/news_detail.asp?no=1957</t>
        </is>
      </c>
      <c r="I3281" s="7" t="n"/>
      <c r="J3281" s="7" t="n"/>
      <c r="K3281" s="7" t="n"/>
      <c r="L3281" s="7" t="n"/>
      <c r="M3281" s="7" t="inlineStr">
        <is>
          <t>https://www.phy.ncu.edu.tw/news/105%e5%ad%b8%e5%b9%b4%e5%ba%a6%e7%ac%ac%e4%ba%8c%e5%ad%b8%e6%9c%9flms%e7%b3%bb%e7%b5%b1%e3%80%81cmap%e8%aa%b2%e7%a8%8b%e5%9c%b0%e5%9c%96%e6%95%99%e8%82%b2%e8%a8%93%e7%b7%b4%e6%99%82%e9%96%93/</t>
        </is>
      </c>
      <c r="N3281" s="7" t="inlineStr">
        <is>
          <t>許慧君</t>
        </is>
      </c>
    </row>
    <row r="3282" ht="118" customHeight="1">
      <c r="A3282" s="7">
        <f>TRUE()</f>
        <v/>
      </c>
      <c r="B3282" s="7" t="inlineStr">
        <is>
          <t>獎學金</t>
        </is>
      </c>
      <c r="C3282" s="7" t="n"/>
      <c r="D3282" s="14" t="n">
        <v>42782</v>
      </c>
      <c r="E3282" s="7" t="inlineStr">
        <is>
          <t>106學年度朱順一合勤獎學金(申請截止日:3/17)</t>
        </is>
      </c>
      <c r="F3282" s="9" t="inlineStr">
        <is>
          <t>106學年度「國立中央大學朱順一合勤獎學金」
朱順一合勤奬學金辦法
申請資格：
一、學業優良獎學金須為正式學籍之大學部三年級學生(不含延長修業學生及在職生)
二、操行成績在八十分以上且無懲處紀錄。
申請方式:
至本校獎助學金管理系統https://scholarship.is.ncu.edu.tw/Scholarship/登錄基本資料。
備妥申請表及連同「學生成績名次證明書」(紙本及電子檔)
於3/17(五)前送物理系辦許小姐</t>
        </is>
      </c>
      <c r="G3282" s="7" t="inlineStr">
        <is>
          <t>朱順一合勤奬學金辦法</t>
        </is>
      </c>
      <c r="H3282" s="7" t="inlineStr">
        <is>
          <t>http://www.phy.ncu.edu.tw/wp-content/uploads/2017/02/朱順一合勤奬學金辦法.pdf</t>
        </is>
      </c>
      <c r="I3282" s="7" t="inlineStr">
        <is>
          <t>https://scholarship.is.ncu.edu.tw/Scholarship/</t>
        </is>
      </c>
      <c r="J3282" s="7" t="inlineStr">
        <is>
          <t>https://scholarship.is.ncu.edu.tw/Scholarship/</t>
        </is>
      </c>
      <c r="K3282" s="7" t="inlineStr">
        <is>
          <t>申請表</t>
        </is>
      </c>
      <c r="L3282" s="7" t="inlineStr">
        <is>
          <t>http://www.phy.ncu.edu.tw/wp-content/uploads/2017/02/申請表.doc</t>
        </is>
      </c>
      <c r="M3282" s="7" t="inlineStr">
        <is>
          <t>https://www.phy.ncu.edu.tw/news/106%e5%ad%b8%e5%b9%b4%e5%ba%a6%e6%9c%b1%e9%a0%86%e4%b8%80%e5%90%88%e5%8b%a4%e7%8d%8e%e5%ad%b8%e9%87%91%e7%94%b3%e8%ab%8b%e6%88%aa%e6%ad%a2%e6%97%a5317/</t>
        </is>
      </c>
      <c r="N3282" s="7" t="inlineStr">
        <is>
          <t>許慧君</t>
        </is>
      </c>
    </row>
    <row r="3283" ht="183" customHeight="1">
      <c r="A3283" s="7">
        <f>TRUE()</f>
        <v/>
      </c>
      <c r="B3283" s="7" t="inlineStr">
        <is>
          <t>獎學金</t>
        </is>
      </c>
      <c r="C3283" s="7" t="n"/>
      <c r="D3283" s="14" t="n">
        <v>42782</v>
      </c>
      <c r="E3283" s="7" t="inlineStr">
        <is>
          <t>106學年度中央大學校長獎學金(申請截止日:3/17)</t>
        </is>
      </c>
      <c r="F3283" s="9" t="inlineStr">
        <is>
          <t>獎勵本校表現優異之博士班研究生。每月35000元，一年。106學年度需在學。
國立中央大學校長獎學金處理要點
本獎學金申請資格為至少發表過一篇期刊論文，並成為該篇論文第一作者或通訊作者，且須為106學年度仍在學之學生。申請者本人不在國內者亦可提出申請，惟在簡報時必須找同學(不得為指導老師)代為簡報。
理學院將成立推薦甄試委員會召集所有申請者前來作簡報(每人15分鐘，其中10分鐘請同學針對其目前所作之研究作說明，另5分鐘由委員們發問)。會議時間暫訂4/17(一)中午。
申請程序
請至本校獎助學金管理系統https://scholarship.is.ncu.edu.tw/Scholarship/ 登錄基本資料。
博士班研究生校長獎學金申請表及「校長獎學金成果發表情形(院要求)」紙本及電子檔，請於3/17(五)前送物理系辦許小姐
提醒同學填寫申請表時，務必依照申請表「論文著述」之規定及範例詳列個人最近3年內(2014~)發表之學術性著作，不在期限內之論文著述切勿列入。「著作目錄」之填寫請依申請書內之範本規定填列。</t>
        </is>
      </c>
      <c r="G3283" s="7" t="inlineStr">
        <is>
          <t>國立中央大學校長獎學金處理要點</t>
        </is>
      </c>
      <c r="H3283" s="7" t="inlineStr">
        <is>
          <t>http://www.phy.ncu.edu.tw/wp-content/uploads/2017/02/國立中央大學校長獎學金處理要點.doc</t>
        </is>
      </c>
      <c r="I3283" s="7" t="inlineStr">
        <is>
          <t>https://scholarship.is.ncu.edu.tw/Scholarship/</t>
        </is>
      </c>
      <c r="J3283" s="7" t="inlineStr">
        <is>
          <t>https://scholarship.is.ncu.edu.tw/Scholarship/</t>
        </is>
      </c>
      <c r="K3283" s="7" t="inlineStr">
        <is>
          <t>博士班研究生校長獎學金申請表</t>
        </is>
      </c>
      <c r="L3283" s="7" t="inlineStr">
        <is>
          <t>http://www.phy.ncu.edu.tw/wp-content/uploads/2017/02/博士班研究生校長獎學金申請表.doc</t>
        </is>
      </c>
      <c r="M3283" s="7" t="inlineStr">
        <is>
          <t>https://www.phy.ncu.edu.tw/news/%e4%b8%ad%e5%a4%ae%e5%a4%a7%e5%ad%b8%e6%a0%a1%e9%95%b7%e7%8d%8e%e5%ad%b8%e9%87%91%e7%94%b3%e8%ab%8b%e6%88%aa%e6%ad%a2%e6%97%a5317/</t>
        </is>
      </c>
      <c r="N3283" s="7" t="inlineStr">
        <is>
          <t>許慧君</t>
        </is>
      </c>
    </row>
    <row r="3284" ht="222" customHeight="1">
      <c r="A3284" s="7">
        <f>TRUE()</f>
        <v/>
      </c>
      <c r="B3284" s="7" t="inlineStr">
        <is>
          <t>演講</t>
        </is>
      </c>
      <c r="C3284" s="7" t="n"/>
      <c r="D3284" s="14" t="n">
        <v>42781</v>
      </c>
      <c r="E3284" s="7" t="inlineStr">
        <is>
          <t>Special Colloquium20170224-Cosmological Gravitational Waves: Causal Structure And Memories</t>
        </is>
      </c>
      <c r="F3284" s="9" t="inlineStr">
        <is>
          <t>Prof. Yi-Zen Chu
University of Minnesota, Duluth
Date 2017.02.24(Fri)
Time 14:00
Place S4-625
Abstract:
Despite being associated with particles of zero rest mass, electromagnetic and gravitational waves do not travel solely on the null cone in generic curved spacetimes. (That is, light does not always propagate on the light cone.) This inside-the-null-cone propagation of waves is known as the tail effect, and finding novel ways of understanding it in the strong field regime near a black hole may find applications for modeling the gravitational signals sought after by next-generation space-based detectors such as LISA.
Motivated by these considerations -- and as a first step -- I have been exploring techniques to understand the causal structure of scalar, electromagnetic and gravitational waves in cosmological spacetimes. I will describe my efforts to date, which include how the gravitational wave memory effects in 4D asymptotically flat spacetime generalize to the cosmological case.</t>
        </is>
      </c>
      <c r="G3284" s="7" t="n"/>
      <c r="H3284" s="7" t="n"/>
      <c r="I3284" s="7" t="n"/>
      <c r="J3284" s="7" t="n"/>
      <c r="K3284" s="7" t="n"/>
      <c r="L3284" s="7" t="n"/>
      <c r="M3284" s="7" t="inlineStr">
        <is>
          <t>https://www.phy.ncu.edu.tw/news/special-colloquium20170224-cosmological-gravitational-waves-causal-structure-and-memories/</t>
        </is>
      </c>
      <c r="N3284" s="7" t="inlineStr">
        <is>
          <t>劉怡貞</t>
        </is>
      </c>
    </row>
    <row r="3285" ht="381" customHeight="1">
      <c r="A3285" s="7">
        <f>TRUE()</f>
        <v/>
      </c>
      <c r="B3285" s="7" t="inlineStr">
        <is>
          <t>演講</t>
        </is>
      </c>
      <c r="C3285" s="7" t="n"/>
      <c r="D3285" s="14" t="n">
        <v>42781</v>
      </c>
      <c r="E3285" s="7" t="inlineStr">
        <is>
          <t>Special Colloquium20170223-All-optical manipulation with cold and hot (Rydberg) atoms</t>
        </is>
      </c>
      <c r="F3285" s="9" t="inlineStr">
        <is>
          <t>Prof. Yi-Hsin Chen (陳易馨)
Department of Physics, National Tsing Hua University
Date 2017.02.23(Thu)
Time 10:30am
Place S4-625
Abstract:
Photons play a key role in the growing field of quantum information science, due to their weak free-space interactions. The optical non-linearity via a medium is proportional to the light intensity. Therefore, to have the ability of manipulating a single photon is a big challenge. I will first present our previous studies on EIT (electromagnetically induced transparency)-based optical manipulation including the demonstrations of a high-efficiency optical memory, optical frequency converter, all-optical switch, and all-optical phase modulator. The above-mentioned studies were carried out by coherence light interacted with laser-cooled atoms (around 300 K). Due to the quantum nature
,the light-matter interface can be also applied to single-photon quantum state.
A deterministic single-photon source is the basic ingredient for quantum manipulation. In the second part of my talk, I will report the generation of single-photon source based on the combination of four-wave-mixing (FWM) and Rydberg blockade effect in a thermal vapor (round 150C) confined in a cell with micrometer scale, which was done in Stuttgart University in Germany. The atomic transition involving Rydberg state induces the strong dipole-dipole interaction, which can further enhance the interaction between individual photons, making single-photon-level quantum state
manipulation achievable.
Finally, I will carry out my research plan on the studies of nonlinear photon-photon interactions with surrounding atoms along with optical nanofibers (sub-micron in diameter). The fiber-based integrated devices have long interacting length without divergent, large optical depth, and potential nonlinear interactions at low-light level as well as single-photon level. These advantages enable the development of all-fibered quantum systems and that have potential
applications in quantum information science.</t>
        </is>
      </c>
      <c r="G3285" s="7" t="n"/>
      <c r="H3285" s="7" t="n"/>
      <c r="I3285" s="7" t="n"/>
      <c r="J3285" s="7" t="n"/>
      <c r="K3285" s="7" t="n"/>
      <c r="L3285" s="7" t="n"/>
      <c r="M3285" s="7" t="inlineStr">
        <is>
          <t>https://www.phy.ncu.edu.tw/news/special-colloquium20170223-all-optical-manipulation-with-cold-and-hot-rydberg-atoms/</t>
        </is>
      </c>
      <c r="N3285" s="7" t="inlineStr">
        <is>
          <t>劉怡貞</t>
        </is>
      </c>
    </row>
    <row r="3286" ht="235" customHeight="1">
      <c r="A3286" s="7">
        <f>TRUE()</f>
        <v/>
      </c>
      <c r="B3286" s="7" t="inlineStr">
        <is>
          <t>演講</t>
        </is>
      </c>
      <c r="C3286" s="7" t="n"/>
      <c r="D3286" s="14" t="n">
        <v>42781</v>
      </c>
      <c r="E3286" s="7" t="inlineStr">
        <is>
          <t>Special Colloquium20170222-Probing Multifaceted Correlation between Electronic and Magnetic Spin Structures by Spin-Polarized Scanning Tunneling Microscopy</t>
        </is>
      </c>
      <c r="F3286" s="9" t="inlineStr">
        <is>
          <t>Speaker
Prof. Pin-Jui Hsu(徐斌睿)
University of Wurzburg (Germany)
Date 2017.02.22(Wed)
Time 10:30am
Place S4-625
Abstract:
Exotic material properties and appealing phenomena have emerged as a new frontier trend to investigate the low-dimensional systems with a strong spin-orbit coupling. Within the scope of present studies, the spin-polarized scanning tunneling microscopy (SP-STM) technique provides an ideal tool to explore the crucial role in delicate electronic and magnetic spin structures of various systems ranging from the scale of bulk down to atomic level. Besides, a new class of non-collinear spin textures, i.e., chiral domain wall, spin spiral and magnetic skyrmion etc., has also been recently observed in magnetic films and multilayers on heavy metal substrates due to the lack of spatial inversion symmetry and sizable interfacial Dzyaloshinskii-Moriya (DM) interaction. In particular, the isolated magnetic skyrmions have received an intensive amount of interest in terms of their thrilling perspectives for the future application of magnetic information technology.</t>
        </is>
      </c>
      <c r="G3286" s="7" t="n"/>
      <c r="H3286" s="7" t="n"/>
      <c r="I3286" s="7" t="n"/>
      <c r="J3286" s="7" t="n"/>
      <c r="K3286" s="7" t="n"/>
      <c r="L3286" s="7" t="n"/>
      <c r="M3286" s="7" t="inlineStr">
        <is>
          <t>https://www.phy.ncu.edu.tw/news/special-colloquium20170222-probing-multifaceted-correlation-between-electronic-and-magnetic-spin-structures-by-spin-polarized-scanning-tunneling-microscopy/</t>
        </is>
      </c>
      <c r="N3286" s="7" t="inlineStr">
        <is>
          <t>劉怡貞</t>
        </is>
      </c>
    </row>
    <row r="3287" ht="235" customHeight="1">
      <c r="A3287" s="7">
        <f>TRUE()</f>
        <v/>
      </c>
      <c r="B3287" s="7" t="inlineStr">
        <is>
          <t>演講</t>
        </is>
      </c>
      <c r="C3287" s="7" t="n"/>
      <c r="D3287" s="14" t="n">
        <v>42781</v>
      </c>
      <c r="E3287" s="7" t="inlineStr">
        <is>
          <t>Special Colloquium20170221-Building Silicon Detectors in HEP and Recent Results of Photon Physics in CMS, LHC</t>
        </is>
      </c>
      <c r="F3287" s="9" t="inlineStr">
        <is>
          <t>Prof. Rong-Shyang Lu(呂榮祥)
National Taiwan University
(CMS Experiment @ CERN, Switzerland)
Date 2017.02.21(Tue)
Time 10:30am
Place S4-625
Abstract:
Silicon Detectors plays an crucial roles in recent High Energy physics experiments due to it’s excellent performance in tracking capability, spatial resolution and radiation hardness especially in high luminosity and particle multiplicity collider experiments. In this talk, we present our experience on how to build an state-of-the-art silicon detectors for CMS experiments.
Recent results of analysis with Photon in CMS is also presented in this talk. Photon is an unique object and tool in hadron collider, since it’s direct product and final state from physics interaction. It also has unique interaction with detectors that leads to special reconstruction and identification methods.
Several physics results including Standard Model direct photon production and Beyond Standard Model searches with photon are presented.</t>
        </is>
      </c>
      <c r="G3287" s="7" t="n"/>
      <c r="H3287" s="7" t="n"/>
      <c r="I3287" s="7" t="n"/>
      <c r="J3287" s="7" t="n"/>
      <c r="K3287" s="7" t="n"/>
      <c r="L3287" s="7" t="n"/>
      <c r="M3287" s="7" t="inlineStr">
        <is>
          <t>https://www.phy.ncu.edu.tw/news/special-colloquium20170221-building-silicon-detectors-in-hep-and-recent-results-of-photon-physics-in-cms-lhc/</t>
        </is>
      </c>
      <c r="N3287" s="7" t="inlineStr">
        <is>
          <t>劉怡貞</t>
        </is>
      </c>
    </row>
    <row r="3288" ht="183" customHeight="1">
      <c r="A3288" s="7">
        <f>TRUE()</f>
        <v/>
      </c>
      <c r="B3288" s="7" t="inlineStr">
        <is>
          <t>演講</t>
        </is>
      </c>
      <c r="C3288" s="7" t="n"/>
      <c r="D3288" s="14" t="n">
        <v>42781</v>
      </c>
      <c r="E3288" s="7" t="inlineStr">
        <is>
          <t>Special Colloquium20170217-Molecular Dynamics of Atoms and Biomolecules</t>
        </is>
      </c>
      <c r="F3288" s="9" t="inlineStr">
        <is>
          <t>Speaker
Prof. YingChih Chiang ( 江瑛芝)
Department of Physics, The Chinese University of Hong Kong (CUHK)
Date 2017.02.17(Fri)
Time 14:00
Place S4-625
Abstract:
Molecular dynamics simulations based on Newtonian mechanics are often used to study biological processes, such as protein-ligand binding or trans-membrane properties of a nanoparticle. Although this method has achieved huge success, there are experiments that can only be explained by quantum mechanics. In this talk, we will discuss some examples where the classical picture completely breaks down as well as how having the quantum picture in mind can aid the free energy calculations under the framework of classical mechanics.</t>
        </is>
      </c>
      <c r="G3288" s="7" t="n"/>
      <c r="H3288" s="7" t="n"/>
      <c r="I3288" s="7" t="n"/>
      <c r="J3288" s="7" t="n"/>
      <c r="K3288" s="7" t="n"/>
      <c r="L3288" s="7" t="n"/>
      <c r="M3288" s="7" t="inlineStr">
        <is>
          <t>https://www.phy.ncu.edu.tw/news/molecular-dynamics-of-atoms-and-biomolecules/</t>
        </is>
      </c>
      <c r="N3288" s="7" t="inlineStr">
        <is>
          <t>劉怡貞</t>
        </is>
      </c>
    </row>
    <row r="3289" ht="27" customHeight="1">
      <c r="A3289" s="7">
        <f>TRUE()</f>
        <v/>
      </c>
      <c r="B3289" s="7" t="inlineStr">
        <is>
          <t>其他</t>
        </is>
      </c>
      <c r="C3289" s="7" t="n"/>
      <c r="D3289" s="14" t="n">
        <v>42781</v>
      </c>
      <c r="E3289" s="7" t="inlineStr">
        <is>
          <t>物理系補助學生出國相關申請辦法</t>
        </is>
      </c>
      <c r="F3289" s="9" t="inlineStr">
        <is>
          <t>物理系補助學生出席國際會議 申請作業
相關申請表格</t>
        </is>
      </c>
      <c r="G3289" s="7" t="inlineStr">
        <is>
          <t>物理系補助學生出席國際會議 申請作業</t>
        </is>
      </c>
      <c r="H3289" s="7" t="inlineStr">
        <is>
          <t>http://www.phy.ncu.edu.tw/wp-content/uploads/2017/02/01-物理系補助學生出席國際會議-申請作業.pdf</t>
        </is>
      </c>
      <c r="I3289" s="7" t="inlineStr">
        <is>
          <t>相關申請表格</t>
        </is>
      </c>
      <c r="J3289" s="7" t="inlineStr">
        <is>
          <t>http://www.phy.ncu.edu.tw/wp-content/uploads/2013/09/%E5%87%BA%E5%9C%8B%E7%94%B3%E8%AB%8B%E8%A3%9C%E5%8A%A9%E6%96%87%E4%BB%B6-6.rar</t>
        </is>
      </c>
      <c r="K3289" s="7" t="n"/>
      <c r="L3289" s="7" t="n"/>
      <c r="M3289" s="7" t="inlineStr">
        <is>
          <t>https://www.phy.ncu.edu.tw/news/%e7%89%a9%e7%90%86%e7%b3%bb%e8%a3%9c%e5%8a%a9%e5%ad%b8%e7%94%9f%e5%87%ba%e5%9c%8b%e7%9b%b8%e9%97%9c%e7%94%b3%e8%ab%8b%e8%be%a6%e6%b3%95/</t>
        </is>
      </c>
      <c r="N3289" s="7" t="inlineStr">
        <is>
          <t>許慧君</t>
        </is>
      </c>
    </row>
    <row r="3290" ht="285" customHeight="1">
      <c r="A3290" s="7">
        <f>TRUE()</f>
        <v/>
      </c>
      <c r="B3290" s="7" t="inlineStr">
        <is>
          <t>演講</t>
        </is>
      </c>
      <c r="C3290" s="7" t="n"/>
      <c r="D3290" s="14" t="n">
        <v>42780</v>
      </c>
      <c r="E3290" s="7" t="inlineStr">
        <is>
          <t>Colloquium20170221-Emergence of a Metallic Quantum Solid Phase in a Rydberg-Dressed Fermi Gas</t>
        </is>
      </c>
      <c r="F3290" s="9" t="inlineStr">
        <is>
          <t>Colloquium
Department of Physics, NCU
Emergence of a Metallic Quantum Solid Phase in a Rydberg-Dressed Fermi Gas
Speaker
Prof. Daw-Wei Wang(王道維)
Department of Physics, NTHU
Date 2017.02.21(Tue)
Time 14:00
Place S4-625
Abstract:
We examine possible low-temperature phases of a repulsively Rydberg-dressed Fermi gas in a threedimensional free space. It is shown that the collective density excitations develop a roton minimum, which is softened at a wave vector smaller than the Fermi wave vector when the particle density is above a critical value. The mean field calculation shows that, unlike the insulating density wave states often observed in conventional condensed matters, a self-assembled metallic density wave state emerges at low temperatures. In particular, the density wave state supports a Fermi surface and a body-centered-cubic crystal order at the same time with the estimated critical temperature being about one tenth of the noninteracting Fermi energy. Our results suggest the emergence of a fermionic quantum solid that should be observable in the current experimental setup.
Ref: Wei-Han Li, Tzu-Chi Hsieh, Chung-Yu Mou, and Daw-Wei Wang
Phys. Rev. Lett. 117, 035301(2016)</t>
        </is>
      </c>
      <c r="G3290" s="7" t="n"/>
      <c r="H3290" s="7" t="n"/>
      <c r="I3290" s="7" t="n"/>
      <c r="J3290" s="7" t="n"/>
      <c r="K3290" s="7" t="n"/>
      <c r="L3290" s="7" t="n"/>
      <c r="M3290" s="7" t="inlineStr">
        <is>
          <t>https://www.phy.ncu.edu.tw/news/colloquium20170221-emergence-of-a-metallic-quantum-solid-phase-in-a-rydberg-dressed-fermi-gas/</t>
        </is>
      </c>
      <c r="N3290" s="7" t="inlineStr">
        <is>
          <t>許慧君</t>
        </is>
      </c>
    </row>
    <row r="3291" ht="27" customHeight="1">
      <c r="A3291" s="7">
        <f>TRUE()</f>
        <v/>
      </c>
      <c r="B3291" s="7" t="inlineStr">
        <is>
          <t>其他</t>
        </is>
      </c>
      <c r="C3291" s="7" t="n"/>
      <c r="D3291" s="14" t="n">
        <v>42780</v>
      </c>
      <c r="E3291" s="7" t="inlineStr">
        <is>
          <t>失物招領(106.02.14)</t>
        </is>
      </c>
      <c r="F3291" s="9" t="inlineStr">
        <is>
          <t>有遺失下列物品者，請儘速至物理系辦
(S4-629)認領，未領取物品將於02.28清除。</t>
        </is>
      </c>
      <c r="G3291" s="7" t="inlineStr">
        <is>
          <t>http://www.phy.ncu.edu.tw/wp-content/uploads/2017/02/1673122</t>
        </is>
      </c>
      <c r="H3291" s="7" t="inlineStr">
        <is>
          <t>http://www.phy.ncu.edu.tw/wp-content/uploads/2017/02/16731225_733275176850472_1101118300_o.jpg</t>
        </is>
      </c>
      <c r="I3291" s="7" t="inlineStr">
        <is>
          <t>http://www.phy.ncu.edu.tw/wp-content/uploads/2017/02/1673193</t>
        </is>
      </c>
      <c r="J3291" s="7" t="inlineStr">
        <is>
          <t>http://www.phy.ncu.edu.tw/wp-content/uploads/2017/02/16731938_733275173517139_1198424475_o.jpg</t>
        </is>
      </c>
      <c r="K3291" s="7" t="n"/>
      <c r="L3291" s="7" t="n"/>
      <c r="M3291" s="7" t="inlineStr">
        <is>
          <t>https://www.phy.ncu.edu.tw/news/%e5%a4%b1%e7%89%a9%e6%8b%9b%e9%a0%98106-02-14/</t>
        </is>
      </c>
      <c r="N3291" s="7" t="inlineStr">
        <is>
          <t>許慧君</t>
        </is>
      </c>
    </row>
    <row r="3292" ht="40" customHeight="1">
      <c r="A3292" s="7">
        <f>TRUE()</f>
        <v/>
      </c>
      <c r="B3292" s="7" t="inlineStr">
        <is>
          <t>招生</t>
        </is>
      </c>
      <c r="C3292" s="7" t="n"/>
      <c r="D3292" s="14" t="n">
        <v>42780</v>
      </c>
      <c r="E3292" s="7" t="inlineStr">
        <is>
          <t>106學年度大學個人申請入學考生須知</t>
        </is>
      </c>
      <c r="F3292" s="9" t="inlineStr">
        <is>
          <t>國立中央大學106學年度大學個人申請入學考生須知（請考生務必詳讀）
請點選下面連結
106個人申請_考生須知</t>
        </is>
      </c>
      <c r="G3292" s="7" t="inlineStr">
        <is>
          <t>106個人申請_考生須知</t>
        </is>
      </c>
      <c r="H3292" s="7" t="inlineStr">
        <is>
          <t>http://pdc.adm.ncu.edu.tw/Admission/%E5%90%84%E9%A0%85%E6%8B%9B%E7%94%9F/%E5%A4%A7%E5%AD%B8%E7%94%84%E9%81%B8/106/index.htm</t>
        </is>
      </c>
      <c r="I3292" s="7" t="n"/>
      <c r="J3292" s="7" t="n"/>
      <c r="K3292" s="7" t="n"/>
      <c r="L3292" s="7" t="n"/>
      <c r="M3292" s="7" t="inlineStr">
        <is>
          <t>https://www.phy.ncu.edu.tw/news/106%e5%ad%b8%e5%b9%b4%e5%ba%a6%e5%a4%a7%e5%ad%b8%e5%80%8b%e4%ba%ba%e7%94%b3%e8%ab%8b%e5%85%a5%e5%ad%b8%e8%80%83%e7%94%9f%e9%a0%88%e7%9f%a5/</t>
        </is>
      </c>
      <c r="N3292" s="7" t="inlineStr">
        <is>
          <t>吳菁穗</t>
        </is>
      </c>
    </row>
    <row r="3293" ht="409.6" customHeight="1">
      <c r="A3293" s="7">
        <f>TRUE()</f>
        <v/>
      </c>
      <c r="B3293" s="7" t="inlineStr">
        <is>
          <t>其他</t>
        </is>
      </c>
      <c r="C3293" s="7" t="n"/>
      <c r="D3293" s="14" t="n">
        <v>42780</v>
      </c>
      <c r="E3293" s="7" t="inlineStr">
        <is>
          <t>105-2課程助教TA-1060214</t>
        </is>
      </c>
      <c r="F3293" s="9" t="inlineStr">
        <is>
          <t>105-2課程助教安排如附件
The arrangement of TA for the second semester of the academic year 105 is as the annex.
105-2課程助教TA
目前尚有數門課程待聘，有意申請者請於2/17前填寫附件申請表，email至corona@ncu.edu.tw .
Positions are still available for several courses. Students who are willing to apply for the positions please fill in the application form and email it to corona@ncu.edu.tw by Feb 17.
105-2助教志願表TA Application Form
已被分配擔任課程助教者亦可申請，但自105年起依據本校國立中央大學學習型教學助理學習準則規定，每位學習型教學助理之每月津貼總額上限：碩士級10,000 元；博士級15,000 元。105-2助學金單位金額預估為1250元/單位，亦即碩士生每月不可超過8個助學金單位，博士生每月不可超過12個助學金單位。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second semester of academic year 105 is NT1250 per unit. Accordingly, each MA student cannot exceed 8 allowance units each month and each PhD student cannot exceed 12 allowance units each month.
國立中央大學學習型教學助理教學實務課程開課辦法
國立中央大學學習型教學助理學習準則
—————————————————————————————————————————
配合國立中央大學「學習型教學助理相關辦法」，擔任課程助教領取助學金者，需完成下列各項事宜。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請務必於2/10前完成下列事項，方可領取到助學金
Please complete and submit the following documents before Feb 10 in order to receive the scholarship:
備妥下列四種文件(1)-(4)繳交至系辦。
Prepare the following four documents (1)-(4) and submit to Department Office .
(1)『助學金申請書』:請登入獎助學金暨工讀管理系統線上填寫申請表後，印出紙本簽名，並經指導教授簽名後繳交。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1052 物理系課程助教(單位數x)
1052 Physics department TA (unit amount x)
(2)附件一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(3)附件三 助教切結書:請印出附件紙本簽名繳交。
Attachment 3 Teacher’s Assistant Affidavit: Please provide a printed and signed hard copy.
附件三 助教同意切結書TA agreement affidavit
(4)附件四國立中央大學學生兼任助理學習與勞僱型態同意書10603-10606: 請與授課老師一起討論填寫，並經授課教師簽名後繳交。
Attachment 4 National Central University Student Teaching Assistant Part-time Employment Consent Form10603-10606: Please fill out the consent form after discussion with the course professor. The …（內容過長截斷，完整內容見原始連結）</t>
        </is>
      </c>
      <c r="G3293" s="7" t="inlineStr">
        <is>
          <t>105-2課程助教TA</t>
        </is>
      </c>
      <c r="H3293" s="7" t="inlineStr">
        <is>
          <t>http://www.phy.ncu.edu.tw/wp-content/uploads/2017/02/105-2課程助教TA-2.pdf</t>
        </is>
      </c>
      <c r="I3293" s="7" t="inlineStr">
        <is>
          <t>corona@ncu.edu.tw</t>
        </is>
      </c>
      <c r="J3293" s="7" t="inlineStr">
        <is>
          <t>corona@ncu.edu.tw</t>
        </is>
      </c>
      <c r="K3293" s="7" t="inlineStr">
        <is>
          <t>corona@ncu.edu.tw</t>
        </is>
      </c>
      <c r="L3293" s="7" t="inlineStr">
        <is>
          <t>mailto:corona@ncu.edu.tw</t>
        </is>
      </c>
      <c r="M3293" s="7" t="inlineStr">
        <is>
          <t>https://www.phy.ncu.edu.tw/news/105-2%e8%aa%b2%e7%a8%8b%e5%8a%a9%e6%95%99ta-1060214/</t>
        </is>
      </c>
      <c r="N3293" s="7" t="inlineStr">
        <is>
          <t>許慧君</t>
        </is>
      </c>
    </row>
    <row r="3294" ht="409.6" customHeight="1">
      <c r="A3294" s="7">
        <f>TRUE()</f>
        <v/>
      </c>
      <c r="B3294" s="7" t="inlineStr">
        <is>
          <t>獎學金</t>
        </is>
      </c>
      <c r="C3294" s="7" t="n"/>
      <c r="D3294" s="14" t="n">
        <v>42779</v>
      </c>
      <c r="E3294" s="7" t="inlineStr">
        <is>
          <t>105-2物理系獎學金申請公告(1060213更新)</t>
        </is>
      </c>
      <c r="F3294" s="9" t="inlineStr">
        <is>
          <t>有意申請獎學金者，請於規定截止日前備妥申請文件送物理系辦公室，逾時不予受理!
上詮光纖獎學金(申請截止日:2/24) 2017.02-2017.07出國申請案
1. 補助學生出國交流獎助（研修或實驗）：每年15萬元整。獎助大學部、碩士生、 博士生各一名，每人5萬元整。
2. 補助學生出席國際會議：每年5萬元整。
3. 研究傑出獎助：每年5萬元整。獲獎學生共五名，每人1 萬元整。
國立中央大學物理學系上詮光纖獎學金辦法(FOCI Scholarship Application Procedure)
國立中央大學物理學系上詮光纖獎學金申請表(FOCI scholarship application form for financial assistance for students studying abroad)
聚碩科技獎學金(申請截止日:2/24) 2017.02-2017.07出國申請案
補助大學部學生出國交流獎助（開會、研修實驗、交換生），每年補助若干名，每位補助以五萬元為原則，保障一名天文專題學生，每年總獎助金30 萬元整
國立中央大學物理學系聚碩科技獎學金辦法(1051004系務會議)
國立中央大學物理學系聚碩科技獎學金申請表
中央大學優秀學生獎學金(申請截止日:3/17)
獎勵本校表現優異具特殊成就或服務熱忱的學生。每名新台幣兩萬元整，並頒發獎狀乙張。
國立中央大學優秀生獎金辦法
國立中央大學優秀學生獎學金申請表
中央大學校長獎學金(申請截止日:3/17)
獎勵本校表現優異之博士班研究生。每月35000元，一年。106學年度需在學。
國立中央大學校長獎學金處理要點
博士班研究生校長獎學金申請表
校長獎學金成果發表情形(院要求)
中央大學朱順一合勤獎學金(申請截止日:3/17)
獎勵本校品行良好且學業或運動競賽表現優異學生。學業優良獎學金：每名十萬元，分兩學期給獎，每學期五萬元，106學年度需在學。
國立中央大學朱順一合勤獎學金辦法
中央大學朱順一合勤獎學金申請表(另需付上學生成績名次證明書)
中央大學清寒學生就學獎勵補助(申請截止日:3/31)
為協助經濟有困難的學生順利完成業並鼓勵其向上精神。每名新台幣兩萬元整。
國立中央大學清寒學生就學獎勵補助辦法
申請表:直接在入口網站-獎助學金系統填寫(清寒學生獎勵申請表範例)</t>
        </is>
      </c>
      <c r="G3294" s="7" t="inlineStr">
        <is>
          <t>國立中央大學物理學系上詮光纖獎學金辦法(FOCI Scholarship Application Procedure)</t>
        </is>
      </c>
      <c r="H3294" s="7" t="inlineStr">
        <is>
          <t>http://www.phy.ncu.edu.tw/wp-content/uploads/2017/01/%E5%9C%8B%E7%AB%8B%E4%B8%AD%E5%A4%AE%E5%A4%A7%E5%AD%B8%E7%89%A9%E7%90%86%E5%AD%B8%E7%B3%BB%E4%B8%8A%E8%A9%AE%E5%85%89%E7%BA%96%E7%8D%8E%E5%AD%B8%E9%87%91%E8%BE%A6%E6%B3%95FOCI-Scholarship-Application-Procedure.pdf</t>
        </is>
      </c>
      <c r="I3294" s="7" t="inlineStr">
        <is>
          <t>國立中央大學物理學系上詮光纖獎學金申請表(FOCI scholarship application form for f</t>
        </is>
      </c>
      <c r="J3294" s="7" t="inlineStr">
        <is>
          <t>http://www.phy.ncu.edu.tw/wp-content/uploads/2017/01/%E5%9C%8B%E7%AB%8B%E4%B8%AD%E5%A4%AE%E5%A4%A7%E5%AD%B8%E7%89%A9%E7%90%86%E5%AD%B8%E7%B3%BB%E4%B8%8A%E8%A9%AE%E5%85%89%E7%BA%96%E7%8D%8E%E5%AD%B8%E9%87%91%E7%94%B3%E8%AB%8B%E8%A1%A8FOCI-scholarship-application-form-for-financial-assistance-for-students-studying-abroad.doc</t>
        </is>
      </c>
      <c r="K3294" s="7" t="inlineStr">
        <is>
          <t>國立中央大學物理學系聚碩科技獎學金辦法(1051004系務會議)</t>
        </is>
      </c>
      <c r="L3294" s="7" t="inlineStr">
        <is>
          <t>http://www.phy.ncu.edu.tw/wp-content/uploads/2017/01/%E5%9C%8B%E7%AB%8B%E4%B8%AD%E5%A4%AE%E5%A4%A7%E5%AD%B8%E7%89%A9%E7%90%86%E5%AD%B8%E7%B3%BB%E8%81%9A%E7%A2%A9%E7%A7%91%E6%8A%80%E7%8D%8E%E5%AD%B8%E9%87%91%E8%BE%A6%E6%B3%951051004%E7%B3%BB%E5%8B%99%E6%9C%83%E8%AD%B0.pdf</t>
        </is>
      </c>
      <c r="M3294" s="7" t="inlineStr">
        <is>
          <t>https://www.phy.ncu.edu.tw/news/105-2%e7%89%a9%e7%90%86%e7%b3%bb%e7%8d%8e%e5%ad%b8%e9%87%91%e7%94%b3%e8%ab%8b%e5%85%ac%e5%91%8a-2/</t>
        </is>
      </c>
      <c r="N3294" s="7" t="inlineStr">
        <is>
          <t>許慧君</t>
        </is>
      </c>
    </row>
    <row r="3295" ht="409.6" customHeight="1">
      <c r="A3295" s="7">
        <f>TRUE()</f>
        <v/>
      </c>
      <c r="B3295" s="7" t="inlineStr">
        <is>
          <t>其他</t>
        </is>
      </c>
      <c r="C3295" s="7" t="n"/>
      <c r="D3295" s="14" t="n">
        <v>42776</v>
      </c>
      <c r="E3295" s="7" t="inlineStr">
        <is>
          <t>105-2課程助教TA-1060210</t>
        </is>
      </c>
      <c r="F3295" s="9" t="inlineStr">
        <is>
          <t>105-2課程助教安排如附件
The arrangement of TA for the second semester of the academic year 105 is as the annex.
105-2課程助教TA
目前尚有數門課程待聘，有意申請者請於2/13 12:00前填寫附件申請表，email至corona@ncu.edu.tw .
Positions are still available for several courses. Students who are willing to apply for the positions please fill in the application form and email it to corona@ncu.edu.tw by 12pm Feb 13.
105-2助教志願表TA Application Form
已被分配擔任課程助教者亦可申請，但自105年起依據本校國立中央大學學習型教學助理學習準則規定，每位學習型教學助理之每月津貼總額上限：碩士級10,000 元；博士級15,000 元。105-2助學金單位金額預估為1250元/單位，亦即碩士生每月不可超過8個助學金單位，博士生每月不可超過12個助學金單位。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second semester of academic year 105 is NT1250 per unit. Accordingly, each MA student cannot exceed 8 allowance units each month and each PhD student cannot exceed 12 allowance units each month.
國立中央大學學習型教學助理教學實務課程開課辦法
國立中央大學學習型教學助理學習準則
—————————————————————————————————————————
配合國立中央大學「學習型教學助理相關辦法」，擔任課程助教領取助學金者，需完成下列各項事宜。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請務必於2/10前完成下列事項，方可領取到助學金
Please complete and submit the following documents before Feb 10 in order to receive the scholarship:
備妥下列四種文件(1)-(4)繳交至系辦。
Prepare the following four documents (1)-(4) and submit to Department Office .
(1)『助學金申請書』:請登入獎助學金暨工讀管理系統線上填寫申請表後，印出紙本簽名，並經指導教授簽名後繳交。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1052 物理系課程助教(單位數x)
1052 Physics department TA (unit amount x)
(2)附件一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(3)附件三 助教切結書:請印出附件紙本簽名繳交。
Attachment 3 Teacher’s Assistant Affidavit: Please provide a printed and signed hard copy.
附件三 助教同意切結書TA agreement affidavit
(4)附件四國立中央大學學生兼任助理學習與勞僱型態同意書10603-10606: 請與授課老師一起討論填寫，並經授課教師簽名後繳交。
Attachment 4 National Central University Student Teaching Assistant Part-time Employment Consent Form10603-10606: Please fill out the consent form after discussion with the course prof…（內容過長截斷，完整內容見原始連結）</t>
        </is>
      </c>
      <c r="G3295" s="7" t="inlineStr">
        <is>
          <t>105-2課程助教TA</t>
        </is>
      </c>
      <c r="H3295" s="7" t="inlineStr">
        <is>
          <t>http://www.phy.ncu.edu.tw/wp-content/uploads/2017/02/105-2課程助教TA-1.pdf</t>
        </is>
      </c>
      <c r="I3295" s="7" t="inlineStr">
        <is>
          <t>corona@ncu.edu.tw</t>
        </is>
      </c>
      <c r="J3295" s="7" t="inlineStr">
        <is>
          <t>corona@ncu.edu.tw</t>
        </is>
      </c>
      <c r="K3295" s="7" t="inlineStr">
        <is>
          <t>corona@ncu.edu.tw</t>
        </is>
      </c>
      <c r="L3295" s="7" t="inlineStr">
        <is>
          <t>mailto:corona@ncu.edu.tw</t>
        </is>
      </c>
      <c r="M3295" s="7" t="inlineStr">
        <is>
          <t>https://www.phy.ncu.edu.tw/news/105-2%e8%aa%b2%e7%a8%8b%e5%8a%a9%e6%95%99ta-1060210/</t>
        </is>
      </c>
      <c r="N3295" s="7" t="inlineStr">
        <is>
          <t>許慧君</t>
        </is>
      </c>
    </row>
    <row r="3296">
      <c r="A3296" s="7">
        <f>TRUE()</f>
        <v/>
      </c>
      <c r="B3296" s="7" t="inlineStr">
        <is>
          <t>其他</t>
        </is>
      </c>
      <c r="C3296" s="7" t="n"/>
      <c r="D3296" s="14" t="n">
        <v>42776</v>
      </c>
      <c r="E3296" s="7" t="inlineStr">
        <is>
          <t>教室異動公告</t>
        </is>
      </c>
      <c r="F3296" s="7" t="n"/>
      <c r="G3296" s="7" t="inlineStr">
        <is>
          <t>http://www.phy.ncu.edu.tw/wp-content/uploads/2017/02/教室異動公告.</t>
        </is>
      </c>
      <c r="H3296" s="7" t="inlineStr">
        <is>
          <t>http://www.phy.ncu.edu.tw/wp-content/uploads/2017/02/教室異動公告.jpg</t>
        </is>
      </c>
      <c r="I3296" s="7" t="n"/>
      <c r="J3296" s="7" t="n"/>
      <c r="K3296" s="7" t="n"/>
      <c r="L3296" s="7" t="n"/>
      <c r="M3296" s="7" t="inlineStr">
        <is>
          <t>https://www.phy.ncu.edu.tw/news/%e6%95%99%e5%ae%a4%e7%95%b0%e5%8b%95%e5%85%ac%e5%91%8a/</t>
        </is>
      </c>
      <c r="N3296" s="7" t="inlineStr">
        <is>
          <t>許慧君</t>
        </is>
      </c>
    </row>
    <row r="3297" ht="409.6" customHeight="1">
      <c r="A3297" s="7">
        <f>TRUE()</f>
        <v/>
      </c>
      <c r="B3297" s="7" t="inlineStr">
        <is>
          <t>其他</t>
        </is>
      </c>
      <c r="C3297" s="7" t="n"/>
      <c r="D3297" s="14" t="n">
        <v>42773</v>
      </c>
      <c r="E3297" s="7" t="inlineStr">
        <is>
          <t>105學年度第二學期大一週會時程</t>
        </is>
      </c>
      <c r="F3297" s="9" t="inlineStr">
        <is>
          <t>大一週會時間：週二上午10:00~12:00
請點選：大一週會報名網站
請點選： 大一週會粉絲專頁
105學年度第2學期大一週會排定如下，與大一週會合辦之場次，統一由學務處申請學生學習時數及辦理簽到作業。
本學期將舉辦9場大一週會，若大一週會同時為院週會，所屬學院學生一律登記為院週會時數，非所屬學院學生一律登記為大一週會時數。
2/14 大一週會暨客家學院週會，桃園市客家事務局蔣絜安局長主講，講題：從主播台到議事台
2/21 大一週會，賣腦瓜工作室負責人徐千舜主講，講題：我怎麼賣腦瓜
3/07 大一週會暨資電學院週會，本校學習所柯華葳教授主講，講題：作工有力、生活有趣
3/14 大一週會暨理學院週會，客家電視台「客庄好味道」主持人陳明珠主講，講題：尋訪客庄-我的美食人生
3/28 大一週會暨生醫理工學院週會，本校資電學院范國清院長主講，講題：監視器－全民公敵？
4/18 大一週會，本校資管系陳彥良教授主講，講題：大數據分析的過去現在與未來
4/25 大一週會暨文學院週會，藝術家羅思容主講，講題：客自故鄉來-羅思容談唱當代客家女性歌詩
5/09 大一週會暨余紀忠講座暨管院週會，香港中文大學劉遵義講座教授主講，講題：經濟全球化下的前景與困境
5/16 管院週會
5/23 大一週會暨工學院週會，臺灣新銳小說家陳又津主講，講題：移動的邊界-說客家話的印尼華僑
大一週會(週二10:00~12:00)注意事項：
1、上午09:30~10:00 開放網路報名之同學刷卡進場，已上網路報名的同學，請務必攜帶學生證。未報名之同學，將安排至場外依序排隊。
2、上午10:00~10:10 開放現場報名（為考量現場安全，我們將會視情況決定開放現場入場人數），10:10 不再開放進入會場。
3、演講結束後，請各位同學依序刷退；若未攜帶學生證，請至服務學習網下載表單，填寫個人心得，繳交至服務學習辦公室，審核通過後始可認證。
4、請勿穿著拖鞋入場及禁止飲食。
5、自104學年度起，大一週會為服務學習護照必選時數，大一學生每學期需選擇2場次大一週會，並參加院週會1場次，上下學期(畢業前)共參加4場大一週會及2場院週會，始可完成所有大一週會時數。
6、其他相關規定，請參照報名系統注意事項。</t>
        </is>
      </c>
      <c r="G3297" s="7" t="inlineStr">
        <is>
          <t>大一週會報名網站</t>
        </is>
      </c>
      <c r="H3297" s="7" t="inlineStr">
        <is>
          <t>http://140.115.185.138/weeklylearning/Learning/Learning_index.php</t>
        </is>
      </c>
      <c r="I3297" s="7" t="inlineStr">
        <is>
          <t>大一週會粉絲專頁</t>
        </is>
      </c>
      <c r="J3297" s="7" t="inlineStr">
        <is>
          <t>https://www.facebook.com/%E4%B8%AD%E5%A4%AE%E5%A4%A7%E5%AD%B8%E5%A4%A7%E4%B8%80%E9%80%B1%E6%9C%83-264207660343839/</t>
        </is>
      </c>
      <c r="K3297" s="7" t="n"/>
      <c r="L3297" s="7" t="n"/>
      <c r="M3297" s="7" t="inlineStr">
        <is>
          <t>https://www.phy.ncu.edu.tw/news/105%e5%ad%b8%e5%b9%b4%e5%ba%a6%e7%ac%ac%e4%ba%8c%e5%ad%b8%e6%9c%9f%e5%a4%a7%e4%b8%80%e9%80%b1%e6%9c%83%e6%99%82%e7%a8%8b/</t>
        </is>
      </c>
      <c r="N3297" s="7" t="inlineStr">
        <is>
          <t>吳菁穗</t>
        </is>
      </c>
    </row>
    <row r="3298" ht="409.6" customHeight="1">
      <c r="A3298" s="7">
        <f>TRUE()</f>
        <v/>
      </c>
      <c r="B3298" s="7" t="inlineStr">
        <is>
          <t>其他</t>
        </is>
      </c>
      <c r="C3298" s="7" t="n"/>
      <c r="D3298" s="14" t="n">
        <v>42773</v>
      </c>
      <c r="E3298" s="7" t="inlineStr">
        <is>
          <t>105-2課程助教TA-1060207</t>
        </is>
      </c>
      <c r="F3298" s="9" t="inlineStr">
        <is>
          <t>105-2課程助教安排如附件
The arrangement of TA for the second semester of the academic year 105 is as the annex.
105-2課程助教TA
目前尚有數門課程待聘，有意申請者請於2/10 12:00前填寫附件申請表，email至corona@ncu.edu.tw .
Positions are still available for several courses. Students who are willing to apply for the positions please fill in the application form and email it to corona@ncu.edu.tw by 12pm Feb 10.
105-2助教志願表TA Application Form
已被分配擔任課程助教者亦可申請，但自105年起依據本校國立中央大學學習型教學助理學習準則規定，每位學習型教學助理之每月津貼總額上限：碩士級10,000 元；博士級15,000 元。105-2助學金單位金額預估為1250元/單位，亦即碩士生每月不可超過8個助學金單位，博士生每月不可超過12個助學金單位。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second semester of academic year 105 is NT1250 per unit. Accordingly, each MA student cannot exceed 8 allowance units each month and each PhD student cannot exceed 12 allowance units each month.
國立中央大學學習型教學助理教學實務課程開課辦法
國立中央大學學習型教學助理學習準則
—————————————————————————————————————————
配合國立中央大學「學習型教學助理相關辦法」，擔任課程助教領取助學金者，需完成下列各項事宜。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請務必於2/10前完成下列事項，方可領取到助學金
Please complete and submit the following documents before Feb 10 in order to receive the scholarship:
備妥下列四種文件(1)-(4)繳交至系辦。
Prepare the following four documents (1)-(4) and submit to Department Office .
(1)『助學金申請書』:請登入獎助學金暨工讀管理系統線上填寫申請表後，印出紙本簽名，並經指導教授簽名後繳交。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1052 物理系課程助教(單位數x)
1052 Physics department TA (unit amount x)
(2)附件一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(3)附件三 助教切結書:請印出附件紙本簽名繳交。
Attachment 3 Teacher’s Assistant Affidavit: Please provide a printed and signed hard copy.
附件三 助教同意切結書TA agreement affidavit
(4)附件四國立中央大學學生兼任助理學習與勞僱型態同意書10603-10606: 請與授課老師一起討論填寫，並經授課教師簽名後繳交。
Attachment 4 National Central University Student Teaching Assistant Part-time Employment Consent Form10603-10606: Please fill out the consent form after discussion with the course prof…（內容過長截斷，完整內容見原始連結）</t>
        </is>
      </c>
      <c r="G3298" s="7" t="inlineStr">
        <is>
          <t>105-2課程助教TA</t>
        </is>
      </c>
      <c r="H3298" s="7" t="inlineStr">
        <is>
          <t>http://www.phy.ncu.edu.tw/wp-content/uploads/2017/02/105-2課程助教TA.pdf</t>
        </is>
      </c>
      <c r="I3298" s="7" t="inlineStr">
        <is>
          <t>corona@ncu.edu.tw</t>
        </is>
      </c>
      <c r="J3298" s="7" t="inlineStr">
        <is>
          <t>corona@ncu.edu.tw</t>
        </is>
      </c>
      <c r="K3298" s="7" t="inlineStr">
        <is>
          <t>corona@ncu.edu.tw</t>
        </is>
      </c>
      <c r="L3298" s="7" t="inlineStr">
        <is>
          <t>mailto:corona@ncu.edu.tw</t>
        </is>
      </c>
      <c r="M3298" s="7" t="inlineStr">
        <is>
          <t>https://www.phy.ncu.edu.tw/news/105-2%e8%aa%b2%e7%a8%8b%e5%8a%a9%e6%95%99ta-1060207/</t>
        </is>
      </c>
      <c r="N3298" s="7" t="inlineStr">
        <is>
          <t>許慧君</t>
        </is>
      </c>
    </row>
    <row r="3299" ht="273" customHeight="1">
      <c r="A3299" s="7">
        <f>TRUE()</f>
        <v/>
      </c>
      <c r="B3299" s="7" t="inlineStr">
        <is>
          <t>演講</t>
        </is>
      </c>
      <c r="C3299" s="7" t="n"/>
      <c r="D3299" s="14" t="n">
        <v>42773</v>
      </c>
      <c r="E3299" s="7" t="inlineStr">
        <is>
          <t>Colloquium20170214-Fluctuation and perpetual motion in a nonequilibrium electrical RC circuit</t>
        </is>
      </c>
      <c r="F3299" s="9" t="inlineStr">
        <is>
          <t>Colloquium
Department of Physics, NCU
Fluctuation and perpetual motion in a nonequilibrium electrical RC circuit
Speaker
Prof. Chen, Yung-Fu (陳永富)
Department of Physics, NCU
Date 2017.02.14(Tue)
Time 14:00
Place S4-625
Abstract:
Learning from remarkable energy-conversion efficiency achieved by bio-molecular machines, heat engines relied on microscopic working substances are suggested for harvesting usable energy (work) from random motion (heat). Feynman ratchet, animaginary ultra-small, asymmetric mechanical device influenced by substantial thermal fluctuation, is proposed to experience perpetual motion to perform work. In this talk I will describe how we realized an electrical version of a Feynman-ratchet-like device via a resistor-capacitor (RC) circuit contact to two different heat baths. Persistent circular motion of a virtual particle buried in incoherent Brownian motion is indeed took place owing to breaking of detailed balance in a nonequilibrium steady state. This experimental demonstration proves the general principle and the possibility of Brownian motors. Schemes of realizing an autonomous heat engine to produce work and for achieving refrigeration will be discussed.</t>
        </is>
      </c>
      <c r="G3299" s="7" t="n"/>
      <c r="H3299" s="7" t="n"/>
      <c r="I3299" s="7" t="n"/>
      <c r="J3299" s="7" t="n"/>
      <c r="K3299" s="7" t="n"/>
      <c r="L3299" s="7" t="n"/>
      <c r="M3299" s="7" t="inlineStr">
        <is>
          <t>https://www.phy.ncu.edu.tw/news/colloquium20170214-fluctuation-and-perpetual-motion-in-a-nonequilibrium-electrical-rc-circuit/</t>
        </is>
      </c>
      <c r="N3299" s="7" t="inlineStr">
        <is>
          <t>許慧君</t>
        </is>
      </c>
    </row>
    <row r="3300" ht="248" customHeight="1">
      <c r="A3300" s="7">
        <f>TRUE()</f>
        <v/>
      </c>
      <c r="B3300" s="7" t="inlineStr">
        <is>
          <t>演講</t>
        </is>
      </c>
      <c r="C3300" s="7" t="n"/>
      <c r="D3300" s="14" t="n">
        <v>42767</v>
      </c>
      <c r="E3300" s="7" t="inlineStr">
        <is>
          <t>Talk20170210-Modeling epithelial sheet folding</t>
        </is>
      </c>
      <c r="F3300" s="9" t="inlineStr">
        <is>
          <t>Title: Modeling epithelial sheet folding
Speaker
Dr. Fu-Lai Wen
Quantitative Biology Center, RIKEN, Japan
Date 2017.02.10(Fri)
Time 10:30
Place S4-625
Epithelial sheets consist of interconnected, polarized cells, serving as barriers
to protect underlying tissues and regulate material exchange between inner
and outer environments. During embryonic development, simple epithelia fold
into complex structures, leading to the formation of neural tubes, guts, optic
cups, branches of lungs, etc. Questions remain as to whether epithelia can fold
without external forces and what intrinsic mechanisms can induce it. By using
a simple physical model, I will show that autonomous folding can be induced
by modulation of the intracellular mechanics along the basal-lateral as well as
the apical surfaces. These intrinsic, cell-autonomous mechanisms sculpt
epithelia into distinct fold morphology. I will demonstrate that the different
mechanical modulations that cause tissue folding can be identified via
measuring the cell and tissue shapes.</t>
        </is>
      </c>
      <c r="G3300" s="7" t="n"/>
      <c r="H3300" s="7" t="n"/>
      <c r="I3300" s="7" t="n"/>
      <c r="J3300" s="7" t="n"/>
      <c r="K3300" s="7" t="n"/>
      <c r="L3300" s="7" t="n"/>
      <c r="M3300" s="7" t="inlineStr">
        <is>
          <t>https://www.phy.ncu.edu.tw/news/talk20170210-modeling-epithelial-sheet-folding/</t>
        </is>
      </c>
      <c r="N3300" s="7" t="inlineStr">
        <is>
          <t>許慧君</t>
        </is>
      </c>
    </row>
    <row r="3301" ht="131" customHeight="1">
      <c r="A3301" s="7">
        <f>TRUE()</f>
        <v/>
      </c>
      <c r="B3301" s="7" t="inlineStr">
        <is>
          <t>獎學金</t>
        </is>
      </c>
      <c r="C3301" s="7" t="n"/>
      <c r="D3301" s="14" t="n">
        <v>42759</v>
      </c>
      <c r="E3301" s="7" t="inlineStr">
        <is>
          <t>「獎學金大平台」推廣說明會</t>
        </is>
      </c>
      <c r="F3301" s="9" t="inlineStr">
        <is>
          <t>本校「獎學金大平台」推廣說明會
為推廣本校PORTAL一獎助學金系統，學務處訂於本年2月21日（二）上午10時，秉文堂（科一館樓）舉辦推廣說明會。活動現場將舉辦有獎徵答，歡迎同學踴躍參與。
活動地點
中央大學秉文堂
聯  絡  人
中央大學生輔組
相關網址
https://goo.gl/forms/xyREyl90vsylFwFd2
附件檔案一</t>
        </is>
      </c>
      <c r="G3301" s="7" t="inlineStr">
        <is>
          <t>https://goo.gl/forms/xyREyl90vsylFwFd2</t>
        </is>
      </c>
      <c r="H3301" s="7" t="inlineStr">
        <is>
          <t>https://goo.gl/forms/xyREyl90vsylFwFd2</t>
        </is>
      </c>
      <c r="I3301" s="7" t="inlineStr">
        <is>
          <t>附件檔案一</t>
        </is>
      </c>
      <c r="J3301" s="7" t="inlineStr">
        <is>
          <t>http://osa.ncu.edu.tw/thumbs/events/%E7%B7%9A%E4%B8%8A%E7%B0%BD%E6%A0%B8%E5%85%AC%E6%96%871061210056%20%E7%8D%8E%E5%AD%B8%E9%87%91%E5%A4%A7%E5%B9%B3%E5%8F%B0%E8%AA%AA%E6%98%8E%E6%9C%83%20%E5%BE%85%E5%85%AC%E5%91%8A.pdf</t>
        </is>
      </c>
      <c r="K3301" s="7" t="n"/>
      <c r="L3301" s="7" t="n"/>
      <c r="M3301" s="7" t="inlineStr">
        <is>
          <t>https://www.phy.ncu.edu.tw/news/%e3%80%8c%e7%8d%8e%e5%ad%b8%e9%87%91%e5%a4%a7%e5%b9%b3%e5%8f%b0%e3%80%8d%e6%8e%a8%e5%bb%a3%e8%aa%aa%e6%98%8e%e6%9c%83/</t>
        </is>
      </c>
      <c r="N3301" s="7" t="inlineStr">
        <is>
          <t>許慧君</t>
        </is>
      </c>
    </row>
    <row r="3302" ht="297" customHeight="1">
      <c r="A3302" s="7">
        <f>TRUE()</f>
        <v/>
      </c>
      <c r="B3302" s="7" t="inlineStr">
        <is>
          <t>其他</t>
        </is>
      </c>
      <c r="C3302" s="7" t="n"/>
      <c r="D3302" s="14" t="n">
        <v>42759</v>
      </c>
      <c r="E3302" s="7" t="inlineStr">
        <is>
          <t>105-2物理系研究生申請學分抵免、免修</t>
        </is>
      </c>
      <c r="F3302" s="9" t="inlineStr">
        <is>
          <t>時間：2/2-2/21
申請法規：
*國立中央大學學分抵免辦法(http://pdc.adm.ncu.edu.tw/rule/rule104/13-0-1.pdf )
*物理學系博士班研究生學分抵免辦法Regulation of Credit Transfer – the Ph.D. Programs
*物理學系碩士班研究生學分抵免辦法Regulation of Credit Transfer – the Master Program
*物理學系生物物理碩士班研究生學分抵免辦法Regulation of Credit Transfer- Master Program in Biophysics
申請表：
抵免：國立中央大學學生學分抵免申請表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(如修業辦法註2: 如因研究所需，學生經指導教授同意後，由課程委員會審核通過，可修習本校及台聯大博士班(含碩博同修)課程，以減少上述 PH5、PH6、PH7、PH8、PHT 開頭課程之選修要求。(至多 A 組減少 2 門、B 組減少 2 門、C 組減少 2 門、D 組減少 4 門)。)
抵免、免修學分之申請時間：新生（含轉學生）應於入學第一學期或第二學期校曆規定時間內辦理。
如未於規定時間內申請者，需加寫學生報告</t>
        </is>
      </c>
      <c r="G3302" s="7" t="inlineStr">
        <is>
          <t>http://pdc.adm.ncu.edu.tw/rule/rule104/13-0-1.pdf</t>
        </is>
      </c>
      <c r="H3302" s="7" t="inlineStr">
        <is>
          <t>http://pdc.adm.ncu.edu.tw/rule/rule104/13-0-1.pdf</t>
        </is>
      </c>
      <c r="I3302" s="7" t="inlineStr">
        <is>
          <t>物理學系博士班研究生學分抵免辦法Regulation of Credit Transfer – the Ph.D. Pr</t>
        </is>
      </c>
      <c r="J3302" s="7" t="inlineStr">
        <is>
          <t>http://www.phy.ncu.edu.tw/wp-content/uploads/2013/09/%E7%89%A9%E7%90%86%E7%B3%BB%E5%8D%9A%E5%A3%AB%E7%8F%AD%E7%A0%94%E7%A9%B6%E7%94%9F%E5%85%88%E4%BF%AE%E8%AA%B2%E7%A8%8B%E6%8A%B5%E5%85%8D%E8%BE%A6%E6%B3%95%EF%BC%88971015%E6%95%99%E5%8B%99%E6%9C%83%E8%AD%B0%E6%A0%B8%E5%82%99%EF%BC%89.pdf</t>
        </is>
      </c>
      <c r="K3302" s="7" t="inlineStr">
        <is>
          <t>物理學系碩士班研究生學分抵免辦法Regulation of Credit Transfer – the Master P</t>
        </is>
      </c>
      <c r="L3302" s="7" t="inlineStr">
        <is>
          <t>http://www.phy.ncu.edu.tw/wp-content/uploads/2013/09/%E7%89%A9%E7%90%86%E7%B3%BB%E7%A2%A9%E5%A3%AB%E7%8F%AD%E7%A0%94%E7%A9%B6%E7%94%9F%E5%85%88%E4%BF%AE%E8%AA%B2%E7%A8%8B%E6%8A%B5%E5%85%8D%E8%BE%A6%E6%B3%95%EF%BC%88970326%E6%95%99%E5%8B%99%E6%9C%83%E8%AD%B0%E6%A0%B8%E5%82%99%EF%BC%89.pdf</t>
        </is>
      </c>
      <c r="M3302" s="7" t="inlineStr">
        <is>
          <t>https://www.phy.ncu.edu.tw/news/105-2%e7%89%a9%e7%90%86%e7%b3%bb%e7%a0%94%e7%a9%b6%e7%94%9f%e7%94%b3%e8%ab%8b%e5%ad%b8%e5%88%86%e6%8a%b5%e5%85%8d%e3%80%81%e5%85%8d%e4%bf%ae/</t>
        </is>
      </c>
      <c r="N3302" s="7" t="inlineStr">
        <is>
          <t>許慧君</t>
        </is>
      </c>
    </row>
    <row r="3303" ht="66" customHeight="1">
      <c r="A3303" s="7">
        <f>TRUE()</f>
        <v/>
      </c>
      <c r="B3303" s="7" t="inlineStr">
        <is>
          <t>其他</t>
        </is>
      </c>
      <c r="C3303" s="7" t="n"/>
      <c r="D3303" s="14" t="n">
        <v>42758</v>
      </c>
      <c r="E3303" s="7" t="inlineStr">
        <is>
          <t>105-2物理系博碩士班學位口試注意事項Oral Test &amp;Thesis Defense Notification</t>
        </is>
      </c>
      <c r="F3303" s="9" t="inlineStr">
        <is>
          <t>口試申請時間：106/02/13-106/06/30。
Application period: 13 Feb 2017 – 30 Jun 2017.
口試完成時間：106/07/14前（如校曆規定）。
Application Deadline: Before 14 July 2017 (as per University Academic Calendar)
物理系博碩士班學位口試注意事項Oral Test &amp;Thesis Defense Notification</t>
        </is>
      </c>
      <c r="G3303" s="7" t="inlineStr">
        <is>
          <t>物理系博碩士班學位口試注意事項Oral Test &amp;Thesis Defense Notification</t>
        </is>
      </c>
      <c r="H3303" s="7" t="inlineStr">
        <is>
          <t>http://www.phy.ncu.edu.tw/wp-content/uploads/2017/01/物理系博碩士班學位口試注意事項Oral-Test-Thesis-Defense-Notification.pdf</t>
        </is>
      </c>
      <c r="I3303" s="7" t="n"/>
      <c r="J3303" s="7" t="n"/>
      <c r="K3303" s="7" t="n"/>
      <c r="L3303" s="7" t="n"/>
      <c r="M3303" s="7" t="inlineStr">
        <is>
          <t>https://www.phy.ncu.edu.tw/news/105-2%e7%89%a9%ef%a7%a4%e7%b3%bb%e5%8d%9a%e7%a2%a9%e5%a3%ab%e7%8f%ad%e5%ad%b8%e4%bd%8d%e5%8f%a3%e8%a9%a6%e6%b3%a8%e6%84%8f%e4%ba%8b%e9%a0%85oral-test-thesis-defense-notification/</t>
        </is>
      </c>
      <c r="N3303" s="7" t="inlineStr">
        <is>
          <t>許慧君</t>
        </is>
      </c>
    </row>
    <row r="3304" ht="309" customHeight="1">
      <c r="A3304" s="7">
        <f>TRUE()</f>
        <v/>
      </c>
      <c r="B3304" s="7" t="inlineStr">
        <is>
          <t>其他</t>
        </is>
      </c>
      <c r="C3304" s="7" t="n"/>
      <c r="D3304" s="14" t="n">
        <v>42758</v>
      </c>
      <c r="E3304" s="7" t="inlineStr">
        <is>
          <t>105-2博士生資格考口試注意事項(Notice on the PhD. Qualifying Exam Oral Defense)</t>
        </is>
      </c>
      <c r="F3304" s="9" t="inlineStr">
        <is>
          <t>105-2物理系博士生資格考口試注意事項
2017 Spring Semester - Department of Physics –Notice on the PhD. Qualifying Exam Oral Defense
1. 申請口試時間：至遲口試日前二週。
Period of application: At least two weeks before the date of defense
2. 申請口試繳交文件：
Application submissions:
01. 申請表Application form
02. 博士班學生修課組別選擇表PhD program course group selection form
03. 至前一學期的完整版成績單Complete transcript with results up to the immediate previous semester
3. 完成口試日期：106.02.01至106.07.31
Oral defense period: Feb. 1, 2017 – July. 31, 2017
105-2博士生資格考口試注意事項(Notice on the PhD. Qualifying Exam Oral Defense)
物理學系博士班學生資格考試申請書（Application for Ph.D. Qualifying Examination of Department of Physics）
105資格考物理系考試委員會建議口試委員名單(Department recommended committee member)
物理系_博士班學生修課組別選擇表（Course Requirements Selection Form for PhD Students of the Department of Physics at National Central University）
物理系_博士學位候選人資格與資格考試辦法（Bylaw of the requirements and the qualifying examination for PhD）
物理系_博碩士論文指導教授暨學位考試委員提聘資格認定標準實施要點（Guidelines for Qualification of PhDMaster Thesis Advisor and Degree Examination Committee Member）</t>
        </is>
      </c>
      <c r="G3304" s="7" t="inlineStr">
        <is>
          <t>105-2博士生資格考口試注意事項(Notice on the PhD. Qualifying Exam Oral De</t>
        </is>
      </c>
      <c r="H3304" s="7" t="inlineStr">
        <is>
          <t>http://www.phy.ncu.edu.tw/wp-content/uploads/2017/01/105-2博士生資格考口試注意事項Notice-on-the-PhD.-Qualifying-Exam-Oral-Defense.doc</t>
        </is>
      </c>
      <c r="I3304" s="7" t="inlineStr">
        <is>
          <t>物理學系博士班學生資格考試申請書（Application for Ph.D. Qualifying Examinatio</t>
        </is>
      </c>
      <c r="J3304" s="7" t="inlineStr">
        <is>
          <t>http://www.phy.ncu.edu.tw/wp-content/uploads/2017/01/物理學系博士班學生資格考試申請書（Application-for-Ph.D.-Qualifying-Examination-of-Department-of-Physics）.doc</t>
        </is>
      </c>
      <c r="K3304" s="7" t="inlineStr">
        <is>
          <t>105資格考物理系考試委員會建議口試委員名單(Department recommended committee memb</t>
        </is>
      </c>
      <c r="L3304" s="7" t="inlineStr">
        <is>
          <t>http://www.phy.ncu.edu.tw/wp-content/uploads/2017/01/105資格考物理系考試委員會建議口試委員名單Department-recommended-committee-member.xls</t>
        </is>
      </c>
      <c r="M3304" s="7" t="inlineStr">
        <is>
          <t>https://www.phy.ncu.edu.tw/news/105-2%e5%8d%9a%e5%a3%ab%e7%94%9f%e8%b3%87%e6%a0%bc%e8%80%83%e5%8f%a3%e8%a9%a6%e6%b3%a8%e6%84%8f%e4%ba%8b%e9%a0%85notice-on-the-phd-qualifying-exam-oral-defense/</t>
        </is>
      </c>
      <c r="N3304" s="7" t="inlineStr">
        <is>
          <t>許慧君</t>
        </is>
      </c>
    </row>
    <row r="3305" ht="183" customHeight="1">
      <c r="A3305" s="7">
        <f>TRUE()</f>
        <v/>
      </c>
      <c r="B3305" s="7" t="inlineStr">
        <is>
          <t>獎學金</t>
        </is>
      </c>
      <c r="C3305" s="7" t="n"/>
      <c r="D3305" s="14" t="n">
        <v>42758</v>
      </c>
      <c r="E3305" s="7" t="inlineStr">
        <is>
          <t>105-2物理系獎學金申請公告</t>
        </is>
      </c>
      <c r="F3305" s="9" t="inlineStr">
        <is>
          <t>有意申請獎學金者，請於規定截止日前備妥申請文件送物理系辦公室，逾時不予受理!
上詮光纖獎學金(申請截止日:2/24)
1. 補助學生出國交流獎助（研修或實驗）：每年15萬元整。獎助大學部、碩士生、 博士生各一名，每人5萬元整。
2. 補助學生出席國際會議：每年5萬元整。
3. 研究傑出獎助：每年5萬元整。獲獎學生共五名，每人1 萬元整。
國立中央大學物理學系上詮光纖獎學金辦法(FOCI Scholarship Application Procedure)
國立中央大學物理學系上詮光纖獎學金申請表(FOCI scholarship application form for financial assistance for students studying abroad)
聚碩科技獎學金(申請截止日:2/24)
補助大學部學生出國交流獎助（開會、研修實驗、交換生），每年補助若干名，每位補助以五萬元為原則，保障一名天文專題學生，每年總獎助金30 萬元整
國立中央大學物理學系聚碩科技獎學金辦法(1051004系務會議)
國立中央大學物理學系聚碩科技獎學金申請表</t>
        </is>
      </c>
      <c r="G3305" s="7" t="inlineStr">
        <is>
          <t>國立中央大學物理學系上詮光纖獎學金辦法(FOCI Scholarship Application Procedure)</t>
        </is>
      </c>
      <c r="H3305" s="7" t="inlineStr">
        <is>
          <t>http://www.phy.ncu.edu.tw/wp-content/uploads/2017/01/國立中央大學物理學系上詮光纖獎學金辦法FOCI-Scholarship-Application-Procedure.pdf</t>
        </is>
      </c>
      <c r="I3305" s="7" t="inlineStr">
        <is>
          <t>國立中央大學物理學系上詮光纖獎學金申請表(FOCI scholarship application form for f</t>
        </is>
      </c>
      <c r="J3305" s="7" t="inlineStr">
        <is>
          <t>http://www.phy.ncu.edu.tw/wp-content/uploads/2017/01/國立中央大學物理學系上詮光纖獎學金申請表FOCI-scholarship-application-form-for-financial-assistance-for-students-studying-abroad.doc</t>
        </is>
      </c>
      <c r="K3305" s="7" t="inlineStr">
        <is>
          <t>國立中央大學物理學系聚碩科技獎學金辦法(1051004系務會議)</t>
        </is>
      </c>
      <c r="L3305" s="7" t="inlineStr">
        <is>
          <t>http://www.phy.ncu.edu.tw/wp-content/uploads/2017/01/國立中央大學物理學系聚碩科技獎學金辦法1051004系務會議.pdf</t>
        </is>
      </c>
      <c r="M3305" s="7" t="inlineStr">
        <is>
          <t>https://www.phy.ncu.edu.tw/news/105-2%e7%89%a9%e7%90%86%e7%b3%bb%e7%8d%8e%e5%ad%b8%e9%87%91%e7%94%b3%e8%ab%8b%e5%85%ac%e5%91%8a/</t>
        </is>
      </c>
      <c r="N3305" s="7" t="inlineStr">
        <is>
          <t>許慧君</t>
        </is>
      </c>
    </row>
    <row r="3306" ht="409.6" customHeight="1">
      <c r="A3306" s="7">
        <f>TRUE()</f>
        <v/>
      </c>
      <c r="B3306" s="7" t="inlineStr">
        <is>
          <t>其他</t>
        </is>
      </c>
      <c r="C3306" s="7" t="n"/>
      <c r="D3306" s="14" t="n">
        <v>42758</v>
      </c>
      <c r="E3306" s="7" t="inlineStr">
        <is>
          <t>105-2課程助教TA-1060123</t>
        </is>
      </c>
      <c r="F3306" s="9" t="inlineStr">
        <is>
          <t>105-2課程助教安排如附件
The arrangement of TA for the second semester of the academic year 105 is as the annex.
105-2課程助教TA
目前尚有數門課程待聘，有意申請者請於2/3 12:00前填寫附件申請表，email至corona@ncu.edu.tw .
Positions are still available for several courses. Students who are willing to apply for the positions please fill in the application form and email it to corona@ncu.edu.tw by 12pm Feb 3.
105-2助教志願表TA Application Form
已被分配擔任課程助教者亦可申請，但自105年起依據本校國立中央大學學習型教學助理學習準則規定，每位學習型教學助理之每月津貼總額上限：碩士級10,000 元；博士級15,000 元。105-2助學金單位金額預估為1250元/單位，亦即碩士生每月不可超過8個助學金單位，博士生每月不可超過12個助學金單位。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second semester of academic year 105 is NT1250 per unit. Accordingly, each MA student cannot exceed 8 allowance units each month and each PhD student cannot exceed 12 allowance units each month.
國立中央大學學習型教學助理教學實務課程開課辦法
國立中央大學學習型教學助理學習準則
—————————————————————————————————————————
配合國立中央大學「學習型教學助理相關辦法」，擔任課程助教領取助學金者，需完成下列各項事宜。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請務必於2/10前完成下列事項，方可領取到助學金
Please complete and submit the following documents before Feb 10 in order to receive the scholarship:
備妥下列四種文件(1)-(4)繳交至系辦。
Prepare the following four documents (1)-(4) and submit to Department Office .
(1)『助學金申請書』:請登入獎助學金暨工讀管理系統線上填寫申請表後，印出紙本簽名，並經指導教授簽名後繳交。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1052 物理系課程助教(單位數x)
1052 Physics department TA (unit amount x)
(2)附件一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(3)附件三 助教切結書:請印出附件紙本簽名繳交。
Attachment 3 Teacher’s Assistant Affidavit: Please provide a printed and signed hard copy.
附件三 助教同意切結書TA agreement affidavit
(4)附件四國立中央大學學生兼任助理學習與勞僱型態同意書10603-10606: 請與授課老師一起討論填寫，並經授課教師簽名後繳交。
Attachment 4 National Central University Student Teaching Assistant Part-time Employment Consent Form10603-10606: Please fill out the consent form after discussion with the course profes…（內容過長截斷，完整內容見原始連結）</t>
        </is>
      </c>
      <c r="G3306" s="7" t="inlineStr">
        <is>
          <t>105-2課程助教TA</t>
        </is>
      </c>
      <c r="H3306" s="7" t="inlineStr">
        <is>
          <t>http://www.phy.ncu.edu.tw/wp-content/uploads/2017/01/105-2課程助教TA-2.pdf</t>
        </is>
      </c>
      <c r="I3306" s="7" t="inlineStr">
        <is>
          <t>corona@ncu.edu.tw</t>
        </is>
      </c>
      <c r="J3306" s="7" t="inlineStr">
        <is>
          <t>corona@ncu.edu.tw</t>
        </is>
      </c>
      <c r="K3306" s="7" t="inlineStr">
        <is>
          <t>corona@ncu.edu.tw</t>
        </is>
      </c>
      <c r="L3306" s="7" t="inlineStr">
        <is>
          <t>mailto:corona@ncu.edu.tw</t>
        </is>
      </c>
      <c r="M3306" s="7" t="inlineStr">
        <is>
          <t>https://www.phy.ncu.edu.tw/news/105-2%e8%aa%b2%e7%a8%8b%e5%8a%a9%e6%95%99ta-1060123/</t>
        </is>
      </c>
      <c r="N3306" s="7" t="inlineStr">
        <is>
          <t>許慧君</t>
        </is>
      </c>
    </row>
    <row r="3307" ht="170" customHeight="1">
      <c r="A3307" s="7">
        <f>TRUE()</f>
        <v/>
      </c>
      <c r="B3307" s="7" t="inlineStr">
        <is>
          <t>其他</t>
        </is>
      </c>
      <c r="C3307" s="7" t="n"/>
      <c r="D3307" s="14" t="n">
        <v>42754</v>
      </c>
      <c r="E3307" s="7" t="inlineStr">
        <is>
          <t>2017物理年會壁報論文得獎名單</t>
        </is>
      </c>
      <c r="F3307" s="9" t="inlineStr">
        <is>
          <t>優良 鄭凱聿 The study of pedestals from CMS HGCal beam tests
優良 梁佩珊 The Possible Formation Mechanisms of CN- − in EUV and VUV irradiation of CH4+NH3 Ice Mixtures
優良 洪翊哲 Identify the mechanism of oxidation and reduction of graphene by X-ray photoelectron microscopy
佳作 柳智方 Numerical Study Of Stimulated Inelastic Scattering Effects On Maximum Extractable Energy In High-Power Pulsed Fiber Amplifiers
佳作 王耀寬 Spiral-coil Formation in Self-propelled Chain System
佳作 陳香穎 Dynamical response of confluent monolayer endothelial cells to cancer cell additives
佳作 鄭皓仁 Study of a Higgs boson decaying into a J/ψ meson and a photon in pp collisions at √s = 13 TeV
佳作 陳翁基 Acoustic vortex filament interaction in dust acoustic wave turbulence</t>
        </is>
      </c>
      <c r="G3307" s="7" t="n"/>
      <c r="H3307" s="7" t="n"/>
      <c r="I3307" s="7" t="n"/>
      <c r="J3307" s="7" t="n"/>
      <c r="K3307" s="7" t="n"/>
      <c r="L3307" s="7" t="n"/>
      <c r="M3307" s="7" t="inlineStr">
        <is>
          <t>https://www.phy.ncu.edu.tw/news/2017%e7%89%a9%e7%90%86%e5%b9%b4%e6%9c%83%e5%a3%81%e5%a0%b1%e8%ab%96%e6%96%87%e5%be%97%e7%8d%8e%e5%90%8d%e5%96%ae/</t>
        </is>
      </c>
      <c r="N3307" s="7" t="inlineStr">
        <is>
          <t>許慧君</t>
        </is>
      </c>
    </row>
    <row r="3308" ht="79" customHeight="1">
      <c r="A3308" s="7">
        <f>TRUE()</f>
        <v/>
      </c>
      <c r="B3308" s="7" t="inlineStr">
        <is>
          <t>其他</t>
        </is>
      </c>
      <c r="C3308" s="7" t="n"/>
      <c r="D3308" s="14" t="n">
        <v>42754</v>
      </c>
      <c r="E3308" s="7" t="inlineStr">
        <is>
          <t>公共空間清潔公告</t>
        </is>
      </c>
      <c r="F3308" s="9" t="inlineStr">
        <is>
          <t>2/7（二）整天
 全館各樓層走道地板、地下室中庭地板及樓梯清洗。
 全館走廊側邊扶手玻璃、一~二樓玻璃帷幕。
 館舍四周排水溝清理。
各樓層走廊請盡量清空。
施作期間略有噪音，不便之處請多諒解。</t>
        </is>
      </c>
      <c r="G3308" s="7" t="n"/>
      <c r="H3308" s="7" t="n"/>
      <c r="I3308" s="7" t="n"/>
      <c r="J3308" s="7" t="n"/>
      <c r="K3308" s="7" t="n"/>
      <c r="L3308" s="7" t="n"/>
      <c r="M3308" s="7" t="inlineStr">
        <is>
          <t>https://www.phy.ncu.edu.tw/news/%e5%85%ac%e5%85%b1%e7%a9%ba%e9%96%93%e6%b8%85%e6%bd%94%e5%85%ac%e5%91%8a-2/</t>
        </is>
      </c>
      <c r="N3308" s="7" t="inlineStr">
        <is>
          <t>許慧君</t>
        </is>
      </c>
    </row>
    <row r="3309" ht="183" customHeight="1">
      <c r="A3309" s="7">
        <f>TRUE()</f>
        <v/>
      </c>
      <c r="B3309" s="7" t="inlineStr">
        <is>
          <t>其他</t>
        </is>
      </c>
      <c r="C3309" s="7" t="n"/>
      <c r="D3309" s="14" t="n">
        <v>42753</v>
      </c>
      <c r="E3309" s="7" t="inlineStr">
        <is>
          <t>105學年度中大講座、學術研究傑出獎及新聘傑出教研人員獎勵獲獎名單</t>
        </is>
      </c>
      <c r="F3309" s="9" t="inlineStr">
        <is>
          <t>105學年度講座教授：
陳騮教授:國鼎講座
劉全生教授:國鼎講座
105學年度學術研究傑出獎：
林宗泰 教授 特聘教授(續)
陳宣毅 教授 特聘教授(續)
李文献 教授 研究傑出
溫偉源 副教授 研究傑出
郭家銘 副教授 研究傑出
余欣珊 副教授 研究傑出
105學年度新聘傑出獎：
(一)103年度獲獎，申請第3 (105)年度獎勵續獎者：陳俞融 助理教授
(二)104年度獲獎，申請第2 (105)年度獎勵續獎者：廖文德 助理教授
(三)105年度獲獎，申請第1 (105)年度獎勵續獎者：Yonggun Jun(田溶根) 副教授</t>
        </is>
      </c>
      <c r="G3309" s="7" t="n"/>
      <c r="H3309" s="7" t="n"/>
      <c r="I3309" s="7" t="n"/>
      <c r="J3309" s="7" t="n"/>
      <c r="K3309" s="7" t="n"/>
      <c r="L3309" s="7" t="n"/>
      <c r="M3309" s="7" t="inlineStr">
        <is>
          <t>https://www.phy.ncu.edu.tw/news/105%e5%ad%b8%e5%b9%b4%e5%ba%a6%e4%b8%ad%e5%a4%a7%e8%ac%9b%e5%ba%a7%e3%80%81%e5%ad%b8%e8%a1%93%e7%a0%94%e7%a9%b6%e5%82%91%e5%87%ba%e7%8d%8e%e5%8f%8a%e6%96%b0%e8%81%98%e5%82%91%e5%87%ba%e6%95%99/</t>
        </is>
      </c>
      <c r="N3309" s="7" t="inlineStr">
        <is>
          <t>許慧君</t>
        </is>
      </c>
    </row>
    <row r="3310" ht="409.6" customHeight="1">
      <c r="A3310" s="7">
        <f>TRUE()</f>
        <v/>
      </c>
      <c r="B3310" s="7" t="inlineStr">
        <is>
          <t>其他</t>
        </is>
      </c>
      <c r="C3310" s="7" t="n"/>
      <c r="D3310" s="14" t="n">
        <v>42753</v>
      </c>
      <c r="E3310" s="7" t="inlineStr">
        <is>
          <t>105-2課程助教TA-1060118</t>
        </is>
      </c>
      <c r="F3310" s="9" t="inlineStr">
        <is>
          <t>105-2課程助教安排如附件105-2課程助教TA
The arrangement of TA for the second semester of the academic year 105 is as the annex.
目前尚有數門課程待聘，有意申請者請於1/20 12:00前填寫附件申請表，email至corona@ncu.edu.tw .
Positions are still available for several courses. Students who are willing to apply for the positions please fill in the application form and email it to corona@ncu.edu.tw by 12pm Jan 20.
105-2助教志願表TA Application Form
已被分配擔任課程助教者亦可申請，但自105年起依據本校國立中央大學學習型教學助理學習準則規定，每位學習型教學助理之每月津貼總額上限：碩士級10,000 元；博士級15,000 元。105-2助學金單位金額預估為1250元/單位，亦即碩士生每月不可超過8個助學金單位，博士生每月不可超過12個助學金單位。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second semester of academic year 105 is NT1250 per unit. Accordingly, each MA student cannot exceed 8 allowance units each month and each PhD student cannot exceed 12 allowance units each month.
國立中央大學學習型教學助理教學實務課程開課辦法
國立中央大學學習型教學助理學習準則
—————————————————————————————————————————
配合國立中央大學「學習型教學助理相關辦法」，擔任課程助教領取助學金者，需完成下列各項事宜。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請務必於2/10前完成下列事項，方可領取到助學金
Please complete and submit the following documents before Feb 10 in order to receive the scholarship:
備妥下列四種文件(1)-(4)繳交至系辦。
Prepare the following four documents (1)-(4) and submit to Department Office .
(1)『助學金申請書』:請登入獎助學金暨工讀管理系統線上填寫申請表後，印出紙本簽名，並經指導教授簽名後繳交。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1052 物理系課程助教(單位數x)
1052 Physics department TA (unit amount x)
(2)附件一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(3)附件三 助教切結書:請印出附件紙本簽名繳交。
Attachment 3 Teacher’s Assistant Affidavit: Please provide a printed and signed hard copy.
附件三 助教同意切結書TA agreement affidavit
(4)附件四國立中央大學學生兼任助理學習與勞僱型態同意書10603-10606: 請與授課老師一起討論填寫，並經授課教師簽名後繳交。
Attachment 4 National Central University Student Teaching Assistant Part-time Employment Consent Form10603-10606: Please fill out the consent form after discussion with the course profe…（內容過長截斷，完整內容見原始連結）</t>
        </is>
      </c>
      <c r="G3310" s="7" t="inlineStr">
        <is>
          <t>105-2課程助教TA</t>
        </is>
      </c>
      <c r="H3310" s="7" t="inlineStr">
        <is>
          <t>http://www.phy.ncu.edu.tw/wp-content/uploads/2017/01/105-2課程助教TA-1.pdf</t>
        </is>
      </c>
      <c r="I3310" s="7" t="inlineStr">
        <is>
          <t>105-2助教志願表TA Application Form</t>
        </is>
      </c>
      <c r="J3310" s="7" t="inlineStr">
        <is>
          <t>http://www.phy.ncu.edu.tw/wp-content/uploads/2017/01/105-2助教志願表TA-Application-Form-2.xlsx</t>
        </is>
      </c>
      <c r="K3310" s="7" t="inlineStr">
        <is>
          <t>國立中央大學學習型教學助理教學實務課程開課辦法</t>
        </is>
      </c>
      <c r="L3310" s="7" t="inlineStr">
        <is>
          <t>http://www.phy.ncu.edu.tw/wp-content/uploads/2017/01/%E5%9C%8B%EF%A7%B7%E4%B8%AD%E5%A4%AE%E5%A4%A7%E5%AD%B8%E5%AD%B8%E7%BF%92%E5%9E%8B%E6%95%99%E5%AD%B8%E5%8A%A9%EF%A7%A4%E6%95%99%E5%AD%B8%E5%AF%A6%E5%8B%99%E8%AA%B2%E7%A8%8B%E9%96%8B%E8%AA%B2%E8%BE%A6%E6%B3%95.pdf</t>
        </is>
      </c>
      <c r="M3310" s="7" t="inlineStr">
        <is>
          <t>https://www.phy.ncu.edu.tw/news/105-2%e8%aa%b2%e7%a8%8b%e5%8a%a9%e6%95%99ta-1060118/</t>
        </is>
      </c>
      <c r="N3310" s="7" t="inlineStr">
        <is>
          <t>許慧君</t>
        </is>
      </c>
    </row>
    <row r="3311" ht="297" customHeight="1">
      <c r="A3311" s="7">
        <f>TRUE()</f>
        <v/>
      </c>
      <c r="B3311" s="7" t="inlineStr">
        <is>
          <t>其他</t>
        </is>
      </c>
      <c r="C3311" s="7" t="n"/>
      <c r="D3311" s="14" t="n">
        <v>42752</v>
      </c>
      <c r="E3311" s="7" t="inlineStr">
        <is>
          <t>105學年度第二學期學雜費繳費單下載時間公告</t>
        </is>
      </c>
      <c r="F3311" s="9" t="inlineStr">
        <is>
          <t>105學年度第二學期學雜費繳費單下載時間公告
一、開放網路下載繳費單時間
全校舊生 106.1.25(三) 二月入學新生 106.2.08(三)
二、下載繳費單
(1)學校首頁的Portal入口。
(2)學雜費管理系統 http://140.115.182.62/stdvoucher
(3)第一銀行第e學雜費入口網網址：https://eschool.firstbank.com.tw 
三、繳費期限：106.2.12(日)
第一銀行全省各分行臨櫃繳款：106.2.10(五)
ATM轉帳、信用卡或超商繳費：106.2.12(日)
使用信用卡刷卡需3~4個工作天才能入帳（不含假日），超商繳交需5~7個工作天才能入帳（不含假日）請提早授權或繳納，以免逾期註冊。
四、繳費方式：
(1) 臨櫃繳款：第一銀行全省分行 
第一銀行於每週二、四、五上午10:00~12:00會配合到校服務 / 行政大樓一樓
(2) ATM轉帳繳費：轉入行庫代碼007(第一銀行)
(3) 語音信用卡繳費：02-27608818
(4) 網路信用卡繳費：https://www.27608818.com
(5) 超商繳款：須自付手續費10元。
五、若對繳費單內容有任何疑問，住宿問題請洽宿舍服務中心(分機57282、57290)，減免及學貸問題請洽生輔組(分機57221)，其他問題請洽出納組(分機57346)。
六、繳費單若有更改，請於更改後的隔日再行繳費。
七、學分費繳費期間：106.3.8～106.3.21。</t>
        </is>
      </c>
      <c r="G3311" s="7" t="n"/>
      <c r="H3311" s="7" t="n"/>
      <c r="I3311" s="7" t="n"/>
      <c r="J3311" s="7" t="n"/>
      <c r="K3311" s="7" t="n"/>
      <c r="L3311" s="7" t="n"/>
      <c r="M3311" s="7" t="inlineStr">
        <is>
          <t>https://www.phy.ncu.edu.tw/news/105%e5%ad%b8%e5%b9%b4%e5%ba%a6%e7%ac%ac%e4%ba%8c%e5%ad%b8%e6%9c%9f%e5%ad%b8%e9%9b%9c%e8%b2%bb%e7%b9%b3%e8%b2%bb%e5%96%ae%e4%b8%8b%e8%bc%89%e6%99%82%e9%96%93%e5%85%ac%e5%91%8a-2/</t>
        </is>
      </c>
      <c r="N3311" s="7" t="inlineStr">
        <is>
          <t>吳菁穗</t>
        </is>
      </c>
    </row>
    <row r="3312" ht="409.6" customHeight="1">
      <c r="A3312" s="7">
        <f>TRUE()</f>
        <v/>
      </c>
      <c r="B3312" s="7" t="inlineStr">
        <is>
          <t>其他</t>
        </is>
      </c>
      <c r="C3312" s="7" t="n"/>
      <c r="D3312" s="14" t="n">
        <v>42747</v>
      </c>
      <c r="E3312" s="7" t="inlineStr">
        <is>
          <t>105-2課程助教TA-1060112</t>
        </is>
      </c>
      <c r="F3312" s="9" t="inlineStr">
        <is>
          <t>105-2課程助教安排如附件 (105-2課程助教TA)
The arrangement of TA for the second semester of the academic year 105 is as the annex. (105-2課程助教TA)
目前尚有數門課程待聘，有意申請者請於1/16(一)12:00前填寫附件申請表，email至corona@ncu.edu.tw . (105-2助教志願表TA Application Form)
Positions are still available for several courses. Students who are willing to apply for the positions please fill in the application form and email it to corona@ncu.edu.tw by 12pm Jan 16. (105-2助教志願表TA Application Form)
已被分配擔任課程助教者亦可申請，但自105年起依據本校國立中央大學學習型教學助理學習準則規定，每位學習型教學助理之每月津貼總額上限：碩士級10,000 元；博士級15,000 元。105-2助學金單位金額預估為1250元/單位，亦即碩士生每月不可超過8個助學金單位，博士生每月不可超過12個助學金單位。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second semester of academic year 105 is NT1250 per unit. Accordingly, each MA student cannot exceed 8 allowance units each month and each PhD student cannot exceed 12 allowance units each month.
國立中央大學學習型教學助理教學實務課程開課辦法
國立中央大學學習型教學助理學習準則
---------------------------------------------------------------------------------------------------------------------------
配合國立中央大學「學習型教學助理相關辦法」，擔任課程助教領取助學金者，需完成下列各項事宜。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請務必於2/10前完成下列事項，方可領取到助學金
Please complete and submit the following documents before Feb 10 in order to receive the scholarship:
備妥下列四種文件(1)-(4)繳交至系辦。
Prepare the following four documents (1)-(4) and submit to Department Office . 
(1)『助學金申請書』:請登入獎助學金暨工讀管理系統線上填寫申請表後，印出紙本簽名，並經指導教授簽名後繳交。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1052 物理系課程助教(單位數x)
1052 Physics department TA (unit amount x)
(2)附件一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(3)附件三 助教切結書:請印出附件紙本簽名繳交。
Attachment 3 Teacher's Assistant Affidavit: Please provide a printed and signed hard copy.
附件三 助教同意切結書TA agreement affidavit
(4)附件四國立中央大學學生兼任助理學習與勞僱型態同意書10603-10606: 請與授課老師一起討論填寫，並經授課教師簽名後繳交。
Attachment 4 National Cen…（內容過長截斷，完整內容見原始連結）</t>
        </is>
      </c>
      <c r="G3312" s="7" t="inlineStr">
        <is>
          <t>105-2課程助教TA</t>
        </is>
      </c>
      <c r="H3312" s="7" t="inlineStr">
        <is>
          <t>http://www.phy.ncu.edu.tw/wp-content/uploads/2017/01/105-2課程助教TA.pdf</t>
        </is>
      </c>
      <c r="I3312" s="7" t="inlineStr">
        <is>
          <t>105-2課程助教TA</t>
        </is>
      </c>
      <c r="J3312" s="7" t="inlineStr">
        <is>
          <t>http://www.phy.ncu.edu.tw/wp-content/uploads/2017/01/105-2課程助教TA.pdf</t>
        </is>
      </c>
      <c r="K3312" s="7" t="inlineStr">
        <is>
          <t>corona@ncu.edu.tw</t>
        </is>
      </c>
      <c r="L3312" s="7" t="inlineStr">
        <is>
          <t>corona@ncu.edu.tw</t>
        </is>
      </c>
      <c r="M3312" s="7" t="inlineStr">
        <is>
          <t>https://www.phy.ncu.edu.tw/news/105-2%e8%aa%b2%e7%a8%8b%e5%8a%a9%e6%95%99ta-1060112/</t>
        </is>
      </c>
      <c r="N3312" s="7" t="inlineStr">
        <is>
          <t>許慧君</t>
        </is>
      </c>
    </row>
    <row r="3313">
      <c r="A3313" s="7">
        <f>TRUE()</f>
        <v/>
      </c>
      <c r="B3313" s="7" t="inlineStr">
        <is>
          <t>其他</t>
        </is>
      </c>
      <c r="C3313" s="7" t="n"/>
      <c r="D3313" s="14" t="n">
        <v>42746</v>
      </c>
      <c r="E3313" s="7" t="inlineStr">
        <is>
          <t>「中大學生至他校校際選課流程」與「外校生至中央大學校際選課流程」說明</t>
        </is>
      </c>
      <c r="F3313" s="7" t="inlineStr">
        <is>
          <t>http://www.ncu.edu.tw/events/showevent/eventid/4427</t>
        </is>
      </c>
      <c r="G3313" s="7" t="inlineStr">
        <is>
          <t>http://www.ncu.edu.tw/events/showevent/eventid/4427</t>
        </is>
      </c>
      <c r="H3313" s="7" t="inlineStr">
        <is>
          <t>http://www.ncu.edu.tw/events/showevent/eventid/4427</t>
        </is>
      </c>
      <c r="I3313" s="7" t="n"/>
      <c r="J3313" s="7" t="n"/>
      <c r="K3313" s="7" t="n"/>
      <c r="L3313" s="7" t="n"/>
      <c r="M3313" s="7" t="inlineStr">
        <is>
          <t>https://www.phy.ncu.edu.tw/news/%e3%80%8c%e4%b8%ad%e5%a4%a7%e5%ad%b8%e7%94%9f%e8%87%b3%e4%bb%96%e6%a0%a1%e6%a0%a1%e9%9a%9b%e9%81%b8%e8%aa%b2%e6%b5%81%e7%a8%8b%e3%80%8d%e8%88%87%e3%80%8c%e5%a4%96%e6%a0%a1%e7%94%9f%e8%87%b3%e4%b8%ad/</t>
        </is>
      </c>
      <c r="N3313" s="7" t="inlineStr">
        <is>
          <t>許慧君</t>
        </is>
      </c>
    </row>
    <row r="3314">
      <c r="A3314" s="7">
        <f>TRUE()</f>
        <v/>
      </c>
      <c r="B3314" s="7" t="inlineStr">
        <is>
          <t>其他</t>
        </is>
      </c>
      <c r="C3314" s="7" t="n"/>
      <c r="D3314" s="14" t="n">
        <v>42740</v>
      </c>
      <c r="E3314" s="7" t="inlineStr">
        <is>
          <t>2017中央大學物理系-物理年會交通車乘車資訊 (PSROC2017-Shuttle bus)</t>
        </is>
      </c>
      <c r="F3314" s="7" t="inlineStr">
        <is>
          <t>2017中央大學物理系-物理年會交通車乘車資訊</t>
        </is>
      </c>
      <c r="G3314" s="7" t="inlineStr">
        <is>
          <t>2017中央大學物理系-物理年會交通車乘車資訊</t>
        </is>
      </c>
      <c r="H3314" s="7" t="inlineStr">
        <is>
          <t>http://www.phy.ncu.edu.tw/wp-content/uploads/2017/01/2017中央大學物理系-物理年會交通車乘車資訊.pdf</t>
        </is>
      </c>
      <c r="I3314" s="7" t="n"/>
      <c r="J3314" s="7" t="n"/>
      <c r="K3314" s="7" t="n"/>
      <c r="L3314" s="7" t="n"/>
      <c r="M3314" s="7" t="inlineStr">
        <is>
          <t>https://www.phy.ncu.edu.tw/news/2017%e4%b8%ad%e5%a4%ae%e5%a4%a7%e5%ad%b8%e7%89%a9%e7%90%86%e7%b3%bb-%e7%89%a9%e7%90%86%e5%b9%b4%e6%9c%83%e4%ba%a4%e9%80%9a%e8%bb%8a%e4%b9%98%e8%bb%8a%e8%b3%87%e8%a8%8a-psroc2017-shuttle-bus/</t>
        </is>
      </c>
      <c r="N3314" s="7" t="inlineStr">
        <is>
          <t>許慧君</t>
        </is>
      </c>
    </row>
    <row r="3315">
      <c r="A3315" s="7">
        <f>TRUE()</f>
        <v/>
      </c>
      <c r="B3315" s="7" t="inlineStr">
        <is>
          <t>其他</t>
        </is>
      </c>
      <c r="C3315" s="7" t="n"/>
      <c r="D3315" s="14" t="n">
        <v>42739</v>
      </c>
      <c r="E3315" s="7" t="inlineStr">
        <is>
          <t>失物招領1060104</t>
        </is>
      </c>
      <c r="F3315" s="7" t="inlineStr">
        <is>
          <t>失物招領1060104</t>
        </is>
      </c>
      <c r="G3315" s="7" t="inlineStr">
        <is>
          <t>失物招領1060104</t>
        </is>
      </c>
      <c r="H3315" s="7" t="inlineStr">
        <is>
          <t>http://www.phy.ncu.edu.tw/wp-content/uploads/2017/01/失物招領1060104.pdf</t>
        </is>
      </c>
      <c r="I3315" s="7" t="n"/>
      <c r="J3315" s="7" t="n"/>
      <c r="K3315" s="7" t="n"/>
      <c r="L3315" s="7" t="n"/>
      <c r="M3315" s="7" t="inlineStr">
        <is>
          <t>https://www.phy.ncu.edu.tw/news/%e5%a4%b1%e7%89%a9%e6%8b%9b%e9%a0%981060104/</t>
        </is>
      </c>
      <c r="N3315" s="7" t="inlineStr">
        <is>
          <t>許慧君</t>
        </is>
      </c>
    </row>
    <row r="3316" ht="285" customHeight="1">
      <c r="A3316" s="7">
        <f>TRUE()</f>
        <v/>
      </c>
      <c r="B3316" s="7" t="inlineStr">
        <is>
          <t>其他</t>
        </is>
      </c>
      <c r="C3316" s="7" t="n"/>
      <c r="D3316" s="14" t="n">
        <v>42739</v>
      </c>
      <c r="E3316" s="7" t="inlineStr">
        <is>
          <t>105學年度第2學期課程教學助教志願調查Teaching Assistant Application Form</t>
        </is>
      </c>
      <c r="F3316" s="9" t="inlineStr">
        <is>
          <t>中央大學物理系公告-105學年度第2學期課程教學助教志願調查
NCU Physics Departmental Notice-2016/2017 Spring Semester
Teaching Assistant Application Form
105-2課程教學助教申請公告
105-2助教志願表TA Application Form
國立中央大學物理系研究生獎、助學金辦法(2014-1216)
物理系（含生物物理碩博士班）研究生欲申請擔任課程教學助教者，請填寫『課程教學助教志願表』電子檔(請至物理系網頁最新公告下載)，於106年1月9日（一）前回傳 corona@ncu.edu.tw 。
Physics Department (including Graduate Institute of Biophysics) graduate students who wish to serve as teaching assistants (TA), please fill in the TA Application Form (downloadable from the Department webpage: Latest News), and submit corona@ncu.edu.tw before Jan 9, 2017 (Mon).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while doctoral students must serve for at least two semesters (once in both semesters) as part of the criteria for graduation.
經分配擔任助教者需選修『PH6016物理教學研習II』課程&amp;『PH9999教學助理教學實務課程』。
Successful appointees are required to register for the course “PH6016 Special Topics on Teaching Physics II”&amp; “PH9999 Practice in Teaching Assistance”.</t>
        </is>
      </c>
      <c r="G3316" s="7" t="inlineStr">
        <is>
          <t>105-2課程教學助教申請公告</t>
        </is>
      </c>
      <c r="H3316" s="7" t="inlineStr">
        <is>
          <t>http://www.phy.ncu.edu.tw/wp-content/uploads/2017/01/105-2課程教學助教申請公告.pdf</t>
        </is>
      </c>
      <c r="I3316" s="7" t="inlineStr">
        <is>
          <t>105-2助教志願表TA Application Form</t>
        </is>
      </c>
      <c r="J3316" s="7" t="inlineStr">
        <is>
          <t>http://www.phy.ncu.edu.tw/wp-content/uploads/2017/01/105-2助教志願表TA-Application-Form.xlsx</t>
        </is>
      </c>
      <c r="K3316" s="7" t="inlineStr">
        <is>
          <t>國立中央大學物理系研究生獎、助學金辦法(2014-1216)</t>
        </is>
      </c>
      <c r="L3316" s="7" t="inlineStr">
        <is>
          <t>http://www.phy.ncu.edu.tw/wp-content/uploads/2017/01/國立中央大學物理系研究生獎、助學金辦法2014-1216.pdf</t>
        </is>
      </c>
      <c r="M3316" s="7" t="inlineStr">
        <is>
          <t>https://www.phy.ncu.edu.tw/news/105%e5%ad%b8%e5%b9%b4%e5%ba%a6%e7%ac%ac2%e5%ad%b8%e6%9c%9f%e8%aa%b2%e7%a8%8b%e6%95%99%e5%ad%b8%e5%8a%a9%e6%95%99%e5%bf%97%e9%a1%98%e8%aa%bf%e6%9f%a5teaching-assistant-application-form/</t>
        </is>
      </c>
      <c r="N3316" s="7" t="inlineStr">
        <is>
          <t>許慧君</t>
        </is>
      </c>
    </row>
    <row r="3317">
      <c r="A3317" s="7">
        <f>TRUE()</f>
        <v/>
      </c>
      <c r="B3317" s="7" t="inlineStr">
        <is>
          <t>其他</t>
        </is>
      </c>
      <c r="C3317" s="7" t="n"/>
      <c r="D3317" s="14" t="n">
        <v>42738</v>
      </c>
      <c r="E3317" s="7" t="inlineStr">
        <is>
          <t>物理系通訊錄1060101更新</t>
        </is>
      </c>
      <c r="F3317" s="7" t="inlineStr">
        <is>
          <t>物理系通訊錄</t>
        </is>
      </c>
      <c r="G3317" s="7" t="inlineStr">
        <is>
          <t>物理系通訊錄</t>
        </is>
      </c>
      <c r="H3317" s="7" t="inlineStr">
        <is>
          <t>http://www.phy.ncu.edu.tw/wp-content/uploads/2017/01/物理系通訊錄.xlsx</t>
        </is>
      </c>
      <c r="I3317" s="7" t="n"/>
      <c r="J3317" s="7" t="n"/>
      <c r="K3317" s="7" t="n"/>
      <c r="L3317" s="7" t="n"/>
      <c r="M3317" s="7" t="inlineStr">
        <is>
          <t>https://www.phy.ncu.edu.tw/news/%e7%89%a9%e7%90%86%e7%b3%bb%e9%80%9a%e8%a8%8a%e9%8c%841060101%e6%9b%b4%e6%96%b0/</t>
        </is>
      </c>
      <c r="N3317" s="7" t="inlineStr">
        <is>
          <t>許慧君</t>
        </is>
      </c>
    </row>
    <row r="3318" ht="27" customHeight="1">
      <c r="A3318" s="7">
        <f>TRUE()</f>
        <v/>
      </c>
      <c r="B3318" s="7" t="inlineStr">
        <is>
          <t>其他</t>
        </is>
      </c>
      <c r="C3318" s="7" t="n"/>
      <c r="D3318" s="14" t="n">
        <v>42734</v>
      </c>
      <c r="E3318" s="7" t="inlineStr">
        <is>
          <t>105學年度第二學期學雜費繳費單下載時間公告Tuition Payment Notification of the Spring Semester 2016</t>
        </is>
      </c>
      <c r="F3318" s="9" t="inlineStr">
        <is>
          <t>105學年度第二學期學雜費繳費單下載時間公告
Tuition Payment Notification of the Spring Semester 2016</t>
        </is>
      </c>
      <c r="G3318" s="7" t="inlineStr">
        <is>
          <t>105學年度第二學期學雜費繳費單下載時間公告</t>
        </is>
      </c>
      <c r="H3318" s="7" t="inlineStr">
        <is>
          <t>http://oga.ncu.edu.tw/ncuoga/oga/newsform.php?id=13752</t>
        </is>
      </c>
      <c r="I3318" s="7" t="inlineStr">
        <is>
          <t>Tuition Payment Notification of the Spring Semester 2016</t>
        </is>
      </c>
      <c r="J3318" s="7" t="inlineStr">
        <is>
          <t>http://oga.ncu.edu.tw/ncuoga/eng/oga/newsform.php?id=13237</t>
        </is>
      </c>
      <c r="K3318" s="7" t="n"/>
      <c r="L3318" s="7" t="n"/>
      <c r="M3318" s="7" t="inlineStr">
        <is>
          <t>https://www.phy.ncu.edu.tw/news/105%e5%ad%b8%e5%b9%b4%e5%ba%a6%e7%ac%ac%e4%ba%8c%e5%ad%b8%e6%9c%9f%e5%ad%b8%e9%9b%9c%e8%b2%bb%e7%b9%b3%e8%b2%bb%e5%96%ae%e4%b8%8b%e8%bc%89%e6%99%82%e9%96%93%e5%85%ac%e5%91%8a/</t>
        </is>
      </c>
      <c r="N3318" s="7" t="inlineStr">
        <is>
          <t>許慧君</t>
        </is>
      </c>
    </row>
    <row r="3319">
      <c r="A3319" s="7">
        <f>TRUE()</f>
        <v/>
      </c>
      <c r="B3319" s="7" t="inlineStr">
        <is>
          <t>其他</t>
        </is>
      </c>
      <c r="C3319" s="7" t="n"/>
      <c r="D3319" s="14" t="n">
        <v>42733</v>
      </c>
      <c r="E3319" s="7" t="inlineStr">
        <is>
          <t>(交通資訊)通行證異動通知</t>
        </is>
      </c>
      <c r="F3319" s="7" t="inlineStr">
        <is>
          <t>(交通資訊)通行證異動通知</t>
        </is>
      </c>
      <c r="G3319" s="7" t="inlineStr">
        <is>
          <t>(交通資訊)通行證異動通知</t>
        </is>
      </c>
      <c r="H3319" s="7" t="inlineStr">
        <is>
          <t>http://oga.ncu.edu.tw/ncuoga/oga/newsform.php?id=13751</t>
        </is>
      </c>
      <c r="I3319" s="7" t="n"/>
      <c r="J3319" s="7" t="n"/>
      <c r="K3319" s="7" t="n"/>
      <c r="L3319" s="7" t="n"/>
      <c r="M3319" s="7" t="inlineStr">
        <is>
          <t>https://www.phy.ncu.edu.tw/news/%e4%ba%a4%e9%80%9a%e8%b3%87%e8%a8%8a%e9%80%9a%e8%a1%8c%e8%ad%89%e7%95%b0%e5%8b%95%e9%80%9a%e7%9f%a5/</t>
        </is>
      </c>
      <c r="N3319" s="7" t="inlineStr">
        <is>
          <t>許慧君</t>
        </is>
      </c>
    </row>
    <row r="3320" ht="40" customHeight="1">
      <c r="A3320" s="7">
        <f>TRUE()</f>
        <v/>
      </c>
      <c r="B3320" s="7" t="inlineStr">
        <is>
          <t>其他</t>
        </is>
      </c>
      <c r="C3320" s="7" t="n"/>
      <c r="D3320" s="14" t="n">
        <v>42733</v>
      </c>
      <c r="E3320" s="7" t="inlineStr">
        <is>
          <t>105(二)課程初選期間為1月3日~1月10日</t>
        </is>
      </c>
      <c r="F3320" s="9" t="inlineStr">
        <is>
          <t>開放完成所有修習課程評量之在學同學優先選課，
請踴躍至LMS系統填寫期末教學評量(開放時間12月23日至1月9日上午8:00)
https://lms.ncu.edu.tw/</t>
        </is>
      </c>
      <c r="G3320" s="7" t="inlineStr">
        <is>
          <t>https://lms.ncu.edu.tw/</t>
        </is>
      </c>
      <c r="H3320" s="7" t="inlineStr">
        <is>
          <t>https://lms.ncu.edu.tw/</t>
        </is>
      </c>
      <c r="I3320" s="7" t="n"/>
      <c r="J3320" s="7" t="n"/>
      <c r="K3320" s="7" t="n"/>
      <c r="L3320" s="7" t="n"/>
      <c r="M3320" s="7" t="inlineStr">
        <is>
          <t>https://www.phy.ncu.edu.tw/news/105%e4%ba%8c%e8%aa%b2%e7%a8%8b%e5%88%9d%e9%81%b8%e6%9c%9f%e9%96%93%e7%82%ba1%e6%9c%883%e6%97%a51%e6%9c%8810%e6%97%a5/</t>
        </is>
      </c>
      <c r="N3320" s="7" t="inlineStr">
        <is>
          <t>許慧君</t>
        </is>
      </c>
    </row>
    <row r="3321">
      <c r="A3321" s="7">
        <f>TRUE()</f>
        <v/>
      </c>
      <c r="B3321" s="7" t="inlineStr">
        <is>
          <t>其他</t>
        </is>
      </c>
      <c r="C3321" s="7" t="n"/>
      <c r="D3321" s="14" t="n">
        <v>42732</v>
      </c>
      <c r="E3321" s="7" t="inlineStr">
        <is>
          <t>105學年度第2學期(舊生)註冊通知</t>
        </is>
      </c>
      <c r="F3321" s="7" t="inlineStr">
        <is>
          <t>105學年度第2學期(舊生)註冊通知</t>
        </is>
      </c>
      <c r="G3321" s="7" t="inlineStr">
        <is>
          <t>105學年度第2學期(舊生)註冊通知</t>
        </is>
      </c>
      <c r="H3321" s="7" t="inlineStr">
        <is>
          <t>http://pdc.adm.ncu.edu.tw/postM/post/reg/1051228_3.pdf</t>
        </is>
      </c>
      <c r="I3321" s="7" t="n"/>
      <c r="J3321" s="7" t="n"/>
      <c r="K3321" s="7" t="n"/>
      <c r="L3321" s="7" t="n"/>
      <c r="M3321" s="7" t="inlineStr">
        <is>
          <t>https://www.phy.ncu.edu.tw/news/105%e5%ad%b8%e5%b9%b4%e5%ba%a6%e7%ac%ac2%e5%ad%b8%e6%9c%9f%e8%88%8a%e7%94%9f%e8%a8%bb%e5%86%8a%e9%80%9a%e7%9f%a5/</t>
        </is>
      </c>
      <c r="N3321" s="7" t="inlineStr">
        <is>
          <t>許慧君</t>
        </is>
      </c>
    </row>
    <row r="3322">
      <c r="A3322" s="7">
        <f>TRUE()</f>
        <v/>
      </c>
      <c r="B3322" s="7" t="inlineStr">
        <is>
          <t>其他</t>
        </is>
      </c>
      <c r="C3322" s="7" t="n"/>
      <c r="D3322" s="14" t="n">
        <v>42732</v>
      </c>
      <c r="E3322" s="7" t="inlineStr">
        <is>
          <t>Registering for the Second Semester of the Academic Year 2016-Notifications for Overseas Current Students</t>
        </is>
      </c>
      <c r="F3322" s="7" t="inlineStr">
        <is>
          <t>Notifications for Overseas Current Students</t>
        </is>
      </c>
      <c r="G3322" s="7" t="inlineStr">
        <is>
          <t>Notifications for Overseas Current Students</t>
        </is>
      </c>
      <c r="H3322" s="7" t="inlineStr">
        <is>
          <t>http://pdc.adm.ncu.edu.tw/postM/post/reg/1051228_1.pdf</t>
        </is>
      </c>
      <c r="I3322" s="7" t="n"/>
      <c r="J3322" s="7" t="n"/>
      <c r="K3322" s="7" t="n"/>
      <c r="L3322" s="7" t="n"/>
      <c r="M3322" s="7" t="inlineStr">
        <is>
          <t>https://www.phy.ncu.edu.tw/news/registering-for-the-second-semester-of-the-academic-year-2016-notifications-for-overseas-current-students/</t>
        </is>
      </c>
      <c r="N3322" s="7" t="inlineStr">
        <is>
          <t>許慧君</t>
        </is>
      </c>
    </row>
    <row r="3323">
      <c r="A3323" s="7">
        <f>TRUE()</f>
        <v/>
      </c>
      <c r="B3323" s="7" t="inlineStr">
        <is>
          <t>招生</t>
        </is>
      </c>
      <c r="C3323" s="7" t="n"/>
      <c r="D3323" s="14" t="n">
        <v>42732</v>
      </c>
      <c r="E3323" s="7" t="inlineStr">
        <is>
          <t>NCU 2017 Fall Admission for International Students (Application Period: JANUARY 3 to MARCH 15, 2017)</t>
        </is>
      </c>
      <c r="F3323" s="7" t="inlineStr">
        <is>
          <t>Application for NCU 2017 Fall Admission for International Students Starts!! (Application Period: JANUARY 3 to MARCH 15, 2017)</t>
        </is>
      </c>
      <c r="G3323" s="7" t="inlineStr">
        <is>
          <t>Application for NCU 2017 Fall Admission for International St</t>
        </is>
      </c>
      <c r="H3323" s="7" t="inlineStr">
        <is>
          <t>http://admissions.oia.ncu.edu.tw/content/view/sn/17</t>
        </is>
      </c>
      <c r="I3323" s="7" t="n"/>
      <c r="J3323" s="7" t="n"/>
      <c r="K3323" s="7" t="n"/>
      <c r="L3323" s="7" t="n"/>
      <c r="M3323" s="7" t="inlineStr">
        <is>
          <t>https://www.phy.ncu.edu.tw/news/application-for-ncu-2017-fall-admission-for-international-students-starts-application-period-january-3-to-march-15-2017/</t>
        </is>
      </c>
      <c r="N3323" s="7" t="inlineStr">
        <is>
          <t>許慧君</t>
        </is>
      </c>
    </row>
    <row r="3324" ht="92" customHeight="1">
      <c r="A3324" s="7">
        <f>TRUE()</f>
        <v/>
      </c>
      <c r="B3324" s="7" t="inlineStr">
        <is>
          <t>其他</t>
        </is>
      </c>
      <c r="C3324" s="7" t="n"/>
      <c r="D3324" s="14" t="n">
        <v>42732</v>
      </c>
      <c r="E3324" s="7" t="inlineStr">
        <is>
          <t>106年高壓檢驗維護停電公告</t>
        </is>
      </c>
      <c r="F3324" s="9" t="inlineStr">
        <is>
          <t>本(健雄)館停電時間如下：
106年1月21日(六)
時 間： AM 08：30-12:30(半日)
106年1月22日(日)
時 間： AM 08：30〜18：00(全日)
106年校區高壓電力系統檢驗電力設備及維護校區高壓電力設備時間表-停電區域、範圍、時間</t>
        </is>
      </c>
      <c r="G3324" s="7" t="inlineStr">
        <is>
          <t>106年校區高壓電力系統檢驗電力設備及維護校區高壓電力設備時間表-停電區域、範圍、時間</t>
        </is>
      </c>
      <c r="H3324" s="7" t="inlineStr">
        <is>
          <t>http://oga.ncu.edu.tw/ncuoga/oga/newsform.php?id=13755</t>
        </is>
      </c>
      <c r="I3324" s="7" t="n"/>
      <c r="J3324" s="7" t="n"/>
      <c r="K3324" s="7" t="n"/>
      <c r="L3324" s="7" t="n"/>
      <c r="M3324" s="7" t="inlineStr">
        <is>
          <t>https://www.phy.ncu.edu.tw/news/105%e5%b9%b4106%e5%b9%b4%e9%ab%98%e5%a3%93%e6%aa%a2%e9%a9%97%e7%b6%ad%e8%ad%b7%e5%81%9c%e9%9b%bb%e5%85%ac%e5%91%8a/</t>
        </is>
      </c>
      <c r="N3324" s="7" t="inlineStr">
        <is>
          <t>許慧君</t>
        </is>
      </c>
    </row>
    <row r="3325" ht="118" customHeight="1">
      <c r="A3325" s="7">
        <f>TRUE()</f>
        <v/>
      </c>
      <c r="B3325" s="7" t="inlineStr">
        <is>
          <t>演講</t>
        </is>
      </c>
      <c r="C3325" s="7" t="n"/>
      <c r="D3325" s="14" t="n">
        <v>42731</v>
      </c>
      <c r="E3325" s="7" t="inlineStr">
        <is>
          <t>Colloquium20170103-Faster transport in more crowded environments -- A study of DNA in micropost array</t>
        </is>
      </c>
      <c r="F3325" s="9" t="inlineStr">
        <is>
          <t>Colloquium
Department of Physics, NCU
Faster transport in more crowded environments -- A study of DNA in micropost array
Speaker
Prof. Chen, Yeng-Long (陳彥龍)
Institute of Physics, Academia Sinica
Date 2017.01.03(Tue)
Time 14:00
Place S4-625</t>
        </is>
      </c>
      <c r="G3325" s="7" t="n"/>
      <c r="H3325" s="7" t="n"/>
      <c r="I3325" s="7" t="n"/>
      <c r="J3325" s="7" t="n"/>
      <c r="K3325" s="7" t="n"/>
      <c r="L3325" s="7" t="n"/>
      <c r="M3325" s="7" t="inlineStr">
        <is>
          <t>https://www.phy.ncu.edu.tw/news/colloquium20170103-faster-transport-in-more-crowded-environments-a-study-of-dna-in-micropost-array/</t>
        </is>
      </c>
      <c r="N3325" s="7" t="inlineStr">
        <is>
          <t>許慧君</t>
        </is>
      </c>
    </row>
    <row r="3326">
      <c r="A3326" s="7">
        <f>TRUE()</f>
        <v/>
      </c>
      <c r="B3326" s="7" t="inlineStr">
        <is>
          <t>其他</t>
        </is>
      </c>
      <c r="C3326" s="7" t="n"/>
      <c r="D3326" s="14" t="n">
        <v>42731</v>
      </c>
      <c r="E3326" s="7" t="inlineStr">
        <is>
          <t>「傳承、活化」二手教科書活動 106.1.9-106.1.20</t>
        </is>
      </c>
      <c r="F3326" s="7" t="inlineStr">
        <is>
          <t>「傳承、活化」二手教科書活動 106.1.9-106.1.20</t>
        </is>
      </c>
      <c r="G3326" s="7" t="inlineStr">
        <is>
          <t>「傳承、活化」二手教科書活動 106.1.9-106.1.20</t>
        </is>
      </c>
      <c r="H3326" s="7" t="inlineStr">
        <is>
          <t>http://www.ncu.edu.tw/events/showevent/eventid/4381</t>
        </is>
      </c>
      <c r="I3326" s="7" t="n"/>
      <c r="J3326" s="7" t="n"/>
      <c r="K3326" s="7" t="n"/>
      <c r="L3326" s="7" t="n"/>
      <c r="M3326" s="7" t="inlineStr">
        <is>
          <t>https://www.phy.ncu.edu.tw/news/%e3%80%8c%e5%82%b3%e6%89%bf%e3%80%81%e6%b4%bb%e5%8c%96%e3%80%8d%e4%ba%8c%e6%89%8b%e6%95%99%e7%a7%91%e6%9b%b8%e6%b4%bb%e5%8b%95-106-1-9-106-1-20/</t>
        </is>
      </c>
      <c r="N3326" s="7" t="inlineStr">
        <is>
          <t>許慧君</t>
        </is>
      </c>
    </row>
    <row r="3327" ht="273" customHeight="1">
      <c r="A3327" s="7">
        <f>TRUE()</f>
        <v/>
      </c>
      <c r="B3327" s="7" t="inlineStr">
        <is>
          <t>演講</t>
        </is>
      </c>
      <c r="C3327" s="7" t="n"/>
      <c r="D3327" s="14" t="n">
        <v>42730</v>
      </c>
      <c r="E3327" s="7" t="inlineStr">
        <is>
          <t>Advanced Topics on Condensed Matter Physics-20161229</t>
        </is>
      </c>
      <c r="F3327" s="9" t="inlineStr">
        <is>
          <t>Advanced Topics on Condensed Matter Physics
Department of Physics, NCU
Floating Solar Rotors --- there is something new under the sun
Speaker
Prof. Cheng-Hsun Nien
Department of Physics,NCU
Date 2016/12/29 (Thur)
Time 14:00-16:00
Place S4-625
In one of our efforts to popularize the use of green energy by searching for alternative ways, we have come up with a unique design of floating plates on water which start rotating upon exposure to sunlight of sufficient intensity. To the best of our knowledge, it is the first time for the sunlight without focusing to drive the motion of floating objects up to 10 cm in diameter with remarkably simple structures and low-cost materials. Based on the surface tension of water (or the capillary force between water and the plates in a more precise notion), these rotors may seem to have no competitive energy efficiency. However, our theoretical analysis indicates promising room for improvement, along with some intriguing fundamental questions inspired by this attempt. In addition to apparent applications in landscape architecture of various scales, I will also illustrate some prospective examples of using this design as a supplementary platform to the promotion of solar cells for creative minds.</t>
        </is>
      </c>
      <c r="G3327" s="7" t="n"/>
      <c r="H3327" s="7" t="n"/>
      <c r="I3327" s="7" t="n"/>
      <c r="J3327" s="7" t="n"/>
      <c r="K3327" s="7" t="n"/>
      <c r="L3327" s="7" t="n"/>
      <c r="M3327" s="7" t="inlineStr">
        <is>
          <t>https://www.phy.ncu.edu.tw/news/advanced-topics-on-condensed-matter-physics-20161229/</t>
        </is>
      </c>
      <c r="N3327" s="7" t="inlineStr">
        <is>
          <t>許慧君</t>
        </is>
      </c>
    </row>
    <row r="3328">
      <c r="A3328" s="7">
        <f>TRUE()</f>
        <v/>
      </c>
      <c r="B3328" s="7" t="inlineStr">
        <is>
          <t>獎學金</t>
        </is>
      </c>
      <c r="C3328" s="7" t="n"/>
      <c r="D3328" s="14" t="n">
        <v>42730</v>
      </c>
      <c r="E3328" s="7" t="inlineStr">
        <is>
          <t>2016(105-1學年度)國立中央大學優秀學生獎學金得獎名單</t>
        </is>
      </c>
      <c r="F3328" s="7" t="inlineStr">
        <is>
          <t>博士生:蕭翌登、黃朝暉</t>
        </is>
      </c>
      <c r="G3328" s="7" t="n"/>
      <c r="H3328" s="7" t="n"/>
      <c r="I3328" s="7" t="n"/>
      <c r="J3328" s="7" t="n"/>
      <c r="K3328" s="7" t="n"/>
      <c r="L3328" s="7" t="n"/>
      <c r="M3328" s="7" t="inlineStr">
        <is>
          <t>https://www.phy.ncu.edu.tw/news/2016105-1%e5%ad%b8%e5%b9%b4%e5%ba%a6%e5%9c%8b%e7%ab%8b%e4%b8%ad%e5%a4%ae%e5%a4%a7%e5%ad%b8%e5%84%aa%e7%a7%80%e5%ad%b8%e7%94%9f%e7%8d%8e%e5%ad%b8%e9%87%91%e5%be%97%e7%8d%8e%e5%90%8d%e5%96%ae/</t>
        </is>
      </c>
      <c r="N3328" s="7" t="inlineStr">
        <is>
          <t>許慧君</t>
        </is>
      </c>
    </row>
    <row r="3329" ht="66" customHeight="1">
      <c r="A3329" s="7">
        <f>TRUE()</f>
        <v/>
      </c>
      <c r="B3329" s="7" t="inlineStr">
        <is>
          <t>其他</t>
        </is>
      </c>
      <c r="C3329" s="7" t="n"/>
      <c r="D3329" s="14" t="n">
        <v>42727</v>
      </c>
      <c r="E3329" s="7" t="inlineStr">
        <is>
          <t>105(一)期末教學評量將於12月23日上午8:30開始1月9日上午08:00結束</t>
        </is>
      </c>
      <c r="F3329" s="9" t="inlineStr">
        <is>
          <t>一、105學年度第一學期教學評量預定於105年12月23日上午8:30開始106年1月9日上午08:00結束，學生上網填答。登入網址：https://lms.ncu.edu.tw/。
二、為提高填答率，凡本校學生完成修習課程教學評量填答者，即可優先選課，並參加抽獎活動。 
連結：https://lms.ncu.edu.tw/</t>
        </is>
      </c>
      <c r="G3329" s="7" t="n"/>
      <c r="H3329" s="7" t="n"/>
      <c r="I3329" s="7" t="n"/>
      <c r="J3329" s="7" t="n"/>
      <c r="K3329" s="7" t="n"/>
      <c r="L3329" s="7" t="n"/>
      <c r="M3329" s="7" t="inlineStr">
        <is>
          <t>https://www.phy.ncu.edu.tw/news/105%e4%b8%80%e6%9c%9f%e6%9c%ab%e6%95%99%e5%ad%b8%e8%a9%95%e9%87%8f%e5%b0%87%e6%96%bc12%e6%9c%8823%e6%97%a5%e4%b8%8a%e5%8d%88830%e9%96%8b%e5%a7%8b1%e6%9c%889%e6%97%a5%e4%b8%8a%e5%8d%880800%e7%b5%90/</t>
        </is>
      </c>
      <c r="N3329" s="7" t="inlineStr">
        <is>
          <t>許慧君</t>
        </is>
      </c>
    </row>
    <row r="3330" ht="79" customHeight="1">
      <c r="A3330" s="7">
        <f>TRUE()</f>
        <v/>
      </c>
      <c r="B3330" s="7" t="inlineStr">
        <is>
          <t>其他</t>
        </is>
      </c>
      <c r="C3330" s="7" t="n"/>
      <c r="D3330" s="14" t="n">
        <v>42725</v>
      </c>
      <c r="E3330" s="7" t="inlineStr">
        <is>
          <t>12/28(三)1500-1600七樓717讀書室暫停開放</t>
        </is>
      </c>
      <c r="F3330" s="9" t="inlineStr">
        <is>
          <t>七樓717讀書室暫停開放
12/28(三)1500-1600
公共讀書區、書櫃沙發區、儲物櫃上方，請勿堆放私人物品，否則一律清除丟棄，謝謝合作!
 前次清理之物品放置於白板下方桌上，請盡速領取。
 請多加利用儲物櫃存放私人物品!</t>
        </is>
      </c>
      <c r="G3330" s="7" t="n"/>
      <c r="H3330" s="7" t="n"/>
      <c r="I3330" s="7" t="n"/>
      <c r="J3330" s="7" t="n"/>
      <c r="K3330" s="7" t="n"/>
      <c r="L3330" s="7" t="n"/>
      <c r="M3330" s="7" t="inlineStr">
        <is>
          <t>https://www.phy.ncu.edu.tw/news/1228%e4%b8%891500-1600%e4%b8%83%e6%a8%93717%e8%ae%80%e6%9b%b8%e5%ae%a4%e6%9a%ab%e5%81%9c%e9%96%8b%e6%94%be/</t>
        </is>
      </c>
      <c r="N3330" s="7" t="inlineStr">
        <is>
          <t>許慧君</t>
        </is>
      </c>
    </row>
    <row r="3331" ht="118" customHeight="1">
      <c r="A3331" s="7">
        <f>TRUE()</f>
        <v/>
      </c>
      <c r="B3331" s="7" t="inlineStr">
        <is>
          <t>演講</t>
        </is>
      </c>
      <c r="C3331" s="7" t="n"/>
      <c r="D3331" s="14" t="n">
        <v>42725</v>
      </c>
      <c r="E3331" s="7" t="inlineStr">
        <is>
          <t>Colloquium20161227-Identification of Coordinates and Elements at Single-Atom Level</t>
        </is>
      </c>
      <c r="F3331" s="9" t="inlineStr">
        <is>
          <t>Colloquium
Department of Physics, NCU
Identification of Coordinates and Elements at Single-Atom Level
Speaker
Prof. Chien Chun Chen (陳健群)
Department of Physics, NSYSU
Date 2016.12.27(Tue)
Time 14:00
Place S4-625</t>
        </is>
      </c>
      <c r="G3331" s="7" t="n"/>
      <c r="H3331" s="7" t="n"/>
      <c r="I3331" s="7" t="n"/>
      <c r="J3331" s="7" t="n"/>
      <c r="K3331" s="7" t="n"/>
      <c r="L3331" s="7" t="n"/>
      <c r="M3331" s="7" t="inlineStr">
        <is>
          <t>https://www.phy.ncu.edu.tw/news/colloquium20161227-identification-of-coordinates-and-elements-at-single-atom-level/</t>
        </is>
      </c>
      <c r="N3331" s="7" t="inlineStr">
        <is>
          <t>許慧君</t>
        </is>
      </c>
    </row>
    <row r="3332">
      <c r="A3332" s="7">
        <f>TRUE()</f>
        <v/>
      </c>
      <c r="B3332" s="7" t="inlineStr">
        <is>
          <t>其他</t>
        </is>
      </c>
      <c r="C3332" s="7" t="n"/>
      <c r="D3332" s="14" t="n">
        <v>42723</v>
      </c>
      <c r="E3332" s="7" t="inlineStr">
        <is>
          <t>台聯大106學年度出國交換計畫甄選(暑期實習)</t>
        </is>
      </c>
      <c r="F3332" s="7" t="inlineStr">
        <is>
          <t>台聯大106學年度出國交換計畫甄選(暑期實習)</t>
        </is>
      </c>
      <c r="G3332" s="7" t="inlineStr">
        <is>
          <t>台聯大106學年度出國交換計畫甄選(暑期實習)</t>
        </is>
      </c>
      <c r="H3332" s="7" t="inlineStr">
        <is>
          <t>http://oia.ncu.edu.tw/index.php/tw/194-%E6%B5%B7%E5%A4%96%E6%95%99%E8%82%B2%E6%8E%A8%E5%BB%A3%E7%B5%84/1837-%E5%8F%B0%E8%81%AF%E5%A4%A7106%E5%AD%B8%E5%B9%B4%E5%BA%A6%E5%87%BA%E5%9C%8B%E4%BA%A4%E6%8F%9B%E8%A8%88%E7%95%AB%E7%94%84%E9%81%B8-%E6%9A%91%E6%9C%9F%E5%AF%A6%E7%BF%92.html</t>
        </is>
      </c>
      <c r="I3332" s="7" t="n"/>
      <c r="J3332" s="7" t="n"/>
      <c r="K3332" s="7" t="n"/>
      <c r="L3332" s="7" t="n"/>
      <c r="M3332" s="7" t="inlineStr">
        <is>
          <t>https://www.phy.ncu.edu.tw/news/%e5%8f%b0%e8%81%af%e5%a4%a7106%e5%ad%b8%e5%b9%b4%e5%ba%a6%e5%87%ba%e5%9c%8b%e4%ba%a4%e6%8f%9b%e8%a8%88%e7%95%ab%e7%94%84%e9%81%b8%e6%9a%91%e6%9c%9f%e5%af%a6%e7%bf%92/</t>
        </is>
      </c>
      <c r="N3332" s="7" t="inlineStr">
        <is>
          <t>許慧君</t>
        </is>
      </c>
    </row>
    <row r="3333" ht="105" customHeight="1">
      <c r="A3333" s="7">
        <f>TRUE()</f>
        <v/>
      </c>
      <c r="B3333" s="7" t="inlineStr">
        <is>
          <t>其他</t>
        </is>
      </c>
      <c r="C3333" s="7" t="n"/>
      <c r="D3333" s="14" t="n">
        <v>42723</v>
      </c>
      <c r="E3333" s="7" t="inlineStr">
        <is>
          <t>科四館前腳踏車停車場整修復原工程施工公告</t>
        </is>
      </c>
      <c r="F3333" s="9" t="inlineStr">
        <is>
          <t>工程名稱︰科四館前腳踏車停車場整修復原工程
施工期間：定於105年12月16日至105年12月23日。
施工範圍：科四館前。
注意事項：施工期間有噪音、粉塵現象，請全校師生配合將腳踏車改停放他處，以利施工；不便之處，敬請見諒，謝謝。
施工廠商︰福安土木包工業
電話︰03-3711553 0928873115 聯絡人︰簡先生
總務處營繕組 啟</t>
        </is>
      </c>
      <c r="G3333" s="7" t="n"/>
      <c r="H3333" s="7" t="n"/>
      <c r="I3333" s="7" t="n"/>
      <c r="J3333" s="7" t="n"/>
      <c r="K3333" s="7" t="n"/>
      <c r="L3333" s="7" t="n"/>
      <c r="M3333" s="7" t="inlineStr">
        <is>
          <t>https://www.phy.ncu.edu.tw/news/%e7%a7%91%e5%9b%9b%e9%a4%a8%e5%89%8d%e8%85%b3%e8%b8%8f%e8%bb%8a%e5%81%9c%e8%bb%8a%e5%a0%b4%e6%95%b4%e4%bf%ae%e5%be%a9%e5%8e%9f%e5%b7%a5%e7%a8%8b%e6%96%bd%e5%b7%a5%e5%85%ac%e5%91%8a/</t>
        </is>
      </c>
      <c r="N3333" s="7" t="inlineStr">
        <is>
          <t>許慧君</t>
        </is>
      </c>
    </row>
    <row r="3334">
      <c r="A3334" s="7">
        <f>TRUE()</f>
        <v/>
      </c>
      <c r="B3334" s="7" t="inlineStr">
        <is>
          <t>其他</t>
        </is>
      </c>
      <c r="C3334" s="7" t="n"/>
      <c r="D3334" s="14" t="n">
        <v>42723</v>
      </c>
      <c r="E3334" s="7" t="inlineStr">
        <is>
          <t>105教學卓越海報成果展~</t>
        </is>
      </c>
      <c r="F3334" s="7" t="inlineStr">
        <is>
          <t>105教學卓越海報成果展~快來拿好禮喔~</t>
        </is>
      </c>
      <c r="G3334" s="7" t="inlineStr">
        <is>
          <t>105教學卓越海報成果展~快來拿好禮喔~</t>
        </is>
      </c>
      <c r="H3334" s="7" t="inlineStr">
        <is>
          <t>http://pdc.adm.ncu.edu.tw/postM/post/tldc/1051215_1.jpg</t>
        </is>
      </c>
      <c r="I3334" s="7" t="n"/>
      <c r="J3334" s="7" t="n"/>
      <c r="K3334" s="7" t="n"/>
      <c r="L3334" s="7" t="n"/>
      <c r="M3334" s="7" t="inlineStr">
        <is>
          <t>https://www.phy.ncu.edu.tw/news/105%e6%95%99%e5%ad%b8%e5%8d%93%e8%b6%8a%e6%b5%b7%e5%a0%b1%e6%88%90%e6%9e%9c%e5%b1%95/</t>
        </is>
      </c>
      <c r="N3334" s="7" t="inlineStr">
        <is>
          <t>許慧君</t>
        </is>
      </c>
    </row>
    <row r="3335" ht="118" customHeight="1">
      <c r="A3335" s="7">
        <f>TRUE()</f>
        <v/>
      </c>
      <c r="B3335" s="7" t="inlineStr">
        <is>
          <t>其他</t>
        </is>
      </c>
      <c r="C3335" s="7" t="n"/>
      <c r="D3335" s="14" t="n">
        <v>42719</v>
      </c>
      <c r="E3335" s="7" t="inlineStr">
        <is>
          <t>12/17(六)志希館斷電施工，中大對外網路亦中斷一天</t>
        </is>
      </c>
      <c r="F3335" s="9" t="inlineStr">
        <is>
          <t>12/17(六)志希館斷電施工，中大對外網路亦中斷一天
說明：
一.因配合營繕組「志希館增設 UPS 電源總開關」工程，考量施工安全情況，志希館(含機房)
訂於 12/17(六)08:00~17:00 進行斷電施工。
二.施工期間學校對外網路不通，校內相關網路服務亦會中斷，因停電導致不便之處，敬請見諒，
請大家提早做好因應措施。
三.如施工順利提早竣工，亦會配合恢復對外網路與校內相關網路服務。</t>
        </is>
      </c>
      <c r="G3335" s="7" t="n"/>
      <c r="H3335" s="7" t="n"/>
      <c r="I3335" s="7" t="n"/>
      <c r="J3335" s="7" t="n"/>
      <c r="K3335" s="7" t="n"/>
      <c r="L3335" s="7" t="n"/>
      <c r="M3335" s="7" t="inlineStr">
        <is>
          <t>https://www.phy.ncu.edu.tw/news/1217%e5%85%ad%e5%bf%97%e5%b8%8c%e9%a4%a8%e6%96%b7%e9%9b%bb%e6%96%bd%e5%b7%a5%ef%bc%8c%e4%b8%ad%e5%a4%a7%e5%b0%8d%e5%a4%96%e7%b6%b2%e8%b7%af%e4%ba%a6%e4%b8%ad%e6%96%b7%e4%b8%80%e5%a4%a9/</t>
        </is>
      </c>
      <c r="N3335" s="7" t="inlineStr">
        <is>
          <t>許慧君</t>
        </is>
      </c>
    </row>
    <row r="3336" ht="248" customHeight="1">
      <c r="A3336" s="7">
        <f>TRUE()</f>
        <v/>
      </c>
      <c r="B3336" s="7" t="inlineStr">
        <is>
          <t>演講</t>
        </is>
      </c>
      <c r="C3336" s="7" t="n"/>
      <c r="D3336" s="14" t="n">
        <v>42717</v>
      </c>
      <c r="E3336" s="7" t="inlineStr">
        <is>
          <t>Colloquium20161220-Broadband molecular fingerprinting with dual-comb spectrometer</t>
        </is>
      </c>
      <c r="F3336" s="9" t="inlineStr">
        <is>
          <t>Colloquium
Department of Physics, NCU
Broadband molecular fingerprinting with dual-comb spectrometer
Speaker
Dr. Luo Pei-Ling (羅佩凌)
Max-Planck Institute of Quantum Optics, Germany
Date 2016.12.20(Tue)
Time 14:00
Place S4-625
Abstract
Direct comb spectroscopy (DCS), a technique that utilizes a well-stabilized pulse train to study the spectral properties of atomic or molecular systems, opens a new era of spectroscopic measurements. DCS has been a topic of growing interest not only for studying atomic/molecular structures and dynamics but also for applications in environmental and biomedical sciences.
In this talk, I will present a novel DCS technique: Dual-comb spectroscopy, a multi-heterodyne Fourier transform spectroscopy based on two frequency combs at slightly different repetition frequencies, enables the simultaneous achievement of broadband, high-resolution, and rapid spectral measurement for molecular fingerprinting.</t>
        </is>
      </c>
      <c r="G3336" s="7" t="n"/>
      <c r="H3336" s="7" t="n"/>
      <c r="I3336" s="7" t="n"/>
      <c r="J3336" s="7" t="n"/>
      <c r="K3336" s="7" t="n"/>
      <c r="L3336" s="7" t="n"/>
      <c r="M3336" s="7" t="inlineStr">
        <is>
          <t>https://www.phy.ncu.edu.tw/news/colloquium20161220-broadband-molecular-fingerprinting-with-dual-comb-spectrometer/</t>
        </is>
      </c>
      <c r="N3336" s="7" t="inlineStr">
        <is>
          <t>許慧君</t>
        </is>
      </c>
    </row>
    <row r="3337">
      <c r="A3337" s="7">
        <f>TRUE()</f>
        <v/>
      </c>
      <c r="B3337" s="7" t="inlineStr">
        <is>
          <t>其他</t>
        </is>
      </c>
      <c r="C3337" s="7" t="n"/>
      <c r="D3337" s="14" t="n">
        <v>42717</v>
      </c>
      <c r="E3337" s="7" t="inlineStr">
        <is>
          <t>國立中央大學106學年度交換計畫甄選簡章及名額公告 (第一梯次)</t>
        </is>
      </c>
      <c r="F3337" s="7" t="inlineStr">
        <is>
          <t>國立中央大學106學年度交換計畫甄選簡章及名額公告 (第一梯次)</t>
        </is>
      </c>
      <c r="G3337" s="7" t="inlineStr">
        <is>
          <t>國立中央大學106學年度交換計畫甄選簡章及名額公告 (第一梯次)</t>
        </is>
      </c>
      <c r="H3337" s="7" t="inlineStr">
        <is>
          <t>http://oia.ncu.edu.tw/index.php/tw/1832-%E3%80%90%E9%87%8D%E8%A6%81%E3%80%91%E5%9C%8B%E7%AB%8B%E4%B8%AD%E5%A4%AE%E5%A4%A7%E5%AD%B8106%E5%AD%B8%E5%B9%B4%E5%BA%A6%E4%BA%A4%E6%8F%9B%E8%A8%88%E7%95%AB%E7%94%84%E9%81%B8%E7%B0%A1%E7%AB%A0%E5%8F%8A%E5%90%8D%E9%A1%8D%E5%85%AC%E5%91%8A-%E7%AC%AC%E4%B8%80%E6%A2%AF%E6%AC%A1.html</t>
        </is>
      </c>
      <c r="I3337" s="7" t="n"/>
      <c r="J3337" s="7" t="n"/>
      <c r="K3337" s="7" t="n"/>
      <c r="L3337" s="7" t="n"/>
      <c r="M3337" s="7" t="inlineStr">
        <is>
          <t>https://www.phy.ncu.edu.tw/news/%e5%9c%8b%e7%ab%8b%e4%b8%ad%e5%a4%ae%e5%a4%a7%e5%ad%b8106%e5%ad%b8%e5%b9%b4%e5%ba%a6%e4%ba%a4%e6%8f%9b%e8%a8%88%e7%95%ab%e7%94%84%e9%81%b8%e7%b0%a1%e7%ab%a0%e5%8f%8a%e5%90%8d%e9%a1%8d%e5%85%ac/</t>
        </is>
      </c>
      <c r="N3337" s="7" t="inlineStr">
        <is>
          <t>許慧君</t>
        </is>
      </c>
    </row>
    <row r="3338" ht="66" customHeight="1">
      <c r="A3338" s="7">
        <f>TRUE()</f>
        <v/>
      </c>
      <c r="B3338" s="7" t="inlineStr">
        <is>
          <t>演講</t>
        </is>
      </c>
      <c r="C3338" s="7" t="n"/>
      <c r="D3338" s="14" t="n">
        <v>42716</v>
      </c>
      <c r="E3338" s="7" t="inlineStr">
        <is>
          <t>博士生學位考試公告</t>
        </is>
      </c>
      <c r="F3338" s="9" t="inlineStr">
        <is>
          <t>博士生:蕭翌登
時間:105.12.13(二)10:00
地點:健雄館六樓625
題目:Collective Motion in Binary Cell Mixtures Formed by Cancer Trans-endothelial Migration</t>
        </is>
      </c>
      <c r="G3338" s="7" t="n"/>
      <c r="H3338" s="7" t="n"/>
      <c r="I3338" s="7" t="n"/>
      <c r="J3338" s="7" t="n"/>
      <c r="K3338" s="7" t="n"/>
      <c r="L3338" s="7" t="n"/>
      <c r="M3338" s="7" t="inlineStr">
        <is>
          <t>https://www.phy.ncu.edu.tw/news/%e5%8d%9a%e5%a3%ab%e7%94%9f%e5%ad%b8%e4%bd%8d%e8%80%83%e8%a9%a6%e5%85%ac%e5%91%8a-2/</t>
        </is>
      </c>
      <c r="N3338" s="7" t="inlineStr">
        <is>
          <t>許慧君</t>
        </is>
      </c>
    </row>
    <row r="3339" ht="321" customHeight="1">
      <c r="A3339" s="7">
        <f>TRUE()</f>
        <v/>
      </c>
      <c r="B3339" s="7" t="inlineStr">
        <is>
          <t>演講</t>
        </is>
      </c>
      <c r="C3339" s="7" t="n"/>
      <c r="D3339" s="14" t="n">
        <v>42716</v>
      </c>
      <c r="E3339" s="7" t="inlineStr">
        <is>
          <t>Advanced Topics on Condensed Matter Physics-20161215</t>
        </is>
      </c>
      <c r="F3339" s="9" t="inlineStr">
        <is>
          <t>Advanced Topics on Condensed Matter Physics
Department of Physics, NCU
A Comparison of Thermoelectric Properties for Simulation Results and Experiment Data of Bulk Silicon
Speaker
Dr. Ken-Ming Lin (postdoctoral fellow)
Computational Materials and Nanoscale Transport Groups
Department of Physics, National Central University
Date 2016/12/15 (Thur)
Time 14:00
Place S4-625
Abstract: The purpose of this study was to compare theoretical calculations and experiment data for Seebeck coefficients (S) of p- and n- doped bulk silicon. Two ingredients are used in our approach: first-principle density functional theory calculation using the local density approximation with a correction of a quasiparticle band gap and a temperature (T) dependent scissor operator, Eg(T) = 1.17 – (4.73 x 10-4 T2 ) / (T + 636) eV due to electron-phonon interaction [1], as implemented in the VASP code [2], and the Boltzmann equation in the relaxation time approximation without band index n and crystal momentum k dependence [3], as implemented in the BoltzTrap code [4]. We found that the calculated Seebeck coefficient times temperature (SxT) of lightly doped pand n-silicon is similar to experiment data in the low temperature range but has a significant difference in the high temperature. In contrast, the calculated Seebeck coefficient of mediumand high-doped p- and n-silicon are similar to the experiment data at high temperature but has a deviation at low temperature [5]. The reasons for this erratic pattern could be due to the constant relaxation time approximation.</t>
        </is>
      </c>
      <c r="G3339" s="7" t="n"/>
      <c r="H3339" s="7" t="n"/>
      <c r="I3339" s="7" t="n"/>
      <c r="J3339" s="7" t="n"/>
      <c r="K3339" s="7" t="n"/>
      <c r="L3339" s="7" t="n"/>
      <c r="M3339" s="7" t="inlineStr">
        <is>
          <t>https://www.phy.ncu.edu.tw/news/advanced-topics-on-condensed-matter-physics-20161215/</t>
        </is>
      </c>
      <c r="N3339" s="7" t="inlineStr">
        <is>
          <t>許慧君</t>
        </is>
      </c>
    </row>
    <row r="3340" ht="285" customHeight="1">
      <c r="A3340" s="7">
        <f>TRUE()</f>
        <v/>
      </c>
      <c r="B3340" s="7" t="inlineStr">
        <is>
          <t>演講</t>
        </is>
      </c>
      <c r="C3340" s="7" t="n"/>
      <c r="D3340" s="14" t="n">
        <v>42711</v>
      </c>
      <c r="E3340" s="7" t="inlineStr">
        <is>
          <t>Complex System and Biophysics Seminar 20161208</t>
        </is>
      </c>
      <c r="F3340" s="9" t="inlineStr">
        <is>
          <t>Complex System and Biophysics Seminar
Speaker:
Dr. Wei-Chang Lo 羅尉彰博士
Department of Physics, Duke University
Title:
Nonlinear Viscoelastic Model of Cell Contraction in Dorsal Closure of Drosophila melanogaster
Dorsal closure is a vital step of embryogenesis of Drosophila melanogaster, and it resembles the process of wound healing in some epithelial tissues. A variety of structures formed by filamentous actin and myosin aggregates are involved in a very complicated way. With the adherens junctions between the cell membrane they result in oscillation and ingression of cells during the dorsal closure. Such a system exhibits unusual viscoelastic properties that cannot be produced by simple linear models. Therefore in this research a nonlinear viscoelastic model is developed to represent a single cell that is actively contracted by a contractile stress generated by myosin. The analysis of the nonlinear equations shows that a group of such cells that are bound to filling in a closed area inevitably face geometrical frustration. Hence a more sophisticated model is needed to replicate the oscillation observed in experiments.
Time:
12/08 (Thur) 12:00 noon
Place:
中央大學科四館六樓 625室(S4-625)</t>
        </is>
      </c>
      <c r="G3340" s="7" t="n"/>
      <c r="H3340" s="7" t="n"/>
      <c r="I3340" s="7" t="n"/>
      <c r="J3340" s="7" t="n"/>
      <c r="K3340" s="7" t="n"/>
      <c r="L3340" s="7" t="n"/>
      <c r="M3340" s="7" t="inlineStr">
        <is>
          <t>https://www.phy.ncu.edu.tw/news/complex-system-and-biophysics-seminar-20161208/</t>
        </is>
      </c>
      <c r="N3340" s="7" t="inlineStr">
        <is>
          <t>許慧君</t>
        </is>
      </c>
    </row>
    <row r="3341" ht="209" customHeight="1">
      <c r="A3341" s="7">
        <f>TRUE()</f>
        <v/>
      </c>
      <c r="B3341" s="7" t="inlineStr">
        <is>
          <t>演講</t>
        </is>
      </c>
      <c r="C3341" s="7" t="n"/>
      <c r="D3341" s="14" t="n">
        <v>42710</v>
      </c>
      <c r="E3341" s="7" t="inlineStr">
        <is>
          <t>Colloquium20161213-What can atomic physics contribute to neutrino and light dark matter detections?</t>
        </is>
      </c>
      <c r="F3341" s="9" t="inlineStr">
        <is>
          <t>Colloquium
Department of Physics, NCU
What can atomic physics contribute to neutrino and light dark matter detections?
Speaker
Prof. Jiunn-Wei Chen (陳俊瑋)
Department of Physics, NTU
Date 2016.12.13(Tue)
Time 14:00
Place S4-625
Abstract
Typically, atomic physics deals with physics at the eV scale, while neutrino physics from nuclear reaction and direct dark matter detection deal with physics above 1 MeV. I will tell the story of how these fields meet at the keV scale through the quest of direct light dark matter detection. I will also discuss how multi‐ton xenon detectors, originally designed for dark matter searches, can potentially constrain solar pp neutrino flux and exotic neutrino properties as byproducts with high accuracy as well.</t>
        </is>
      </c>
      <c r="G3341" s="7" t="n"/>
      <c r="H3341" s="7" t="n"/>
      <c r="I3341" s="7" t="n"/>
      <c r="J3341" s="7" t="n"/>
      <c r="K3341" s="7" t="n"/>
      <c r="L3341" s="7" t="n"/>
      <c r="M3341" s="7" t="inlineStr">
        <is>
          <t>https://www.phy.ncu.edu.tw/news/colloquium20161213-what-can-atomic-physics-contribute-to-neutrino-and-light-dark-matter-detections/</t>
        </is>
      </c>
      <c r="N3341" s="7" t="inlineStr">
        <is>
          <t>許慧君</t>
        </is>
      </c>
    </row>
    <row r="3342" ht="27" customHeight="1">
      <c r="A3342" s="7">
        <f>TRUE()</f>
        <v/>
      </c>
      <c r="B3342" s="7" t="inlineStr">
        <is>
          <t>獎學金</t>
        </is>
      </c>
      <c r="C3342" s="7" t="n"/>
      <c r="D3342" s="14" t="n">
        <v>42709</v>
      </c>
      <c r="E3342" s="7" t="inlineStr">
        <is>
          <t>校內獎學金公告</t>
        </is>
      </c>
      <c r="F3342" s="9" t="inlineStr">
        <is>
          <t>http://osa.ncu.edu.tw/news_article.php?event_id=1712
各項獎學金詳情請登錄中大獎學金系統</t>
        </is>
      </c>
      <c r="G3342" s="7" t="inlineStr">
        <is>
          <t>http://osa.ncu.edu.tw/news_article.php?event_id=1712</t>
        </is>
      </c>
      <c r="H3342" s="7" t="inlineStr">
        <is>
          <t>http://osa.ncu.edu.tw/news_article.php?event_id=1712</t>
        </is>
      </c>
      <c r="I3342" s="7" t="inlineStr">
        <is>
          <t>獎學金系統</t>
        </is>
      </c>
      <c r="J3342" s="7" t="inlineStr">
        <is>
          <t>https://scholarship.is.ncu.edu.tw/Scholarship</t>
        </is>
      </c>
      <c r="K3342" s="7" t="n"/>
      <c r="L3342" s="7" t="n"/>
      <c r="M3342" s="7" t="inlineStr">
        <is>
          <t>https://www.phy.ncu.edu.tw/news/%e6%a0%a1%e5%85%a7%e7%8d%8e%e5%ad%b8%e9%87%91%e5%85%ac%e5%91%8a/</t>
        </is>
      </c>
      <c r="N3342" s="7" t="inlineStr">
        <is>
          <t>許慧君</t>
        </is>
      </c>
    </row>
    <row r="3343">
      <c r="A3343" s="7">
        <f>TRUE()</f>
        <v/>
      </c>
      <c r="B3343" s="7" t="inlineStr">
        <is>
          <t>其他</t>
        </is>
      </c>
      <c r="C3343" s="7" t="n"/>
      <c r="D3343" s="14" t="n">
        <v>42709</v>
      </c>
      <c r="E3343" s="7" t="inlineStr">
        <is>
          <t>台聯大106學年度出國交換計畫甄選(學期交換)</t>
        </is>
      </c>
      <c r="F3343" s="7" t="inlineStr">
        <is>
          <t>台聯大106學年度出國交換計畫甄選(學期交換)</t>
        </is>
      </c>
      <c r="G3343" s="7" t="inlineStr">
        <is>
          <t>台聯大106學年度出國交換計畫甄選(學期交換)</t>
        </is>
      </c>
      <c r="H3343" s="7" t="inlineStr">
        <is>
          <t>http://oia.ncu.edu.tw/index.php/tw/1830-%E9%87%8D%E8%A6%81-%E5%8F%B0%E8%81%AF%E5%A4%A7106%E5%AD%B8%E5%B9%B4%E5%BA%A6%E5%87%BA%E5%9C%8B%E4%BA%A4%E6%8F%9B%E8%A8%88%E7%95%AB%E7%94%84%E9%81%B8-%E5%AD%B8%E6%9C%9F%E4%BA%A4%E6%8F%9B.html</t>
        </is>
      </c>
      <c r="I3343" s="7" t="n"/>
      <c r="J3343" s="7" t="n"/>
      <c r="K3343" s="7" t="n"/>
      <c r="L3343" s="7" t="n"/>
      <c r="M3343" s="7" t="inlineStr">
        <is>
          <t>https://www.phy.ncu.edu.tw/news/%e5%8f%b0%e8%81%af%e5%a4%a7106%e5%ad%b8%e5%b9%b4%e5%ba%a6%e5%87%ba%e5%9c%8b%e4%ba%a4%e6%8f%9b%e8%a8%88%e7%95%ab%e7%94%84%e9%81%b8%e5%ad%b8%e6%9c%9f%e4%ba%a4%e6%8f%9b/</t>
        </is>
      </c>
      <c r="N3343" s="7" t="inlineStr">
        <is>
          <t>許慧君</t>
        </is>
      </c>
    </row>
    <row r="3344">
      <c r="A3344" s="7">
        <f>TRUE()</f>
        <v/>
      </c>
      <c r="B3344" s="7" t="inlineStr">
        <is>
          <t>其他</t>
        </is>
      </c>
      <c r="C3344" s="7" t="n"/>
      <c r="D3344" s="14" t="n">
        <v>42709</v>
      </c>
      <c r="E3344" s="7" t="inlineStr">
        <is>
          <t>105學年度第1學期畢業離校相關注意事項</t>
        </is>
      </c>
      <c r="F3344" s="7" t="inlineStr">
        <is>
          <t>http://pdc.adm.ncu.edu.tw/news_detail.asp?no=1917</t>
        </is>
      </c>
      <c r="G3344" s="7" t="inlineStr">
        <is>
          <t>http://pdc.adm.ncu.edu.tw/news_detail.asp?no=1917</t>
        </is>
      </c>
      <c r="H3344" s="7" t="inlineStr">
        <is>
          <t>http://pdc.adm.ncu.edu.tw/news_detail.asp?no=1917</t>
        </is>
      </c>
      <c r="I3344" s="7" t="n"/>
      <c r="J3344" s="7" t="n"/>
      <c r="K3344" s="7" t="n"/>
      <c r="L3344" s="7" t="n"/>
      <c r="M3344" s="7" t="inlineStr">
        <is>
          <t>https://www.phy.ncu.edu.tw/news/105%e5%ad%b8%e5%b9%b4%e5%ba%a6%e7%ac%ac1%e5%ad%b8%e6%9c%9f%e7%95%a2%e6%a5%ad%e9%9b%a2%e6%a0%a1%e7%9b%b8%e9%97%9c%e6%b3%a8%e6%84%8f%e4%ba%8b%e9%a0%85/</t>
        </is>
      </c>
      <c r="N3344" s="7" t="inlineStr">
        <is>
          <t>許慧君</t>
        </is>
      </c>
    </row>
    <row r="3345" ht="131" customHeight="1">
      <c r="A3345" s="7">
        <f>TRUE()</f>
        <v/>
      </c>
      <c r="B3345" s="7" t="inlineStr">
        <is>
          <t>其他</t>
        </is>
      </c>
      <c r="C3345" s="7" t="n"/>
      <c r="D3345" s="14" t="n">
        <v>42709</v>
      </c>
      <c r="E3345" s="7" t="inlineStr">
        <is>
          <t>105-教學FUN輕鬆工作坊：系列講座(三)</t>
        </is>
      </c>
      <c r="F3345" s="9" t="inlineStr">
        <is>
          <t>時間：105年12月19日下午2點-3點半(1:50報到)
地點：遊藝館國際會議廳
講者：世新大學口傳系秦俐俐教授
講題：課堂溝通零距離
大綱：本次演講旨在如何在TA工作中充分的運用溝通與表達、如何訓練口語表達的能力。
報名網址：http://pdc.adm.ncu.edu.tw/action/act_person.asp?actno=395
參加對象：不限TA，全校學生皆可報名參加
註1：網路報名序號前30名者，備有餐點。
註2：本系列工作坊為評選優良TA之認證活動。
註3：每場活動皆提供生活知能類2小時時數</t>
        </is>
      </c>
      <c r="G3345" s="7" t="inlineStr">
        <is>
          <t>http://pdc.adm.ncu.edu.tw/action/act_person.asp?actno=395</t>
        </is>
      </c>
      <c r="H3345" s="7" t="inlineStr">
        <is>
          <t>http://pdc.adm.ncu.edu.tw/action/act_person.asp?actno=395</t>
        </is>
      </c>
      <c r="I3345" s="7" t="n"/>
      <c r="J3345" s="7" t="n"/>
      <c r="K3345" s="7" t="n"/>
      <c r="L3345" s="7" t="n"/>
      <c r="M3345" s="7" t="inlineStr">
        <is>
          <t>https://www.phy.ncu.edu.tw/news/105-%e6%95%99%e5%ad%b8fun%e8%bc%95%e9%ac%86%e5%b7%a5%e4%bd%9c%e5%9d%8a%ef%bc%9a%e7%b3%bb%e5%88%97%e8%ac%9b%e5%ba%a7%e4%b8%89/</t>
        </is>
      </c>
      <c r="N3345" s="7" t="inlineStr">
        <is>
          <t>許慧君</t>
        </is>
      </c>
    </row>
    <row r="3346">
      <c r="A3346" s="7">
        <f>TRUE()</f>
        <v/>
      </c>
      <c r="B3346" s="7" t="inlineStr">
        <is>
          <t>獎學金</t>
        </is>
      </c>
      <c r="C3346" s="7" t="n"/>
      <c r="D3346" s="14" t="n">
        <v>42706</v>
      </c>
      <c r="E3346" s="7" t="inlineStr">
        <is>
          <t>國立中央大學補助清寒學生出國研修獎學金辦法</t>
        </is>
      </c>
      <c r="F3346" s="7" t="inlineStr">
        <is>
          <t>http://140.115.183.185/ncu7221/index.php?option=com_content&amp;view=article&amp;catid=20&amp;id=107</t>
        </is>
      </c>
      <c r="G3346" s="7" t="inlineStr">
        <is>
          <t>http://140.115.183.185/ncu7221/index.php?option=com_content&amp;</t>
        </is>
      </c>
      <c r="H3346" s="7" t="inlineStr">
        <is>
          <t>http://140.115.183.185/ncu7221/index.php?option=com_content&amp;view=article&amp;catid=20&amp;id=107</t>
        </is>
      </c>
      <c r="I3346" s="7" t="n"/>
      <c r="J3346" s="7" t="n"/>
      <c r="K3346" s="7" t="n"/>
      <c r="L3346" s="7" t="n"/>
      <c r="M3346" s="7" t="inlineStr">
        <is>
          <t>https://www.phy.ncu.edu.tw/news/%e5%9c%8b%e7%ab%8b%e4%b8%ad%e5%a4%ae%e5%a4%a7%e5%ad%b8%e8%a3%9c%e5%8a%a9%e6%b8%85%e5%af%92%e5%ad%b8%e7%94%9f%e5%87%ba%e5%9c%8b%e7%a0%94%e4%bf%ae%e7%8d%8e%e5%ad%b8%e9%87%91%e8%be%a6%e6%b3%95/</t>
        </is>
      </c>
      <c r="N3346" s="7" t="inlineStr">
        <is>
          <t>許慧君</t>
        </is>
      </c>
    </row>
    <row r="3347">
      <c r="A3347" s="7">
        <f>TRUE()</f>
        <v/>
      </c>
      <c r="B3347" s="7" t="inlineStr">
        <is>
          <t>其他</t>
        </is>
      </c>
      <c r="C3347" s="7" t="n"/>
      <c r="D3347" s="14" t="n">
        <v>42705</v>
      </c>
      <c r="E3347" s="7" t="inlineStr">
        <is>
          <t>失物招領1051201</t>
        </is>
      </c>
      <c r="F3347" s="7" t="inlineStr">
        <is>
          <t>失物招領105.12.01</t>
        </is>
      </c>
      <c r="G3347" s="7" t="inlineStr">
        <is>
          <t>失物招領105.12.01</t>
        </is>
      </c>
      <c r="H3347" s="7" t="inlineStr">
        <is>
          <t>http://www.phy.ncu.edu.tw/wp-content/uploads/2016/12/失物招領1051201.pdf</t>
        </is>
      </c>
      <c r="I3347" s="7" t="n"/>
      <c r="J3347" s="7" t="n"/>
      <c r="K3347" s="7" t="n"/>
      <c r="L3347" s="7" t="n"/>
      <c r="M3347" s="7" t="inlineStr">
        <is>
          <t>https://www.phy.ncu.edu.tw/news/%e5%a4%b1%e7%89%a9%e6%8b%9b%e9%a0%981051201/</t>
        </is>
      </c>
      <c r="N3347" s="7" t="inlineStr">
        <is>
          <t>許慧君</t>
        </is>
      </c>
    </row>
    <row r="3348" ht="118" customHeight="1">
      <c r="A3348" s="7">
        <f>TRUE()</f>
        <v/>
      </c>
      <c r="B3348" s="7" t="inlineStr">
        <is>
          <t>演講</t>
        </is>
      </c>
      <c r="C3348" s="7" t="n"/>
      <c r="D3348" s="14" t="n">
        <v>42703</v>
      </c>
      <c r="E3348" s="7" t="inlineStr">
        <is>
          <t>Colloquium20161206-Solid-state NMR Studies of the Aggregation of Amyloidogenic Peptides</t>
        </is>
      </c>
      <c r="F3348" s="9" t="inlineStr">
        <is>
          <t>Colloquium
Department of Physics, NCU
Solid-state NMR Studies of the Aggregation of Amyloidogenic Peptides
Speaker
Prof. Chan, Jerry Chun Chung (陳振中)
Department of Chemistry, NTU
Date 2016.12.06(Tue)
Time 14:00
Place S4-625</t>
        </is>
      </c>
      <c r="G3348" s="7" t="n"/>
      <c r="H3348" s="7" t="n"/>
      <c r="I3348" s="7" t="n"/>
      <c r="J3348" s="7" t="n"/>
      <c r="K3348" s="7" t="n"/>
      <c r="L3348" s="7" t="n"/>
      <c r="M3348" s="7" t="inlineStr">
        <is>
          <t>https://www.phy.ncu.edu.tw/news/colloquium20161206-solid-state-nmr-studies-of-the-aggregation-of-amyloidogenic-peptides/</t>
        </is>
      </c>
      <c r="N3348" s="7" t="inlineStr">
        <is>
          <t>許慧君</t>
        </is>
      </c>
    </row>
    <row r="3349" ht="273" customHeight="1">
      <c r="A3349" s="7">
        <f>TRUE()</f>
        <v/>
      </c>
      <c r="B3349" s="7" t="inlineStr">
        <is>
          <t>演講</t>
        </is>
      </c>
      <c r="C3349" s="7" t="n"/>
      <c r="D3349" s="14" t="n">
        <v>42702</v>
      </c>
      <c r="E3349" s="7" t="inlineStr">
        <is>
          <t>Advanced Topics on Condensed Matter Physics-20161201</t>
        </is>
      </c>
      <c r="F3349" s="9" t="inlineStr">
        <is>
          <t>Advanced Topics on Condensed Matter Physics
Department of Physics, NCU
Exploring Molecular Science with Molecular Orbital Calculations
Speaker
Prof. Hui-Hsu Gavin Tsai
Department of Chemistry, National Central University
Date 2016/12/1 (Thur)
Time 14:00
Place S4-625
This talk will discuss how we employ molecular orbital calculations (quantum chemistry calculations) to explore various questions of molecular science. The Hartree-Fock (HF) molecular orbital theory will first be introduced. Although this method gives good agreement with experiments for some physical properties such as molecular geometries, it is inadequate for calculating many other molecular properties (e.g., chemical bond breaking). By extending HF theory to include electron correlation and by choosing a basis set in a realistic matter, more accurate physical properties of complex molecules can be calculated giving us clues to explore specific effects of molecules. Three specific effects, (i). aromaticity, (ii). thermodynamics vs kinetics-controlled reactions, and (iii). reaction mechanisms, will be discussed. Finally, beyond ground-state and post-HF calculations will be employed to explore the excited-state electron transfer for dye-sensitized solar cells and chemical reactions at the excited-state.</t>
        </is>
      </c>
      <c r="G3349" s="7" t="n"/>
      <c r="H3349" s="7" t="n"/>
      <c r="I3349" s="7" t="n"/>
      <c r="J3349" s="7" t="n"/>
      <c r="K3349" s="7" t="n"/>
      <c r="L3349" s="7" t="n"/>
      <c r="M3349" s="7" t="inlineStr">
        <is>
          <t>https://www.phy.ncu.edu.tw/news/advanced-topics-on-condensed-matter-physics-20161201/</t>
        </is>
      </c>
      <c r="N3349" s="7" t="inlineStr">
        <is>
          <t>許慧君</t>
        </is>
      </c>
    </row>
    <row r="3350">
      <c r="A3350" s="7">
        <f>TRUE()</f>
        <v/>
      </c>
      <c r="B3350" s="7" t="inlineStr">
        <is>
          <t>其他</t>
        </is>
      </c>
      <c r="C3350" s="7" t="n"/>
      <c r="D3350" s="14" t="n">
        <v>42698</v>
      </c>
      <c r="E3350" s="7" t="inlineStr">
        <is>
          <t>國際處12月份出國計畫說明會場次</t>
        </is>
      </c>
      <c r="F3350" s="7" t="inlineStr">
        <is>
          <t>國際處12月份出國計畫說明會場次</t>
        </is>
      </c>
      <c r="G3350" s="7" t="inlineStr">
        <is>
          <t>國際處12月份出國計畫說明會場次</t>
        </is>
      </c>
      <c r="H3350" s="7" t="inlineStr">
        <is>
          <t>http://oia.ncu.edu.tw/index.php/tw/1820-%E5%9C%8B%E9%9A%9B%E8%99%9512%E6%9C%88%E4%BB%BD%E5%87%BA%E5%9C%8B%E8%A8%88%E7%95%AB%E8%AA%AA%E6%98%8E%E6%9C%83%E5%A0%B4%E6%AC%A1-%E5%8F%83%E5%8A%A0%E8%80%85%E5%8F%AF%E7%8D%B2%E5%9C%8B%E9%9A%9B%E7%A7%BB%E5%8B%95%E5%8A%9B%E5%AE%8C%E6%88%90%E8%AD%89%E6%9B%B8%E5%8F%8A%E5%AD%B8%E7%BF%92%E6%99%82%E6%95%B8%E5%96%94.html</t>
        </is>
      </c>
      <c r="I3350" s="7" t="n"/>
      <c r="J3350" s="7" t="n"/>
      <c r="K3350" s="7" t="n"/>
      <c r="L3350" s="7" t="n"/>
      <c r="M3350" s="7" t="inlineStr">
        <is>
          <t>https://www.phy.ncu.edu.tw/news/%e5%9c%8b%e9%9a%9b%e8%99%9512%e6%9c%88%e4%bb%bd%e5%87%ba%e5%9c%8b%e8%a8%88%e7%95%ab%e8%aa%aa%e6%98%8e%e6%9c%83%e5%a0%b4%e6%ac%a1/</t>
        </is>
      </c>
      <c r="N3350" s="7" t="inlineStr">
        <is>
          <t>許慧君</t>
        </is>
      </c>
    </row>
    <row r="3351">
      <c r="A3351" s="7">
        <f>TRUE()</f>
        <v/>
      </c>
      <c r="B3351" s="7" t="inlineStr">
        <is>
          <t>招生</t>
        </is>
      </c>
      <c r="C3351" s="7" t="n"/>
      <c r="D3351" s="14" t="n">
        <v>42697</v>
      </c>
      <c r="E3351" s="7" t="inlineStr">
        <is>
          <t>106學年度碩士班考試入學招生簡章</t>
        </is>
      </c>
      <c r="F3351" s="7" t="inlineStr">
        <is>
          <t>106學年度碩士班考試入學招生簡章</t>
        </is>
      </c>
      <c r="G3351" s="7" t="inlineStr">
        <is>
          <t>106學年度碩士班考試入學招生簡章</t>
        </is>
      </c>
      <c r="H3351" s="7" t="inlineStr">
        <is>
          <t>http://pdc.adm.ncu.edu.tw/Admission/%E5%90%84%E9%A0%85%E6%8B%9B%E7%94%9F/%E7%A2%A9%E5%A3%AB%E7%8F%AD%E8%80%83%E8%A9%A6/106/index.htm</t>
        </is>
      </c>
      <c r="I3351" s="7" t="n"/>
      <c r="J3351" s="7" t="n"/>
      <c r="K3351" s="7" t="n"/>
      <c r="L3351" s="7" t="n"/>
      <c r="M3351" s="7" t="inlineStr">
        <is>
          <t>https://www.phy.ncu.edu.tw/news/106%e5%ad%b8%e5%b9%b4%e5%ba%a6%e7%a2%a9%e5%a3%ab%e7%8f%ad%e8%80%83%e8%a9%a6%e5%85%a5%e5%ad%b8%e6%8b%9b%e7%94%9f%e7%b0%a1%e7%ab%a0/</t>
        </is>
      </c>
      <c r="N3351" s="7" t="inlineStr">
        <is>
          <t>許慧君</t>
        </is>
      </c>
    </row>
    <row r="3352">
      <c r="A3352" s="7">
        <f>TRUE()</f>
        <v/>
      </c>
      <c r="B3352" s="7" t="inlineStr">
        <is>
          <t>招生</t>
        </is>
      </c>
      <c r="C3352" s="7" t="n"/>
      <c r="D3352" s="14" t="n">
        <v>42697</v>
      </c>
      <c r="E3352" s="7" t="inlineStr">
        <is>
          <t>Accepted List of NCU 2017 Spring Admission for International Students</t>
        </is>
      </c>
      <c r="F3352" s="7" t="inlineStr">
        <is>
          <t>http://admissions.oia.ncu.edu.tw/content/view/sn/21</t>
        </is>
      </c>
      <c r="G3352" s="7" t="inlineStr">
        <is>
          <t>http://admissions.oia.ncu.edu.tw/content/view/sn/21</t>
        </is>
      </c>
      <c r="H3352" s="7" t="inlineStr">
        <is>
          <t>http://admissions.oia.ncu.edu.tw/content/view/sn/21</t>
        </is>
      </c>
      <c r="I3352" s="7" t="n"/>
      <c r="J3352" s="7" t="n"/>
      <c r="K3352" s="7" t="n"/>
      <c r="L3352" s="7" t="n"/>
      <c r="M3352" s="7" t="inlineStr">
        <is>
          <t>https://www.phy.ncu.edu.tw/news/accepted-list-of-ncu-2017-spring-admission-for-international-students/</t>
        </is>
      </c>
      <c r="N3352" s="7" t="inlineStr">
        <is>
          <t>許慧君</t>
        </is>
      </c>
    </row>
    <row r="3353" ht="222" customHeight="1">
      <c r="A3353" s="7">
        <f>TRUE()</f>
        <v/>
      </c>
      <c r="B3353" s="7" t="inlineStr">
        <is>
          <t>演講</t>
        </is>
      </c>
      <c r="C3353" s="7" t="n"/>
      <c r="D3353" s="14" t="n">
        <v>42696</v>
      </c>
      <c r="E3353" s="7" t="inlineStr">
        <is>
          <t>Colloquium20161129-Local optical mapping of photonic devices and materials</t>
        </is>
      </c>
      <c r="F3353" s="9" t="inlineStr">
        <is>
          <t>Colloquium
Department of Physics, NCU
Local optical mapping of photonic devices and materials
Speaker
Prof. Aurelien Bruyant
Laboratory of Nanotechnology, Instrumentation and Optics
University of Technology of Troyes, France
Date 2016.11.29(Tue)
Time 14:00
Place S4-625
Scanning near-field optical microscopy is a unique tool to optically characterize devices and material at the nanoscale. During the last decade, we have developed several phase-sensitive approaches in order to fully exploit the potential of this technique, notably for:
(1) analyzing the light propagation in integrated optical device (modal approach)
(2) perform local spectroscopic analysis.
In this presentation, we will details the basics of the methods with an emphasis on the application as well as recent instrumental advances.</t>
        </is>
      </c>
      <c r="G3353" s="7" t="n"/>
      <c r="H3353" s="7" t="n"/>
      <c r="I3353" s="7" t="n"/>
      <c r="J3353" s="7" t="n"/>
      <c r="K3353" s="7" t="n"/>
      <c r="L3353" s="7" t="n"/>
      <c r="M3353" s="7" t="inlineStr">
        <is>
          <t>https://www.phy.ncu.edu.tw/news/colloquium20161129-local-optical-mapping-of-photonic-devices-and-materials/</t>
        </is>
      </c>
      <c r="N3353" s="7" t="inlineStr">
        <is>
          <t>許慧君</t>
        </is>
      </c>
    </row>
    <row r="3354" ht="321" customHeight="1">
      <c r="A3354" s="7">
        <f>TRUE()</f>
        <v/>
      </c>
      <c r="B3354" s="7" t="inlineStr">
        <is>
          <t>演講</t>
        </is>
      </c>
      <c r="C3354" s="7" t="n"/>
      <c r="D3354" s="14" t="n">
        <v>42696</v>
      </c>
      <c r="E3354" s="7" t="inlineStr">
        <is>
          <t>Talk20161201-Revisiting DC rotation Experiment : Supersolidity or not?</t>
        </is>
      </c>
      <c r="F3354" s="9" t="inlineStr">
        <is>
          <t>Title: Revisiting DC rotation Experiment : Supersolidity or not?
Speaker
Prof. Eunseoung Kim
Department of Physics, KAIST, Korea
Date 2016.12.01(Thu)
Time 12:00
Place S4-625
One of the strongest evidence to the existence of long-sought supersolid was suggested by the irrotational nature of solid helium revealed under DC rotation. Unlike the absence of DC rotation effect on the shear modulus measurements, the period reduction of a torsional oscillator (TO) that was interpreted as the decoupling of solid helium from the torsional oscillation showed strong suppression accompanied with the enhancement of the TO dissipation. These remarkable TO response to the DC rotation cannot be attributed to a simple elastic model and, accordingly, support the superfluidity in solid helium. However, the recent interpretation of the TO response as the abnormal stiffening of solid helium at low temperature was widely accepted, which is incompatible with the interpretation of the DC rotation experiments. We found that the TO response used in the previous rotation experiment was unusually large compared with other rigid TOs, suggesting the high susceptibility of the soft TO to the added environmental vibration during the rotation might be accountable for the apparent rotation effect. To examine the validity of the previous DC rotation experiments, we utilized the rigid two-frequency TO that successfully eliminated the elastic influence on the TO response.The frequency-independent non-classical rotational inertia is found to be about 5ppm and shows distinct suppression under DC rotation, while the frequency-dependent term shows no clear DC rotation effect. I will discuss underlying mechanism for this intriguing DC rotation effect.</t>
        </is>
      </c>
      <c r="G3354" s="7" t="n"/>
      <c r="H3354" s="7" t="n"/>
      <c r="I3354" s="7" t="n"/>
      <c r="J3354" s="7" t="n"/>
      <c r="K3354" s="7" t="n"/>
      <c r="L3354" s="7" t="n"/>
      <c r="M3354" s="7" t="inlineStr">
        <is>
          <t>https://www.phy.ncu.edu.tw/news/talk20161201-revisiting-dc-rotation-experiment-supersolidity-or-not/</t>
        </is>
      </c>
      <c r="N3354" s="7" t="inlineStr">
        <is>
          <t>許慧君</t>
        </is>
      </c>
    </row>
    <row r="3355" ht="285" customHeight="1">
      <c r="A3355" s="7">
        <f>TRUE()</f>
        <v/>
      </c>
      <c r="B3355" s="7" t="inlineStr">
        <is>
          <t>演講</t>
        </is>
      </c>
      <c r="C3355" s="7" t="n"/>
      <c r="D3355" s="14" t="n">
        <v>42695</v>
      </c>
      <c r="E3355" s="7" t="inlineStr">
        <is>
          <t>Advanced Topics on Condensed Matter Physics-20161124</t>
        </is>
      </c>
      <c r="F3355" s="9" t="inlineStr">
        <is>
          <t>Advanced Topics on Condensed Matter Physics
Department of Physics, NCU
The Applications of Novel Supramolecular Liquid Crystal Gels
Speaker
Professor C. Y. Chao
Department of Physics, National Taiwan University
Date 2016/11/24 (Thur)
Time 14:00
Place S4-625
To overcome the problem of high driving voltage and low contrast ratio in the switchable scattering device of conventional liquid-crystal (LC) physical gel, a new type of supramolecular LC physical gel has been developed and fabricated through the fibrous self-assembly of the polyfluorene-based pi-conjugated polymer, poly(9,9-dioctyl-fluorene-alt-benzothiadiazole) (F8BT), in nematic LC mixture E7. It was found that the rubbed interface between the LC molecules and polyimide layer can induce the LC physical gels to demonstrate fantastic light scattering characteristic. The gels with oriented self-assembled supramolecular structures exhibiting significant anisotropic light scattering in the main-chain direction of the F8BT molecules under an extremely low driving voltage (ca. 2.7 V) are reported for the first time. In addition, the contrast ratio can be reached exceeding 1000. In contrast to conventional LC physical gels, the large reduction of driving voltages of the supramolecular gel provides great possibility for application in various electro-optical devices such as tunable polarizers, transflective displays, and polarized light modulators.</t>
        </is>
      </c>
      <c r="G3355" s="7" t="n"/>
      <c r="H3355" s="7" t="n"/>
      <c r="I3355" s="7" t="n"/>
      <c r="J3355" s="7" t="n"/>
      <c r="K3355" s="7" t="n"/>
      <c r="L3355" s="7" t="n"/>
      <c r="M3355" s="7" t="inlineStr">
        <is>
          <t>https://www.phy.ncu.edu.tw/news/advanced-topics-on-condensed-matter-physics-20161124/</t>
        </is>
      </c>
      <c r="N3355" s="7" t="inlineStr">
        <is>
          <t>許慧君</t>
        </is>
      </c>
    </row>
    <row r="3356" ht="27" customHeight="1">
      <c r="A3356" s="7">
        <f>TRUE()</f>
        <v/>
      </c>
      <c r="B3356" s="7" t="inlineStr">
        <is>
          <t>獎學金</t>
        </is>
      </c>
      <c r="C3356" s="7" t="n"/>
      <c r="D3356" s="14" t="n">
        <v>42692</v>
      </c>
      <c r="E3356" s="7" t="inlineStr">
        <is>
          <t>105年度中技社「科技獎學金」得獎名單</t>
        </is>
      </c>
      <c r="F3356" s="9" t="inlineStr">
        <is>
          <t>中技社科技獎學金-研究獎學金:莊曜滕
中技社科技獎學金-境外生生活助學金:劉飛那Lovina Wijayanti</t>
        </is>
      </c>
      <c r="G3356" s="7" t="n"/>
      <c r="H3356" s="7" t="n"/>
      <c r="I3356" s="7" t="n"/>
      <c r="J3356" s="7" t="n"/>
      <c r="K3356" s="7" t="n"/>
      <c r="L3356" s="7" t="n"/>
      <c r="M3356" s="7" t="inlineStr">
        <is>
          <t>https://www.phy.ncu.edu.tw/news/%e4%b8%ad%e6%8a%80%e7%a4%be105%e5%b9%b4%e5%ba%a6%e3%80%8c%e7%a7%91%e6%8a%80%e7%8d%8e%e5%ad%b8%e9%87%91%e3%80%8d%e5%be%97%e7%8d%8e%e5%90%8d%e5%96%ae/</t>
        </is>
      </c>
      <c r="N3356" s="7" t="inlineStr">
        <is>
          <t>許慧君</t>
        </is>
      </c>
    </row>
    <row r="3357" ht="27" customHeight="1">
      <c r="A3357" s="7">
        <f>TRUE()</f>
        <v/>
      </c>
      <c r="B3357" s="7" t="inlineStr">
        <is>
          <t>獎學金</t>
        </is>
      </c>
      <c r="C3357" s="7" t="n"/>
      <c r="D3357" s="14" t="n">
        <v>42691</v>
      </c>
      <c r="E3357" s="7" t="inlineStr">
        <is>
          <t>105學年度宏惠光電獎學金&amp;王立文女士獎學金得獎名單</t>
        </is>
      </c>
      <c r="F3357" s="9" t="inlineStr">
        <is>
          <t>105學年度宏惠光電獎學金得獎名單:葉馥綺
105學年度王立文女士獎學金得獎名單:王渝涵、李明晏</t>
        </is>
      </c>
      <c r="G3357" s="7" t="n"/>
      <c r="H3357" s="7" t="n"/>
      <c r="I3357" s="7" t="n"/>
      <c r="J3357" s="7" t="n"/>
      <c r="K3357" s="7" t="n"/>
      <c r="L3357" s="7" t="n"/>
      <c r="M3357" s="7" t="inlineStr">
        <is>
          <t>https://www.phy.ncu.edu.tw/news/105%e5%ad%b8%e5%b9%b4%e5%ba%a6%e5%ae%8f%e6%83%a0%e5%85%89%e9%9b%bb%e7%8d%8e%e5%ad%b8%e9%87%91%e7%8e%8b%e7%ab%8b%e6%96%87%e5%a5%b3%e5%a3%ab%e7%8d%8e%e5%ad%b8%e9%87%91%e5%be%97%e7%8d%8e%e5%85%ac/</t>
        </is>
      </c>
      <c r="N3357" s="7" t="inlineStr">
        <is>
          <t>許慧君</t>
        </is>
      </c>
    </row>
    <row r="3358" ht="66" customHeight="1">
      <c r="A3358" s="7">
        <f>TRUE()</f>
        <v/>
      </c>
      <c r="B3358" s="7" t="inlineStr">
        <is>
          <t>招生</t>
        </is>
      </c>
      <c r="C3358" s="7" t="n"/>
      <c r="D3358" s="14" t="n">
        <v>42690</v>
      </c>
      <c r="E3358" s="7" t="inlineStr">
        <is>
          <t>106學年度碩、博士班甄試入學第1梯次錄取名單</t>
        </is>
      </c>
      <c r="F3358" s="9" t="inlineStr">
        <is>
          <t>http://pdc.adm.ncu.edu.tw/postM/post/adm/1051116_1.pdf
成績單及錄取通知書已於11/17以掛號寄至考生通訊地址，請考生留意信件~
正取生:成績單、錄取通知書、報到相關文件(請依據文件說明於12/16前完成報到)
備取生:成績單
不錄取:成績單</t>
        </is>
      </c>
      <c r="G3358" s="7" t="inlineStr">
        <is>
          <t>http://pdc.adm.ncu.edu.tw/postM/post/adm/1051116_1.pdf</t>
        </is>
      </c>
      <c r="H3358" s="7" t="inlineStr">
        <is>
          <t>http://pdc.adm.ncu.edu.tw/postM/post/adm/1051116_1.pdf</t>
        </is>
      </c>
      <c r="I3358" s="7" t="n"/>
      <c r="J3358" s="7" t="n"/>
      <c r="K3358" s="7" t="n"/>
      <c r="L3358" s="7" t="n"/>
      <c r="M3358" s="7" t="inlineStr">
        <is>
          <t>https://www.phy.ncu.edu.tw/news/106%e5%ad%b8%e5%b9%b4%e5%ba%a6%e7%a2%a9%e3%80%81%e5%8d%9a%e5%a3%ab%e7%8f%ad%e7%94%84%e8%a9%a6%e5%85%a5%e5%ad%b8%e7%ac%ac1%e6%a2%af%e6%ac%a1%e9%8c%84%e5%8f%96%e5%90%8d%e5%96%ae/</t>
        </is>
      </c>
      <c r="N3358" s="7" t="inlineStr">
        <is>
          <t>許慧君</t>
        </is>
      </c>
    </row>
    <row r="3359">
      <c r="A3359" s="7">
        <f>TRUE()</f>
        <v/>
      </c>
      <c r="B3359" s="7" t="inlineStr">
        <is>
          <t>獎學金</t>
        </is>
      </c>
      <c r="C3359" s="7" t="n"/>
      <c r="D3359" s="14" t="n">
        <v>42690</v>
      </c>
      <c r="E3359" s="7" t="inlineStr">
        <is>
          <t>105-1物理學系聚碩科技獎學金得獎名單</t>
        </is>
      </c>
      <c r="F3359" s="7" t="inlineStr">
        <is>
          <t>105-1物理學系聚碩科技獎學金得獎名單:湯士昀</t>
        </is>
      </c>
      <c r="G3359" s="7" t="n"/>
      <c r="H3359" s="7" t="n"/>
      <c r="I3359" s="7" t="n"/>
      <c r="J3359" s="7" t="n"/>
      <c r="K3359" s="7" t="n"/>
      <c r="L3359" s="7" t="n"/>
      <c r="M3359" s="7" t="inlineStr">
        <is>
          <t>https://www.phy.ncu.edu.tw/news/105-1%e4%b8%ad%e5%a4%ae%e5%a4%a7%e5%ad%b8%e7%89%a9%e7%90%86%e5%ad%b8%e7%b3%bb%e8%81%9a%e7%a2%a9%e7%a7%91%e6%8a%80%e7%8d%8e%e5%ad%b8%e9%87%91%e5%be%97%e7%8d%8e%e5%90%8d%e5%96%ae/</t>
        </is>
      </c>
      <c r="N3359" s="7" t="inlineStr">
        <is>
          <t>許慧君</t>
        </is>
      </c>
    </row>
    <row r="3360" ht="40" customHeight="1">
      <c r="A3360" s="7">
        <f>TRUE()</f>
        <v/>
      </c>
      <c r="B3360" s="7" t="inlineStr">
        <is>
          <t>獎學金</t>
        </is>
      </c>
      <c r="C3360" s="7" t="n"/>
      <c r="D3360" s="14" t="n">
        <v>42690</v>
      </c>
      <c r="E3360" s="7" t="inlineStr">
        <is>
          <t>105-1物理學系上詮光纖獎學金得獎名單</t>
        </is>
      </c>
      <c r="F3360" s="9" t="inlineStr">
        <is>
          <t>補助學生出國交流獎助（研修或實驗）：莊曜滕、林敬元、楊雅博
補助學生出席國際會議：王彣
研究傑出獎助：江冠勳、蔡宏傑</t>
        </is>
      </c>
      <c r="G3360" s="7" t="n"/>
      <c r="H3360" s="7" t="n"/>
      <c r="I3360" s="7" t="n"/>
      <c r="J3360" s="7" t="n"/>
      <c r="K3360" s="7" t="n"/>
      <c r="L3360" s="7" t="n"/>
      <c r="M3360" s="7" t="inlineStr">
        <is>
          <t>https://www.phy.ncu.edu.tw/news/105-1%e3%80%8c%e7%89%a9%e7%90%86%e5%ad%b8%e7%b3%bb%e4%b8%8a%e8%a9%ae%e5%85%89%e7%ba%96%e7%8d%8e%e5%ad%b8%e9%87%91%e3%80%8d%e5%be%97%e7%8d%8e%e5%90%8d%e5%96%ae/</t>
        </is>
      </c>
      <c r="N3360" s="7" t="inlineStr">
        <is>
          <t>許慧君</t>
        </is>
      </c>
    </row>
    <row r="3361" ht="118" customHeight="1">
      <c r="A3361" s="7">
        <f>TRUE()</f>
        <v/>
      </c>
      <c r="B3361" s="7" t="inlineStr">
        <is>
          <t>演講</t>
        </is>
      </c>
      <c r="C3361" s="7" t="n"/>
      <c r="D3361" s="14" t="n">
        <v>42689</v>
      </c>
      <c r="E3361" s="7" t="inlineStr">
        <is>
          <t>Colloquium20161122-職場競爭力</t>
        </is>
      </c>
      <c r="F3361" s="9" t="inlineStr">
        <is>
          <t>Colloquium
Department of Physics, NCU
職場競爭力
Speaker
林松福 董事長
上詮光纖通信股份有限公司
Date 2016.11.22(Tue)
Time 14:00
Place S4-625</t>
        </is>
      </c>
      <c r="G3361" s="7" t="n"/>
      <c r="H3361" s="7" t="n"/>
      <c r="I3361" s="7" t="n"/>
      <c r="J3361" s="7" t="n"/>
      <c r="K3361" s="7" t="n"/>
      <c r="L3361" s="7" t="n"/>
      <c r="M3361" s="7" t="inlineStr">
        <is>
          <t>https://www.phy.ncu.edu.tw/news/colloquium20161122-%e8%81%b7%e5%a0%b4%e7%ab%b6%e7%88%ad%e5%8a%9b/</t>
        </is>
      </c>
      <c r="N3361" s="7" t="inlineStr">
        <is>
          <t>許慧君</t>
        </is>
      </c>
    </row>
    <row r="3362" ht="144" customHeight="1">
      <c r="A3362" s="7">
        <f>TRUE()</f>
        <v/>
      </c>
      <c r="B3362" s="7" t="inlineStr">
        <is>
          <t>演講</t>
        </is>
      </c>
      <c r="C3362" s="7" t="n"/>
      <c r="D3362" s="14" t="n">
        <v>42689</v>
      </c>
      <c r="E3362" s="7" t="inlineStr">
        <is>
          <t>Talk-20161125-Practical light-matter control at nanoscale: from Purcell effect and self-assembly to applications in sensing and lighting</t>
        </is>
      </c>
      <c r="F3362" s="9" t="inlineStr">
        <is>
          <t>Department of Physics, NCU
Title
Practical light-matter control at nanoscale: from Purcell effect and self-assembly to applications in sensing and lighting
Speaker
Prof. Gilles Lerondel
Laboratory of Nanotechnology, Instrumentation and Optics
University of Technology of Troyes, France
Date 2016.11.25 (Fri)
Time 10:00-12:00
Place 健雄館S4-625</t>
        </is>
      </c>
      <c r="G3362" s="7" t="n"/>
      <c r="H3362" s="7" t="n"/>
      <c r="I3362" s="7" t="n"/>
      <c r="J3362" s="7" t="n"/>
      <c r="K3362" s="7" t="n"/>
      <c r="L3362" s="7" t="n"/>
      <c r="M3362" s="7" t="inlineStr">
        <is>
          <t>https://www.phy.ncu.edu.tw/news/talk-20161125-practical-light-matter-control-at-nanoscale-from-purcell-effect-and-self-assembly-to-applications-in-sensing-and-lighting/</t>
        </is>
      </c>
      <c r="N3362" s="7" t="inlineStr">
        <is>
          <t>許慧君</t>
        </is>
      </c>
    </row>
    <row r="3363" ht="79" customHeight="1">
      <c r="A3363" s="7">
        <f>TRUE()</f>
        <v/>
      </c>
      <c r="B3363" s="7" t="inlineStr">
        <is>
          <t>其他</t>
        </is>
      </c>
      <c r="C3363" s="7" t="n"/>
      <c r="D3363" s="14" t="n">
        <v>42689</v>
      </c>
      <c r="E3363" s="7" t="inlineStr">
        <is>
          <t>七樓717讀書室暫停開放11/25(五)1400-1600</t>
        </is>
      </c>
      <c r="F3363" s="9" t="inlineStr">
        <is>
          <t>七樓717讀書室暫停開放
11/25(五)1400-1600
公共讀書區、書櫃沙發區、儲物櫃上方，請勿堆放私人物品，否則一律清除丟棄，謝謝合作!
 前次清理之物品放置於白板下方桌上，請盡速領取。
 請多加利用儲物櫃存放私人物品!</t>
        </is>
      </c>
      <c r="G3363" s="7" t="n"/>
      <c r="H3363" s="7" t="n"/>
      <c r="I3363" s="7" t="n"/>
      <c r="J3363" s="7" t="n"/>
      <c r="K3363" s="7" t="n"/>
      <c r="L3363" s="7" t="n"/>
      <c r="M3363" s="7" t="inlineStr">
        <is>
          <t>https://www.phy.ncu.edu.tw/news/%e4%b8%83%e6%a8%93717%e8%ae%80%e6%9b%b8%e5%ae%a4%e6%9a%ab%e5%81%9c%e9%96%8b%e6%94%be1125%e4%ba%941400-1600/</t>
        </is>
      </c>
      <c r="N3363" s="7" t="inlineStr">
        <is>
          <t>許慧君</t>
        </is>
      </c>
    </row>
    <row r="3364" ht="157" customHeight="1">
      <c r="A3364" s="7">
        <f>TRUE()</f>
        <v/>
      </c>
      <c r="B3364" s="7" t="inlineStr">
        <is>
          <t>其他</t>
        </is>
      </c>
      <c r="C3364" s="7" t="n"/>
      <c r="D3364" s="14" t="n">
        <v>42688</v>
      </c>
      <c r="E3364" s="7" t="inlineStr">
        <is>
          <t>理學院一零五年度消防演練：105/11/22(二)10:00</t>
        </is>
      </c>
      <c r="F3364" s="9" t="inlineStr">
        <is>
          <t>理學院一零五年度消防演練
一、本院預定於一零五年十一月二十二日上午十時至十二時實施消防演練。
二、演練集合地點：科三館前。
三、演練對象：本院物理系、光電系、化學系研究生及新生，其餘各單位有需求亦可報名。
四、演練課目：滅火器使用、消防水管噴水練習及緩降機演練。
五、請各單位於活動前下載學生學習護照認證專用簽到單供活動時使用，活動結束後三日內將簽到表交院承辦人送學務處登錄。
六、活動承辦人：理學院 周瑞星 分機65005 
本系學生，演練當日09:50請先至科四館門口集合，女學生以穿著長褲為宜，
演練完記得於學生學習護照認證專用簽到單簽到!
本系負責人：技佐 黃榮輝先生，分機65324</t>
        </is>
      </c>
      <c r="G3364" s="7" t="n"/>
      <c r="H3364" s="7" t="n"/>
      <c r="I3364" s="7" t="n"/>
      <c r="J3364" s="7" t="n"/>
      <c r="K3364" s="7" t="n"/>
      <c r="L3364" s="7" t="n"/>
      <c r="M3364" s="7" t="inlineStr">
        <is>
          <t>https://www.phy.ncu.edu.tw/news/%e7%90%86%e5%ad%b8%e9%99%a2%e4%b8%80%e9%9b%b6%e4%ba%94%e5%b9%b4%e5%ba%a6%e6%b6%88%e9%98%b2%e6%bc%94%e7%b7%b4%ef%bc%9a1051122%e4%ba%8c1000/</t>
        </is>
      </c>
      <c r="N3364" s="7" t="inlineStr">
        <is>
          <t>吳菁穗</t>
        </is>
      </c>
    </row>
    <row r="3365">
      <c r="A3365" s="7">
        <f>TRUE()</f>
        <v/>
      </c>
      <c r="B3365" s="7" t="inlineStr">
        <is>
          <t>獎學金</t>
        </is>
      </c>
      <c r="C3365" s="7" t="n"/>
      <c r="D3365" s="14" t="n">
        <v>42685</v>
      </c>
      <c r="E3365" s="7" t="inlineStr">
        <is>
          <t>李博士克承獎學金申請公告</t>
        </is>
      </c>
      <c r="F3365" s="7" t="inlineStr">
        <is>
          <t>李博士克承獎學金申請辦法與申請表</t>
        </is>
      </c>
      <c r="G3365" s="7" t="inlineStr">
        <is>
          <t>李博士克承獎學金申請辦法與申請表</t>
        </is>
      </c>
      <c r="H3365" s="7" t="inlineStr">
        <is>
          <t>http://www.phy.ncu.edu.tw/wp-content/uploads/2016/11/李博士克承獎學金.pdf</t>
        </is>
      </c>
      <c r="I3365" s="7" t="n"/>
      <c r="J3365" s="7" t="n"/>
      <c r="K3365" s="7" t="n"/>
      <c r="L3365" s="7" t="n"/>
      <c r="M3365" s="7" t="inlineStr">
        <is>
          <t>https://www.phy.ncu.edu.tw/news/%e6%9d%8e%e5%8d%9a%e5%a3%ab%e5%85%8b%e6%89%bf%e7%8d%8e%e5%ad%b8%e9%87%91%e7%94%b3%e8%ab%8b%e5%85%ac%e5%91%8a/</t>
        </is>
      </c>
      <c r="N3365" s="7" t="inlineStr">
        <is>
          <t>許慧君</t>
        </is>
      </c>
    </row>
    <row r="3366" ht="118" customHeight="1">
      <c r="A3366" s="7">
        <f>TRUE()</f>
        <v/>
      </c>
      <c r="B3366" s="7" t="inlineStr">
        <is>
          <t>演講</t>
        </is>
      </c>
      <c r="C3366" s="7" t="n"/>
      <c r="D3366" s="14" t="n">
        <v>42684</v>
      </c>
      <c r="E3366" s="7" t="inlineStr">
        <is>
          <t>Talk-20161122-數位相機系統, CIS及應用領域介紹</t>
        </is>
      </c>
      <c r="F3366" s="9" t="inlineStr">
        <is>
          <t>Department of Physics, NCU
Title
數位相機系統, CIS及應用領域介紹
Speaker
宋尤昱資深處長
恆景科技
Date 2016.11.22 (Tue.)
Time 10:00-12:00
Place 健雄館S4-209</t>
        </is>
      </c>
      <c r="G3366" s="7" t="n"/>
      <c r="H3366" s="7" t="n"/>
      <c r="I3366" s="7" t="n"/>
      <c r="J3366" s="7" t="n"/>
      <c r="K3366" s="7" t="n"/>
      <c r="L3366" s="7" t="n"/>
      <c r="M3366" s="7" t="inlineStr">
        <is>
          <t>https://www.phy.ncu.edu.tw/news/talk-20161122-%e6%95%b8%e4%bd%8d%e7%9b%b8%e6%a9%9f%e7%b3%bb%e7%b5%b1-cis%e5%8f%8a%e6%87%89%e7%94%a8%e9%a0%98%e5%9f%9f%e4%bb%8b%e7%b4%b9/</t>
        </is>
      </c>
      <c r="N3366" s="7" t="inlineStr">
        <is>
          <t>許慧君</t>
        </is>
      </c>
    </row>
    <row r="3367" ht="131" customHeight="1">
      <c r="A3367" s="7">
        <f>TRUE()</f>
        <v/>
      </c>
      <c r="B3367" s="7" t="inlineStr">
        <is>
          <t>演講</t>
        </is>
      </c>
      <c r="C3367" s="7" t="n"/>
      <c r="D3367" s="14" t="n">
        <v>42683</v>
      </c>
      <c r="E3367" s="7" t="inlineStr">
        <is>
          <t>Colloquium20161115-The Stochastic Evolutionary Game for a Population of Biological Networks under Natural Selection</t>
        </is>
      </c>
      <c r="F3367" s="9" t="inlineStr">
        <is>
          <t>Colloquium
Department of Physics, NCU
The Stochastic Evolutionary Game for a Population of Biological Networks under Natural Selection
Speaker
Prof. Chen, Bor-Sen (陳博現)
Department of Electrical Engineering, NTHU
Date 2016.11.15(Tue)
Time 14:00
Place S4-625</t>
        </is>
      </c>
      <c r="G3367" s="7" t="n"/>
      <c r="H3367" s="7" t="n"/>
      <c r="I3367" s="7" t="n"/>
      <c r="J3367" s="7" t="n"/>
      <c r="K3367" s="7" t="n"/>
      <c r="L3367" s="7" t="n"/>
      <c r="M3367" s="7" t="inlineStr">
        <is>
          <t>https://www.phy.ncu.edu.tw/news/colloquium20161115-the-stochastic-evolutionary-game-for-a-population-of-biological-networks-under-natural-selection/</t>
        </is>
      </c>
      <c r="N3367" s="7" t="inlineStr">
        <is>
          <t>許慧君</t>
        </is>
      </c>
    </row>
    <row r="3368">
      <c r="A3368" s="7">
        <f>TRUE()</f>
        <v/>
      </c>
      <c r="B3368" s="7" t="inlineStr">
        <is>
          <t>其他</t>
        </is>
      </c>
      <c r="C3368" s="7" t="n"/>
      <c r="D3368" s="14" t="n">
        <v>42683</v>
      </c>
      <c r="E3368" s="7" t="inlineStr">
        <is>
          <t>2017中華民國物理學會年會暨研究成果發表會---物理系交通車2017 Annual Meeting of the Physics Society of Republic of China (PSROC2017) ---Shuttle bus</t>
        </is>
      </c>
      <c r="F3368" s="7" t="inlineStr">
        <is>
          <t>交通車Shuttle bus</t>
        </is>
      </c>
      <c r="G3368" s="7" t="inlineStr">
        <is>
          <t>交通車Shuttle bus</t>
        </is>
      </c>
      <c r="H3368" s="7" t="inlineStr">
        <is>
          <t>http://www.phy.ncu.edu.tw/wp-content/uploads/2016/11/2017中央大學物理系-物理年會交通車.pdf</t>
        </is>
      </c>
      <c r="I3368" s="7" t="n"/>
      <c r="J3368" s="7" t="n"/>
      <c r="K3368" s="7" t="n"/>
      <c r="L3368" s="7" t="n"/>
      <c r="M3368" s="7" t="inlineStr">
        <is>
          <t>https://www.phy.ncu.edu.tw/news/2017%e4%b8%ad%e8%8f%af%e6%b0%91%e5%9c%8b%e7%89%a9%e7%90%86%e5%ad%b8%e6%9c%83%e5%b9%b4%e6%9c%83%e6%9a%a8%e7%a0%94%e7%a9%b6%e6%88%90%e6%9e%9c%e7%99%bc%e8%a1%a8%e6%9c%83-%e7%89%a9%e7%90%86%e7%b3%bb/</t>
        </is>
      </c>
      <c r="N3368" s="7" t="inlineStr">
        <is>
          <t>許慧君</t>
        </is>
      </c>
    </row>
    <row r="3369">
      <c r="A3369" s="7">
        <f>TRUE()</f>
        <v/>
      </c>
      <c r="B3369" s="7" t="inlineStr">
        <is>
          <t>研討會</t>
        </is>
      </c>
      <c r="C3369" s="7" t="n"/>
      <c r="D3369" s="14" t="n">
        <v>42681</v>
      </c>
      <c r="E3369" s="7" t="inlineStr">
        <is>
          <t>2017年物理年會Annual Meeting of the Physical Society of the Republic of China (Taiwan), 2017</t>
        </is>
      </c>
      <c r="F3369" s="7" t="inlineStr">
        <is>
          <t>2017物理年會網頁http://annualmeeting.psroc.org/</t>
        </is>
      </c>
      <c r="G3369" s="7" t="inlineStr">
        <is>
          <t>http://annualmeeting.psroc.org/</t>
        </is>
      </c>
      <c r="H3369" s="7" t="inlineStr">
        <is>
          <t>http://annualmeeting.psroc.org/</t>
        </is>
      </c>
      <c r="I3369" s="7" t="n"/>
      <c r="J3369" s="7" t="n"/>
      <c r="K3369" s="7" t="n"/>
      <c r="L3369" s="7" t="n"/>
      <c r="M3369" s="7" t="inlineStr">
        <is>
          <t>https://www.phy.ncu.edu.tw/news/2017%e5%b9%b4%e7%89%a9%e7%90%86%e5%b9%b4%e6%9c%83annual-meeting-of-the-physical-society-of-the-republic-of-china-taiwan-2017/</t>
        </is>
      </c>
      <c r="N3369" s="7" t="inlineStr">
        <is>
          <t>許慧君</t>
        </is>
      </c>
    </row>
    <row r="3370" ht="273" customHeight="1">
      <c r="A3370" s="7">
        <f>TRUE()</f>
        <v/>
      </c>
      <c r="B3370" s="7" t="inlineStr">
        <is>
          <t>演講</t>
        </is>
      </c>
      <c r="C3370" s="7" t="n"/>
      <c r="D3370" s="14" t="n">
        <v>42681</v>
      </c>
      <c r="E3370" s="7" t="inlineStr">
        <is>
          <t>Advanced Topics on Condensed Matter Physics-20161110</t>
        </is>
      </c>
      <c r="F3370" s="9" t="inlineStr">
        <is>
          <t>Advanced Topics on Condensed Matter Physics
Department of Physics, NCU
Thermoelectric properties of a quantum dot molecule connected to metallic electrodes
Speaker
Professor M. T. Kuo
Nanodevices Laboratory, Department of Electrical Engineering
National Central University
Date 2016/11/10 (Thur)
Time: 14.00
Place: S4-625
We theoretically study the thermoelectric (TE) properties of quantum dot molecules (QDMs) in the linear and nonlinear response regime. The considered system Hamiltonian is simulated by the extended Anderson model. The Keldysh-Green function technique is used to calculate the carrier transport of QDMs junction system in the Coulomb blockade condition. The effects arising from electron hopping strengths and electron Coulomb interactions on the TE efficiency of QDM system are revealed. In addition, how the quantum interference effect to influence the power factor is discussed. We found that the figure of merit for thermoelectric effect of QDM can be significantly enhanced when the degree of degeneracy for the energy levels involved in electron transport is increased. In the nonlinear response regime, we illustrate the direction-dependent heat current of QDMs for the next generation TE applications.</t>
        </is>
      </c>
      <c r="G3370" s="7" t="n"/>
      <c r="H3370" s="7" t="n"/>
      <c r="I3370" s="7" t="n"/>
      <c r="J3370" s="7" t="n"/>
      <c r="K3370" s="7" t="n"/>
      <c r="L3370" s="7" t="n"/>
      <c r="M3370" s="7" t="inlineStr">
        <is>
          <t>https://www.phy.ncu.edu.tw/news/advanced-topics-on-condensed-matter-physics-20161110/</t>
        </is>
      </c>
      <c r="N3370" s="7" t="inlineStr">
        <is>
          <t>許慧君</t>
        </is>
      </c>
    </row>
    <row r="3371" ht="261" customHeight="1">
      <c r="A3371" s="7">
        <f>TRUE()</f>
        <v/>
      </c>
      <c r="B3371" s="7" t="inlineStr">
        <is>
          <t>演講</t>
        </is>
      </c>
      <c r="C3371" s="7" t="n"/>
      <c r="D3371" s="14" t="n">
        <v>42676</v>
      </c>
      <c r="E3371" s="7" t="inlineStr">
        <is>
          <t>Advanced Topics on Condensed Matter Physics-20161103</t>
        </is>
      </c>
      <c r="F3371" s="9" t="inlineStr">
        <is>
          <t>Advanced Topics on Condensed Matter Physics
Department of Physics, NCU
Droplets and bubbles on surfaces
Speaker
Prof. M. Iwamatsu
Department of Physics, Tokyo City University, Japan
Date 2016/11/3 (Thur)
Time 14.00
Place S4-625
Droplets and bubbles, such as rain drops in rainy season and gas bubbles in carbonated drinks, are ubiquitous in nature and daily life. Nanotechnology called droplet based microfluidics becomes one of the rapidly growing interdisciplinary fields of engineering and technology. The formation of droplets and bubbles is called heterogeneous nucleation, as it is assisted by the surface of foreign substrates. Therefore, the heterogeneous nucleation is closely related to the wetting phenomena of surface. The nucleation and wetting phenomena are areas where chemistry, physics, and engineering intersect. In my talk, first, I will give a rough idea of heterogeneous nucleation and wetting transition. Next, several topics from some of my original works in this field will be presented. Finally, I will indicate the future direction toward the microscopic understanding of these phenomena from atomic and molecular view.</t>
        </is>
      </c>
      <c r="G3371" s="7" t="n"/>
      <c r="H3371" s="7" t="n"/>
      <c r="I3371" s="7" t="n"/>
      <c r="J3371" s="7" t="n"/>
      <c r="K3371" s="7" t="n"/>
      <c r="L3371" s="7" t="n"/>
      <c r="M3371" s="7" t="inlineStr">
        <is>
          <t>https://www.phy.ncu.edu.tw/news/advanced-topics-on-condensed-matter-physics-20161103/</t>
        </is>
      </c>
      <c r="N3371" s="7" t="inlineStr">
        <is>
          <t>許慧君</t>
        </is>
      </c>
    </row>
    <row r="3372" ht="321" customHeight="1">
      <c r="A3372" s="7">
        <f>TRUE()</f>
        <v/>
      </c>
      <c r="B3372" s="7" t="inlineStr">
        <is>
          <t>演講</t>
        </is>
      </c>
      <c r="C3372" s="7" t="n"/>
      <c r="D3372" s="14" t="n">
        <v>42676</v>
      </c>
      <c r="E3372" s="7" t="inlineStr">
        <is>
          <t>Colloquium20161108-Photo-creating supercooled spiral-spin states in a multiferroic manganite</t>
        </is>
      </c>
      <c r="F3372" s="9" t="inlineStr">
        <is>
          <t>Colloquium
Department of Physics, NCU
Photo-creating supercooled spiral-spin states in a multiferroic manganite
Speaker
Prof. Yu-Miin Sheu (許鈺敏)
NCTU Electrophysics
Date 2016.11.08(Tue)
Time 14:00
Place S4-625
Multiferroic manganites possess ferroelectric order of spiral-spin origin. The two spin states, ab- and bc-spiral, result in the ferroelectric order along the crystal a or c axis respectively. [1] In this seminar, I will demonstrate that dynamics of the ab-spiral-spin order in a magnetoelectric multiferroic Eu0.55Y0.45MnO3 (EYMO) can be unambiguously probed through optical second harmonic signal, generated via the spin-induced ferroelectric polarization. In case of relatively weak photoexcitation, the ferroelectric and spiral-spin orders remain interlocked while relaxing through spin-lattice relaxation in the non-equilibrium state. When the additional optical pulse illuminating sample is intense enough to induced local phase transition thermally, the system creates a metastable state of bc-spiral-spin order (with electric polarization P//c) via supercooling across the first-order phase transition between the ab- and bc-spiral. The supercooled state of bc-spiral spin is formed in thermodynamical ground state of the ab-spiral (P//a), displaying a prolonged lifetime, in particular under its favorable magnetic field along the a-axis. [1] The observed photo-switching between the two distinct multiferroic states sheds light on novel photoinduced phenomena in spiral-spin multiferroics.
1. H. Murakawa et al., Phys. Rev. Lett. 101, 197207 (2008).</t>
        </is>
      </c>
      <c r="G3372" s="7" t="n"/>
      <c r="H3372" s="7" t="n"/>
      <c r="I3372" s="7" t="n"/>
      <c r="J3372" s="7" t="n"/>
      <c r="K3372" s="7" t="n"/>
      <c r="L3372" s="7" t="n"/>
      <c r="M3372" s="7" t="inlineStr">
        <is>
          <t>https://www.phy.ncu.edu.tw/news/colloquium20161108-photo-creating-supercooled-spiral-spin-states-in-a-multiferroic-manganite/</t>
        </is>
      </c>
      <c r="N3372" s="7" t="inlineStr">
        <is>
          <t>許慧君</t>
        </is>
      </c>
    </row>
    <row r="3373" ht="27" customHeight="1">
      <c r="A3373" s="7">
        <f>TRUE()</f>
        <v/>
      </c>
      <c r="B3373" s="7" t="inlineStr">
        <is>
          <t>其他</t>
        </is>
      </c>
      <c r="C3373" s="7" t="n"/>
      <c r="D3373" s="14" t="n">
        <v>42676</v>
      </c>
      <c r="E3373" s="7" t="inlineStr">
        <is>
          <t>11/2廁所地下水停水</t>
        </is>
      </c>
      <c r="F3373" s="9" t="inlineStr">
        <is>
          <t>今(2)日地下水蓄水池尚無進水
廁所地下水停水</t>
        </is>
      </c>
      <c r="G3373" s="7" t="n"/>
      <c r="H3373" s="7" t="n"/>
      <c r="I3373" s="7" t="n"/>
      <c r="J3373" s="7" t="n"/>
      <c r="K3373" s="7" t="n"/>
      <c r="L3373" s="7" t="n"/>
      <c r="M3373" s="7" t="inlineStr">
        <is>
          <t>https://www.phy.ncu.edu.tw/news/112%e5%bb%81%e6%89%80%e5%9c%b0%e4%b8%8b%e6%b0%b4%e5%81%9c%e6%b0%b4/</t>
        </is>
      </c>
      <c r="N3373" s="7" t="inlineStr">
        <is>
          <t>許慧君</t>
        </is>
      </c>
    </row>
    <row r="3374">
      <c r="A3374" s="7">
        <f>TRUE()</f>
        <v/>
      </c>
      <c r="B3374" s="7" t="inlineStr">
        <is>
          <t>其他</t>
        </is>
      </c>
      <c r="C3374" s="7" t="n"/>
      <c r="D3374" s="14" t="n">
        <v>42671</v>
      </c>
      <c r="E3374" s="7" t="inlineStr">
        <is>
          <t>失物招領1051028</t>
        </is>
      </c>
      <c r="F3374" s="7" t="inlineStr">
        <is>
          <t>失物招領1051028</t>
        </is>
      </c>
      <c r="G3374" s="7" t="inlineStr">
        <is>
          <t>失物招領1051028</t>
        </is>
      </c>
      <c r="H3374" s="7" t="inlineStr">
        <is>
          <t>http://www.phy.ncu.edu.tw/wp-content/uploads/2016/10/失物招領1051028.pdf</t>
        </is>
      </c>
      <c r="I3374" s="7" t="n"/>
      <c r="J3374" s="7" t="n"/>
      <c r="K3374" s="7" t="n"/>
      <c r="L3374" s="7" t="n"/>
      <c r="M3374" s="7" t="inlineStr">
        <is>
          <t>https://www.phy.ncu.edu.tw/news/%e5%a4%b1%e7%89%a9%e6%8b%9b%e9%a0%981051028/</t>
        </is>
      </c>
      <c r="N3374" s="7" t="inlineStr">
        <is>
          <t>許慧君</t>
        </is>
      </c>
    </row>
    <row r="3375" ht="157" customHeight="1">
      <c r="A3375" s="7">
        <f>TRUE()</f>
        <v/>
      </c>
      <c r="B3375" s="7" t="inlineStr">
        <is>
          <t>招生</t>
        </is>
      </c>
      <c r="C3375" s="7" t="n"/>
      <c r="D3375" s="14" t="n">
        <v>42670</v>
      </c>
      <c r="E3375" s="7" t="inlineStr">
        <is>
          <t>106學年度研究所甄試-物理系碩士班&amp;生物物理碩士班-初試審查結果</t>
        </is>
      </c>
      <c r="F3375" s="9" t="inlineStr">
        <is>
          <t>可參加複試名單詳複試報到時間表
106碩甄複試報到時間表-物理系碩士班
106碩甄複試時間表-生物物理碩士班
複試方式與注意事項詳見初審通知
106甄試初審通知-物理系碩士班-初審通過
106甄試初審通知-生物物理碩士班-初審通過
初試審查結果文件於10/27(四)下午以限時掛號郵寄至通訊地址
(如10/31尚未收到文件，請來信corona@ncu.edu.tw查詢,信件請務必註明准考證號碼&amp;姓名)
初試直接錄取者收到文件:直接錄取通知書(初試成績單將於11/16放榜後統一寄發)
可參加複試者收到文件:初試成績單、複試通知函、複試報到時間表、交通資訊
初試未通過者收到文件:初試成績單</t>
        </is>
      </c>
      <c r="G3375" s="7" t="inlineStr">
        <is>
          <t>106碩甄複試報到時間表-物理系碩士班</t>
        </is>
      </c>
      <c r="H3375" s="7" t="inlineStr">
        <is>
          <t>http://www.phy.ncu.edu.tw/wp-content/uploads/2016/10/106碩甄複試報到時間表-物理系碩士班.pdf</t>
        </is>
      </c>
      <c r="I3375" s="7" t="inlineStr">
        <is>
          <t>106碩甄複試時間表-生物物理碩士班</t>
        </is>
      </c>
      <c r="J3375" s="7" t="inlineStr">
        <is>
          <t>http://www.phy.ncu.edu.tw/wp-content/uploads/2016/10/106碩甄複試時間表-生物物理碩士班.pdf</t>
        </is>
      </c>
      <c r="K3375" s="7" t="inlineStr">
        <is>
          <t>106甄試初審通知-物理系碩士班-初審通過</t>
        </is>
      </c>
      <c r="L3375" s="7" t="inlineStr">
        <is>
          <t>http://www.phy.ncu.edu.tw/wp-content/uploads/2016/10/106甄試初審通知-物理系碩士班-初審通過.pdf</t>
        </is>
      </c>
      <c r="M3375" s="7" t="inlineStr">
        <is>
          <t>https://www.phy.ncu.edu.tw/news/106%e5%ad%b8%e5%b9%b4%e5%ba%a6%e7%a0%94%e7%a9%b6%e6%89%80%e7%94%84%e8%a9%a6-%e7%89%a9%e7%90%86%e7%b3%bb%e7%a2%a9%e5%a3%ab%e7%8f%ad%e7%94%9f%e7%89%a9%e7%89%a9%e7%90%86%e7%a2%a9%e5%a3%ab%e7%8f%ad/</t>
        </is>
      </c>
      <c r="N3375" s="7" t="inlineStr">
        <is>
          <t>許慧君</t>
        </is>
      </c>
    </row>
    <row r="3376" ht="118" customHeight="1">
      <c r="A3376" s="7">
        <f>TRUE()</f>
        <v/>
      </c>
      <c r="B3376" s="7" t="inlineStr">
        <is>
          <t>演講</t>
        </is>
      </c>
      <c r="C3376" s="7" t="n"/>
      <c r="D3376" s="14" t="n">
        <v>42669</v>
      </c>
      <c r="E3376" s="7" t="inlineStr">
        <is>
          <t>Colloquium20161101-Growth kinetics and phase transformation of semiconductor nanowires</t>
        </is>
      </c>
      <c r="F3376" s="9" t="inlineStr">
        <is>
          <t>Colloquium
Department of Physics, NCU
Growth kinetics and phase transformation of semiconductor nanowires
Speaker
Prof. Yi-Chia Chou (周苡嘉)
NCTU Electrophysics
Date 2016.11.01(Tue)
Time 14:00
Place S4-625</t>
        </is>
      </c>
      <c r="G3376" s="7" t="n"/>
      <c r="H3376" s="7" t="n"/>
      <c r="I3376" s="7" t="n"/>
      <c r="J3376" s="7" t="n"/>
      <c r="K3376" s="7" t="n"/>
      <c r="L3376" s="7" t="n"/>
      <c r="M3376" s="7" t="inlineStr">
        <is>
          <t>https://www.phy.ncu.edu.tw/news/colloquium20161101-growth-kinetics-and-phase-transformation-of-semiconductor-nanowires/</t>
        </is>
      </c>
      <c r="N3376" s="7" t="inlineStr">
        <is>
          <t>許慧君</t>
        </is>
      </c>
    </row>
    <row r="3377" ht="118" customHeight="1">
      <c r="A3377" s="7">
        <f>TRUE()</f>
        <v/>
      </c>
      <c r="B3377" s="7" t="inlineStr">
        <is>
          <t>其他</t>
        </is>
      </c>
      <c r="C3377" s="7" t="n"/>
      <c r="D3377" s="14" t="n">
        <v>42667</v>
      </c>
      <c r="E3377" s="7" t="inlineStr">
        <is>
          <t>105(一)課程停修申請至 12 月 9 日止</t>
        </is>
      </c>
      <c r="F3377" s="9" t="inlineStr">
        <is>
          <t>105(一)學期課程停修申請截止日至 12 月 9 日止，請辦理的同學於 12 月 9 日17:00前完成相關手續並將申請單送至課務組，逾期不受理。
1.停修條件：
學生申請停修課程，一學期以一科為限，惟停修後之學分數不得少於每學期應修最低學分數。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請於公告辦理停修期間至選課系統→課程加退選→停修課程申請表→列印申請表，經任課老師及系（所、專班、學位學程）主管簽章後，於期限內送回課務組辦理。</t>
        </is>
      </c>
      <c r="G3377" s="7" t="n"/>
      <c r="H3377" s="7" t="n"/>
      <c r="I3377" s="7" t="n"/>
      <c r="J3377" s="7" t="n"/>
      <c r="K3377" s="7" t="n"/>
      <c r="L3377" s="7" t="n"/>
      <c r="M3377" s="7" t="inlineStr">
        <is>
          <t>https://www.phy.ncu.edu.tw/news/105%e4%b8%80%e8%aa%b2%e7%a8%8b%e5%81%9c%e4%bf%ae%e7%94%b3%e8%ab%8b%e8%87%b3-12-%e6%9c%88-9-%e6%97%a5%e6%ad%a2/</t>
        </is>
      </c>
      <c r="N3377" s="7" t="inlineStr">
        <is>
          <t>許慧君</t>
        </is>
      </c>
    </row>
    <row r="3378">
      <c r="A3378" s="7">
        <f>TRUE()</f>
        <v/>
      </c>
      <c r="B3378" s="7" t="inlineStr">
        <is>
          <t>其他</t>
        </is>
      </c>
      <c r="C3378" s="7" t="n"/>
      <c r="D3378" s="14" t="n">
        <v>42667</v>
      </c>
      <c r="E3378" s="7" t="inlineStr">
        <is>
          <t>106學年度(AY2017-2018)雙聯計畫</t>
        </is>
      </c>
      <c r="F3378" s="7" t="inlineStr">
        <is>
          <t>http://oia.ncu.edu.tw/index.php/tw/2013-03-21-11-37-43.html?id=1023</t>
        </is>
      </c>
      <c r="G3378" s="7" t="inlineStr">
        <is>
          <t>http://oia.ncu.edu.tw/index.php/tw/2013-03-21-11-37-43.html?</t>
        </is>
      </c>
      <c r="H3378" s="7" t="inlineStr">
        <is>
          <t>http://oia.ncu.edu.tw/index.php/tw/2013-03-21-11-37-43.html?id=1023</t>
        </is>
      </c>
      <c r="I3378" s="7" t="n"/>
      <c r="J3378" s="7" t="n"/>
      <c r="K3378" s="7" t="n"/>
      <c r="L3378" s="7" t="n"/>
      <c r="M3378" s="7" t="inlineStr">
        <is>
          <t>https://www.phy.ncu.edu.tw/news/106%e5%ad%b8%e5%b9%b4%e5%ba%a6ay2017-2018%e9%9b%99%e8%81%af%e8%a8%88%e7%95%ab/</t>
        </is>
      </c>
      <c r="N3378" s="7" t="inlineStr">
        <is>
          <t>許慧君</t>
        </is>
      </c>
    </row>
    <row r="3379" ht="321" customHeight="1">
      <c r="A3379" s="7">
        <f>TRUE()</f>
        <v/>
      </c>
      <c r="B3379" s="7" t="inlineStr">
        <is>
          <t>演講</t>
        </is>
      </c>
      <c r="C3379" s="7" t="n"/>
      <c r="D3379" s="14" t="n">
        <v>42667</v>
      </c>
      <c r="E3379" s="7" t="inlineStr">
        <is>
          <t>Advanced Topics on Condensed Matter Physics-20161027</t>
        </is>
      </c>
      <c r="F3379" s="9" t="inlineStr">
        <is>
          <t>Advanced Topics on Condensed Matter Physics
Department of Physics, NCU
THEORETICAL STUDIES OF THE COLLOIDAL DOMAINS OF PHASES IN COEXISTENCE
Speaker
Prof. S. K. Lai
Complex Liquids Laboratory
Department of Physics, National Central University
Date 2016/10/27 (Thur)
Time: 14.00
Place: S4-625
Experimentally, the study of the phase diagrams of a colloidal dispersion starts with a given initial concentration of colloids which is prescribed at given temperature (usually for uncharged colloids), or an electrolyte concentration (for charged colloids). This is in marked contrast to the theoretical means where one applies the thermodynamic equilibrium conditions of equal pressure and equal chemical potential to locate the boundaries of coexisting phases. Thus, theoretically, one is in fact effecting a "confirmation" of known experimental domains of phases in coexistence and the boundaries of coexisting phases are the main results of calculations. The present work puts forth the idea of free energy minimization to study phase diagrams of coexisting phases and the calculated results are in the same spirit as those done in colloidal experiments. In addition to crosshatch the domains of phase separation, the theory yields naturally the volumes occupied by the subsystems in coexistence. The branches of the coexisting phases is merely the by-products of the calculations. As concrete illustrations, we study the microgel dispersion (uncharged colloids) and the disc-colloid mixture (two-component uncharged colloids). The basic ideas and the elegance of the methodology are clearly manifested in these two systems.</t>
        </is>
      </c>
      <c r="G3379" s="7" t="n"/>
      <c r="H3379" s="7" t="n"/>
      <c r="I3379" s="7" t="n"/>
      <c r="J3379" s="7" t="n"/>
      <c r="K3379" s="7" t="n"/>
      <c r="L3379" s="7" t="n"/>
      <c r="M3379" s="7" t="inlineStr">
        <is>
          <t>https://www.phy.ncu.edu.tw/news/advanced-topics-on-condensed-matter-physics-20161027/</t>
        </is>
      </c>
      <c r="N3379" s="7" t="inlineStr">
        <is>
          <t>許慧君</t>
        </is>
      </c>
    </row>
    <row r="3380" ht="40" customHeight="1">
      <c r="A3380" s="7">
        <f>TRUE()</f>
        <v/>
      </c>
      <c r="B3380" s="7" t="inlineStr">
        <is>
          <t>其他</t>
        </is>
      </c>
      <c r="C3380" s="7" t="n"/>
      <c r="D3380" s="14" t="n">
        <v>42664</v>
      </c>
      <c r="E3380" s="7" t="inlineStr">
        <is>
          <t>105學年度碩一新生英文能力鑑定考試Notice of English Proficiency Test for New Master Degree Students</t>
        </is>
      </c>
      <c r="F3380" s="9" t="inlineStr">
        <is>
          <t>試場分配
http://pdc.adm.ncu.edu.tw/postM/post/adm/1051001_1.pdf
http://pdc.adm.ncu.edu.tw/epostM/post/adm/1051001_1.pdf</t>
        </is>
      </c>
      <c r="G3380" s="7" t="inlineStr">
        <is>
          <t>試場分配</t>
        </is>
      </c>
      <c r="H3380" s="7" t="inlineStr">
        <is>
          <t>http://www.phy.ncu.edu.tw/wp-content/uploads/2016/10/105試場分配.xlsx</t>
        </is>
      </c>
      <c r="I3380" s="7" t="inlineStr">
        <is>
          <t>http://pdc.adm.ncu.edu.tw/postM/post/adm/1051001_1.pdf</t>
        </is>
      </c>
      <c r="J3380" s="7" t="inlineStr">
        <is>
          <t>http://pdc.adm.ncu.edu.tw/postM/post/adm/1051001_1.pdf</t>
        </is>
      </c>
      <c r="K3380" s="7" t="inlineStr">
        <is>
          <t>http://pdc.adm.ncu.edu.tw/epostM/post/adm/1051001_1.pdf</t>
        </is>
      </c>
      <c r="L3380" s="7" t="inlineStr">
        <is>
          <t>http://pdc.adm.ncu.edu.tw/epostM/post/adm/1051001_1.pdf</t>
        </is>
      </c>
      <c r="M3380" s="7" t="inlineStr">
        <is>
          <t>https://www.phy.ncu.edu.tw/news/105%e5%ad%b8%e5%b9%b4%e5%ba%a6%e7%a2%a9%e4%b8%80%e6%96%b0%e7%94%9f%e8%8b%b1%e6%96%87%e8%83%bd%e5%8a%9b%e9%91%91%e5%ae%9a%e8%80%83%e8%a9%a6notice-of-english-proficiency-test-for-new-master-degree-stu-2/</t>
        </is>
      </c>
      <c r="N3380" s="7" t="inlineStr">
        <is>
          <t>許慧君</t>
        </is>
      </c>
    </row>
    <row r="3381" ht="27" customHeight="1">
      <c r="A3381" s="7">
        <f>TRUE()</f>
        <v/>
      </c>
      <c r="B3381" s="7" t="inlineStr">
        <is>
          <t>其他</t>
        </is>
      </c>
      <c r="C3381" s="7" t="n"/>
      <c r="D3381" s="14" t="n">
        <v>42663</v>
      </c>
      <c r="E3381" s="7" t="inlineStr">
        <is>
          <t>11/4教室異動公告</t>
        </is>
      </c>
      <c r="F3381" s="9" t="inlineStr">
        <is>
          <t>11/4（五）碩士班甄試考試
 下列課程教室異動</t>
        </is>
      </c>
      <c r="G3381" s="7" t="inlineStr">
        <is>
          <t>http://www.phy.ncu.edu.tw/wp-content/uploads/2016/10/未命名.png</t>
        </is>
      </c>
      <c r="H3381" s="7" t="inlineStr">
        <is>
          <t>http://www.phy.ncu.edu.tw/wp-content/uploads/2016/10/未命名.png</t>
        </is>
      </c>
      <c r="I3381" s="7" t="n"/>
      <c r="J3381" s="7" t="n"/>
      <c r="K3381" s="7" t="n"/>
      <c r="L3381" s="7" t="n"/>
      <c r="M3381" s="7" t="inlineStr">
        <is>
          <t>https://www.phy.ncu.edu.tw/news/114%e6%95%99%e5%ae%a4%e7%95%b0%e5%8b%95%e5%85%ac%e5%91%8a/</t>
        </is>
      </c>
      <c r="N3381" s="7" t="inlineStr">
        <is>
          <t>許慧君</t>
        </is>
      </c>
    </row>
    <row r="3382" ht="92" customHeight="1">
      <c r="A3382" s="7">
        <f>TRUE()</f>
        <v/>
      </c>
      <c r="B3382" s="7" t="inlineStr">
        <is>
          <t>其他</t>
        </is>
      </c>
      <c r="C3382" s="7" t="n"/>
      <c r="D3382" s="14" t="n">
        <v>42662</v>
      </c>
      <c r="E3382" s="7" t="inlineStr">
        <is>
          <t>七樓717讀書室暫停開放10/28(五)1300-1500</t>
        </is>
      </c>
      <c r="F3382" s="9" t="inlineStr">
        <is>
          <t>物理系公告
七樓717讀書室暫停開放
10/28(五)1300-1500
公共讀書區、書櫃沙發區、儲物櫃上方，請勿堆放私人物品，否則一律清除丟棄，謝謝合作!
 前次清理之物品放置於白板下方桌上，請盡速領取。
 請多加利用儲物櫃存放私人物品!</t>
        </is>
      </c>
      <c r="G3382" s="7" t="n"/>
      <c r="H3382" s="7" t="n"/>
      <c r="I3382" s="7" t="n"/>
      <c r="J3382" s="7" t="n"/>
      <c r="K3382" s="7" t="n"/>
      <c r="L3382" s="7" t="n"/>
      <c r="M3382" s="7" t="inlineStr">
        <is>
          <t>https://www.phy.ncu.edu.tw/news/%e4%b8%83%e6%a8%93717%e8%ae%80%e6%9b%b8%e5%ae%a4%e6%9a%ab%e5%81%9c%e9%96%8b%e6%94%be1028%e4%ba%941300-1500/</t>
        </is>
      </c>
      <c r="N3382" s="7" t="inlineStr">
        <is>
          <t>許慧君</t>
        </is>
      </c>
    </row>
    <row r="3383" ht="118" customHeight="1">
      <c r="A3383" s="7">
        <f>TRUE()</f>
        <v/>
      </c>
      <c r="B3383" s="7" t="inlineStr">
        <is>
          <t>演講</t>
        </is>
      </c>
      <c r="C3383" s="7" t="n"/>
      <c r="D3383" s="14" t="n">
        <v>42661</v>
      </c>
      <c r="E3383" s="7" t="inlineStr">
        <is>
          <t>Colloquium20161025-Superresolution Microscopy for Bioimaging</t>
        </is>
      </c>
      <c r="F3383" s="9" t="inlineStr">
        <is>
          <t>Colloquium
Department of Physics, NCU
Superresolution Microscopy for Bioimaging
Speaker
Prof. Jung-Chi Liao (廖仲麒)
Institute of Atomic and Molecular Sciences, Academia Sinica
Date 2016.10.25(Tue)
Time 14:00
Place S4-625</t>
        </is>
      </c>
      <c r="G3383" s="7" t="n"/>
      <c r="H3383" s="7" t="n"/>
      <c r="I3383" s="7" t="n"/>
      <c r="J3383" s="7" t="n"/>
      <c r="K3383" s="7" t="n"/>
      <c r="L3383" s="7" t="n"/>
      <c r="M3383" s="7" t="inlineStr">
        <is>
          <t>https://www.phy.ncu.edu.tw/news/colloquium20161025-superresolution-microscopy-for-bioimaging/</t>
        </is>
      </c>
      <c r="N3383" s="7" t="inlineStr">
        <is>
          <t>許慧君</t>
        </is>
      </c>
    </row>
    <row r="3384" ht="409.6" customHeight="1">
      <c r="A3384" s="7">
        <f>TRUE()</f>
        <v/>
      </c>
      <c r="B3384" s="7" t="inlineStr">
        <is>
          <t>演講</t>
        </is>
      </c>
      <c r="C3384" s="7" t="n"/>
      <c r="D3384" s="14" t="n">
        <v>42660</v>
      </c>
      <c r="E3384" s="7" t="inlineStr">
        <is>
          <t>Advanced Topics on Condensed Matter Physics-20161020</t>
        </is>
      </c>
      <c r="F3384" s="9" t="inlineStr">
        <is>
          <t>Advanced Topics on Condensed Matter Physics
Department of Physics, NCU
Applications of first-principles calculations in spin-crossover minerals:
(Mg,Fe)CO3 ferromagnesite and the NAL phase
Speaker
Prof. Han Hsu
Department of Physics, National Central University
Date 2016/10/20 (Thur)
Time 14.00
Place S4-625
Spin crossover (SCO) in iron-bearing minerals has attracted tremendous attention in recent years, as SCO usually leads to anomalous changes of the elastic, conducting, and thermodynamic properties of these minerals. Possible geophysical effects of SCO have been anticipated as well. With the development of the local density approximation + self-consistent Hubbard U (LDA+Usc) method, first-principles calculations have elucidated SCO in many lower-mantle minerals. The success of LDA+Usc lies in its capability to correctly identify the ground state in a wide pressure range and to accurately determine the mechanism of SCO, including the transition pressure PT. In this talk, two recent LDA+Usc studies of SCO minerals are presented: (Mg,Fe)CO3 ferromagnesite [1] and the “new aluminous (NAL) phase” [2]. The former is believed to be the major carbon carrier in the Earth’s lower mantle and play a key role in the deep carbon cycle; the latter is considered as a main host of aluminum in the subducted basalt and may be related to the seismic heterogeneities. For both minerals, the abrupt change of iron quadrupole splitting and the volume/elastic anomalies accompanying the SCO obtained in our calculations are in great agreement with experiments. Our calculations also suggest that the spin transition pressure PT in the NAL phase is not very sensitive to temperature, due to its nearly degenerate low-spin (LS) states, in contrast with (Mg,Fe)O ferropericlase and (Mg,Fe)CO3 ferromagnesite, in which PT significantly increases with temperature. By examining the overall performance of the LDA+Usc method in ferromagnesite and the NAL phase, along with our previous calculations for ferropericlase and Fe-bearing MgSiO3 bridgmanite [3-5], we have established LDA+Usc a highly reliable method to study iron-bearing minerals and related materials under high pressure.
[1] H. Hsu and S.-C. Huang, Phys. Rev. B 94, 060404(R) (2016).
[2] H. Hsu, in preparation.
[3] H. Hsu and R. M. Wentzcovitch, Phys. Rev. B 90, 195205 (2014).
[4] H. Hsu et al., Earth Planet. Sci. Lett. 359-360, 34 (2012).
[5] H. Hsu et al., Phys. Rev. Lett. 106, 118501 (2011).</t>
        </is>
      </c>
      <c r="G3384" s="7" t="n"/>
      <c r="H3384" s="7" t="n"/>
      <c r="I3384" s="7" t="n"/>
      <c r="J3384" s="7" t="n"/>
      <c r="K3384" s="7" t="n"/>
      <c r="L3384" s="7" t="n"/>
      <c r="M3384" s="7" t="inlineStr">
        <is>
          <t>https://www.phy.ncu.edu.tw/news/advanced-topics-on-condensed-matter-physics-20161020/</t>
        </is>
      </c>
      <c r="N3384" s="7" t="inlineStr">
        <is>
          <t>許慧君</t>
        </is>
      </c>
    </row>
    <row r="3385" ht="118" customHeight="1">
      <c r="A3385" s="7">
        <f>TRUE()</f>
        <v/>
      </c>
      <c r="B3385" s="7" t="inlineStr">
        <is>
          <t>演講</t>
        </is>
      </c>
      <c r="C3385" s="7" t="n"/>
      <c r="D3385" s="14" t="n">
        <v>42654</v>
      </c>
      <c r="E3385" s="7" t="inlineStr">
        <is>
          <t>Colloquium20161018-從物理到管理 - 我的經驗分享</t>
        </is>
      </c>
      <c r="F3385" s="9" t="inlineStr">
        <is>
          <t>Colloquium
Department of Physics, NCU
從物理到管理 - 我的經驗分享
Speaker
王郁琦 總經理
穩懋半導體股份有限公司
Date 2016.10.18(Tue)
Time 14:00
Place S4-625</t>
        </is>
      </c>
      <c r="G3385" s="7" t="n"/>
      <c r="H3385" s="7" t="n"/>
      <c r="I3385" s="7" t="n"/>
      <c r="J3385" s="7" t="n"/>
      <c r="K3385" s="7" t="n"/>
      <c r="L3385" s="7" t="n"/>
      <c r="M3385" s="7" t="inlineStr">
        <is>
          <t>https://www.phy.ncu.edu.tw/news/colloquium20161018-%e5%be%9e%e7%89%a9%e7%90%86%e5%88%b0%e7%ae%a1%e7%90%86-%e6%88%91%e7%9a%84%e7%b6%93%e9%a9%97%e5%88%86%e4%ba%ab/</t>
        </is>
      </c>
      <c r="N3385" s="7" t="inlineStr">
        <is>
          <t>許慧君</t>
        </is>
      </c>
    </row>
    <row r="3386" ht="222" customHeight="1">
      <c r="A3386" s="7">
        <f>TRUE()</f>
        <v/>
      </c>
      <c r="B3386" s="7" t="inlineStr">
        <is>
          <t>演講</t>
        </is>
      </c>
      <c r="C3386" s="7" t="n"/>
      <c r="D3386" s="14" t="n">
        <v>42654</v>
      </c>
      <c r="E3386" s="7" t="inlineStr">
        <is>
          <t>Advanced Topics on Condensed Matter Physics-20161013</t>
        </is>
      </c>
      <c r="F3386" s="9" t="inlineStr">
        <is>
          <t>Advanced Topics on Condensed Matter Physics
Department of Physics, NCU
Native and artificial defect characterization and its dynamic in CVD graphene
Speaker
Min-Chiang Chuang (post doctoral fellow)
離子佈植實驗室Ion Implantation Laboratory
Department of Physics, National Central University
Date 2016/10/13 (Thur)
Time: 14.00
Place: S4-625
Graphene has been widely studied recently due to its unique band structure which leads to interesting physic phenomena and potential application. The property of graphene can easily tune by the impurity and different kinds of defect. Therefore, to realize the defection generation and its dynamic is the key to the future possible application. In this talk, we will first introduce the role of graphene in condensed matter physic and several physic phenomena. In the latter part of talk, we will demonstrate how to generate defect in graphene by anodic local oxidation and recovery by x-ray photoelectron microscopy.</t>
        </is>
      </c>
      <c r="G3386" s="7" t="n"/>
      <c r="H3386" s="7" t="n"/>
      <c r="I3386" s="7" t="n"/>
      <c r="J3386" s="7" t="n"/>
      <c r="K3386" s="7" t="n"/>
      <c r="L3386" s="7" t="n"/>
      <c r="M3386" s="7" t="inlineStr">
        <is>
          <t>https://www.phy.ncu.edu.tw/news/advanced-topics-on-condensed-matter-physics-20161013/</t>
        </is>
      </c>
      <c r="N3386" s="7" t="inlineStr">
        <is>
          <t>許慧君</t>
        </is>
      </c>
    </row>
    <row r="3387" ht="144" customHeight="1">
      <c r="A3387" s="7">
        <f>TRUE()</f>
        <v/>
      </c>
      <c r="B3387" s="7" t="inlineStr">
        <is>
          <t>獎學金</t>
        </is>
      </c>
      <c r="C3387" s="7" t="n"/>
      <c r="D3387" s="14" t="n">
        <v>42650</v>
      </c>
      <c r="E3387" s="7" t="inlineStr">
        <is>
          <t>台灣女科學家「孟粹珠獎學金」申請公告</t>
        </is>
      </c>
      <c r="F3387" s="9" t="inlineStr">
        <is>
          <t>一、 設立宗旨
配合「台灣傑出女科學家獎」，並紀念國立陽明大學孟粹珠教授畢生對科學研究和教育的奉獻，獎勵具有優秀學業和研究表現的女性博士班研究生。
二、 候選人資格
候選人必須符合下列的條件：
(一) 擁有中華民國國籍，目前就讀國內公私立大學的女性博士班研究生。
(二) 主修領域為物質科學，具有優秀的學業和研究表現者。
四、 獎項
得獎者頒發獎金新台幣捌萬元整和獎狀乙紙。
申請辦法與申請表請詳閱   孟粹珠獎學金
申請文件請於11/11(五)前送物理系辦</t>
        </is>
      </c>
      <c r="G3387" s="7" t="inlineStr">
        <is>
          <t>孟粹珠獎學金</t>
        </is>
      </c>
      <c r="H3387" s="7" t="inlineStr">
        <is>
          <t>http://www.phy.ncu.edu.tw/wp-content/uploads/2016/10/2016-09-21-附錄二-2017孟粹珠紀念獎遴選要點.docx</t>
        </is>
      </c>
      <c r="I3387" s="7" t="n"/>
      <c r="J3387" s="7" t="n"/>
      <c r="K3387" s="7" t="n"/>
      <c r="L3387" s="7" t="n"/>
      <c r="M3387" s="7" t="inlineStr">
        <is>
          <t>https://www.phy.ncu.edu.tw/news/%e5%8f%b0%e7%81%a3%e5%a5%b3%e7%a7%91%e5%ad%b8%e5%ae%b6%e3%80%8c%e5%ad%9f%e7%b2%b9%e7%8f%a0%e7%8d%8e%e5%ad%b8%e9%87%91%e3%80%8d%e7%94%b3%e8%ab%8b%e5%85%ac%e5%91%8a/</t>
        </is>
      </c>
      <c r="N3387" s="7" t="inlineStr">
        <is>
          <t>許慧君</t>
        </is>
      </c>
    </row>
    <row r="3388" ht="27" customHeight="1">
      <c r="A3388" s="7">
        <f>TRUE()</f>
        <v/>
      </c>
      <c r="B3388" s="7" t="inlineStr">
        <is>
          <t>其他</t>
        </is>
      </c>
      <c r="C3388" s="7" t="n"/>
      <c r="D3388" s="14" t="n">
        <v>42650</v>
      </c>
      <c r="E3388" s="7" t="inlineStr">
        <is>
          <t>2016年中央大學簡介影片</t>
        </is>
      </c>
      <c r="F3388" s="9" t="inlineStr">
        <is>
          <t>中文版  https://www.youtube.com/watch?v=xwjUQgX9Fc4
英文版 https://www.youtube.com/watch?v=ccviCNpMSH4</t>
        </is>
      </c>
      <c r="G3388" s="7" t="inlineStr">
        <is>
          <t>https://www.youtube.com/watch?v=xwjUQgX9Fc4</t>
        </is>
      </c>
      <c r="H3388" s="7" t="inlineStr">
        <is>
          <t>https://www.youtube.com/watch?v=xwjUQgX9Fc4</t>
        </is>
      </c>
      <c r="I3388" s="7" t="inlineStr">
        <is>
          <t>https://www.youtube.com/watch?v=ccviCNpMSH4</t>
        </is>
      </c>
      <c r="J3388" s="7" t="inlineStr">
        <is>
          <t>https://www.youtube.com/watch?v=ccviCNpMSH4</t>
        </is>
      </c>
      <c r="K3388" s="7" t="n"/>
      <c r="L3388" s="7" t="n"/>
      <c r="M3388" s="7" t="inlineStr">
        <is>
          <t>https://www.phy.ncu.edu.tw/news/2016%e5%b9%b4%e4%b8%ad%e5%a4%ae%e5%a4%a7%e5%ad%b8%e7%b0%a1%e4%bb%8b%e5%bd%b1%e7%89%87/</t>
        </is>
      </c>
      <c r="N3388" s="7" t="inlineStr">
        <is>
          <t>許慧君</t>
        </is>
      </c>
    </row>
    <row r="3389" ht="105" customHeight="1">
      <c r="A3389" s="7">
        <f>TRUE()</f>
        <v/>
      </c>
      <c r="B3389" s="7" t="inlineStr">
        <is>
          <t>獎學金</t>
        </is>
      </c>
      <c r="C3389" s="7" t="n"/>
      <c r="D3389" s="14" t="n">
        <v>42648</v>
      </c>
      <c r="E3389" s="7" t="inlineStr">
        <is>
          <t>105-1國立中央大學物理學系聚碩科技獎學金受理申請公告</t>
        </is>
      </c>
      <c r="F3389" s="9" t="inlineStr">
        <is>
          <t>受理105-1學期聚碩科技獎學金
本獎學金用於補助大學部學生出國交流獎助（開會、研修實驗、交換生），每年補助若干名，每位補助以五萬元為原則，保障一名天文專題學生，每年總獎助金30 萬元整。
相關辦法請參閱:國立中央大學物理學系聚碩科技獎學金辦法
申請時間:105.10.5(三)~10.28(五)
補助期間:105-1學期(105.8.1-106.1.31間)出國開會、研修、交換生
申請方式:至本校獎學金申請系統填寫申請表，連同所需相關資料繳交系辦。
國立中央大學物理學系聚碩科技獎學金申請表</t>
        </is>
      </c>
      <c r="G3389" s="7" t="inlineStr">
        <is>
          <t>國立中央大學物理學系聚碩科技獎學金辦法</t>
        </is>
      </c>
      <c r="H3389" s="7" t="inlineStr">
        <is>
          <t>http://www.phy.ncu.edu.tw/wp-content/uploads/2016/10/國立中央大學物理學系聚碩科技獎學金辦法1051004系務會議-1.pdf</t>
        </is>
      </c>
      <c r="I3389" s="7" t="inlineStr">
        <is>
          <t>國立中央大學物理學系聚碩科技獎學金申請表</t>
        </is>
      </c>
      <c r="J3389" s="7" t="inlineStr">
        <is>
          <t>http://www.phy.ncu.edu.tw/wp-content/uploads/2016/10/國立中央大學物理學系聚碩科技獎學金申請表.doc</t>
        </is>
      </c>
      <c r="K3389" s="7" t="n"/>
      <c r="L3389" s="7" t="n"/>
      <c r="M3389" s="7" t="inlineStr">
        <is>
          <t>https://www.phy.ncu.edu.tw/news/105-1%e5%9c%8b%e7%ab%8b%e4%b8%ad%e5%a4%ae%e5%a4%a7%e5%ad%b8%e7%89%a9%e7%90%86%e5%ad%b8%e7%b3%bb%e8%81%9a%e7%a2%a9%e7%a7%91%e6%8a%80%e7%8d%8e%e5%ad%b8%e9%87%91%e5%8f%97%e7%90%86%e7%94%b3%e8%ab%8b/</t>
        </is>
      </c>
      <c r="N3389" s="7" t="inlineStr">
        <is>
          <t>許慧君</t>
        </is>
      </c>
    </row>
    <row r="3390" ht="248" customHeight="1">
      <c r="A3390" s="7">
        <f>TRUE()</f>
        <v/>
      </c>
      <c r="B3390" s="7" t="inlineStr">
        <is>
          <t>其他</t>
        </is>
      </c>
      <c r="C3390" s="7" t="n"/>
      <c r="D3390" s="14" t="n">
        <v>42647</v>
      </c>
      <c r="E3390" s="7" t="inlineStr">
        <is>
          <t>105學年度第1學期學分費及貸款差額繳費單下載期間105.10.7~105.10.20.</t>
        </is>
      </c>
      <c r="F3390" s="9" t="inlineStr">
        <is>
          <t>1、繳費期間為105年10月7日至105年10月20日。
繳費截止日:105年10月20日。
使用信用卡或超商繳費者，入帳需5~6 個工作天(上班日)，請提早授權或繳納，以免逾期。學分費之逾期後續問題請洽課務組。
2、105.10.7開放下載繳費單(不再印製發送紙本繳繳費)
(1)本校學生可至學校首頁的 Portal入口，下載列印繳費單。 
(2)第一銀行第e學雜費入口網https://eschool.firstbank.com.tw
3、繳費方式有五:
(1) 臨櫃繳款-第一銀行全省分行 (第一商業銀行中壢分行於每週二、四、五上午10:00-12:00 會配合到校服務/行政大樓一樓)
(2) ATM轉帳繳費:轉入行庫代碼007(第一銀行)
(3) 語音信用卡繳費:02-2760-8818
(4) 網路信用卡繳費:https://www.27608818.com/tuipaymt/index.jsp
(5) 超商繳款：須自付手續費10元(入帳需5~6 個工作天(上班日))
請同學多利用自動化設備繳款，繳費證明可於繳款入帳後於Portal入口列印。
4、若對繳費單有任何疑問，請電洽出納組(分機57346)。
5、未繳交學分費者，依選課辦法第三條規定,依規定需繳交學分費者，請於期限內繳交完畢，否則視同未完成選課手續，所修習需繳交學分費之課程，均予自動退選。請注意，以免權益受損。</t>
        </is>
      </c>
      <c r="G3390" s="7" t="n"/>
      <c r="H3390" s="7" t="n"/>
      <c r="I3390" s="7" t="n"/>
      <c r="J3390" s="7" t="n"/>
      <c r="K3390" s="7" t="n"/>
      <c r="L3390" s="7" t="n"/>
      <c r="M3390" s="7" t="inlineStr">
        <is>
          <t>https://www.phy.ncu.edu.tw/news/105%e5%ad%b8%e5%b9%b4%e5%ba%a6%e7%ac%ac1%e5%ad%b8%e6%9c%9f%e5%ad%b8%e5%88%86%e8%b2%bb%e5%8f%8a%e8%b2%b8%e6%ac%be%e5%b7%ae%e9%a1%8d%e7%b9%b3%e8%b2%bb%e5%96%ae%e4%b8%8b%e8%bc%89%e6%9c%9f%e9%96%93105-10/</t>
        </is>
      </c>
      <c r="N3390" s="7" t="inlineStr">
        <is>
          <t>吳菁穗</t>
        </is>
      </c>
    </row>
    <row r="3391" ht="27" customHeight="1">
      <c r="A3391" s="7">
        <f>TRUE()</f>
        <v/>
      </c>
      <c r="B3391" s="7" t="inlineStr">
        <is>
          <t>其他</t>
        </is>
      </c>
      <c r="C3391" s="7" t="n"/>
      <c r="D3391" s="14" t="n">
        <v>42647</v>
      </c>
      <c r="E3391" s="7" t="inlineStr">
        <is>
          <t>105學年度碩一新生英文能力鑑定考試Notice of English Proficiency Test for New Master Degree Students</t>
        </is>
      </c>
      <c r="F3391" s="9" t="inlineStr">
        <is>
          <t>http://pdc.adm.ncu.edu.tw/postM/post/adm/1051001_1.pdf
http://pdc.adm.ncu.edu.tw/epostM/post/adm/1051001_1.pdf</t>
        </is>
      </c>
      <c r="G3391" s="7" t="inlineStr">
        <is>
          <t>http://pdc.adm.ncu.edu.tw/postM/post/adm/1051001_1.pdf</t>
        </is>
      </c>
      <c r="H3391" s="7" t="inlineStr">
        <is>
          <t>http://pdc.adm.ncu.edu.tw/postM/post/adm/1051001_1.pdf</t>
        </is>
      </c>
      <c r="I3391" s="7" t="inlineStr">
        <is>
          <t>http://pdc.adm.ncu.edu.tw/epostM/post/adm/1051001_1.pdf</t>
        </is>
      </c>
      <c r="J3391" s="7" t="inlineStr">
        <is>
          <t>http://pdc.adm.ncu.edu.tw/epostM/post/adm/1051001_1.pdf</t>
        </is>
      </c>
      <c r="K3391" s="7" t="n"/>
      <c r="L3391" s="7" t="n"/>
      <c r="M3391" s="7" t="inlineStr">
        <is>
          <t>https://www.phy.ncu.edu.tw/news/105%e5%ad%b8%e5%b9%b4%e5%ba%a6%e7%a2%a9%e4%b8%80%e6%96%b0%e7%94%9f%e8%8b%b1%e6%96%87%e8%83%bd%e5%8a%9b%e9%91%91%e5%ae%9a%e8%80%83%e8%a9%a6notice-of-english-proficiency-test-for-new-master-degree-stude/</t>
        </is>
      </c>
      <c r="N3391" s="7" t="inlineStr">
        <is>
          <t>許慧君</t>
        </is>
      </c>
    </row>
    <row r="3392" ht="118" customHeight="1">
      <c r="A3392" s="7">
        <f>TRUE()</f>
        <v/>
      </c>
      <c r="B3392" s="7" t="inlineStr">
        <is>
          <t>演講</t>
        </is>
      </c>
      <c r="C3392" s="7" t="n"/>
      <c r="D3392" s="14" t="n">
        <v>42647</v>
      </c>
      <c r="E3392" s="7" t="inlineStr">
        <is>
          <t>Colloquium20161011-Quantum Mechanics Says the Physical Space is not Three Dimensional</t>
        </is>
      </c>
      <c r="F3392" s="9" t="inlineStr">
        <is>
          <t>Colloquium
Department of Physics, NCU
Quantum Mechanics Says the Physical Space is not Three Dimensional
Speaker
Prof. Otto C.W. Kong (江祖永)
Department of Physics, NCU
Date 2016.10.11(Tue)
Time 14:00
Place S4-625</t>
        </is>
      </c>
      <c r="G3392" s="7" t="n"/>
      <c r="H3392" s="7" t="n"/>
      <c r="I3392" s="7" t="n"/>
      <c r="J3392" s="7" t="n"/>
      <c r="K3392" s="7" t="n"/>
      <c r="L3392" s="7" t="n"/>
      <c r="M3392" s="7" t="inlineStr">
        <is>
          <t>https://www.phy.ncu.edu.tw/news/colloquium20161011-quantum-mechanics-says-the-physical-space-is-not-three-dimensional/</t>
        </is>
      </c>
      <c r="N3392" s="7" t="inlineStr">
        <is>
          <t>許慧君</t>
        </is>
      </c>
    </row>
    <row r="3393" ht="297" customHeight="1">
      <c r="A3393" s="7">
        <f>TRUE()</f>
        <v/>
      </c>
      <c r="B3393" s="7" t="inlineStr">
        <is>
          <t>演講</t>
        </is>
      </c>
      <c r="C3393" s="7" t="n"/>
      <c r="D3393" s="14" t="n">
        <v>42646</v>
      </c>
      <c r="E3393" s="7" t="inlineStr">
        <is>
          <t>Advanced Topics on Condensed Matter Physics-20161006-Inverted magnetic hysteresis from spatial dilution in Nix-In100-x nanocomposites</t>
        </is>
      </c>
      <c r="F3393" s="9" t="inlineStr">
        <is>
          <t>Advanced Topics on Condensed Matter Physics
Department of Physics, NCU
Inverted magnetic hysteresis from spatial dilution in Nix-In100-x nanocomposites
Speaker
Ms. Erdembayalag Batsaikhan
Magnetic Superconductor Laboratory
Department of Physics, National Central University
Date 2016/10/6 (Thur)
Time: 14.00
Place: S4-625
In a usual ferromagnetism, a magnetic hysteresis loop is counterclockwise revolving, resulting in positive remanence magnetization Mr and coercivity Hc when an applied magnetic field decreases to zero from a high field. Interestingly, a clockwise hysteresis loop with negative Mr at low fields has been reported in several inhomogeneous magnetic systems when the applied field is still positive. However, studies on the inverted hysteresis observed in magnetically homogeneous nanosized system have been limited. We report on the observation of the inverted magnetic hysteresis in loosely packed Ni-In nanoparticle assemblies. Remanence magnetization of the Ni nanoparticles decreases from positive to negative values when In nanoparticles are introduced into the vicinity of Ni nanoparticles. The Mr shows a significant upturn at a critical Ni composition and further tends to decrease to zero. We assume that the occurrence of inverted hysteresis in the present study is attributed to the collective nature of ferromagnetic Ni NPs, together with the Ni-Ni inter-particle interactions.</t>
        </is>
      </c>
      <c r="G3393" s="7" t="n"/>
      <c r="H3393" s="7" t="n"/>
      <c r="I3393" s="7" t="n"/>
      <c r="J3393" s="7" t="n"/>
      <c r="K3393" s="7" t="n"/>
      <c r="L3393" s="7" t="n"/>
      <c r="M3393" s="7" t="inlineStr">
        <is>
          <t>https://www.phy.ncu.edu.tw/news/advanced-topics-on-condensed-matter-physics-20161006/</t>
        </is>
      </c>
      <c r="N3393" s="7" t="inlineStr">
        <is>
          <t>許慧君</t>
        </is>
      </c>
    </row>
    <row r="3394" ht="235" customHeight="1">
      <c r="A3394" s="7">
        <f>TRUE()</f>
        <v/>
      </c>
      <c r="B3394" s="7" t="inlineStr">
        <is>
          <t>獎學金</t>
        </is>
      </c>
      <c r="C3394" s="7" t="n"/>
      <c r="D3394" s="14" t="n">
        <v>42646</v>
      </c>
      <c r="E3394" s="7" t="inlineStr">
        <is>
          <t>105學年度「宏惠光電獎學金」申請公告(延長至10/6)</t>
        </is>
      </c>
      <c r="F3394" s="9" t="inlineStr">
        <is>
          <t>宏惠光電獎學金申請辦法
◎申請對象：物理系大學部學生
◎名額：2名（每名6萬，分2學期發放）
◎申請期間：9/2(五) ～ 10/6（四）
◎申請方式：至入口網站https://portal.ncu.edu.tw/-本校獎學金申請系統填寫申請表，備齊所需相關資料繳交系辦。
◎獲獎者，由本系指派每週3-5小時之公共服務。
獎學金申請審查需繳驗資料
申請表乙份。
歷年成績單乙份，前學年每學期總成績需達70分以上，操行成績需達80分以上，且無記過以上處分。
自傳乙份，內含家庭與家境狀況、在學階段學習心路歷程、未來願景目標。
最近三個月內之戶籍謄本。
低收入戶證明(須鄉鎮市公所（含）以上之政府機關發給之正式「低收入戶證明書」正本，此正本之有效期至少須涵蓋申請當月)或前一年度全戶綜合所得稅資料證明清單 (以國稅局資料為準)。若提出不實資料經查屬實，須全數退還原發放單位。)
獎助學金申請已於9月1日於本校獎學金申請系統上架公告。
實施辦法詳見本系網頁最新消息或本校獎學金申請系統。</t>
        </is>
      </c>
      <c r="G3394" s="7" t="inlineStr">
        <is>
          <t>宏惠光電獎學金申請辦法</t>
        </is>
      </c>
      <c r="H3394" s="7" t="inlineStr">
        <is>
          <t>http://www.phy.ncu.edu.tw/wp-content/uploads/2016/09/%E5%AE%8F%E6%83%A0%E5%85%89%E9%9B%BB%E7%8D%8E%E5%AD%B8%E9%87%91%E7%94%B3%E8%AB%8B%E8%BE%A6%E6%B3%951021107%E6%9C%83%E8%AD%B0%E5%BE%8C%E4%BF%AE%E6%AD%A3.pdf</t>
        </is>
      </c>
      <c r="I3394" s="7" t="inlineStr">
        <is>
          <t>https://portal.ncu.edu.tw/</t>
        </is>
      </c>
      <c r="J3394" s="7" t="inlineStr">
        <is>
          <t>https://portal.ncu.edu.tw/</t>
        </is>
      </c>
      <c r="K3394" s="7" t="n"/>
      <c r="L3394" s="7" t="n"/>
      <c r="M3394" s="7" t="inlineStr">
        <is>
          <t>https://www.phy.ncu.edu.tw/news/105%e5%ad%b8%e5%b9%b4%e5%ba%a6%e3%80%8c%e5%ae%8f%e6%83%a0%e5%85%89%e9%9b%bb%e7%8d%8e%e5%ad%b8%e9%87%91%e3%80%8d%e7%94%b3%e8%ab%8b%e5%85%ac%e5%91%8a%e5%bb%b6%e9%95%b7%e8%87%b3106/</t>
        </is>
      </c>
      <c r="N3394" s="7" t="inlineStr">
        <is>
          <t>許慧君</t>
        </is>
      </c>
    </row>
    <row r="3395" ht="66" customHeight="1">
      <c r="A3395" s="7">
        <f>TRUE()</f>
        <v/>
      </c>
      <c r="B3395" s="7" t="inlineStr">
        <is>
          <t>獎學金</t>
        </is>
      </c>
      <c r="C3395" s="7" t="n"/>
      <c r="D3395" s="14" t="n">
        <v>42646</v>
      </c>
      <c r="E3395" s="7" t="inlineStr">
        <is>
          <t>105學年度「物理學系上詮光纖獎學金」受理申請公告(延長至10/28前)FOCI scholarship application Notice</t>
        </is>
      </c>
      <c r="F3395" s="9" t="inlineStr">
        <is>
          <t>上銓光纖獎學金受理申請公告(FOCI scholarship application Notice for the 105 academic year)
國立中央大學物理學系上詮光纖獎學金辦法(FOCI Scholarship Application Procedure)
國立中央大學物理學系上詮光纖獎學金申請表(FOCI scholarship application form for financial assistance for students studying abroad)</t>
        </is>
      </c>
      <c r="G3395" s="7" t="inlineStr">
        <is>
          <t>上銓光纖獎學金受理申請公告(FOCI scholarship application Notice for the 10</t>
        </is>
      </c>
      <c r="H3395" s="7" t="inlineStr">
        <is>
          <t>http://www.phy.ncu.edu.tw/wp-content/uploads/2016/10/上銓光纖獎學金受理申請公告FOCI-scholarship-application-Notice-for-the-105-academic-year-1.pdf</t>
        </is>
      </c>
      <c r="I3395" s="7" t="inlineStr">
        <is>
          <t>國立中央大學物理學系上詮光纖獎學金辦法(FOCI Scholarship Application Procedure)</t>
        </is>
      </c>
      <c r="J3395" s="7" t="inlineStr">
        <is>
          <t>http://www.phy.ncu.edu.tw/wp-content/uploads/2016/10/國立中央大學物理學系上詮光纖獎學金辦法FOCI-Scholarship-Application-Procedure.pdf</t>
        </is>
      </c>
      <c r="K3395" s="7" t="inlineStr">
        <is>
          <t>國立中央大學物理學系上詮光纖獎學金申請表(FOCI scholarship application form for f</t>
        </is>
      </c>
      <c r="L3395" s="7" t="inlineStr">
        <is>
          <t>http://www.phy.ncu.edu.tw/wp-content/uploads/2016/10/國立中央大學物理學系上詮光纖獎學金申請表FOCI-scholarship-application-form-for-financial-assistance-for-students-studying-abroad.pdf</t>
        </is>
      </c>
      <c r="M3395" s="7" t="inlineStr">
        <is>
          <t>https://www.phy.ncu.edu.tw/news/105%e5%ad%b8%e5%b9%b4%e5%ba%a6%e3%80%8c%e7%89%a9%e7%90%86%e5%ad%b8%e7%b3%bb%e4%b8%8a%e8%a9%ae%e5%85%89%e7%ba%96%e7%8d%8e%e5%ad%b8%e9%87%91%e3%80%8d%e5%8f%97%e7%90%86%e7%94%b3%e8%ab%8b%e5%85%ac/</t>
        </is>
      </c>
      <c r="N3395" s="7" t="inlineStr">
        <is>
          <t>許慧君</t>
        </is>
      </c>
    </row>
    <row r="3396" ht="92" customHeight="1">
      <c r="A3396" s="7">
        <f>TRUE()</f>
        <v/>
      </c>
      <c r="B3396" s="7" t="inlineStr">
        <is>
          <t>獎學金</t>
        </is>
      </c>
      <c r="C3396" s="7" t="n"/>
      <c r="D3396" s="14" t="n">
        <v>42646</v>
      </c>
      <c r="E3396" s="7" t="inlineStr">
        <is>
          <t>105學年度第1學期「國立中央大學優秀學生獎學金」授理申請(延長至10/6前)</t>
        </is>
      </c>
      <c r="F3396" s="9" t="inlineStr">
        <is>
          <t>國立中央大學優秀學生獎學金辦法Regulations Governing Scholarship for Outstanding Students
有意申請105-1優秀學生獎學金者
請備妥相關申請文件於10/6(四)前送物理系辦許小姐
相關申請文件請參閱附件
申請表請至本校入口網站https://portal.ncu.edu.tw/ – 學生相關服務 – 生活助學服務 – 獎助學金暨工讀管理系統</t>
        </is>
      </c>
      <c r="G3396" s="7" t="inlineStr">
        <is>
          <t>國立中央大學優秀學生獎學金辦法Regulations Governing Scholarship for Outstan</t>
        </is>
      </c>
      <c r="H3396" s="7" t="inlineStr">
        <is>
          <t>http://www.phy.ncu.edu.tw/wp-content/uploads/2016/09/國立中央大學優秀學生獎學金辦法Regulations-Governing-Scholarship-for-Outstanding-Students.pdf</t>
        </is>
      </c>
      <c r="I3396" s="7" t="n"/>
      <c r="J3396" s="7" t="n"/>
      <c r="K3396" s="7" t="n"/>
      <c r="L3396" s="7" t="n"/>
      <c r="M3396" s="7" t="inlineStr">
        <is>
          <t>https://www.phy.ncu.edu.tw/news/105%e5%ad%b8%e5%b9%b4%e5%ba%a6%e7%ac%ac1%e5%ad%b8%e6%9c%9f%e3%80%8c%e5%9c%8b%e7%ab%8b%e4%b8%ad%e5%a4%ae%e5%a4%a7%e5%ad%b8%e5%84%aa%e7%a7%80%e5%ad%b8%e7%94%9f%e7%8d%8e%e5%ad%b8%e9%87%91%e3%80%8d-2/</t>
        </is>
      </c>
      <c r="N3396" s="7" t="inlineStr">
        <is>
          <t>許慧君</t>
        </is>
      </c>
    </row>
    <row r="3397" ht="285" customHeight="1">
      <c r="A3397" s="7">
        <f>TRUE()</f>
        <v/>
      </c>
      <c r="B3397" s="7" t="inlineStr">
        <is>
          <t>演講</t>
        </is>
      </c>
      <c r="C3397" s="7" t="n"/>
      <c r="D3397" s="14" t="n">
        <v>42642</v>
      </c>
      <c r="E3397" s="7" t="inlineStr">
        <is>
          <t>Advanced Topics on Condensed Matter Physics-20160929-Computational Modeling of Nanoelectronics</t>
        </is>
      </c>
      <c r="F3397" s="9" t="inlineStr">
        <is>
          <t>Advanced Topics on Condensed Matter Physics
Department of Physics, NCU
Computational Modeling of Nanoelectronics
Speaker
Dr. Chao-Cheng Kaun
Research Center for Applied Sciences
Academia Sinica, Taipei
Date 2016/09/29 (Thur)
Time: 14.00
Place: S4-625
Using first-principles calculations, we study electronic properties of device-related nanostructures. For example, conductance superposition rule in carbon nanowire junctions with parallel paths is demonstrated, providing an understanding on all π conjugated systems for designing efficient nanoelectronic devices. Conductance of a double-barrier single-molecule junction, consisted of a molecule on an insulating surface with a STM tip, is analyzed, revealing a key to control the gate leaking current in nanoscale transistors. In addition, quantum well states and the magnetic interlayer exchange coupling (IEC) in the Fe/Ag/Fe trilayer are investigated, showing that the ferromagnetic-layer thickness crucially impacts the IEC oscillation in magnetic trilayers through quantum resonances. This result readily explains the recent experimental finding and provides a new degree of freedom to efficiently tune the magnetic coupling in recording materials and to eliminate recording noises.</t>
        </is>
      </c>
      <c r="G3397" s="7" t="n"/>
      <c r="H3397" s="7" t="n"/>
      <c r="I3397" s="7" t="n"/>
      <c r="J3397" s="7" t="n"/>
      <c r="K3397" s="7" t="n"/>
      <c r="L3397" s="7" t="n"/>
      <c r="M3397" s="7" t="inlineStr">
        <is>
          <t>https://www.phy.ncu.edu.tw/news/advanced-topics-on-condensed-matter-physics-20160929-computational-modeling-of-nanoelectronics/</t>
        </is>
      </c>
      <c r="N3397" s="7" t="inlineStr">
        <is>
          <t>許慧君</t>
        </is>
      </c>
    </row>
    <row r="3398" ht="118" customHeight="1">
      <c r="A3398" s="7">
        <f>TRUE()</f>
        <v/>
      </c>
      <c r="B3398" s="7" t="inlineStr">
        <is>
          <t>演講</t>
        </is>
      </c>
      <c r="C3398" s="7" t="n"/>
      <c r="D3398" s="14" t="n">
        <v>42642</v>
      </c>
      <c r="E3398" s="7" t="inlineStr">
        <is>
          <t>Colloquium20161004-Intriguing spin current phenomena of the spin Seebeck effect</t>
        </is>
      </c>
      <c r="F3398" s="9" t="inlineStr">
        <is>
          <t>Colloquium
Department of Physics, NCU
Intriguing spin current phenomena of the spin Seebeck effect
Speaker
Prof. Ssu-Yen Huang (黃斯衍)
Department of Physics, NTU
Date 2016.10.04(Tue)
Time 14:00
Place S4-625</t>
        </is>
      </c>
      <c r="G3398" s="7" t="n"/>
      <c r="H3398" s="7" t="n"/>
      <c r="I3398" s="7" t="n"/>
      <c r="J3398" s="7" t="n"/>
      <c r="K3398" s="7" t="n"/>
      <c r="L3398" s="7" t="n"/>
      <c r="M3398" s="7" t="inlineStr">
        <is>
          <t>https://www.phy.ncu.edu.tw/news/colloquium20161004-intriguing-spin-current-phenomena-of-the-spin-seebeck-effect/</t>
        </is>
      </c>
      <c r="N3398" s="7" t="inlineStr">
        <is>
          <t>許慧君</t>
        </is>
      </c>
    </row>
    <row r="3399">
      <c r="A3399" s="7">
        <f>TRUE()</f>
        <v/>
      </c>
      <c r="B3399" s="7" t="inlineStr">
        <is>
          <t>其他</t>
        </is>
      </c>
      <c r="C3399" s="7" t="n"/>
      <c r="D3399" s="14" t="n">
        <v>42639</v>
      </c>
      <c r="E3399" s="7" t="inlineStr">
        <is>
          <t>失物招領(105.09.26)</t>
        </is>
      </c>
      <c r="F3399" s="7" t="inlineStr">
        <is>
          <t>失物招領(105.09.26)</t>
        </is>
      </c>
      <c r="G3399" s="7" t="inlineStr">
        <is>
          <t>失物招領(105.09.26)</t>
        </is>
      </c>
      <c r="H3399" s="7" t="inlineStr">
        <is>
          <t>http://www.phy.ncu.edu.tw/wp-content/uploads/2016/09/失物招領1050926.pdf</t>
        </is>
      </c>
      <c r="I3399" s="7" t="n"/>
      <c r="J3399" s="7" t="n"/>
      <c r="K3399" s="7" t="n"/>
      <c r="L3399" s="7" t="n"/>
      <c r="M3399" s="7" t="inlineStr">
        <is>
          <t>https://www.phy.ncu.edu.tw/news/%e5%a4%b1%e7%89%a9%e6%8b%9b%ef%a6%b4105-09-26/</t>
        </is>
      </c>
      <c r="N3399" s="7" t="inlineStr">
        <is>
          <t>許慧君</t>
        </is>
      </c>
    </row>
    <row r="3400" ht="248" customHeight="1">
      <c r="A3400" s="7">
        <f>TRUE()</f>
        <v/>
      </c>
      <c r="B3400" s="7" t="inlineStr">
        <is>
          <t>其他</t>
        </is>
      </c>
      <c r="C3400" s="7" t="n"/>
      <c r="D3400" s="14" t="n">
        <v>42639</v>
      </c>
      <c r="E3400" s="7" t="inlineStr">
        <is>
          <t>學術研究倫理課程online Ethnics course</t>
        </is>
      </c>
      <c r="F3400" s="9" t="inlineStr">
        <is>
          <t>凡於102學年度起入學之研究生(學號為102、103、104、105 者)，均須於線上修習學術研究倫理課程四小時。
請於入學後第一學期至本校首頁→學生→學術研究倫理課程http://ethics.nctu.edu.tw自行修習本課程。帳號為學號，密碼為學號後五碼，進入課程後可換密碼。
修習本必修0學分課程之學生，須通過線上課程測驗達及格標準(及格分數為 80 分)，未通過者，須於申請學位口試前補修完成，未完成本課程，不得申請學位口試。
學生可自行選擇中文或英文版本修習。只要修習一次通過即可，不用每學期修讀。本課程成績不會列入成績單中。
All graduates enrolled in the 102nd school year (Student ID starting with 102 、103、104 and 105) is required take the 4-hours online Ethnics course.
On the first semester upon joining the school Please go to the school website -&gt; Students -&gt; Academic Research Ethics http://ethics.nctu.edu.tw for the self-study online Ethics course.
Though this course does not count toward credits, student must pass the online quiz standard with a score of at least 80% in order to pass the course. The completion of this course is required BEFORE the Oral Examination. Students can choose to take the course in English or in Chinese. You only need to pick one, and it's not required every semester. The grade of this course will not be added into the grade reports.
Account : stuednt's number (EXP.105123456)
Password: the last 5 numbers in your stuednt's number(EXP.23456)</t>
        </is>
      </c>
      <c r="G3400" s="7" t="n"/>
      <c r="H3400" s="7" t="n"/>
      <c r="I3400" s="7" t="n"/>
      <c r="J3400" s="7" t="n"/>
      <c r="K3400" s="7" t="n"/>
      <c r="L3400" s="7" t="n"/>
      <c r="M3400" s="7" t="inlineStr">
        <is>
          <t>https://www.phy.ncu.edu.tw/news/%e5%ad%b8%e8%a1%93%e7%a0%94%e7%a9%b6%e5%80%ab%e7%90%86%e8%aa%b2%e7%a8%8bonline-ethnics-course/</t>
        </is>
      </c>
      <c r="N3400" s="7" t="inlineStr">
        <is>
          <t>許慧君</t>
        </is>
      </c>
    </row>
    <row r="3401">
      <c r="A3401" s="7">
        <f>TRUE()</f>
        <v/>
      </c>
      <c r="B3401" s="7" t="inlineStr">
        <is>
          <t>招生</t>
        </is>
      </c>
      <c r="C3401" s="7" t="n"/>
      <c r="D3401" s="14" t="n">
        <v>42636</v>
      </c>
      <c r="E3401" s="7" t="inlineStr">
        <is>
          <t>中央大學 106學年度碩士班、博士班甄試入學招生簡章</t>
        </is>
      </c>
      <c r="F3401" s="7" t="inlineStr">
        <is>
          <t>中央大學 106學年度碩士班、博士班甄試入學招生簡章</t>
        </is>
      </c>
      <c r="G3401" s="7" t="inlineStr">
        <is>
          <t>中央大學 106學年度碩士班、博士班甄試入學招生簡章</t>
        </is>
      </c>
      <c r="H3401" s="7" t="inlineStr">
        <is>
          <t>http://pdc.adm.ncu.edu.tw/Admission/%E5%90%84%E9%A0%85%E6%8B%9B%E7%94%9F/%E7%A2%A9%E5%8D%9A%E7%8F%AD%E7%94%84%E8%A9%A6/106/index.htm</t>
        </is>
      </c>
      <c r="I3401" s="7" t="n"/>
      <c r="J3401" s="7" t="n"/>
      <c r="K3401" s="7" t="n"/>
      <c r="L3401" s="7" t="n"/>
      <c r="M3401" s="7" t="inlineStr">
        <is>
          <t>https://www.phy.ncu.edu.tw/news/%e4%b8%ad%e5%a4%ae%e5%a4%a7%e5%ad%b8-106%e5%ad%b8%e5%b9%b4%e5%ba%a6%e7%a2%a9%e5%a3%ab%e7%8f%ad%e3%80%81%e5%8d%9a%e5%a3%ab%e7%8f%ad%e7%94%84%e8%a9%a6%e5%85%a5%e5%ad%b8%e6%8b%9b%e7%94%9f%e7%b0%a1/</t>
        </is>
      </c>
      <c r="N3401" s="7" t="inlineStr">
        <is>
          <t>許慧君</t>
        </is>
      </c>
    </row>
    <row r="3402" ht="209" customHeight="1">
      <c r="A3402" s="7">
        <f>TRUE()</f>
        <v/>
      </c>
      <c r="B3402" s="7" t="inlineStr">
        <is>
          <t>其他</t>
        </is>
      </c>
      <c r="C3402" s="7" t="n"/>
      <c r="D3402" s="14" t="n">
        <v>42635</v>
      </c>
      <c r="E3402" s="7" t="inlineStr">
        <is>
          <t>研究生105-1選課紀錄表</t>
        </is>
      </c>
      <c r="F3402" s="9" t="inlineStr">
        <is>
          <t>選課紀錄表領取
碩一請找班代蘇丰彥領取(房號310，分機65393)
碩二以上及博士班將會於9/22(四)15:00前分發至各實驗室/研究室，如無收到請盡速至系辦領取。
---------------------------------------------------------------------------------------------------------------------------
人工加退選：(須找任課教師簽章，手續費每次100元，課程時間若為週四、週五，免繳手續費100元)
1.辦理期間：105/09/22~105/09/26
2.程序：登入選課系統→課程加退選→人工更改選課紀錄申請表→列印申請表→任課教師簽章→出納組繳交手續費100元(課程時間若為週四、週五，免繳手續費100元)→課務組。
---------------------------------------------------------------------------------------------------------------------------
選課紀錄表繳交
選課紀錄表確認無誤後，請指導教授簽名後，於9/26(一)下午五點前繳回上聯(下聯請自行保管)予系辦，方算完成選課程序。</t>
        </is>
      </c>
      <c r="G3402" s="7" t="n"/>
      <c r="H3402" s="7" t="n"/>
      <c r="I3402" s="7" t="n"/>
      <c r="J3402" s="7" t="n"/>
      <c r="K3402" s="7" t="n"/>
      <c r="L3402" s="7" t="n"/>
      <c r="M3402" s="7" t="inlineStr">
        <is>
          <t>https://www.phy.ncu.edu.tw/news/%e7%a0%94%e7%a9%b6%e7%94%9f105-1%e9%81%b8%e8%aa%b2%e7%b4%80%e9%8c%84%e8%a1%a8/</t>
        </is>
      </c>
      <c r="N3402" s="7" t="inlineStr">
        <is>
          <t>許慧君</t>
        </is>
      </c>
    </row>
    <row r="3403" ht="118" customHeight="1">
      <c r="A3403" s="7">
        <f>TRUE()</f>
        <v/>
      </c>
      <c r="B3403" s="7" t="inlineStr">
        <is>
          <t>演講</t>
        </is>
      </c>
      <c r="C3403" s="7" t="n"/>
      <c r="D3403" s="14" t="n">
        <v>42634</v>
      </c>
      <c r="E3403" s="7" t="inlineStr">
        <is>
          <t>Colloquium20160927-Adsorption and ordering of nitrogen and oxygen at the graphite/water interface</t>
        </is>
      </c>
      <c r="F3403" s="9" t="inlineStr">
        <is>
          <t>Colloquium
Department of Physics, NCU
Adsorption and ordering of nitrogen and oxygen at the graphite/water interface
Speaker
Prof. Hwang, Ing-Shouh (黃英碩)
Institute of Physics, Academia Sinica
Date 2016.09.27(Tue)
Time 14:00
Place S4-625</t>
        </is>
      </c>
      <c r="G3403" s="7" t="n"/>
      <c r="H3403" s="7" t="n"/>
      <c r="I3403" s="7" t="n"/>
      <c r="J3403" s="7" t="n"/>
      <c r="K3403" s="7" t="n"/>
      <c r="L3403" s="7" t="n"/>
      <c r="M3403" s="7" t="inlineStr">
        <is>
          <t>https://www.phy.ncu.edu.tw/news/colloquium20160927-adsorption-and-ordering-of-nitrogen-and-oxygen-at-the-graphitewater-interface/</t>
        </is>
      </c>
      <c r="N3403" s="7" t="inlineStr">
        <is>
          <t>許慧君</t>
        </is>
      </c>
    </row>
    <row r="3404" ht="40" customHeight="1">
      <c r="A3404" s="7">
        <f>TRUE()</f>
        <v/>
      </c>
      <c r="B3404" s="7" t="inlineStr">
        <is>
          <t>其他</t>
        </is>
      </c>
      <c r="C3404" s="7" t="n"/>
      <c r="D3404" s="14" t="n">
        <v>42633</v>
      </c>
      <c r="E3404" s="7" t="inlineStr">
        <is>
          <t>105-1物理系研究生畢業離校手續Graduate Students’GraduationSchool Leaving Procedure of the Physics Department</t>
        </is>
      </c>
      <c r="F3404" s="9" t="inlineStr">
        <is>
          <t>物理系研究生畢業離校手續Graduate Students’GraduationSchool Leaving Procedure of the Physics Department
物理學系離校系所同意書Graduation Form of the Physics Department</t>
        </is>
      </c>
      <c r="G3404" s="7" t="inlineStr">
        <is>
          <t>物理系研究生畢業離校手續Graduate Students’GraduationSchool Leaving Proce</t>
        </is>
      </c>
      <c r="H3404" s="7" t="inlineStr">
        <is>
          <t>http://www.phy.ncu.edu.tw/wp-content/uploads/2016/09/物理系研究生畢業離校手續Graduate-Students’GraduationSchool-Leaving-Procedure-of-the-Physics-Department-1.pdf</t>
        </is>
      </c>
      <c r="I3404" s="7" t="inlineStr">
        <is>
          <t>物理學系離校系所同意書Graduation Form of the Physics Department</t>
        </is>
      </c>
      <c r="J3404" s="7" t="inlineStr">
        <is>
          <t>http://www.phy.ncu.edu.tw/wp-content/uploads/2016/09/物理系離校系所同意書Graduation-Form-of-the-Physics-Department-of-National-Central-University-.pdf</t>
        </is>
      </c>
      <c r="K3404" s="7" t="n"/>
      <c r="L3404" s="7" t="n"/>
      <c r="M3404" s="7" t="inlineStr">
        <is>
          <t>https://www.phy.ncu.edu.tw/news/%e7%89%a9%e7%90%86%e7%b3%bb%e7%a0%94%e7%a9%b6%e7%94%9f%e7%95%a2%e6%a5%ad%e9%9b%a2%e6%a0%a1%e6%89%8b%e7%ba%8cgraduate-studentsgraduationschool-leaving-procedure-of-the-physics-department-2/</t>
        </is>
      </c>
      <c r="N3404" s="7" t="inlineStr">
        <is>
          <t>許慧君</t>
        </is>
      </c>
    </row>
    <row r="3405" ht="79" customHeight="1">
      <c r="A3405" s="7">
        <f>TRUE()</f>
        <v/>
      </c>
      <c r="B3405" s="7" t="inlineStr">
        <is>
          <t>其他</t>
        </is>
      </c>
      <c r="C3405" s="7" t="n"/>
      <c r="D3405" s="14" t="n">
        <v>42633</v>
      </c>
      <c r="E3405" s="7" t="inlineStr">
        <is>
          <t>七樓717讀書室暫停開放</t>
        </is>
      </c>
      <c r="F3405" s="9" t="inlineStr">
        <is>
          <t>10/6(四)1400-1700
10/7(五)0900-1200
公共讀書區、書櫃沙發區、儲物櫃上方，請勿堆放私人物品，否則一律清除丟棄，謝謝合作!
 前次清理之物品放置於白板下方桌上，請盡速領取。
 請多加利用儲物櫃存放私人物品!</t>
        </is>
      </c>
      <c r="G3405" s="7" t="n"/>
      <c r="H3405" s="7" t="n"/>
      <c r="I3405" s="7" t="n"/>
      <c r="J3405" s="7" t="n"/>
      <c r="K3405" s="7" t="n"/>
      <c r="L3405" s="7" t="n"/>
      <c r="M3405" s="7" t="inlineStr">
        <is>
          <t>https://www.phy.ncu.edu.tw/news/%e4%b8%83%e6%a8%93717%e8%ae%80%e6%9b%b8%e5%ae%a4%e6%9a%ab%e5%81%9c%e9%96%8b%e6%94%be-5/</t>
        </is>
      </c>
      <c r="N3405" s="7" t="inlineStr">
        <is>
          <t>許慧君</t>
        </is>
      </c>
    </row>
    <row r="3406">
      <c r="A3406" s="7">
        <f>TRUE()</f>
        <v/>
      </c>
      <c r="B3406" s="7" t="inlineStr">
        <is>
          <t>其他</t>
        </is>
      </c>
      <c r="C3406" s="7" t="n"/>
      <c r="D3406" s="14" t="n">
        <v>42633</v>
      </c>
      <c r="E3406" s="7" t="inlineStr">
        <is>
          <t>物理系教室異動公告</t>
        </is>
      </c>
      <c r="F3406" s="7" t="n"/>
      <c r="G3406" s="7" t="inlineStr">
        <is>
          <t>http://www.phy.ncu.edu.tw/wp-content/uploads/2016/09/教室一棟-2.</t>
        </is>
      </c>
      <c r="H3406" s="7" t="inlineStr">
        <is>
          <t>http://www.phy.ncu.edu.tw/wp-content/uploads/2016/09/教室一棟-2.jpg</t>
        </is>
      </c>
      <c r="I3406" s="7" t="n"/>
      <c r="J3406" s="7" t="n"/>
      <c r="K3406" s="7" t="n"/>
      <c r="L3406" s="7" t="n"/>
      <c r="M3406" s="7" t="inlineStr">
        <is>
          <t>https://www.phy.ncu.edu.tw/news/%e7%89%a9%e7%90%86%e7%b3%bb%e6%95%99%e5%ae%a4%e7%95%b0%e5%8b%95%e5%85%ac%e5%91%8a-3/</t>
        </is>
      </c>
      <c r="N3406" s="7" t="inlineStr">
        <is>
          <t>許慧君</t>
        </is>
      </c>
    </row>
    <row r="3407" ht="273" customHeight="1">
      <c r="A3407" s="7">
        <f>TRUE()</f>
        <v/>
      </c>
      <c r="B3407" s="7" t="inlineStr">
        <is>
          <t>演講</t>
        </is>
      </c>
      <c r="C3407" s="7" t="n"/>
      <c r="D3407" s="14" t="n">
        <v>42632</v>
      </c>
      <c r="E3407" s="7" t="inlineStr">
        <is>
          <t>Advanced Topics on Condensed Matter Physics-20160922-Low Frequency Noise in Transition Metal Dichalcogenides</t>
        </is>
      </c>
      <c r="F3407" s="9" t="inlineStr">
        <is>
          <t>Advanced Topics on Condensed Matter Physics
Department of Physics, NCU
Low Frequency Noise in Transition Metal Dichalcogenides
Speaker
王繼文
Low Temperature Physics Laboratory, Department of Physics
National Central University
Taiwan
Date 2016/09/22 (Thur)
Time 14.00
Place S4-625
Transition metal dichalcogenides (TMDC) are emergent 2D semiconducting materials with direct-band gap, which is essential for many applications including transistors. Herein, low-frequency noise and electrical transport property in CVD monolayer MoS2 and WS2 field-effect transistors are reported. The field-effect mobility of MoS2 and WS2 are 40 and 2 cm2/Vs accordingly. The low frequency noises of both MoS2 and WS2 devices show 1/f spectrum. For MoS2 devices, the spectrum follows Hooge empirical law. But for WS2 devices, the dependence on current deviates from Hooge empirical law significantly. We further apply ionic gel to MoS2 device as gate dielectric to explore 1/f noise in high carrier density region. The results demonstrate the CVD MoS2 and WS2 are high quality monolayer semiconductors and potentially suitable in applications on electronics and optoelectronics.</t>
        </is>
      </c>
      <c r="G3407" s="7" t="n"/>
      <c r="H3407" s="7" t="n"/>
      <c r="I3407" s="7" t="n"/>
      <c r="J3407" s="7" t="n"/>
      <c r="K3407" s="7" t="n"/>
      <c r="L3407" s="7" t="n"/>
      <c r="M3407" s="7" t="inlineStr">
        <is>
          <t>https://www.phy.ncu.edu.tw/news/advanced-topics-on-condensed-matter-physics-20160922-low-frequency-noise-in-transition-metal-dichalcogenides/</t>
        </is>
      </c>
      <c r="N3407" s="7" t="inlineStr">
        <is>
          <t>許慧君</t>
        </is>
      </c>
    </row>
    <row r="3408">
      <c r="A3408" s="7">
        <f>TRUE()</f>
        <v/>
      </c>
      <c r="B3408" s="7" t="inlineStr">
        <is>
          <t>招生</t>
        </is>
      </c>
      <c r="C3408" s="7" t="n"/>
      <c r="D3408" s="14" t="n">
        <v>42627</v>
      </c>
      <c r="E3408" s="7" t="inlineStr">
        <is>
          <t>106學年度碩士班、博士班甄試入學招生公告</t>
        </is>
      </c>
      <c r="F3408" s="7" t="inlineStr">
        <is>
          <t>106學年度碩士班、博士班甄試入學招生公告</t>
        </is>
      </c>
      <c r="G3408" s="7" t="inlineStr">
        <is>
          <t>106學年度碩士班、博士班甄試入學招生公告</t>
        </is>
      </c>
      <c r="H3408" s="7" t="inlineStr">
        <is>
          <t>http://pdc.adm.ncu.edu.tw/postM/post/adm/1050914_1.pdf</t>
        </is>
      </c>
      <c r="I3408" s="7" t="n"/>
      <c r="J3408" s="7" t="n"/>
      <c r="K3408" s="7" t="n"/>
      <c r="L3408" s="7" t="n"/>
      <c r="M3408" s="7" t="inlineStr">
        <is>
          <t>https://www.phy.ncu.edu.tw/news/106%e5%ad%b8%e5%b9%b4%e5%ba%a6%e7%a2%a9%e5%a3%ab%e7%8f%ad%e3%80%81%e5%8d%9a%e5%a3%ab%e7%8f%ad%e7%94%84%e8%a9%a6%e5%85%a5%e5%ad%b8%e6%8b%9b%e7%94%9f%e5%85%ac%e5%91%8a/</t>
        </is>
      </c>
      <c r="N3408" s="7" t="inlineStr">
        <is>
          <t>許慧君</t>
        </is>
      </c>
    </row>
    <row r="3409" ht="261" customHeight="1">
      <c r="A3409" s="7">
        <f>TRUE()</f>
        <v/>
      </c>
      <c r="B3409" s="7" t="inlineStr">
        <is>
          <t>演講</t>
        </is>
      </c>
      <c r="C3409" s="7" t="n"/>
      <c r="D3409" s="14" t="n">
        <v>42626</v>
      </c>
      <c r="E3409" s="7" t="inlineStr">
        <is>
          <t>Colloquium20160920-Information and Thermodynamics:Experimental verification of Landauer's principle</t>
        </is>
      </c>
      <c r="F3409" s="9" t="inlineStr">
        <is>
          <t>Colloquium
Department of Physics, NCU
Information and Thermodynamics:Experimental verification of Landauer's principle
Speaker
Prof. Yonggun Jun (田溶根)
Department of Physics, NCU
Date 2016.09.20(Tue)
Time 14:00
Place S4-625
Abstract:
Landauer's principle states that an irreversible logical operation must dissipate energy into heat, no matter how slowly it is performed. For example, to ''reset to 1" of a memory bit that can be in state 0 or 1 requires at least kTln2 of work, which is called Landauer's bound. In this talk, I will present experimental verification of this theory using an electrophoretic feedback trap that is able to create the time-dependent double-well potential in space. A colloidal particle starts from left (0) or right (1) well and ends up the right well. In this process, we found that the work required to reduce the number of possible system states by a factor of two gradually approaches to kTln2 as the processing time increases. By contrast, I have also shown that similar manipulations that do not reduce the number of system states require no work when done infinitely slowly.</t>
        </is>
      </c>
      <c r="G3409" s="7" t="n"/>
      <c r="H3409" s="7" t="n"/>
      <c r="I3409" s="7" t="n"/>
      <c r="J3409" s="7" t="n"/>
      <c r="K3409" s="7" t="n"/>
      <c r="L3409" s="7" t="n"/>
      <c r="M3409" s="7" t="inlineStr">
        <is>
          <t>https://www.phy.ncu.edu.tw/news/colloquium20160920-information-and-thermodynamicsexperimental-verification-of-landauers-principle/</t>
        </is>
      </c>
      <c r="N3409" s="7" t="inlineStr">
        <is>
          <t>許慧君</t>
        </is>
      </c>
    </row>
    <row r="3410" ht="92" customHeight="1">
      <c r="A3410" s="7">
        <f>TRUE()</f>
        <v/>
      </c>
      <c r="B3410" s="7" t="inlineStr">
        <is>
          <t>其他</t>
        </is>
      </c>
      <c r="C3410" s="7" t="n"/>
      <c r="D3410" s="14" t="n">
        <v>42626</v>
      </c>
      <c r="E3410" s="7" t="inlineStr">
        <is>
          <t>受理報名～2016海峽兩岸大學生科技文化交流活動報名表</t>
        </is>
      </c>
      <c r="F3410" s="9" t="inlineStr">
        <is>
          <t>活動時間：2016/12/7（三）~2016/12/11（日）
地點：大陸廣州
報名截止日：9/26（一）
參加對象：大三～大四學生共計6人
補助：機票費(生活費由邀請單位支付)
PS：報名人數如超過6人，由系上決定參加人選，再另行通知。
105海峽兩岸大學生科技文化交流活動報名表  105家長同意書</t>
        </is>
      </c>
      <c r="G3410" s="7" t="inlineStr">
        <is>
          <t>105海峽兩岸大學生科技文化交流活動報名表</t>
        </is>
      </c>
      <c r="H3410" s="7" t="inlineStr">
        <is>
          <t>http://www.phy.ncu.edu.tw/wp-content/uploads/2016/09/104海峽兩岸大學生科技文化交流活動報名表.doc</t>
        </is>
      </c>
      <c r="I3410" s="7" t="inlineStr">
        <is>
          <t>105家長同意書</t>
        </is>
      </c>
      <c r="J3410" s="7" t="inlineStr">
        <is>
          <t>http://www.phy.ncu.edu.tw/wp-content/uploads/2016/09/105家長同意書.pdf</t>
        </is>
      </c>
      <c r="K3410" s="7" t="n"/>
      <c r="L3410" s="7" t="n"/>
      <c r="M3410" s="7" t="inlineStr">
        <is>
          <t>https://www.phy.ncu.edu.tw/news/%e5%8f%97%e7%90%86%e5%a0%b1%e5%90%8d%ef%bd%9e2016%e6%b5%b7%e5%b3%bd%e5%85%a9%e5%b2%b8%e5%a4%a7%e5%ad%b8%e7%94%9f%e7%a7%91%e6%8a%80%e6%96%87%e5%8c%96%e4%ba%a4%e6%b5%81%e6%b4%bb%e5%8b%95%e5%a0%b1/</t>
        </is>
      </c>
      <c r="N3410" s="7" t="inlineStr">
        <is>
          <t>劉怡貞</t>
        </is>
      </c>
    </row>
    <row r="3411" ht="79" customHeight="1">
      <c r="A3411" s="7">
        <f>TRUE()</f>
        <v/>
      </c>
      <c r="B3411" s="7" t="inlineStr">
        <is>
          <t>其他</t>
        </is>
      </c>
      <c r="C3411" s="7" t="n"/>
      <c r="D3411" s="14" t="n">
        <v>42626</v>
      </c>
      <c r="E3411" s="7" t="inlineStr">
        <is>
          <t>研究所同學(非新生)領取註冊貼紙</t>
        </is>
      </c>
      <c r="F3411" s="9" t="inlineStr">
        <is>
          <t>學生可於本校首頁 Portal 入口進入-&gt;學生相關服務-&gt;學籍成績服務→學生學籍成績→ [註冊查詢]中查詢個人註冊現況。
註冊程序
http://pdc.adm.ncu.edu.tw/postM/post/reg/1050801_2.pdf
碩士班同學已完成註冊程序者，請和碩二班代黃宇軒(房號407.分機65301)領取註冊貼紙。
博士班同學已完成註冊程序者，請和系辦許小姐領取註冊貼紙。</t>
        </is>
      </c>
      <c r="G3411" s="7" t="inlineStr">
        <is>
          <t>http://pdc.adm.ncu.edu.tw/postM/post/reg/1050801_2.pdf</t>
        </is>
      </c>
      <c r="H3411" s="7" t="inlineStr">
        <is>
          <t>http://pdc.adm.ncu.edu.tw/postM/post/reg/1050801_2.pdf</t>
        </is>
      </c>
      <c r="I3411" s="7" t="n"/>
      <c r="J3411" s="7" t="n"/>
      <c r="K3411" s="7" t="n"/>
      <c r="L3411" s="7" t="n"/>
      <c r="M3411" s="7" t="inlineStr">
        <is>
          <t>https://www.phy.ncu.edu.tw/news/%e7%a0%94%e7%a9%b6%e6%89%80%e5%90%8c%e5%ad%b8%e9%a0%98%e5%8f%96%e8%a8%bb%e5%86%8a%e8%b2%bc%e7%b4%99/</t>
        </is>
      </c>
      <c r="N3411" s="7" t="inlineStr">
        <is>
          <t>許慧君</t>
        </is>
      </c>
    </row>
    <row r="3412">
      <c r="A3412" s="7">
        <f>TRUE()</f>
        <v/>
      </c>
      <c r="B3412" s="7" t="inlineStr">
        <is>
          <t>其他</t>
        </is>
      </c>
      <c r="C3412" s="7" t="n"/>
      <c r="D3412" s="14" t="n">
        <v>42623</v>
      </c>
      <c r="E3412" s="7" t="inlineStr">
        <is>
          <t>Schedule for(2016 NCU English Proficiency Test for New Graduate Students)</t>
        </is>
      </c>
      <c r="F3412" s="7" t="inlineStr">
        <is>
          <t>[:en]http://pdc.adm.ncu.edu.tw/postM/post/adm/1050909_2.pdf[:]</t>
        </is>
      </c>
      <c r="G3412" s="7" t="inlineStr">
        <is>
          <t>http://pdc.adm.ncu.edu.tw/postM/post/adm/1050909_2.pdf</t>
        </is>
      </c>
      <c r="H3412" s="7" t="inlineStr">
        <is>
          <t>http://pdc.adm.ncu.edu.tw/postM/post/adm/1050909_2.pdf</t>
        </is>
      </c>
      <c r="I3412" s="7" t="n"/>
      <c r="J3412" s="7" t="n"/>
      <c r="K3412" s="7" t="n"/>
      <c r="L3412" s="7" t="n"/>
      <c r="M3412" s="7" t="inlineStr">
        <is>
          <t>https://www.phy.ncu.edu.tw/news/schedule-for2016-ncu-english-proficiency-test-for-new-graduate-students/</t>
        </is>
      </c>
      <c r="N3412" s="7" t="inlineStr">
        <is>
          <t>許慧君</t>
        </is>
      </c>
    </row>
    <row r="3413">
      <c r="A3413" s="7">
        <f>TRUE()</f>
        <v/>
      </c>
      <c r="B3413" s="7" t="inlineStr">
        <is>
          <t>其他</t>
        </is>
      </c>
      <c r="C3413" s="7" t="n"/>
      <c r="D3413" s="14" t="n">
        <v>42623</v>
      </c>
      <c r="E3413" s="7" t="inlineStr">
        <is>
          <t>碩一新生英文能力鑑定考試</t>
        </is>
      </c>
      <c r="F3413" s="7" t="inlineStr">
        <is>
          <t>http://pdc.adm.ncu.edu.tw/postM/post/adm/1050909_1.pdf</t>
        </is>
      </c>
      <c r="G3413" s="7" t="inlineStr">
        <is>
          <t>http://pdc.adm.ncu.edu.tw/postM/post/adm/1050909_1.pdf</t>
        </is>
      </c>
      <c r="H3413" s="7" t="inlineStr">
        <is>
          <t>http://pdc.adm.ncu.edu.tw/postM/post/adm/1050909_1.pdf</t>
        </is>
      </c>
      <c r="I3413" s="7" t="n"/>
      <c r="J3413" s="7" t="n"/>
      <c r="K3413" s="7" t="n"/>
      <c r="L3413" s="7" t="n"/>
      <c r="M3413" s="7" t="inlineStr">
        <is>
          <t>https://www.phy.ncu.edu.tw/news/%e7%a2%a9%e4%b8%80%e6%96%b0%e7%94%9f%e8%8b%b1%e6%96%87%e8%83%bd%ef%a6%8a%e9%91%91%e5%ae%9a%e8%80%83%e8%a9%a6-2/</t>
        </is>
      </c>
      <c r="N3413" s="7" t="inlineStr">
        <is>
          <t>許慧君</t>
        </is>
      </c>
    </row>
    <row r="3414">
      <c r="A3414" s="7">
        <f>TRUE()</f>
        <v/>
      </c>
      <c r="B3414" s="7" t="inlineStr">
        <is>
          <t>其他</t>
        </is>
      </c>
      <c r="C3414" s="7" t="n"/>
      <c r="D3414" s="14" t="n">
        <v>42623</v>
      </c>
      <c r="E3414" s="7" t="inlineStr">
        <is>
          <t>物理系分機通訊錄1050908更新</t>
        </is>
      </c>
      <c r="F3414" s="7" t="inlineStr">
        <is>
          <t>物理系分機通訊錄</t>
        </is>
      </c>
      <c r="G3414" s="7" t="inlineStr">
        <is>
          <t>物理系分機通訊錄</t>
        </is>
      </c>
      <c r="H3414" s="7" t="inlineStr">
        <is>
          <t>http://www.phy.ncu.edu.tw/wp-content/uploads/2016/09/物理系通訊錄-1.pdf</t>
        </is>
      </c>
      <c r="I3414" s="7" t="n"/>
      <c r="J3414" s="7" t="n"/>
      <c r="K3414" s="7" t="n"/>
      <c r="L3414" s="7" t="n"/>
      <c r="M3414" s="7" t="inlineStr">
        <is>
          <t>https://www.phy.ncu.edu.tw/news/%e7%89%a9%e7%90%86%e7%b3%bb%e5%88%86%e6%a9%9f%e9%80%9a%e8%a8%8a%e9%8c%84/</t>
        </is>
      </c>
      <c r="N3414" s="7" t="inlineStr">
        <is>
          <t>許慧君</t>
        </is>
      </c>
    </row>
    <row r="3415" ht="196" customHeight="1">
      <c r="A3415" s="7">
        <f>TRUE()</f>
        <v/>
      </c>
      <c r="B3415" s="7" t="inlineStr">
        <is>
          <t>其他</t>
        </is>
      </c>
      <c r="C3415" s="7" t="n"/>
      <c r="D3415" s="14" t="n">
        <v>42621</v>
      </c>
      <c r="E3415" s="7" t="inlineStr">
        <is>
          <t>105學年度大學部導師分配</t>
        </is>
      </c>
      <c r="F3415" s="9" t="inlineStr">
        <is>
          <t>【105學年度大學部導師分配】
1) 請大三學生於9/13 (二)11:30 至625室集合，登記導師。以登記順序為主，額滿為止。
2) 大二轉系生/轉學生請任選一位大二導師。若因補修大一實驗課，認為與大一導師較為熟悉，經導師委員會召集人及導師本人同意，可由大一導師擔任導師。
3) 延畢生請任選一位大四導師，逾期未登記則由系辦分配。
 請轉系/轉學生/延畢生於9/23 (週五)前至系辦登記。
*105學年度導師名單：
1) 大一：伊林、羅健榮、郭家銘；
2) 大二：陳永富、溫偉源、陳俞融；
3) 大三：薛雅薇、粘正勳、田溶根+陳宣毅；
4) 大四：李紀倫(帶原鄭王曜老師之導生)、唐毓慧、徐翰。
*導生分配方式：
1) 一、二年級學生由「實驗物理」課程三位授課老師擔任導師，導生則以修課學生為主。
2) 三年級學生就已指定之導師中自由選擇登記。
3) 學生於修業期間，原則上一、二年級時同一位導師，三、四年級時同一位導師。</t>
        </is>
      </c>
      <c r="G3415" s="7" t="n"/>
      <c r="H3415" s="7" t="n"/>
      <c r="I3415" s="7" t="n"/>
      <c r="J3415" s="7" t="n"/>
      <c r="K3415" s="7" t="n"/>
      <c r="L3415" s="7" t="n"/>
      <c r="M3415" s="7" t="inlineStr">
        <is>
          <t>https://www.phy.ncu.edu.tw/news/105%e5%ad%b8%e5%b9%b4%e5%ba%a6%e5%a4%a7%e5%ad%b8%e9%83%a8%e5%b0%8e%e5%b8%ab%e5%88%86%e9%85%8d/</t>
        </is>
      </c>
      <c r="N3415" s="7" t="inlineStr">
        <is>
          <t>吳菁穗</t>
        </is>
      </c>
    </row>
    <row r="3416" ht="105" customHeight="1">
      <c r="A3416" s="7">
        <f>TRUE()</f>
        <v/>
      </c>
      <c r="B3416" s="7" t="inlineStr">
        <is>
          <t>其他</t>
        </is>
      </c>
      <c r="C3416" s="7" t="n"/>
      <c r="D3416" s="14" t="n">
        <v>42621</v>
      </c>
      <c r="E3416" s="7" t="inlineStr">
        <is>
          <t>105-1 專題類課程選課公告</t>
        </is>
      </c>
      <c r="F3416" s="9" t="inlineStr">
        <is>
          <t>中央大學物理系105學年度第一學期 專題類課程選課公告
對象：本學期欲修習專題類課程之大學生及碩、博士生。
請以實驗室為單位，每一實驗室派一代表至物理系辦公室吳小姐處，領取「專題類課程指導教授同意書」；
相同指導教授者請統一填寫於同一張表內（大學部與碩博士生分開）；
請交由指導教授簽名後繳回系辦，憑單發放密碼卡！
領取密碼卡日期：自09/06（二）起
課程加選截止日期：09/19（一）</t>
        </is>
      </c>
      <c r="G3416" s="7" t="n"/>
      <c r="H3416" s="7" t="n"/>
      <c r="I3416" s="7" t="n"/>
      <c r="J3416" s="7" t="n"/>
      <c r="K3416" s="7" t="n"/>
      <c r="L3416" s="7" t="n"/>
      <c r="M3416" s="7" t="inlineStr">
        <is>
          <t>https://www.phy.ncu.edu.tw/news/105-1-%e5%b0%88%e9%a1%8c%e9%a1%9e%e8%aa%b2%e7%a8%8b%e9%81%b8%e8%aa%b2%e5%85%ac%e5%91%8a/</t>
        </is>
      </c>
      <c r="N3416" s="7" t="inlineStr">
        <is>
          <t>吳菁穗</t>
        </is>
      </c>
    </row>
    <row r="3417" ht="118" customHeight="1">
      <c r="A3417" s="7">
        <f>TRUE()</f>
        <v/>
      </c>
      <c r="B3417" s="7" t="inlineStr">
        <is>
          <t>演講</t>
        </is>
      </c>
      <c r="C3417" s="7" t="n"/>
      <c r="D3417" s="14" t="n">
        <v>42620</v>
      </c>
      <c r="E3417" s="7" t="inlineStr">
        <is>
          <t>Colloquium20160913-高C/P值之研究生生活</t>
        </is>
      </c>
      <c r="F3417" s="9" t="inlineStr">
        <is>
          <t>Colloquium
Department of Physics, NCU
高C/P值之研究生生活
Speaker
林佳儀心理師
多校兼任諮商心理師
Date 2016.09.13(Tue)
Time 14:00
Place S4-625</t>
        </is>
      </c>
      <c r="G3417" s="7" t="n"/>
      <c r="H3417" s="7" t="n"/>
      <c r="I3417" s="7" t="n"/>
      <c r="J3417" s="7" t="n"/>
      <c r="K3417" s="7" t="n"/>
      <c r="L3417" s="7" t="n"/>
      <c r="M3417" s="7" t="inlineStr">
        <is>
          <t>https://www.phy.ncu.edu.tw/news/colloquium20160913-%e9%ab%98cp%e5%80%bc%e4%b9%8b%e7%a0%94%e7%a9%b6%e7%94%9f%e7%94%9f%e6%b4%bb/</t>
        </is>
      </c>
      <c r="N3417" s="7" t="inlineStr">
        <is>
          <t>許慧君</t>
        </is>
      </c>
    </row>
    <row r="3418" ht="79" customHeight="1">
      <c r="A3418" s="7">
        <f>TRUE()</f>
        <v/>
      </c>
      <c r="B3418" s="7" t="inlineStr">
        <is>
          <t>其他</t>
        </is>
      </c>
      <c r="C3418" s="7" t="n"/>
      <c r="D3418" s="14" t="n">
        <v>42619</v>
      </c>
      <c r="E3418" s="7" t="inlineStr">
        <is>
          <t>105學年度第1學期「國立中央大學清寒學生就學獎勵補助」授理申請</t>
        </is>
      </c>
      <c r="F3418" s="9" t="inlineStr">
        <is>
          <t>國立中央大學清寒學生就學獎勵補助辦法
有意申請105-1清寒學生就學獎勵補助者
請備妥相關申請文件於9/30(五)前送物理系辦許小姐
相關申請文件請參閱附件
申請表請至本校入口網站https://portal.ncu.edu.tw/ - 學生相關服務 - 生活助學服務 - 獎助學金暨工讀管理系統</t>
        </is>
      </c>
      <c r="G3418" s="7" t="inlineStr">
        <is>
          <t>國立中央大學清寒學生就學獎勵補助辦法</t>
        </is>
      </c>
      <c r="H3418" s="7" t="inlineStr">
        <is>
          <t>http://www.phy.ncu.edu.tw/wp-content/uploads/2016/09/國立中央大學清寒學生就學獎勵補助辦法.pdf</t>
        </is>
      </c>
      <c r="I3418" s="7" t="n"/>
      <c r="J3418" s="7" t="n"/>
      <c r="K3418" s="7" t="n"/>
      <c r="L3418" s="7" t="n"/>
      <c r="M3418" s="7" t="inlineStr">
        <is>
          <t>https://www.phy.ncu.edu.tw/news/105%e5%ad%b8%e5%b9%b4%e5%ba%a6%e7%ac%ac1%e5%ad%b8%e6%9c%9f%e3%80%8c%e5%9c%8b%e7%ab%8b%e4%b8%ad%e5%a4%ae%e5%a4%a7%e5%ad%b8%e6%b8%85%e5%af%92%e5%ad%b8%e7%94%9f%e5%b0%b1%e5%ad%b8%e7%8d%8e%e5%8b%b5/</t>
        </is>
      </c>
      <c r="N3418" s="7" t="inlineStr">
        <is>
          <t>許慧君</t>
        </is>
      </c>
    </row>
    <row r="3419" ht="92" customHeight="1">
      <c r="A3419" s="7">
        <f>TRUE()</f>
        <v/>
      </c>
      <c r="B3419" s="7" t="inlineStr">
        <is>
          <t>獎學金</t>
        </is>
      </c>
      <c r="C3419" s="7" t="n"/>
      <c r="D3419" s="14" t="n">
        <v>42619</v>
      </c>
      <c r="E3419" s="7" t="inlineStr">
        <is>
          <t>105學年度第1學期「國立中央大學優秀學生獎學金」授理申請</t>
        </is>
      </c>
      <c r="F3419" s="9" t="inlineStr">
        <is>
          <t>國立中央大學優秀學生獎學金辦法Regulations Governing Scholarship for Outstanding Students
有意申請105-1優秀學生獎學金者
請備妥相關申請文件於9/30(五)前送物理系辦許小姐
相關申請文件請參閱附件
申請表請至本校入口網站https://portal.ncu.edu.tw/ - 學生相關服務 - 生活助學服務 - 獎助學金暨工讀管理系統</t>
        </is>
      </c>
      <c r="G3419" s="7" t="inlineStr">
        <is>
          <t>國立中央大學優秀學生獎學金辦法Regulations Governing Scholarship for Outstan</t>
        </is>
      </c>
      <c r="H3419" s="7" t="inlineStr">
        <is>
          <t>http://www.phy.ncu.edu.tw/wp-content/uploads/2016/09/國立中央大學優秀學生獎學金辦法Regulations-Governing-Scholarship-for-Outstanding-Students.pdf</t>
        </is>
      </c>
      <c r="I3419" s="7" t="n"/>
      <c r="J3419" s="7" t="n"/>
      <c r="K3419" s="7" t="n"/>
      <c r="L3419" s="7" t="n"/>
      <c r="M3419" s="7" t="inlineStr">
        <is>
          <t>https://www.phy.ncu.edu.tw/news/105%e5%ad%b8%e5%b9%b4%e5%ba%a6%e7%ac%ac1%e5%ad%b8%e6%9c%9f%e3%80%8c%e5%9c%8b%e7%ab%8b%e4%b8%ad%e5%a4%ae%e5%a4%a7%e5%ad%b8%e5%84%aa%e7%a7%80%e5%ad%b8%e7%94%9f%e7%8d%8e%e5%ad%b8%e9%87%91%e3%80%8d/</t>
        </is>
      </c>
      <c r="N3419" s="7" t="inlineStr">
        <is>
          <t>許慧君</t>
        </is>
      </c>
    </row>
    <row r="3420" ht="144" customHeight="1">
      <c r="A3420" s="7">
        <f>TRUE()</f>
        <v/>
      </c>
      <c r="B3420" s="7" t="inlineStr">
        <is>
          <t>獎學金</t>
        </is>
      </c>
      <c r="C3420" s="7" t="n"/>
      <c r="D3420" s="14" t="n">
        <v>42618</v>
      </c>
      <c r="E3420" s="7" t="inlineStr">
        <is>
          <t>105學年度「物理學系王立文女士獎學金」受理申請公告</t>
        </is>
      </c>
      <c r="F3420" s="9" t="inlineStr">
        <is>
          <t>◎申請對象：物理系大學部學生
◎名額：3名（每名5萬）
◎受理期間：即日起 ～ 9/30（五）前至本校入口網站https://portal.ncu.edu.tw/-獎學金申請系統填寫申請，備齊所需相關資料繳交系辦。
獎學金申請審查需繳驗資料
申請表乙份。國立中央大學物理學系王立文女士獎學金申請表
歷年成績單乙份。
自傳乙份，內含在學階段學習心路歷程、未來願景目標。
獎助學金申請已於9月5日於本校獎學金申請系統上架公告。
實施辦法詳見本系網頁最新消息或本校獎學金申請系統。
國立中央大學物理學系王立文女士獎學金辦法1050902系務會議通過</t>
        </is>
      </c>
      <c r="G3420" s="7" t="inlineStr">
        <is>
          <t>國立中央大學物理學系王立文女士獎學金申請表</t>
        </is>
      </c>
      <c r="H3420" s="7" t="inlineStr">
        <is>
          <t>http://www.phy.ncu.edu.tw/wp-content/uploads/2016/09/國立中央大學物理學系王立文女士獎學金申請表.doc</t>
        </is>
      </c>
      <c r="I3420" s="7" t="inlineStr">
        <is>
          <t>國立中央大學物理學系王立文女士獎學金辦法1050902系務會議通過</t>
        </is>
      </c>
      <c r="J3420" s="7" t="inlineStr">
        <is>
          <t>http://www.phy.ncu.edu.tw/wp-content/uploads/2016/09/國立中央大學物理學系王立文女士獎學金辦法1050902系務會議通過.pdf</t>
        </is>
      </c>
      <c r="K3420" s="7" t="n"/>
      <c r="L3420" s="7" t="n"/>
      <c r="M3420" s="7" t="inlineStr">
        <is>
          <t>https://www.phy.ncu.edu.tw/news/%e7%89%a9%e7%90%86%e5%ad%b8%e7%b3%bb%e7%8e%8b%e7%ab%8b%e6%96%87%e5%a5%b3%e5%a3%ab%e7%8d%8e%e5%ad%b8%e9%87%91%e5%8f%97%e7%90%86%e7%94%b3%e8%ab%8b%e5%85%ac%e5%91%8a/</t>
        </is>
      </c>
      <c r="N3420" s="7" t="inlineStr">
        <is>
          <t>許慧君</t>
        </is>
      </c>
    </row>
    <row r="3421">
      <c r="A3421" s="7">
        <f>TRUE()</f>
        <v/>
      </c>
      <c r="B3421" s="7" t="inlineStr">
        <is>
          <t>其他</t>
        </is>
      </c>
      <c r="C3421" s="7" t="n"/>
      <c r="D3421" s="14" t="n">
        <v>42618</v>
      </c>
      <c r="E3421" s="7" t="inlineStr">
        <is>
          <t>開學期間系所辦代收上課用書籍注意事項(各班級代訂書籍同學，請務必注意!)</t>
        </is>
      </c>
      <c r="F3421" s="7" t="inlineStr">
        <is>
          <t>各班級代訂書籍同學，請務必注意!</t>
        </is>
      </c>
      <c r="G3421" s="7" t="inlineStr">
        <is>
          <t>http://www.phy.ncu.edu.tw/wp-content/uploads/2016/09/開學系所辦代收</t>
        </is>
      </c>
      <c r="H3421" s="7" t="inlineStr">
        <is>
          <t>http://www.phy.ncu.edu.tw/wp-content/uploads/2016/09/開學系所辦代收上課用書籍注意事項.jpg</t>
        </is>
      </c>
      <c r="I3421" s="7" t="n"/>
      <c r="J3421" s="7" t="n"/>
      <c r="K3421" s="7" t="n"/>
      <c r="L3421" s="7" t="n"/>
      <c r="M3421" s="7" t="inlineStr">
        <is>
          <t>https://www.phy.ncu.edu.tw/news/%e9%96%8b%e5%ad%b8%e6%9c%9f%e9%96%93%e7%b3%bb%e6%89%80%e8%be%a6%e4%bb%a3%e6%94%b6%e4%b8%8a%e8%aa%b2%e7%94%a8%e6%9b%b8%e7%b1%8d%e6%b3%a8%e6%84%8f%e4%ba%8b%e9%a0%85%e5%90%84%e7%8f%ad%e7%b4%9a%e4%bb%a3/</t>
        </is>
      </c>
      <c r="N3421" s="7" t="inlineStr">
        <is>
          <t>劉怡貞</t>
        </is>
      </c>
    </row>
    <row r="3422" ht="66" customHeight="1">
      <c r="A3422" s="7">
        <f>TRUE()</f>
        <v/>
      </c>
      <c r="B3422" s="7" t="inlineStr">
        <is>
          <t>其他</t>
        </is>
      </c>
      <c r="C3422" s="7" t="n"/>
      <c r="D3422" s="14" t="n">
        <v>42618</v>
      </c>
      <c r="E3422" s="7" t="inlineStr">
        <is>
          <t>105學年度碩士班新生說明會</t>
        </is>
      </c>
      <c r="F3422" s="9" t="inlineStr">
        <is>
          <t>物理系/生物物理碩士班
105學年度碩士班新生說明會
時間：105.09.13(二)13:20-13:50
地點：健雄館六樓625教室
內容：選班代、發放門禁卡、學生證(已完成註冊程序者)、相關新生注意事項說明…等</t>
        </is>
      </c>
      <c r="G3422" s="7" t="n"/>
      <c r="H3422" s="7" t="n"/>
      <c r="I3422" s="7" t="n"/>
      <c r="J3422" s="7" t="n"/>
      <c r="K3422" s="7" t="n"/>
      <c r="L3422" s="7" t="n"/>
      <c r="M3422" s="7" t="inlineStr">
        <is>
          <t>https://www.phy.ncu.edu.tw/news/105%e5%ad%b8%e5%b9%b4%e5%ba%a6%e7%a2%a9%e5%a3%ab%e7%8f%ad%e6%96%b0%e7%94%9f%e8%aa%aa%e6%98%8e%e6%9c%83/</t>
        </is>
      </c>
      <c r="N3422" s="7" t="inlineStr">
        <is>
          <t>許慧君</t>
        </is>
      </c>
    </row>
    <row r="3423" ht="381" customHeight="1">
      <c r="A3423" s="7">
        <f>TRUE()</f>
        <v/>
      </c>
      <c r="B3423" s="7" t="inlineStr">
        <is>
          <t>演講</t>
        </is>
      </c>
      <c r="C3423" s="7" t="n"/>
      <c r="D3423" s="14" t="n">
        <v>42616</v>
      </c>
      <c r="E3423" s="7" t="inlineStr">
        <is>
          <t>Talk-20160912-Experimental studies of vibrational modes in a 2D amorphous solid</t>
        </is>
      </c>
      <c r="F3423" s="9" t="inlineStr">
        <is>
          <t>Department of Physics, NCU
Title
Experimental studies of vibrational modes in a 2D amorphous solid
Speaker
Prof. Jie Zhang (張潔教授)
Shanghai Jiao Tong University
Date 2016.09.12 (Mon.)
Time 15:30
Place S4-625
Abstract
Boson peak, the excess states over Debye’s density of states (DOS) for the lower frequency regime, is widely studied ranging from microscopic scale to macroscopic scale. Despite a variety of theoretical and numerical models trying to explain this anomalous behavior, the nature of BP is still a mystery. Here we experimentally study the origin of the boson peak in a 2D disordered granular system composed of the photo-elastic disks. Using the compressional system and the normal modes analysis, we show that the BP extracted from the granular experiments has a remarkably similar shape compared with what has been reported in the molecular glasses. In addition, we have confirmed that the spatial distribution of modes have a quantitative change across the BP, which is consistent with literatures. By fitting the self-correlations of the transverse and longitudinal modes for all the frequencies using a freely damped harmonic oscillator, we find a strong dispersion near BP for the transverse wave, while a linear dispersion for the longitudinal wave, which suggests that the BP is original from the scattering of the transverse wave when its wave length is comparable to the intrinsic length scale of the system. What’s more, we analyze the local bulk modulus and shear modulus, and find that the negative local shear modulus exist below a length scale after considering the non-affine components, which is consistent with the wave length of the transverse wave quantitatively and is just the intrinsic length scale. Finally, the correlation between the non-affine local shear modulus and the low-frequency modes further verifies that the non-affine components of the local shear modulus play a key role for the boson peak.</t>
        </is>
      </c>
      <c r="G3423" s="7" t="n"/>
      <c r="H3423" s="7" t="n"/>
      <c r="I3423" s="7" t="n"/>
      <c r="J3423" s="7" t="n"/>
      <c r="K3423" s="7" t="n"/>
      <c r="L3423" s="7" t="n"/>
      <c r="M3423" s="7" t="inlineStr">
        <is>
          <t>https://www.phy.ncu.edu.tw/news/talk-20160905-experimental-studies-of-vibrational-modes-in-a-2d-amorphous-solid/</t>
        </is>
      </c>
      <c r="N3423" s="7" t="inlineStr">
        <is>
          <t>許慧君</t>
        </is>
      </c>
    </row>
    <row r="3424" ht="235" customHeight="1">
      <c r="A3424" s="7">
        <f>TRUE()</f>
        <v/>
      </c>
      <c r="B3424" s="7" t="inlineStr">
        <is>
          <t>獎學金</t>
        </is>
      </c>
      <c r="C3424" s="7" t="n"/>
      <c r="D3424" s="14" t="n">
        <v>42614</v>
      </c>
      <c r="E3424" s="7" t="inlineStr">
        <is>
          <t>105學年度「宏惠光電獎學金」申請公告</t>
        </is>
      </c>
      <c r="F3424" s="9" t="inlineStr">
        <is>
          <t>宏惠光電獎學金申請辦法
◎申請對象：物理系大學部學生
◎名額：2名（每名6萬，分2學期發放）
◎申請期間：9/2(五) ～ 9/30（五）
◎申請方式：至入口網站https://portal.ncu.edu.tw/-本校獎學金申請系統填寫申請表，備齊所需相關資料繳交系辦。
◎獲獎者，由本系指派每週3-5小時之公共服務。
獎學金申請審查需繳驗資料
申請表乙份。
歷年成績單乙份，前學年每學期總成績需達70分以上，操行成績需達80分以上，且無記過以上處分。
自傳乙份，內含家庭與家境狀況、在學階段學習心路歷程、未來願景目標。
最近三個月內之戶籍謄本。
低收入戶證明(須鄉鎮市公所（含）以上之政府機關發給之正式「低收入戶證明書」正本，此正本之有效期至少須涵蓋申請當月)或前一年度全戶綜合所得稅資料證明清單 (以國稅局資料為準)。若提出不實資料經查屬實，須全數退還原發放單位。)
獎助學金申請已於9月1日於本校獎學金申請系統上架公告。
實施辦法詳見本系網頁最新消息或本校獎學金申請系統。</t>
        </is>
      </c>
      <c r="G3424" s="7" t="inlineStr">
        <is>
          <t>宏惠光電獎學金申請辦法</t>
        </is>
      </c>
      <c r="H3424" s="7" t="inlineStr">
        <is>
          <t>http://www.phy.ncu.edu.tw/wp-content/uploads/2016/09/宏惠光電獎學金申請辦法1021107會議後修正.pdf</t>
        </is>
      </c>
      <c r="I3424" s="7" t="inlineStr">
        <is>
          <t>https://portal.ncu.edu.tw/</t>
        </is>
      </c>
      <c r="J3424" s="7" t="inlineStr">
        <is>
          <t>https://portal.ncu.edu.tw/</t>
        </is>
      </c>
      <c r="K3424" s="7" t="n"/>
      <c r="L3424" s="7" t="n"/>
      <c r="M3424" s="7" t="inlineStr">
        <is>
          <t>https://www.phy.ncu.edu.tw/news/%e5%ae%8f%e6%83%a0%e5%85%89%e9%9b%bb%e7%8d%8e%e5%ad%b8%e9%87%91%e7%94%b3%e8%ab%8b%e5%85%ac%e5%91%8a/</t>
        </is>
      </c>
      <c r="N3424" s="7" t="inlineStr">
        <is>
          <t>許慧君</t>
        </is>
      </c>
    </row>
    <row r="3425" ht="66" customHeight="1">
      <c r="A3425" s="7">
        <f>TRUE()</f>
        <v/>
      </c>
      <c r="B3425" s="7" t="inlineStr">
        <is>
          <t>獎學金</t>
        </is>
      </c>
      <c r="C3425" s="7" t="n"/>
      <c r="D3425" s="14" t="n">
        <v>42614</v>
      </c>
      <c r="E3425" s="7" t="inlineStr">
        <is>
          <t>105學年度「物理學系上詮光纖獎學金」受理申請公告FOCI scholarship  application Notice</t>
        </is>
      </c>
      <c r="F3425" s="9" t="inlineStr">
        <is>
          <t>上銓光纖獎學金受理申請公告(FOCI scholarship application Notice for the 105 academic year)
上詮光纖獎學金辦法(FOCI Scholarship Application Procedure)
上詮光纖獎學金申請表(FOCI scholarship application form for financial assistance for students studying abroad) (word file )</t>
        </is>
      </c>
      <c r="G3425" s="7" t="inlineStr">
        <is>
          <t>上銓光纖獎學金受理申請公告(FOCI scholarship application Notice for the 10</t>
        </is>
      </c>
      <c r="H3425" s="7" t="inlineStr">
        <is>
          <t>http://www.phy.ncu.edu.tw/wp-content/uploads/2016/09/國立中央大學物理學系上銓光纖獎學金受理申請公告FOCI-scholarship-application-Notice-for-the-105-academic-year.pdf</t>
        </is>
      </c>
      <c r="I3425" s="7" t="inlineStr">
        <is>
          <t>上詮光纖獎學金辦法(FOCI Scholarship Application Procedure)</t>
        </is>
      </c>
      <c r="J3425" s="7" t="inlineStr">
        <is>
          <t>http://www.phy.ncu.edu.tw/wp-content/uploads/2016/09/國立中央大學物理學系上詮光纖獎學金辦法FOCI-Scholarship-Application-Procedure.pdf</t>
        </is>
      </c>
      <c r="K3425" s="7" t="inlineStr">
        <is>
          <t>上詮光纖獎學金申請表(FOCI scholarship application form for financial a</t>
        </is>
      </c>
      <c r="L3425" s="7" t="inlineStr">
        <is>
          <t>http://www.phy.ncu.edu.tw/wp-content/uploads/2016/09/國立中央大學物理學系上詮光纖獎學金申請表FOCI-scholarship-application-form-for-financial-assistance-for-students-studying-abroad.pdf</t>
        </is>
      </c>
      <c r="M3425" s="7" t="inlineStr">
        <is>
          <t>https://www.phy.ncu.edu.tw/news/105%e5%ad%b8%e5%b9%b4%e5%ba%a6%e7%89%a9%e7%90%86%e5%ad%b8%e7%b3%bb%e4%b8%8a%e8%a9%ae%e5%85%89%e7%ba%96%e7%8d%8e%e5%ad%b8%e9%87%91%e5%8f%97%e7%90%86%e7%94%b3%e8%ab%8b%e5%85%ac%e5%91%8afoci-scholarship/</t>
        </is>
      </c>
      <c r="N3425" s="7" t="inlineStr">
        <is>
          <t>許慧君</t>
        </is>
      </c>
    </row>
    <row r="3426" ht="66" customHeight="1">
      <c r="A3426" s="7">
        <f>TRUE()</f>
        <v/>
      </c>
      <c r="B3426" s="7" t="inlineStr">
        <is>
          <t>其他</t>
        </is>
      </c>
      <c r="C3426" s="7" t="n"/>
      <c r="D3426" s="14" t="n">
        <v>42614</v>
      </c>
      <c r="E3426" s="7" t="inlineStr">
        <is>
          <t>本(健雄)館地下室蓄水池及頂樓水塔清洗作業</t>
        </is>
      </c>
      <c r="F3426" s="9" t="inlineStr">
        <is>
          <t>本(健雄)館地下室蓄水池及頂樓水塔清洗作業，敬請配合!
時間 : 105年09月11日(星期日) 09：00至17：00
本棟自來水及地下水屆時將停止供水，
實驗室儀器設備需用水者請留意，
廁所用水請儲水備用。</t>
        </is>
      </c>
      <c r="G3426" s="7" t="n"/>
      <c r="H3426" s="7" t="n"/>
      <c r="I3426" s="7" t="n"/>
      <c r="J3426" s="7" t="n"/>
      <c r="K3426" s="7" t="n"/>
      <c r="L3426" s="7" t="n"/>
      <c r="M3426" s="7" t="inlineStr">
        <is>
          <t>https://www.phy.ncu.edu.tw/news/%e6%9c%ac%e5%81%a5%e9%9b%84%e9%a4%a8%e5%9c%b0%e4%b8%8b%e5%ae%a4%e8%93%84%e6%b0%b4%e6%b1%a0%e5%8f%8a%e9%a0%82%e6%a8%93%e6%b0%b4%e5%a1%94%e6%b8%85%e6%b4%97%e4%bd%9c%e6%a5%ad/</t>
        </is>
      </c>
      <c r="N3426" s="7" t="inlineStr">
        <is>
          <t>許慧君</t>
        </is>
      </c>
    </row>
    <row r="3427" ht="273" customHeight="1">
      <c r="A3427" s="7">
        <f>TRUE()</f>
        <v/>
      </c>
      <c r="B3427" s="7" t="inlineStr">
        <is>
          <t>其他</t>
        </is>
      </c>
      <c r="C3427" s="7" t="n"/>
      <c r="D3427" s="14" t="n">
        <v>42613</v>
      </c>
      <c r="E3427" s="7" t="inlineStr">
        <is>
          <t>105學年度博士班、在職專(學分)班汽車通行證領證須知</t>
        </is>
      </c>
      <c r="F3427" s="9" t="inlineStr">
        <is>
          <t>公告日期：2016-08-30         公告單位：駐校警衛隊
一博士班學生汽車通行證，領證須知:
1.博士班汽車通行證，因本梯次申請數量未超250張之限
額，故本梯次有提出申請之同學皆可至警衛室領取通行
證，並繳交證費 汽車:3000元。
2.博班舊生領證時,請攜帶申請本人學生證,以便查驗。
3.新生領證時,請攜帶博班錄取通知單或相關証明。
4.領證時間：自9/1日起至10/9日止(註:在10/9日以後未
來領證之同學,視同放棄由後補同學遞補)除例假日外,
每日上午09:00-11:00 下午14:00-17:00
5.博士班汽車通行證餘額僅剩90張，本隊辦理第二梯次申
請(9/1日起至10/3日止)，申請數量超額、辦理公開抽
籤，請博班同學盡速辦理申請。
二在職專(學分)班學生汽車通行證，領證須知:
1.各系所承辦人,請派員至警衛室統一領取後依名冊發予
學生並簽名。
2.通行證費 汽車:2000元 ,請承辦人統一收齊後連同名冊
繳回駐警隊，並與吳副隊長結算通行証費用。
3.領證時間：自9/1日至9/14日,除例假日外，每日上午
09:00—11:00，下午14:00—17:00
駐警隊 吳澤宗 分機:57119</t>
        </is>
      </c>
      <c r="G3427" s="7" t="n"/>
      <c r="H3427" s="7" t="n"/>
      <c r="I3427" s="7" t="n"/>
      <c r="J3427" s="7" t="n"/>
      <c r="K3427" s="7" t="n"/>
      <c r="L3427" s="7" t="n"/>
      <c r="M3427" s="7" t="inlineStr">
        <is>
          <t>https://www.phy.ncu.edu.tw/news/105%e5%ad%b8%e5%b9%b4%e5%ba%a6%e5%8d%9a%e5%a3%ab%e7%8f%ad%e3%80%81%e5%9c%a8%e8%81%b7%e5%b0%88%e5%ad%b8%e5%88%86%e7%8f%ad%e6%b1%bd%e8%bb%8a%e9%80%9a%e8%a1%8c%e8%ad%89%e9%a0%98%e8%ad%89%e9%a0%88/</t>
        </is>
      </c>
      <c r="N3427" s="7" t="inlineStr">
        <is>
          <t>劉怡貞</t>
        </is>
      </c>
    </row>
    <row r="3428">
      <c r="A3428" s="7">
        <f>TRUE()</f>
        <v/>
      </c>
      <c r="B3428" s="7" t="inlineStr">
        <is>
          <t>其他</t>
        </is>
      </c>
      <c r="C3428" s="7" t="n"/>
      <c r="D3428" s="14" t="n">
        <v>42612</v>
      </c>
      <c r="E3428" s="7" t="inlineStr">
        <is>
          <t>為研究生協會收取會費疑義案</t>
        </is>
      </c>
      <c r="F3428" s="7" t="inlineStr">
        <is>
          <t>http://club.adm.ncu.edu.tw/activity/zh_tw/auth/detail.php?id=6113</t>
        </is>
      </c>
      <c r="G3428" s="7" t="inlineStr">
        <is>
          <t>http://club.adm.ncu.edu.tw/activity/zh_tw/auth/detail.php?id</t>
        </is>
      </c>
      <c r="H3428" s="7" t="inlineStr">
        <is>
          <t>http://club.adm.ncu.edu.tw/activity/zh_tw/auth/detail.php?id=6113</t>
        </is>
      </c>
      <c r="I3428" s="7" t="n"/>
      <c r="J3428" s="7" t="n"/>
      <c r="K3428" s="7" t="n"/>
      <c r="L3428" s="7" t="n"/>
      <c r="M3428" s="7" t="inlineStr">
        <is>
          <t>https://www.phy.ncu.edu.tw/news/%e7%82%ba%e7%a0%94%e7%a9%b6%e7%94%9f%e5%8d%94%e6%9c%83%e6%94%b6%e5%8f%96%e6%9c%83%e8%b2%bb%e7%96%91%e7%be%a9%e6%a1%88/</t>
        </is>
      </c>
      <c r="N3428" s="7" t="inlineStr">
        <is>
          <t>許慧君</t>
        </is>
      </c>
    </row>
    <row r="3429" ht="157" customHeight="1">
      <c r="A3429" s="7">
        <f>TRUE()</f>
        <v/>
      </c>
      <c r="B3429" s="7" t="inlineStr">
        <is>
          <t>其他</t>
        </is>
      </c>
      <c r="C3429" s="7" t="n"/>
      <c r="D3429" s="14" t="n">
        <v>42612</v>
      </c>
      <c r="E3429" s="7" t="inlineStr">
        <is>
          <t>研究生新生之夜(含碩博生與在職生)</t>
        </is>
      </c>
      <c r="F3429" s="9" t="inlineStr">
        <is>
          <t>時間：週五（9/9）晚上六點 (與研究生體檢同一天)
地點：太極銅雕的大草皮
宗旨：在本學年度，研究生協會為了讓新生們
得以更加認識學校、學長姐、
以及屬於研究生的學生自治組織：研究生協會
內容：屆時將有精采的表演外，
同時也有設計有趣的闖關與聯誼活動，
並備有可口的小點心。
國立中央大學研究生協會  誠摯敬邀。
國立中央大學研究生協會全體幹部        敬上
聯絡窗口：國立中央大學研究生協會粉絲專頁
粉專連結：https://www.facebook.com/NCUGSA/</t>
        </is>
      </c>
      <c r="G3429" s="7" t="inlineStr">
        <is>
          <t>https://www.facebook.com/NCUGSA/</t>
        </is>
      </c>
      <c r="H3429" s="7" t="inlineStr">
        <is>
          <t>https://www.facebook.com/NCUGSA/</t>
        </is>
      </c>
      <c r="I3429" s="7" t="n"/>
      <c r="J3429" s="7" t="n"/>
      <c r="K3429" s="7" t="n"/>
      <c r="L3429" s="7" t="n"/>
      <c r="M3429" s="7" t="inlineStr">
        <is>
          <t>https://www.phy.ncu.edu.tw/news/%e7%a0%94%e7%a9%b6%e7%94%9f%e6%96%b0%e7%94%9f%e4%b9%8b%e5%a4%9c%e5%90%ab%e7%a2%a9%e5%8d%9a%e7%94%9f%e8%88%87%e5%9c%a8%e8%81%b7%e7%94%9f/</t>
        </is>
      </c>
      <c r="N3429" s="7" t="inlineStr">
        <is>
          <t>劉怡貞</t>
        </is>
      </c>
    </row>
    <row r="3430" ht="118" customHeight="1">
      <c r="A3430" s="7">
        <f>TRUE()</f>
        <v/>
      </c>
      <c r="B3430" s="7" t="inlineStr">
        <is>
          <t>演講</t>
        </is>
      </c>
      <c r="C3430" s="7" t="n"/>
      <c r="D3430" s="14" t="n">
        <v>42611</v>
      </c>
      <c r="E3430" s="7" t="inlineStr">
        <is>
          <t>Talk-20160905-Stochastic thermodynamic studies of Brownian heat engines</t>
        </is>
      </c>
      <c r="F3430" s="9" t="inlineStr">
        <is>
          <t>Department of Physics, NCU
Title
Stochastic thermodynamic studies of Brownian heat engines
Speaker
Prof. Jae Dong Noh
Department of Physics, University of Seoul
Date 2016.09.05 (Mon.)
Time 10:00
Place S4-625</t>
        </is>
      </c>
      <c r="G3430" s="7" t="n"/>
      <c r="H3430" s="7" t="n"/>
      <c r="I3430" s="7" t="n"/>
      <c r="J3430" s="7" t="n"/>
      <c r="K3430" s="7" t="n"/>
      <c r="L3430" s="7" t="n"/>
      <c r="M3430" s="7" t="inlineStr">
        <is>
          <t>https://www.phy.ncu.edu.tw/news/talk-20160905-stochastic-thermodynamic-studies-of-brownian-heat-engines/</t>
        </is>
      </c>
      <c r="N3430" s="7" t="inlineStr">
        <is>
          <t>許慧君</t>
        </is>
      </c>
    </row>
    <row r="3431" ht="92" customHeight="1">
      <c r="A3431" s="7">
        <f>TRUE()</f>
        <v/>
      </c>
      <c r="B3431" s="7" t="inlineStr">
        <is>
          <t>其他</t>
        </is>
      </c>
      <c r="C3431" s="7" t="n"/>
      <c r="D3431" s="14" t="n">
        <v>42608</v>
      </c>
      <c r="E3431" s="7" t="inlineStr">
        <is>
          <t>物理系二手書跳蚤市場</t>
        </is>
      </c>
      <c r="F3431" s="9" t="inlineStr">
        <is>
          <t>日期：8/26（五）～9/30（五）
時間：09：00 - 12：00
14：00 - 17：00
地點：六樓629物理系辦公室
內容：展售二手物理類書籍，意者可直接購買。
歡迎同學踴躍參觀選購～
★期間如有需代為拍賣的二手物理類書籍，亦可送至系辦。</t>
        </is>
      </c>
      <c r="G3431" s="7" t="n"/>
      <c r="H3431" s="7" t="n"/>
      <c r="I3431" s="7" t="n"/>
      <c r="J3431" s="7" t="n"/>
      <c r="K3431" s="7" t="n"/>
      <c r="L3431" s="7" t="n"/>
      <c r="M3431" s="7" t="inlineStr">
        <is>
          <t>https://www.phy.ncu.edu.tw/news/%e7%89%a9%e7%90%86%e7%b3%bb%e4%ba%8c%e6%89%8b%e6%9b%b8%e8%b7%b3%e8%9a%a4%e5%b8%82%e5%a0%b4-4/</t>
        </is>
      </c>
      <c r="N3431" s="7" t="inlineStr">
        <is>
          <t>許慧君</t>
        </is>
      </c>
    </row>
    <row r="3432">
      <c r="A3432" s="7">
        <f>TRUE()</f>
        <v/>
      </c>
      <c r="B3432" s="7" t="inlineStr">
        <is>
          <t>其他</t>
        </is>
      </c>
      <c r="C3432" s="7" t="n"/>
      <c r="D3432" s="14" t="n">
        <v>42607</v>
      </c>
      <c r="E3432" s="7" t="inlineStr">
        <is>
          <t>717研究生座位分配1050901</t>
        </is>
      </c>
      <c r="F3432" s="7" t="inlineStr">
        <is>
          <t>717研究生座位分配1050901</t>
        </is>
      </c>
      <c r="G3432" s="7" t="inlineStr">
        <is>
          <t>717研究生座位分配1050901</t>
        </is>
      </c>
      <c r="H3432" s="7" t="inlineStr">
        <is>
          <t>http://www.phy.ncu.edu.tw/wp-content/uploads/2016/08/717研究生座位分配1050901.pdf</t>
        </is>
      </c>
      <c r="I3432" s="7" t="n"/>
      <c r="J3432" s="7" t="n"/>
      <c r="K3432" s="7" t="n"/>
      <c r="L3432" s="7" t="n"/>
      <c r="M3432" s="7" t="inlineStr">
        <is>
          <t>https://www.phy.ncu.edu.tw/news/717%e7%a0%94%e7%a9%b6%e7%94%9f%e5%ba%a7%e4%bd%8d%e5%88%86%e9%85%8d1050901/</t>
        </is>
      </c>
      <c r="N3432" s="7" t="inlineStr">
        <is>
          <t>許慧君</t>
        </is>
      </c>
    </row>
    <row r="3433" ht="66" customHeight="1">
      <c r="A3433" s="7">
        <f>TRUE()</f>
        <v/>
      </c>
      <c r="B3433" s="7" t="inlineStr">
        <is>
          <t>其他</t>
        </is>
      </c>
      <c r="C3433" s="7" t="n"/>
      <c r="D3433" s="14" t="n">
        <v>42607</v>
      </c>
      <c r="E3433" s="7" t="inlineStr">
        <is>
          <t>105-1「近代物理實驗I」發放密碼卡公告</t>
        </is>
      </c>
      <c r="F3433" s="9" t="inlineStr">
        <is>
          <t>105學年度第一學期課程「近代物理實驗I」（課號PH3026）因第一堂課適逢中秋節停課，提前於以下時間地點發放密碼卡：
時間: 9月13日(星期二)10:10 
地點: 科四館311室
*依先來後到的順序發放密碼卡，額滿為止。</t>
        </is>
      </c>
      <c r="G3433" s="7" t="n"/>
      <c r="H3433" s="7" t="n"/>
      <c r="I3433" s="7" t="n"/>
      <c r="J3433" s="7" t="n"/>
      <c r="K3433" s="7" t="n"/>
      <c r="L3433" s="7" t="n"/>
      <c r="M3433" s="7" t="inlineStr">
        <is>
          <t>https://www.phy.ncu.edu.tw/news/105-1%e3%80%8c%e8%bf%91%e4%bb%a3%e7%89%a9%e7%90%86%e5%af%a6%e9%a9%97i%e3%80%8d%e7%99%bc%e6%94%be%e5%af%86%e7%a2%bc%e5%8d%a1%e5%85%ac%e5%91%8a/</t>
        </is>
      </c>
      <c r="N3433" s="7" t="inlineStr">
        <is>
          <t>吳菁穗</t>
        </is>
      </c>
    </row>
    <row r="3434" ht="235" customHeight="1">
      <c r="A3434" s="7">
        <f>TRUE()</f>
        <v/>
      </c>
      <c r="B3434" s="7" t="inlineStr">
        <is>
          <t>其他</t>
        </is>
      </c>
      <c r="C3434" s="7" t="n"/>
      <c r="D3434" s="14" t="n">
        <v>42607</v>
      </c>
      <c r="E3434" s="7" t="inlineStr">
        <is>
          <t>105年自行車未貼車證遭清運領回說明</t>
        </is>
      </c>
      <c r="F3434" s="9" t="inlineStr">
        <is>
          <t>即日起每週二、三，上午9:00~11:30及下午13:30~16:30，受理因「校園廢棄腳踏車清理作業」而遭清運之自行車原車主領回，詳如說明。
一、為維護校園環境景觀及有效管理校內自行車停放秩序、共同尊重人行空間，總務處業已於105年4月25日起，將自行車全面納入管理，凡停放於校內之自行車，請各車主依規定為所屬自行車輛辦理線上申請（申辦網址：http://mybike.ncu.edu.tw）並黏貼「自行車識別證」，(相關函文請參閱附件檔案)。
二、自行車識別證，請於完成線上申辦三個工作天後，於上班時間內，攜帶學生證、職員證或其他相關身份證明，逕向中大會館-事務組邱先生（聯絡電話：422-7151轉57310）領取。
三、經查，校內仍有許多未貼附自行車識別證，且疑似畢業生遺留之廢棄腳踏車，爰此105年8月18~19日，已針對未貼附本校「自行車識別證」貼紙之腳踏車，於拍照後進行清除作業，並暫置於本校資源回收場旁空地。
四、即日起每週二、三，上午9:00~11:30及下午13:30~16:30，受理有前項情形，遭清運之自行車原車主領回，請車主先行至自行車線上管理系統（http://mybike.ncu.edu.tw），完成自行車識別證申辦作業，並攜帶自有自行車鎖「解鎖錀匙」，於完成黏貼自行車識別證後，前往本校資源回收場旁空地領回。
五、承第三點，自行車原車主最後認領期限為：105年9月20～22日，上午9:00~16:00（中午不休息），逾期未領回者，將視為廢棄物處理。</t>
        </is>
      </c>
      <c r="G3434" s="7" t="n"/>
      <c r="H3434" s="7" t="n"/>
      <c r="I3434" s="7" t="n"/>
      <c r="J3434" s="7" t="n"/>
      <c r="K3434" s="7" t="n"/>
      <c r="L3434" s="7" t="n"/>
      <c r="M3434" s="7" t="inlineStr">
        <is>
          <t>https://www.phy.ncu.edu.tw/news/105%e5%b9%b4%e8%87%aa%e8%a1%8c%e8%bb%8a%e6%9c%aa%e8%b2%bc%e8%bb%8a%e8%ad%89%e9%81%ad%e6%b8%85%e9%81%8b%e9%a0%98%e5%9b%9e%e8%aa%aa%e6%98%8e/</t>
        </is>
      </c>
      <c r="N3434" s="7" t="inlineStr">
        <is>
          <t>許慧君</t>
        </is>
      </c>
    </row>
    <row r="3435" ht="393" customHeight="1">
      <c r="A3435" s="7">
        <f>TRUE()</f>
        <v/>
      </c>
      <c r="B3435" s="7" t="inlineStr">
        <is>
          <t>其他</t>
        </is>
      </c>
      <c r="C3435" s="7" t="n"/>
      <c r="D3435" s="14" t="n">
        <v>42606</v>
      </c>
      <c r="E3435" s="7" t="inlineStr">
        <is>
          <t>105學年度第一學期學雜費繳費單下載時間公告</t>
        </is>
      </c>
      <c r="F3435" s="9" t="inlineStr">
        <is>
          <t>105學年度第一學期學雜費繳費單下載時間公告
一、 開放網路下載繳費單時間:
1.舊生---自行列印繳費單：105.8.10 (三)
2.研究所新生---自行列印繳費單：105.8.12(五)
3.學士班新生(含今年度轉學生、大一休學復學生):105.8.20(六)
二、 下載繳費單
(1)學校首頁的Portal入口。
(2)學雜費管理系統 http://140.115.182.62/stdvoucher
(3)第一銀行第e學雜費入口網網址：https://eschool.firstbank.com.tw
三、 繳費期限：
(1)碩究所新生(不含外籍生、僑生、陸生及交換生)
第一銀行全省各分行臨櫃繳款，ATM轉帳、信用卡或超商繳費: 8月29日(五)
(2)除研究所新生外的所有同學
第一銀行全省各分行臨櫃繳款： 9月9日(五)
ATM轉帳、信用卡或超商繳費：9月11日(日)
使用信用卡刷卡需3~4個工作天才能入帳（不含假日），超商繳交需5~7個工作天才能入帳（不含假日）請提早授權或繳納，以免逾期註冊。
四、 繳費方式：
(1) 臨櫃繳款：第一銀行全省分行 
第一銀行於每週二、四、五上午10:00~12:00會配合到校服務 / 行政大樓一樓
(2) ATM轉帳繳費：轉入行庫代碼007（第一銀行）
(3) 語音信用卡繳費：02-27608818
(4) 網路信用卡繳費：https://www.27608818.com
(5) 超商繳款：須自付手續費10元。
使用信用卡刷卡需3~4個工作天才能入帳（不含假日），超商繳交需5~7個工作天才能入帳（不含假日）請提早授權或繳納，以免逾期註冊。
五、 若對繳費單內容有任何疑問，住宿問題請洽宿舍服務中心（分機57282、57290)，減免及學貸問題請洽生輔組（分機57221），其他問題請洽出納組（分機57346）。
六、 繳費單若有更改，請於更改後的隔日再行繳費。
七、 學分費繳費期間：105年10月3日~105年10月14日。收費對象：碩博士生（97學年度以後入學之博士生除外）、大學延畢生、修教育學分者。</t>
        </is>
      </c>
      <c r="G3435" s="7" t="n"/>
      <c r="H3435" s="7" t="n"/>
      <c r="I3435" s="7" t="n"/>
      <c r="J3435" s="7" t="n"/>
      <c r="K3435" s="7" t="n"/>
      <c r="L3435" s="7" t="n"/>
      <c r="M3435" s="7" t="inlineStr">
        <is>
          <t>https://www.phy.ncu.edu.tw/news/105%e5%ad%b8%e5%b9%b4%e5%ba%a6%e7%ac%ac%e4%b8%80%e5%ad%b8%e6%9c%9f%e5%ad%b8%e9%9b%9c%e8%b2%bb%e7%b9%b3%e8%b2%bb%e5%96%ae%e4%b8%8b%e8%bc%89%e6%99%82%e9%96%93%e5%85%ac%e5%91%8a/</t>
        </is>
      </c>
      <c r="N3435" s="7" t="inlineStr">
        <is>
          <t>吳菁穗</t>
        </is>
      </c>
    </row>
    <row r="3436" ht="118" customHeight="1">
      <c r="A3436" s="7">
        <f>TRUE()</f>
        <v/>
      </c>
      <c r="B3436" s="7" t="inlineStr">
        <is>
          <t>其他</t>
        </is>
      </c>
      <c r="C3436" s="7" t="n"/>
      <c r="D3436" s="14" t="n">
        <v>42598</v>
      </c>
      <c r="E3436" s="7" t="inlineStr">
        <is>
          <t>物理系空間清潔公告</t>
        </is>
      </c>
      <c r="F3436" s="9" t="inlineStr">
        <is>
          <t>物理系空間清潔公告
時間：9/8(四)~9/9(五)
健雄館
二樓：202、204、209
六樓：621、623、625、626、627(交誼廳)、 630、634、636
七樓：717(讀書室)、724、728
教學館：101、206
進行桌椅地板清洗、打蠟…等清潔作業，其間略有噪音與消毒水味，不便之處請多諒解。
教室與研討室部分，除有特殊事項已先與系辦登記借用空間外，一律暫停使用。</t>
        </is>
      </c>
      <c r="G3436" s="7" t="n"/>
      <c r="H3436" s="7" t="n"/>
      <c r="I3436" s="7" t="n"/>
      <c r="J3436" s="7" t="n"/>
      <c r="K3436" s="7" t="n"/>
      <c r="L3436" s="7" t="n"/>
      <c r="M3436" s="7" t="inlineStr">
        <is>
          <t>https://www.phy.ncu.edu.tw/news/%e7%89%a9%e7%90%86%e7%b3%bb%e7%a9%ba%e9%96%93%e6%b8%85%e6%bd%94%e5%85%ac%e5%91%8a-4/</t>
        </is>
      </c>
      <c r="N3436" s="7" t="inlineStr">
        <is>
          <t>許慧君</t>
        </is>
      </c>
    </row>
    <row r="3437" ht="27" customHeight="1">
      <c r="A3437" s="7">
        <f>TRUE()</f>
        <v/>
      </c>
      <c r="B3437" s="7" t="inlineStr">
        <is>
          <t>其他</t>
        </is>
      </c>
      <c r="C3437" s="7" t="n"/>
      <c r="D3437" s="14" t="n">
        <v>42597</v>
      </c>
      <c r="E3437" s="7" t="inlineStr">
        <is>
          <t>【遠見 × UrSchool︱學習經驗談】 左手理論右手實作，中央物理打破你對物理系的想像</t>
        </is>
      </c>
      <c r="F3437" s="9" t="inlineStr">
        <is>
          <t>【遠見 × UrSchool︱學習經驗談】
左手理論右手實作，中央物理打破你對物理系的想像</t>
        </is>
      </c>
      <c r="G3437" s="7" t="inlineStr">
        <is>
          <t>【遠見 × UrSchool︱學習經驗談】</t>
        </is>
      </c>
      <c r="H3437" s="7" t="inlineStr">
        <is>
          <t>http://www.gvm.com.tw/webonly_content_10620_1.html</t>
        </is>
      </c>
      <c r="I3437" s="7" t="inlineStr">
        <is>
          <t>左手理論右手實作，中央物理打破你對物理系的想像</t>
        </is>
      </c>
      <c r="J3437" s="7" t="inlineStr">
        <is>
          <t>http://www.gvm.com.tw/webonly_content_10620_1.html</t>
        </is>
      </c>
      <c r="K3437" s="7" t="n"/>
      <c r="L3437" s="7" t="n"/>
      <c r="M3437" s="7" t="inlineStr">
        <is>
          <t>https://www.phy.ncu.edu.tw/news/%e3%80%90%e9%81%a0%e8%a6%8b-x-urschool%ef%b8%b1%e5%ad%b8%e7%bf%92%e7%b6%93%e9%a9%97%e8%ab%87%e3%80%91-%e5%b7%a6%e6%89%8b%e7%90%86%e8%ab%96%e5%8f%b3%e6%89%8b%e5%af%a6%e4%bd%9c%ef%bc%8c%e4%b8%ad/</t>
        </is>
      </c>
      <c r="N3437" s="7" t="inlineStr">
        <is>
          <t>許慧君</t>
        </is>
      </c>
    </row>
    <row r="3438" ht="309" customHeight="1">
      <c r="A3438" s="7">
        <f>TRUE()</f>
        <v/>
      </c>
      <c r="B3438" s="7" t="inlineStr">
        <is>
          <t>其他</t>
        </is>
      </c>
      <c r="C3438" s="7" t="n"/>
      <c r="D3438" s="14" t="n">
        <v>42594</v>
      </c>
      <c r="E3438" s="7" t="inlineStr">
        <is>
          <t>清洗水塔停水公告</t>
        </is>
      </c>
      <c r="F3438" s="9" t="inlineStr">
        <is>
          <t>國立中央大學
清洗水塔停水公告
事由：為維護用水安全將進行供水系統水塔清洗工程，定於105年08月20、21、27日清洗水塔，敬請用戶儲水備用。
第一清洗時間(第3號水塔)： 
105年08月20日(星期六) 09：00至19：00
自來水停水範圍：全校自來水停水(含中大新村)
第二清洗時間(第1號水塔)： 
105年08月21日(星期日) 09：00至19：00
地下水停水範圍：女1、2、3、4、5、14舍、男3、5、6、7、11、13舍、工程一館、電機館、資策會、地科院、總圖書館、中正圖書館、遊藝館、據德樓、大講堂。
第三清洗時間(第4號水塔)： 
105年08月27日(星期六) 09：00至19：00
地下水停水範圍：環工/化工館、機械館、機電實驗室、鑄造廠、科二、三、四、五館、室內游泳池、雷達站、鴻經館、綜教館、國鼎圖書館、依仁堂、管理二館、健身房、車庫、男9A、B、12舍。
※一、倘遇雨天或特殊原因發生致無法工作時，可能取消施工，惟待下次清洗日期決定後，再行公告。
二、不便之處敬祈見諒，提早清洗完畢後將提早供水，如遇有特殊困難亦可能延緩恢復供水。
施工廠商：五福環境整美有限公司
聯絡電話：0955-317420
營繕組電話：03-4227151#57320
總務處 啟</t>
        </is>
      </c>
      <c r="G3438" s="7" t="n"/>
      <c r="H3438" s="7" t="n"/>
      <c r="I3438" s="7" t="n"/>
      <c r="J3438" s="7" t="n"/>
      <c r="K3438" s="7" t="n"/>
      <c r="L3438" s="7" t="n"/>
      <c r="M3438" s="7" t="inlineStr">
        <is>
          <t>https://www.phy.ncu.edu.tw/news/%e6%b8%85%e6%b4%97%e6%b0%b4%e5%a1%94%e5%81%9c%e6%b0%b4%e5%85%ac%e5%91%8a/</t>
        </is>
      </c>
      <c r="N3438" s="7" t="inlineStr">
        <is>
          <t>許慧君</t>
        </is>
      </c>
    </row>
    <row r="3439" ht="53" customHeight="1">
      <c r="A3439" s="7">
        <f>TRUE()</f>
        <v/>
      </c>
      <c r="B3439" s="7" t="inlineStr">
        <is>
          <t>其他</t>
        </is>
      </c>
      <c r="C3439" s="7" t="n"/>
      <c r="D3439" s="14" t="n">
        <v>42593</v>
      </c>
      <c r="E3439" s="7" t="inlineStr">
        <is>
          <t>健雄館公共空間清潔公告</t>
        </is>
      </c>
      <c r="F3439" s="9" t="inlineStr">
        <is>
          <t>8/12(五)健雄館1-10樓公共空間(走廊.樓梯間)將進行地板清洗
貴實驗室或研究室如在走廊上有推放物品
請盡量先搬離
造成不便敬請見諒</t>
        </is>
      </c>
      <c r="G3439" s="7" t="n"/>
      <c r="H3439" s="7" t="n"/>
      <c r="I3439" s="7" t="n"/>
      <c r="J3439" s="7" t="n"/>
      <c r="K3439" s="7" t="n"/>
      <c r="L3439" s="7" t="n"/>
      <c r="M3439" s="7" t="inlineStr">
        <is>
          <t>https://www.phy.ncu.edu.tw/news/%e5%81%a5%e9%9b%84%e9%a4%a8%e5%85%ac%e5%85%b1%e7%a9%ba%e9%96%93%e6%b8%85%e6%bd%94%e5%85%ac%e5%91%8a/</t>
        </is>
      </c>
      <c r="N3439" s="7" t="inlineStr">
        <is>
          <t>許慧君</t>
        </is>
      </c>
    </row>
    <row r="3440">
      <c r="A3440" s="7">
        <f>TRUE()</f>
        <v/>
      </c>
      <c r="B3440" s="7" t="inlineStr">
        <is>
          <t>其他</t>
        </is>
      </c>
      <c r="C3440" s="7" t="n"/>
      <c r="D3440" s="14" t="n">
        <v>42593</v>
      </c>
      <c r="E3440" s="7" t="inlineStr">
        <is>
          <t>學生領取郵件Q&amp;A</t>
        </is>
      </c>
      <c r="F3440" s="7" t="inlineStr">
        <is>
          <t>學生領取郵件Q&amp;A</t>
        </is>
      </c>
      <c r="G3440" s="7" t="inlineStr">
        <is>
          <t>學生領取郵件Q&amp;A</t>
        </is>
      </c>
      <c r="H3440" s="7" t="inlineStr">
        <is>
          <t>http://www.phy.ncu.edu.tw/wp-content/uploads/2016/08/學生領取郵件QA.pdf</t>
        </is>
      </c>
      <c r="I3440" s="7" t="n"/>
      <c r="J3440" s="7" t="n"/>
      <c r="K3440" s="7" t="n"/>
      <c r="L3440" s="7" t="n"/>
      <c r="M3440" s="7" t="inlineStr">
        <is>
          <t>https://www.phy.ncu.edu.tw/news/%e5%ad%b8%e7%94%9f%e9%a0%98%e5%8f%96%e9%83%b5%e4%bb%b6qa/</t>
        </is>
      </c>
      <c r="N3440" s="7" t="inlineStr">
        <is>
          <t>許慧君</t>
        </is>
      </c>
    </row>
    <row r="3441" ht="409.6" customHeight="1">
      <c r="A3441" s="7">
        <f>TRUE()</f>
        <v/>
      </c>
      <c r="B3441" s="7" t="inlineStr">
        <is>
          <t>其他</t>
        </is>
      </c>
      <c r="C3441" s="7" t="n"/>
      <c r="D3441" s="14" t="n">
        <v>42592</v>
      </c>
      <c r="E3441" s="7" t="inlineStr">
        <is>
          <t>105-1課程助教報到程序Teaching assistant application procedures</t>
        </is>
      </c>
      <c r="F3441" s="9" t="inlineStr">
        <is>
          <t>配合國立中央大學「學習型教學助理相關辦法」，擔任課程助教領取助學金者，需完成下列各項事宜。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1051課程助教TA
助教報到程序Teaching assistant application procedures
國立中央大學學習型教學助理教學實務課程開課辦法
國立中央大學學習型教學助理學習準則
請務必於8/19前完成下列事項，方可領取到助學金
Please complete and submit the following documents before August 19 in order to receive the scholarship:
1.備妥下列四種文件繳交至系辦。
Prepare the following four documents and submit to Department Office .
『助學金申請書』:請登入獎助學金暨工讀管理系統線上填寫申請表後，印出紙本簽名，並經指導教授簽名後繳交。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1051 物理系課程助教(單位數x)
1051 Physics department TA (unit amount x)
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附件三 助教切結書:請印出附件紙本簽名繳交。
Attachment 3 Teacher's Assistant Affidavit: Please provide a printed and signed hard copy.
附件三 助教同意切結書TA agreement affidavit
 附件四  國立中央大學學生兼任助理學習與勞僱型態同意書10509-10510 &amp; 國立中央大學學生兼任助理學習與勞僱型態同意書10511-10512: 請與授課老師一起討論填寫，並經授課教師簽名後繳交。(因校方經費撥款問題，型態同意書需拆成105.9-10月&amp;105.11-12月兩份)。
Attachment 4 National Central University Student Teaching Assistant Part-time Employment Consent Form(10509-10510 &amp; 10511-10512): Please fill out the consent form after discussion with the course professor. The form should be turned in after being signed by the professor.
附件四 國立中央大學學生兼任助理學習與勞僱型態同意書
2.人事系統資料登錄: 請登入本校入口網站https://portal.ncu.edu.tw/---學生相關服務---生活助學服務---人事系統 完成資料登錄 (需上傳保密切結書)
Personnel system data input: Please log into the school website https://portal.ncu.edu.tw/---Student services---life services---Human system, and complete the data input (Upload the Confidential Affidavit)
3.學期末時，應完成各項授課教授指定之實習事項及學習報告(學期末時會再公告繳交日期) (如附件二教學助理教學實務課程學習成果報告)。
The applicant should complete the various work-study tasks and reports assigned by their supervising professor by the end of the term (Submission deadline for this material will be announced at the end of the term) (E.g.: Attachment 2.  Teaching Assistant Work-study Course Learning Outcome Report)
附件二 教學助理教學實務課程學習成果報告-物理系Teaching Assistance Practice Course Learning Outcomes Report
如有任何問題歡迎來信或來系辦詢問~謝謝
If you have any questions please feel free to write or inquire in person.
Thank You</t>
        </is>
      </c>
      <c r="G3441" s="7" t="inlineStr">
        <is>
          <t>1051課程助教TA</t>
        </is>
      </c>
      <c r="H3441" s="7" t="inlineStr">
        <is>
          <t>http://www.phy.ncu.edu.tw/wp-content/uploads/2016/08/1051課程助教TA.pdf</t>
        </is>
      </c>
      <c r="I3441" s="7" t="inlineStr">
        <is>
          <t>助教報到程序Teaching assistant application procedures</t>
        </is>
      </c>
      <c r="J3441" s="7" t="inlineStr">
        <is>
          <t>http://www.phy.ncu.edu.tw/wp-content/uploads/2016/08/助教報到程序Teaching-assistant-application-procedures-1.pdf</t>
        </is>
      </c>
      <c r="K3441" s="7" t="inlineStr">
        <is>
          <t>國立中央大學學習型教學助理教學實務課程開課辦法</t>
        </is>
      </c>
      <c r="L3441" s="7" t="inlineStr">
        <is>
          <t>http://www.phy.ncu.edu.tw/wp-content/uploads/2016/08/國立中央大學學習型教學助理教學實務課程開課辦法.pdf</t>
        </is>
      </c>
      <c r="M3441" s="7" t="inlineStr">
        <is>
          <t>https://www.phy.ncu.edu.tw/news/105-1%e8%aa%b2%e7%a8%8b%e5%8a%a9%e6%95%99%e5%a0%b1%e5%88%b0%e7%a8%8b%e5%ba%8fteaching-assistant-application-procedures/</t>
        </is>
      </c>
      <c r="N3441" s="7" t="inlineStr">
        <is>
          <t>許慧君</t>
        </is>
      </c>
    </row>
    <row r="3442" ht="66" customHeight="1">
      <c r="A3442" s="7">
        <f>TRUE()</f>
        <v/>
      </c>
      <c r="B3442" s="7" t="inlineStr">
        <is>
          <t>其他</t>
        </is>
      </c>
      <c r="C3442" s="7" t="n"/>
      <c r="D3442" s="14" t="n">
        <v>42591</v>
      </c>
      <c r="E3442" s="7" t="inlineStr">
        <is>
          <t>校園網路骨幹路由器OS更新</t>
        </is>
      </c>
      <c r="F3442" s="9" t="inlineStr">
        <is>
          <t>8/11(四) 10:00 ~ 11:00 進行校園網路骨幹路由器OS更新
影響範圍: 全校校園網路(包含無線網路)
本案共計更新 5台路由器: 包括教學網2台、資電院1台、管理學院1台、學生宿網1台
期間需要重新啟動路由器, 因此預計校園網路大約會有20~30min中斷時間
如有不便, 敬請見諒。</t>
        </is>
      </c>
      <c r="G3442" s="7" t="n"/>
      <c r="H3442" s="7" t="n"/>
      <c r="I3442" s="7" t="n"/>
      <c r="J3442" s="7" t="n"/>
      <c r="K3442" s="7" t="n"/>
      <c r="L3442" s="7" t="n"/>
      <c r="M3442" s="7" t="inlineStr">
        <is>
          <t>https://www.phy.ncu.edu.tw/news/%e6%a0%a1%e5%9c%92%e7%b6%b2%e8%b7%af%e9%aa%a8%e5%b9%b9%e8%b7%af%e7%94%b1%e5%99%a8os%e6%9b%b4%e6%96%b0/</t>
        </is>
      </c>
      <c r="N3442" s="7" t="inlineStr">
        <is>
          <t>許慧君</t>
        </is>
      </c>
    </row>
    <row r="3443" ht="118" customHeight="1">
      <c r="A3443" s="7">
        <f>TRUE()</f>
        <v/>
      </c>
      <c r="B3443" s="7" t="inlineStr">
        <is>
          <t>演講</t>
        </is>
      </c>
      <c r="C3443" s="7" t="n"/>
      <c r="D3443" s="14" t="n">
        <v>42585</v>
      </c>
      <c r="E3443" s="7" t="inlineStr">
        <is>
          <t>Talk-20160805-Short-range magnetic order, the key ingredient of strong multiferroism in DyFeO3</t>
        </is>
      </c>
      <c r="F3443" s="9" t="inlineStr">
        <is>
          <t>Department of Physics, NCU
Title
Short-range magnetic order, the key ingredient of strong multiferroism in DyFeO3
Speaker
Prof. Bao Wei
Renmin University of China
Date 2016.08.05 (Fri.)
Time 14:00
Place S4-625</t>
        </is>
      </c>
      <c r="G3443" s="7" t="n"/>
      <c r="H3443" s="7" t="n"/>
      <c r="I3443" s="7" t="n"/>
      <c r="J3443" s="7" t="n"/>
      <c r="K3443" s="7" t="n"/>
      <c r="L3443" s="7" t="n"/>
      <c r="M3443" s="7" t="inlineStr">
        <is>
          <t>https://www.phy.ncu.edu.tw/news/talk-20160805-short-range-magnetic-order-the-key-ingredient-of-strong-multiferroism-in-dyfeo3/</t>
        </is>
      </c>
      <c r="N3443" s="7" t="inlineStr">
        <is>
          <t>許慧君</t>
        </is>
      </c>
    </row>
    <row r="3444" ht="105" customHeight="1">
      <c r="A3444" s="7">
        <f>TRUE()</f>
        <v/>
      </c>
      <c r="B3444" s="7" t="inlineStr">
        <is>
          <t>其他</t>
        </is>
      </c>
      <c r="C3444" s="7" t="n"/>
      <c r="D3444" s="14" t="n">
        <v>42584</v>
      </c>
      <c r="E3444" s="7" t="inlineStr">
        <is>
          <t>105-1物理系博碩士班學位口試注意事項Oral Test &amp;Thesis Defense Notification</t>
        </is>
      </c>
      <c r="F3444" s="9" t="inlineStr">
        <is>
          <t>口試申請時間：105/09/12-105/12/29。
Application period: 12 Sep 2016 – 29 Dec 2016.
口試完成時間：106/01/13前（如校曆規定）。
Application Deadline: Before 13 Jan 2017 (as per University Academic Calendar)
表單下載：http://pdc.adm.ncu.edu.tw/Register/  –表格下載 – 博/碩士論文表格
Application form can be downloaded from –  http://pdc.adm.ncu.edu.tw/eng/en_index.asp /–forms – doctoral/master thesis form
物理系博碩士班學位口試注意事項Oral Test &amp;Thesis Defense Notification</t>
        </is>
      </c>
      <c r="G3444" s="7" t="inlineStr">
        <is>
          <t>http://pdc.adm.ncu.edu.tw/Register/</t>
        </is>
      </c>
      <c r="H3444" s="7" t="inlineStr">
        <is>
          <t>http://pdc.adm.ncu.edu.tw/Register/</t>
        </is>
      </c>
      <c r="I3444" s="7" t="inlineStr">
        <is>
          <t>http://pdc.adm.ncu.edu.tw/eng/en_index.asp /</t>
        </is>
      </c>
      <c r="J3444" s="7" t="inlineStr">
        <is>
          <t>http://pdc.adm.ncu.edu.tw/eng/en_index.asp</t>
        </is>
      </c>
      <c r="K3444" s="7" t="inlineStr">
        <is>
          <t>物理系博碩士班學位口試注意事項Oral Test &amp;Thesis Defense Notification</t>
        </is>
      </c>
      <c r="L3444" s="7" t="inlineStr">
        <is>
          <t>http://www.phy.ncu.edu.tw/wp-content/uploads/2016/08/物理系博碩士班學位口試注意事項Oral-Test-Thesis-Defense-Notification.pdf</t>
        </is>
      </c>
      <c r="M3444" s="7" t="inlineStr">
        <is>
          <t>https://www.phy.ncu.edu.tw/news/%e7%89%a9%ef%a7%a4%e7%b3%bb%e5%8d%9a%e7%a2%a9%e5%a3%ab%e7%8f%ad%e5%ad%b8%e4%bd%8d%e5%8f%a3%e8%a9%a6%e6%b3%a8%e6%84%8f%e4%ba%8b%e9%a0%85oral-test-thesis-defense-notification-3/</t>
        </is>
      </c>
      <c r="N3444" s="7" t="inlineStr">
        <is>
          <t>許慧君</t>
        </is>
      </c>
    </row>
    <row r="3445" ht="309" customHeight="1">
      <c r="A3445" s="7">
        <f>TRUE()</f>
        <v/>
      </c>
      <c r="B3445" s="7" t="inlineStr">
        <is>
          <t>其他</t>
        </is>
      </c>
      <c r="C3445" s="7" t="n"/>
      <c r="D3445" s="14" t="n">
        <v>42584</v>
      </c>
      <c r="E3445" s="7" t="inlineStr">
        <is>
          <t>105-1物理系研究生申請學分抵免、免修</t>
        </is>
      </c>
      <c r="F3445" s="9" t="inlineStr">
        <is>
          <t>105-1物理系研究生申請學分抵免、免修
時間：8/8-9/20
申請法規：
*國立中央大學學分抵免辦法(http://pdc.adm.ncu.edu.tw/rule/rule104/13-0-1.pdf )
*物理學系博士班研究生學分抵免辦法Regulation of Credit Transfer – the Ph.D. Programs
*物理學系碩士班研究生學分抵免辦法Regulation of Credit Transfer – the Master Program
*物理學系生物物理碩士班研究生學分抵免辦法Regulation of Credit Transfer- Master Program in Biophysics
申請表：
抵免：國立中央大學學生學分抵免申請表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(如修業辦法註2: 如因研究所需，學生經指導教授同意後，由課程委員會審核通過，可修習本校及台聯大博士班(含碩博同修)課程，以減少上述 PH5、PH6、PH7、PH8、PHT 開頭課程之選修要求。(至多 A 組減少 2 門、B 組減少 2 門、C 組減少 2 門、D 組減少 4 門)。)
抵免、免修學分之申請時間：新生（含轉學生）應於入學第一學期或第二學期校曆規定時間內辦理。
如未於規定時間內申請者，需加寫學生報告</t>
        </is>
      </c>
      <c r="G3445" s="7" t="inlineStr">
        <is>
          <t>http://pdc.adm.ncu.edu.tw/rule/rule104/13-0-1.pdf</t>
        </is>
      </c>
      <c r="H3445" s="7" t="inlineStr">
        <is>
          <t>http://pdc.adm.ncu.edu.tw/rule/rule104/13-0-1.pdf</t>
        </is>
      </c>
      <c r="I3445" s="7" t="inlineStr">
        <is>
          <t>物理學系博士班研究生學分抵免辦法Regulation of Credit Transfer – the Ph.D. Pr</t>
        </is>
      </c>
      <c r="J3445" s="7" t="inlineStr">
        <is>
          <t>http://www.phy.ncu.edu.tw/wp-content/uploads/2013/09/%E7%89%A9%E7%90%86%E7%B3%BB%E5%8D%9A%E5%A3%AB%E7%8F%AD%E7%A0%94%E7%A9%B6%E7%94%9F%E5%85%88%E4%BF%AE%E8%AA%B2%E7%A8%8B%E6%8A%B5%E5%85%8D%E8%BE%A6%E6%B3%95%EF%BC%88971015%E6%95%99%E5%8B%99%E6%9C%83%E8%AD%B0%E6%A0%B8%E5%82%99%EF%BC%89.pdf</t>
        </is>
      </c>
      <c r="K3445" s="7" t="inlineStr">
        <is>
          <t>物理學系碩士班研究生學分抵免辦法Regulation of Credit Transfer – the Master P</t>
        </is>
      </c>
      <c r="L3445" s="7" t="inlineStr">
        <is>
          <t>http://www.phy.ncu.edu.tw/wp-content/uploads/2013/09/%E7%89%A9%E7%90%86%E7%B3%BB%E7%A2%A9%E5%A3%AB%E7%8F%AD%E7%A0%94%E7%A9%B6%E7%94%9F%E5%85%88%E4%BF%AE%E8%AA%B2%E7%A8%8B%E6%8A%B5%E5%85%8D%E8%BE%A6%E6%B3%95%EF%BC%88970326%E6%95%99%E5%8B%99%E6%9C%83%E8%AD%B0%E6%A0%B8%E5%82%99%EF%BC%89.pdf</t>
        </is>
      </c>
      <c r="M3445" s="7" t="inlineStr">
        <is>
          <t>https://www.phy.ncu.edu.tw/news/105-1%e7%89%a9%e7%90%86%e7%b3%bb%e7%a0%94%e7%a9%b6%e7%94%9f%e7%94%b3%e8%ab%8b%e5%ad%b8%e5%88%86%e6%8a%b5%e5%85%8d%e3%80%81%e5%85%8d%e4%bf%ae/</t>
        </is>
      </c>
      <c r="N3445" s="7" t="inlineStr">
        <is>
          <t>許慧君</t>
        </is>
      </c>
    </row>
    <row r="3446">
      <c r="A3446" s="7">
        <f>TRUE()</f>
        <v/>
      </c>
      <c r="B3446" s="7" t="inlineStr">
        <is>
          <t>其他</t>
        </is>
      </c>
      <c r="C3446" s="7" t="n"/>
      <c r="D3446" s="14" t="n">
        <v>42584</v>
      </c>
      <c r="E3446" s="7" t="inlineStr">
        <is>
          <t>105學年度第1學期(舊生)註冊通知</t>
        </is>
      </c>
      <c r="F3446" s="7" t="inlineStr">
        <is>
          <t>http://pdc.adm.ncu.edu.tw/postM/post/reg/1050801_2.pdf</t>
        </is>
      </c>
      <c r="G3446" s="7" t="inlineStr">
        <is>
          <t>http://pdc.adm.ncu.edu.tw/postM/post/reg/1050801_2.pdf</t>
        </is>
      </c>
      <c r="H3446" s="7" t="inlineStr">
        <is>
          <t>http://pdc.adm.ncu.edu.tw/postM/post/reg/1050801_2.pdf</t>
        </is>
      </c>
      <c r="I3446" s="7" t="n"/>
      <c r="J3446" s="7" t="n"/>
      <c r="K3446" s="7" t="n"/>
      <c r="L3446" s="7" t="n"/>
      <c r="M3446" s="7" t="inlineStr">
        <is>
          <t>https://www.phy.ncu.edu.tw/news/105%e5%ad%b8%e5%b9%b4%e5%ba%a6%e7%ac%ac1%e5%ad%b8%e6%9c%9f%e8%88%8a%e7%94%9f%e8%a8%bb%e5%86%8a%e9%80%9a%e7%9f%a5-2/</t>
        </is>
      </c>
      <c r="N3446" s="7" t="inlineStr">
        <is>
          <t>許慧君</t>
        </is>
      </c>
    </row>
    <row r="3447" ht="144" customHeight="1">
      <c r="A3447" s="7">
        <f>TRUE()</f>
        <v/>
      </c>
      <c r="B3447" s="7" t="inlineStr">
        <is>
          <t>其他</t>
        </is>
      </c>
      <c r="C3447" s="7" t="n"/>
      <c r="D3447" s="14" t="n">
        <v>42584</v>
      </c>
      <c r="E3447" s="7" t="inlineStr">
        <is>
          <t>Notifications for Overseas Students Registering for the First Semester</t>
        </is>
      </c>
      <c r="F3447" s="9" t="inlineStr">
        <is>
          <t>105 學年度第1 學期境外生(僑生、外籍生、陸生、交換生)_新生註冊通知
Notifications for Overseas Freshman Students
(overseas Chinese students, foreign students, Mainland China students and exchange students)
Registering for the first Semester of the Academic Year 2016
at National Central University
http://pdc.adm.ncu.edu.tw/postM/post/reg/1050803_4.pdf
105 學年度第1 學期境外生(僑生、外籍生、陸生、交換生)_舊生註冊通知
Notifications for Overseas Current Students Registering for the First Semester
of the Academic Year 2016 at National Central University
http://pdc.adm.ncu.edu.tw/postM/post/reg/1050801_3.pdf</t>
        </is>
      </c>
      <c r="G3447" s="7" t="inlineStr">
        <is>
          <t>http://pdc.adm.ncu.edu.tw/postM/post/reg/1050803_4.pdf</t>
        </is>
      </c>
      <c r="H3447" s="7" t="inlineStr">
        <is>
          <t>http://pdc.adm.ncu.edu.tw/postM/post/reg/1050803_4.pdf</t>
        </is>
      </c>
      <c r="I3447" s="7" t="inlineStr">
        <is>
          <t>http://pdc.adm.ncu.edu.tw/postM/post/reg/1050801_3.pdf</t>
        </is>
      </c>
      <c r="J3447" s="7" t="inlineStr">
        <is>
          <t>http://pdc.adm.ncu.edu.tw/postM/post/reg/1050801_3.pdf</t>
        </is>
      </c>
      <c r="K3447" s="7" t="n"/>
      <c r="L3447" s="7" t="n"/>
      <c r="M3447" s="7" t="inlineStr">
        <is>
          <t>https://www.phy.ncu.edu.tw/news/notifications-for-overseas-students-registering-for-the-first-semester/</t>
        </is>
      </c>
      <c r="N3447" s="7" t="inlineStr">
        <is>
          <t>許慧君</t>
        </is>
      </c>
    </row>
    <row r="3448" ht="333" customHeight="1">
      <c r="A3448" s="7">
        <f>TRUE()</f>
        <v/>
      </c>
      <c r="B3448" s="7" t="inlineStr">
        <is>
          <t>其他</t>
        </is>
      </c>
      <c r="C3448" s="7" t="n"/>
      <c r="D3448" s="14" t="n">
        <v>42584</v>
      </c>
      <c r="E3448" s="7" t="inlineStr">
        <is>
          <t>105-1博士生資格考口試注意事項(Notice on the PhD. Qualifying Exam Oral Defense)</t>
        </is>
      </c>
      <c r="F3448" s="9" t="inlineStr">
        <is>
          <t>105-1物理系博士生資格考口試注意事項
2016 Fall Semester - Department of Physics –Notice on the PhD. Qualifying Exam Oral Defense
1. 申請口試時間：至遲口試日前二週。
Period of application: At least two weeks before the date of defense
2. 申請口試繳交文件：
Application submissions:
01. 申請表
Application form
02. 博士班學生修課組別選擇表
PhD program course group selection form
03. 至前一學期的完整版成績單
Complete transcript with results up to the immediate previous semester
3. 完成口試日期：105.08.01至106.01.31
Oral defense period: Aug. 1, 2016 – Jan. 31, 2017
105-1博士生資格考口試注意事項(Notice on the PhD. Qualifying Exam Oral Defense)
105資格考物理系考試委員會建議口試委員名單(Department recommended committee member)
物理學系博士班學生資格考試申請書（Application for Ph.D. Qualifying Examination of Department of Physics）
物理系_博士班學生修課組別選擇表（Course Requirements Selection Form for PhD Students of the Department of Physics at National Central University）
物理系_博士學位候選人資格與資格考試辦法（Bylaw of the requirements and the qualifying examination for PhD）
物理系_博碩士論文指導教授暨學位考試委員提聘資格認定標準實施要點（Guidelines for Qualification of PhDMaster Thesis Advisor and Degree Examination Committee Member）</t>
        </is>
      </c>
      <c r="G3448" s="7" t="inlineStr">
        <is>
          <t>105-1博士生資格考口試注意事項(Notice on the PhD. Qualifying Exam Oral De</t>
        </is>
      </c>
      <c r="H3448" s="7" t="inlineStr">
        <is>
          <t>http://www.phy.ncu.edu.tw/wp-content/uploads/2016/08/105-1博士生資格考口試注意事項Notice-on-the-PhD.-Qualifying-Exam-Oral-Defense.doc</t>
        </is>
      </c>
      <c r="I3448" s="7" t="inlineStr">
        <is>
          <t>105資格考物理系考試委員會建議口試委員名單(Department recommended committee memb</t>
        </is>
      </c>
      <c r="J3448" s="7" t="inlineStr">
        <is>
          <t>http://www.phy.ncu.edu.tw/wp-content/uploads/2016/08/105資格考物理系考試委員會建議口試委員名單Department-recommended-committee-member.xls</t>
        </is>
      </c>
      <c r="K3448" s="7" t="inlineStr">
        <is>
          <t>物理學系博士班學生資格考試申請書（Application for Ph.D. Qualifying Examinatio</t>
        </is>
      </c>
      <c r="L3448" s="7" t="inlineStr">
        <is>
          <t>http://www.phy.ncu.edu.tw/wp-content/uploads/2016/08/物理學系博士班學生資格考試申請書（Application-for-Ph.D.-Qualifying-Examination-of-Department-of-Physics）.doc</t>
        </is>
      </c>
      <c r="M3448" s="7" t="inlineStr">
        <is>
          <t>https://www.phy.ncu.edu.tw/news/105-1%e5%8d%9a%e5%a3%ab%e7%94%9f%e8%b3%87%e6%a0%bc%e8%80%83%e5%8f%a3%e8%a9%a6%e6%b3%a8%e6%84%8f%e4%ba%8b%e9%a0%85notice-on-the-phd-qualifying-exam-oral-defense/</t>
        </is>
      </c>
      <c r="N3448" s="7" t="inlineStr">
        <is>
          <t>許慧君</t>
        </is>
      </c>
    </row>
    <row r="3449" ht="409.6" customHeight="1">
      <c r="A3449" s="7">
        <f>TRUE()</f>
        <v/>
      </c>
      <c r="B3449" s="7" t="inlineStr">
        <is>
          <t>演講</t>
        </is>
      </c>
      <c r="C3449" s="7" t="n"/>
      <c r="D3449" s="14" t="n">
        <v>42578</v>
      </c>
      <c r="E3449" s="7" t="inlineStr">
        <is>
          <t>Talk-20160802-Electron transport in hybrid superconducting devices</t>
        </is>
      </c>
      <c r="F3449" s="9" t="inlineStr">
        <is>
          <t>Department of Physics, NCU
Title
Electron transport in hybrid superconducting devices
Speaker
Vladimir Bubanja
Measurement Standards Laboratory of New Zealand, Callaghan Innovation, Wellington, New Zealand
The Dodd-Walls Centre for Photonic and Quantum Technologies, University of Otago, Dunedin, New Zealand
Date  2016.08.02 (Tue.)
Time  10:30-12:00
Place  S4-625
Abstract
Nanoscale tunnelling structures in a low temperature environment provide the basis for development of metrological sources of electric current. The new definition of the ampere, scheduled to be adopted in 2018, will be based on the exact numerical value of the elementary charge, e, and in practice will be realised by utilising sources that transfer electrons one by one. For this purpose we analyse the operation of hybrid turnstiles, consisting of a combination of superconducting and normal metal electrodes, and consider ways to improve the accuracy by suppressing the undesirable multi-electron tunnelling processes. In the case of a turnstile consisting of normal metal electrodes, separated by insulating layers from the superconducting island (NISIN), the main mechanisms that limit the accuracy of the device are elastic and inelastic cotunneling processes. On the other hand, in the case of a SINIS turnstile, the dominant errors are caused by the Andreev reflection and Cooper-pair-electron cotunneling. We show that by choosing the appropriate on-chip circuit impedance these devices can be designed to satisfy the stringent metrological requirements on accuracy. It is often the case in precision metrology that the pursuit of high accuracy leads to understanding of new physics. In the case of single electron sources, the errors in the device operations that need to be suppressed, lead to advances in understanding of non-equilibrium phenomena of quantum multi-electron processes. While these processes are detrimental to the operation of the single-electron devices in metrological applications, interestingly they perform the key function in information processing applications. We consider the electron spin transport, in hybrid superconducting structures, in the processes involving the simultaneous tunnelling of several electrons. We show that under appropriate conditions nontrivial spin transport occurs between distant unconnected electrodes.</t>
        </is>
      </c>
      <c r="G3449" s="7" t="n"/>
      <c r="H3449" s="7" t="n"/>
      <c r="I3449" s="7" t="n"/>
      <c r="J3449" s="7" t="n"/>
      <c r="K3449" s="7" t="n"/>
      <c r="L3449" s="7" t="n"/>
      <c r="M3449" s="7" t="inlineStr">
        <is>
          <t>https://www.phy.ncu.edu.tw/news/talk-20160802-electron-transport-in-hybrid-superconducting-devices/</t>
        </is>
      </c>
      <c r="N3449" s="7" t="inlineStr">
        <is>
          <t>許慧君</t>
        </is>
      </c>
    </row>
    <row r="3450" ht="273" customHeight="1">
      <c r="A3450" s="7">
        <f>TRUE()</f>
        <v/>
      </c>
      <c r="B3450" s="7" t="inlineStr">
        <is>
          <t>其他</t>
        </is>
      </c>
      <c r="C3450" s="7" t="n"/>
      <c r="D3450" s="14" t="n">
        <v>42576</v>
      </c>
      <c r="E3450" s="7" t="inlineStr">
        <is>
          <t>105-1課程助教TA-1050725</t>
        </is>
      </c>
      <c r="F3450" s="9" t="inlineStr">
        <is>
          <t>105-1課程助教安排如附件
The arrangement of TA for the first semester of the academic year 105 is as the annex.
1051課程助教TA
1. 目前尚有數門課程待聘，有意申請者請於8/1(一)12:00前填寫105-1助教志願表-3 TA Application Form-3，email至corona@ncu.edu.tw .
Positions are still available for several courses. Students who are willing to apply for the positions please fill in the application form and email it to corona@ncu.edu.tw by 12pm Aug 1, 2016.
2. 已被分配擔任課程助教者亦可申請，但自105年起依據本校國立中央大學學習型教學助理學習準則規定，每位學習型教學助理之每月津貼總額上限：碩士級10,000 元；博士級15,000 元。105-1助學金單位金額預估為1250元/單位，亦即碩士生每月不可超過8個助學金單位，博士生每月不可超過12個助學金單位。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first semester of academic year 105 is NT1250 per unit. Accordingly, each MA student cannot exceed 8 allowance units each month and each PhD student cannot exceed 12 allowance units each month.
3. 八月初會再通知助教填寫相關申請文件。
TA will be informed to fill in related application documents early August.</t>
        </is>
      </c>
      <c r="G3450" s="7" t="inlineStr">
        <is>
          <t>1051課程助教TA</t>
        </is>
      </c>
      <c r="H3450" s="7" t="inlineStr">
        <is>
          <t>http://www.phy.ncu.edu.tw/wp-content/uploads/2016/07/1051課程助教TA-1.pdf</t>
        </is>
      </c>
      <c r="I3450" s="7" t="inlineStr">
        <is>
          <t>105-1助教志願表-3 TA Application Form-3</t>
        </is>
      </c>
      <c r="J3450" s="7" t="inlineStr">
        <is>
          <t>http://www.phy.ncu.edu.tw/wp-content/uploads/2016/07/105-1助教志願表-3-TA-Application-Form-3.xlsx</t>
        </is>
      </c>
      <c r="K3450" s="7" t="n"/>
      <c r="L3450" s="7" t="n"/>
      <c r="M3450" s="7" t="inlineStr">
        <is>
          <t>https://www.phy.ncu.edu.tw/news/105-1%e8%aa%b2%e7%a8%8b%e5%8a%a9%e6%95%99ta-1050725/</t>
        </is>
      </c>
      <c r="N3450" s="7" t="inlineStr">
        <is>
          <t>許慧君</t>
        </is>
      </c>
    </row>
    <row r="3451" ht="131" customHeight="1">
      <c r="A3451" s="7">
        <f>TRUE()</f>
        <v/>
      </c>
      <c r="B3451" s="7" t="inlineStr">
        <is>
          <t>其他</t>
        </is>
      </c>
      <c r="C3451" s="7" t="n"/>
      <c r="D3451" s="14" t="n">
        <v>42570</v>
      </c>
      <c r="E3451" s="7" t="inlineStr">
        <is>
          <t>物理系717研究生座位申請公告</t>
        </is>
      </c>
      <c r="F3451" s="9" t="inlineStr">
        <is>
          <t>中央大學物理系
717研究生座位申請公告
物理系研究生欲申請S4-717研究生座位者，請填寫物理系研究生室座位申請表，於105年8月19日(週五)前繳交系辦申請。
本次申請結果將於105年8月26日前公布。
本次申請使用期間為：105年9月1日至106年8月31日。
符合以下資格者方可申請：
(1) 博士班研究生於畢業前一年撰寫畢業論文者。
(2) 指導教授沒有實驗室或研究室可安置學生者。
(3) 尚未有指導教授者。</t>
        </is>
      </c>
      <c r="G3451" s="7" t="inlineStr">
        <is>
          <t>物理系研究生室座位申請表</t>
        </is>
      </c>
      <c r="H3451" s="7" t="inlineStr">
        <is>
          <t>http://www.phy.ncu.edu.tw/wp-content/uploads/2016/07/物理系研究生室座位申請表.doc</t>
        </is>
      </c>
      <c r="I3451" s="7" t="n"/>
      <c r="J3451" s="7" t="n"/>
      <c r="K3451" s="7" t="n"/>
      <c r="L3451" s="7" t="n"/>
      <c r="M3451" s="7" t="inlineStr">
        <is>
          <t>https://www.phy.ncu.edu.tw/news/%e7%89%a9%e7%90%86%e7%b3%bb717%e7%a0%94%e7%a9%b6%e7%94%9f%e5%ba%a7%e4%bd%8d%e7%94%b3%e8%ab%8b%e5%85%ac%e5%91%8a/</t>
        </is>
      </c>
      <c r="N3451" s="7" t="inlineStr">
        <is>
          <t>許慧君</t>
        </is>
      </c>
    </row>
    <row r="3452" ht="285" customHeight="1">
      <c r="A3452" s="7">
        <f>TRUE()</f>
        <v/>
      </c>
      <c r="B3452" s="7" t="inlineStr">
        <is>
          <t>其他</t>
        </is>
      </c>
      <c r="C3452" s="7" t="n"/>
      <c r="D3452" s="14" t="n">
        <v>42566</v>
      </c>
      <c r="E3452" s="7" t="inlineStr">
        <is>
          <t>105-1課程助教TA-1050715</t>
        </is>
      </c>
      <c r="F3452" s="9" t="inlineStr">
        <is>
          <t>105-1課程助教安排如附件
The arrangement of TA for the first semester of the academic year 105 is as the annex.
1051課程助教TA
1. 目前尚有數門課程待聘，有意申請者請於7/18(一)12:00前填寫附件申請表，email至corona@ncu.edu.tw .
Positions are still available for several courses. Students who are willing to apply for the positions please fill in the application form and email it to corona@ncu.edu.tw by 12pm July 18, 2016.
105-1助教志願表-2 TA Application Form-2
2. 已被分配擔任課程助教者亦可申請，但自105年起依據本校國立中央大學學習型教學助理學習準則規定，每位學習型教學助理之每月津貼總額上限：碩士級10,000 元；博士級15,000 元。105-1助學金單位金額預估為1250元/單位，亦即碩士生每月不可超過8個助學金單位，博士生每月不可超過12個助學金單位。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first semester of academic year 105 is NT1250 per unit. Accordingly, each MA student cannot exceed 8 allowance units each month and each PhD student cannot exceed 12 allowance units each month.
3. 八月初會再通知助教填寫相關申請文件。
TA will be informed to fill in related application documents early August.</t>
        </is>
      </c>
      <c r="G3452" s="7" t="inlineStr">
        <is>
          <t>1051課程助教TA</t>
        </is>
      </c>
      <c r="H3452" s="7" t="inlineStr">
        <is>
          <t>http://www.phy.ncu.edu.tw/wp-content/uploads/2016/07/1051課程助教TA.pdf</t>
        </is>
      </c>
      <c r="I3452" s="7" t="inlineStr">
        <is>
          <t>105-1助教志願表-2 TA Application Form-2</t>
        </is>
      </c>
      <c r="J3452" s="7" t="inlineStr">
        <is>
          <t>http://www.phy.ncu.edu.tw/wp-content/uploads/2016/07/105-1助教志願表-2-TA-Application-Form-2.xlsx</t>
        </is>
      </c>
      <c r="K3452" s="7" t="n"/>
      <c r="L3452" s="7" t="n"/>
      <c r="M3452" s="7" t="inlineStr">
        <is>
          <t>https://www.phy.ncu.edu.tw/news/105-1%e8%aa%b2%e7%a8%8b%e5%8a%a9%e6%95%99ta-1050715/</t>
        </is>
      </c>
      <c r="N3452" s="7" t="inlineStr">
        <is>
          <t>許慧君</t>
        </is>
      </c>
    </row>
    <row r="3453" ht="66" customHeight="1">
      <c r="A3453" s="7">
        <f>TRUE()</f>
        <v/>
      </c>
      <c r="B3453" s="7" t="inlineStr">
        <is>
          <t>其他</t>
        </is>
      </c>
      <c r="C3453" s="7" t="n"/>
      <c r="D3453" s="14" t="n">
        <v>42557</v>
      </c>
      <c r="E3453" s="7" t="inlineStr">
        <is>
          <t>四樓411實驗室施工公告</t>
        </is>
      </c>
      <c r="F3453" s="9" t="inlineStr">
        <is>
          <t>四樓411實驗室
於7/6(三)-7/29(五)
進行實驗室整修工程
施工期間略有噪音
不便之處敬請見諒</t>
        </is>
      </c>
      <c r="G3453" s="7" t="n"/>
      <c r="H3453" s="7" t="n"/>
      <c r="I3453" s="7" t="n"/>
      <c r="J3453" s="7" t="n"/>
      <c r="K3453" s="7" t="n"/>
      <c r="L3453" s="7" t="n"/>
      <c r="M3453" s="7" t="inlineStr">
        <is>
          <t>https://www.phy.ncu.edu.tw/news/%e5%9b%9b%e6%a8%93411%e5%af%a6%e9%a9%97%e5%ae%a4%e6%96%bd%e5%b7%a5%e5%85%ac%e5%91%8a/</t>
        </is>
      </c>
      <c r="N3453" s="7" t="inlineStr">
        <is>
          <t>許慧君</t>
        </is>
      </c>
    </row>
    <row r="3454" ht="369" customHeight="1">
      <c r="A3454" s="7">
        <f>TRUE()</f>
        <v/>
      </c>
      <c r="B3454" s="7" t="inlineStr">
        <is>
          <t>演講</t>
        </is>
      </c>
      <c r="C3454" s="7" t="n"/>
      <c r="D3454" s="14" t="n">
        <v>42552</v>
      </c>
      <c r="E3454" s="7" t="inlineStr">
        <is>
          <t>Talk-20160706-Theory of Phase Transitions in Ferroelectric Superlattices</t>
        </is>
      </c>
      <c r="F3454" s="9" t="inlineStr">
        <is>
          <t>Department of Physics, NCU
Title
Theory of Phase Transitions in Ferroelectric Superlattices
Speaker
Prof. Khian-Hooi Chew
Center for Theoretical Physics, Department of Physics, University of Malaya
Date 2016.07.06 (Wed.)
Time 14:30-16:30
Place S4-625
Abstract
Ferroelectric superlattices are currently a topic of active research because of their fundamental interests and potential applications. Superlattices are ideal model systems for investigating the interface physics of ferroelectrics. As the physical properties of ferroelectric superlattices can be dominated by the behavior at interfaces, a natural starting point is to construct a model for their interface structures.
In this talk, we first present our approach to understand the ferroelectricity of an interface structure based on the Landau-Ginzburg theory. An interface energy term is introduced in the free energy to capture the essential physics associated with polarization continuities or discontinuities, intermixing and local polarization coupling. The approach is extended to study the phase transition behaviors of ferroelectric-dielectric and ferroelectric-multiferroic superlattices. Finally, the current status and future directions of this work will be addressed.
References
[1] K.-H. Chew, Y. Ishibashi, F.G. Shin and H.L.W. Chan, J. Phys. Soc. Jpn. 72, 2364 (2003).
[2] K.-H. Chew, M. Iwata and F. G. Shin, Ferroelectrics Lett. Sect. 36, 12 (2009).
[3] K.-G. Lim, K.-H. Chew, L.-H. Ong, and M. Iwata, EPL (Europhysics Letters) 108, 67011 (2012).
[4] L.-H. Ong and K.-H Chew, Ferroelectrics, 450, 7, (2013).
[5] K.-G. Lim, K.-H. Chew, D. Y. Wang, L.-H. Ong and M. Iwata, EPL (Europhysics Letters) 108, 67011 (2014)</t>
        </is>
      </c>
      <c r="G3454" s="7" t="n"/>
      <c r="H3454" s="7" t="n"/>
      <c r="I3454" s="7" t="n"/>
      <c r="J3454" s="7" t="n"/>
      <c r="K3454" s="7" t="n"/>
      <c r="L3454" s="7" t="n"/>
      <c r="M3454" s="7" t="inlineStr">
        <is>
          <t>https://www.phy.ncu.edu.tw/news/talk-20160706-theory-of-phase-transitions-in-ferroelectric-superlattices/</t>
        </is>
      </c>
      <c r="N3454" s="7" t="inlineStr">
        <is>
          <t>許慧君</t>
        </is>
      </c>
    </row>
    <row r="3455" ht="333" customHeight="1">
      <c r="A3455" s="7">
        <f>TRUE()</f>
        <v/>
      </c>
      <c r="B3455" s="7" t="inlineStr">
        <is>
          <t>其他</t>
        </is>
      </c>
      <c r="C3455" s="7" t="n"/>
      <c r="D3455" s="14" t="n">
        <v>42550</v>
      </c>
      <c r="E3455" s="7" t="inlineStr">
        <is>
          <t>暑期兵役常見問題</t>
        </is>
      </c>
      <c r="F3455" s="9" t="inlineStr">
        <is>
          <t>暑期兵役常見問題
公告單位：學務處生活輔導組
最近適逢畢業季，學生常有兵役問題的困擾，特整理出常見的問題供參考
一、問：兵單是什麼
答：兵單的正式名稱叫徵集令，除此之外的公文書都不是兵單，請勿混淆。
二、問：延畢生(含未能在月畢業之研究生)的緩徵如何辦理？收到徵集令怎麼辦？
答：
１．6月至10月間如接獲徵集令，請導師或指導教授開立延修證明，並（請參考生輔組網
頁之公告），並附上徵集令影本或影像拍照證明至生輔組申請”暫緩徵集用在學證明”
，憑”此證明即可向戶籍所在地鄉鎮市區公所申請暫緩徵集至10月。
２．開學後，生輔組會主動向教務處取得延修名單，並於10月造冊函送至您戶籍所在地
的縣市政府辦理緩徵申請。
３．入學後至今若有遷戶籍，請務必持新身份證至生輔組告知兵役承辦人，您新的戶籍地址
三、問：碩博新生的緩徵如何辦理？收到徵集令怎麼辦？
答：
１．開學後，您將就讀學校之生輔組會主動於10月統一造冊發文至您戶籍所在地的縣市政府
辦理緩徵申請。
２．6月至10月間如接獲徵集令，請持「錄取通知」或「研究所報到通知」向戶籍所在地
鄉鎮市區公所申請暫緩徵集至10月。
四、問：我的戶籍地址有變動會對兵役有何影響？
答：如戶籍不正確時生輔組將無法辦理緩徵及儘召之申請，所以請檢附更正戶藉後之身份證正/反面影本地址告知生輔組兵役承辦人，以維護您的權利。也可以以E-MAIL方式為之。
承辦人邱小姐E-MAIL：ncuchiu@gmail.com</t>
        </is>
      </c>
      <c r="G3455" s="7" t="n"/>
      <c r="H3455" s="7" t="n"/>
      <c r="I3455" s="7" t="n"/>
      <c r="J3455" s="7" t="n"/>
      <c r="K3455" s="7" t="n"/>
      <c r="L3455" s="7" t="n"/>
      <c r="M3455" s="7" t="inlineStr">
        <is>
          <t>https://www.phy.ncu.edu.tw/news/%e6%9a%91%e6%9c%9f%e5%85%b5%e5%bd%b9%e5%b8%b8%e8%a6%8b%e5%95%8f%e9%a1%8c/</t>
        </is>
      </c>
      <c r="N3455" s="7" t="inlineStr">
        <is>
          <t>許慧君</t>
        </is>
      </c>
    </row>
    <row r="3456" ht="261" customHeight="1">
      <c r="A3456" s="7">
        <f>TRUE()</f>
        <v/>
      </c>
      <c r="B3456" s="7" t="inlineStr">
        <is>
          <t>其他</t>
        </is>
      </c>
      <c r="C3456" s="7" t="n"/>
      <c r="D3456" s="14" t="n">
        <v>42548</v>
      </c>
      <c r="E3456" s="7" t="inlineStr">
        <is>
          <t>105學年度第1學期課程教學助教志願調查2016/2017 Fall Semester Teaching Assistant Application Form</t>
        </is>
      </c>
      <c r="F3456" s="9" t="inlineStr">
        <is>
          <t>中央大學物理系公告-105學年度第1學期課程教學助教志願調查
NCU Physics Departmental Notice-2016/2017 Fall Semester
Teaching Assistant Application Form
105-1助教志願表TA Application Form
物理系（含生物物理碩博士班）研究生欲申請擔任課程教學助教者，請填寫『課程教學助教志願表』電子檔(請至物理系網頁最新公告下載)，於105年7月11日（一）前回傳 corona@ncu.edu.tw 。
Physics Department (including Graduate Institute of Biophysics) graduate students who wish to serve as teaching assistants (TA), please fill in the TA Application Form (downloadable from the Department webpage: Latest News), and submit corona@ncu.edu.tw before July 11, 2016 (Mon).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while doctoral students must serve for at least two semesters (once in both semesters) as part of the criteria for graduation.
經分配擔任助教者需選修『PH6015物理教學研習I』課程&amp;『PH9999教學助理教學實務課程』。
Successful appointees are required to register for the course “PH6015 Special Topics on Teaching Physics I”&amp; “PH9999 Practice in Teaching Assistance”.</t>
        </is>
      </c>
      <c r="G3456" s="7" t="inlineStr">
        <is>
          <t>105-1助教志願表TA Application Form</t>
        </is>
      </c>
      <c r="H3456" s="7" t="inlineStr">
        <is>
          <t>http://www.phy.ncu.edu.tw/wp-content/uploads/2016/06/105-1助教志願表TA-Application-Form.xlsx</t>
        </is>
      </c>
      <c r="I3456" s="7" t="n"/>
      <c r="J3456" s="7" t="n"/>
      <c r="K3456" s="7" t="n"/>
      <c r="L3456" s="7" t="n"/>
      <c r="M3456" s="7" t="inlineStr">
        <is>
          <t>https://www.phy.ncu.edu.tw/news/105%e5%ad%b8%e5%b9%b4%e5%ba%a6%e7%ac%ac1%e5%ad%b8%e6%9c%9f%e8%aa%b2%e7%a8%8b%e6%95%99%e5%ad%b8%e5%8a%a9%e6%95%99%e5%bf%97%e9%a1%98%e8%aa%bf%e6%9f%a520162017-fall-semester-teaching-assistant-applicati/</t>
        </is>
      </c>
      <c r="N3456" s="7" t="inlineStr">
        <is>
          <t>許慧君</t>
        </is>
      </c>
    </row>
    <row r="3457" ht="183" customHeight="1">
      <c r="A3457" s="7">
        <f>TRUE()</f>
        <v/>
      </c>
      <c r="B3457" s="7" t="inlineStr">
        <is>
          <t>獎學金</t>
        </is>
      </c>
      <c r="C3457" s="7" t="n"/>
      <c r="D3457" s="14" t="n">
        <v>42543</v>
      </c>
      <c r="E3457" s="7" t="inlineStr">
        <is>
          <t>中技社105年度「科技獎學金」受理申請(8/26截止)</t>
        </is>
      </c>
      <c r="F3457" s="9" t="inlineStr">
        <is>
          <t>受理中技社105年度「科技獎學金」申請，有意申請者請備妥相關申請文件，於8/26(五)前送物理系辦公室。
本獎學金分為「研究奬學金」、「創意獎學金」及「境外生研究獎學金」三類
「研究奬學金」及「境外生研究獎學金」申請對象為研究生
「創意獎學金」申請對象為大三以上及碩士班學生/團隊
申請須知
105年度「科技獎學金」「研究獎學金」及「創意獎學金」申請須知
105年度「科技獎學金」境外研究生申請須知(中文版)
(2016 CTCI Scholarship for Oversea Graduate Students in Taiwan
)
申請書
105年度「科技研究組」獎學金申請書
105年度「科技創意組」獎學金申請書
105年度「境外研究生」獎學金申請書(中英對照版)</t>
        </is>
      </c>
      <c r="G3457" s="7" t="inlineStr">
        <is>
          <t>105年度「科技獎學金」「研究獎學金」及「創意獎學金」申請須知</t>
        </is>
      </c>
      <c r="H3457" s="7" t="inlineStr">
        <is>
          <t>http://www.ctci.org.tw/public/Attachment/653115442271.pdf</t>
        </is>
      </c>
      <c r="I3457" s="7" t="inlineStr">
        <is>
          <t>105年度「科技獎學金」境外研究生申請須知(中文版)</t>
        </is>
      </c>
      <c r="J3457" s="7" t="inlineStr">
        <is>
          <t>http://www.ctci.org.tw/public/Attachment/653115521171.pdf</t>
        </is>
      </c>
      <c r="K3457" s="7" t="inlineStr">
        <is>
          <t>2016 CTCI Scholarship for Oversea Graduate Students in Taiwa</t>
        </is>
      </c>
      <c r="L3457" s="7" t="inlineStr">
        <is>
          <t>http://www.ctci.org.tw/public/Attachment/653115534771.pdf</t>
        </is>
      </c>
      <c r="M3457" s="7" t="inlineStr">
        <is>
          <t>https://www.phy.ncu.edu.tw/news/%e4%b8%ad%e6%8a%80%e7%a4%be105%e5%b9%b4%e5%ba%a6%e3%80%8c%e7%a7%91%e6%8a%80%e7%8d%8e%e5%ad%b8%e9%87%91%e3%80%8d%e5%8f%97%e7%90%86%e7%94%b3%e8%ab%8b826%e6%88%aa%e6%ad%a2/</t>
        </is>
      </c>
      <c r="N3457" s="7" t="inlineStr">
        <is>
          <t>許慧君</t>
        </is>
      </c>
    </row>
    <row r="3458">
      <c r="A3458" s="7">
        <f>TRUE()</f>
        <v/>
      </c>
      <c r="B3458" s="7" t="inlineStr">
        <is>
          <t>其他</t>
        </is>
      </c>
      <c r="C3458" s="7" t="n"/>
      <c r="D3458" s="14" t="n">
        <v>42542</v>
      </c>
      <c r="E3458" s="7" t="inlineStr">
        <is>
          <t>105學年度第1學期(舊生)註冊通知</t>
        </is>
      </c>
      <c r="F3458" s="7" t="inlineStr">
        <is>
          <t>http://pdc.adm.ncu.edu.tw/postM/post/reg/1050608_1.pdf</t>
        </is>
      </c>
      <c r="G3458" s="7" t="inlineStr">
        <is>
          <t>http://pdc.adm.ncu.edu.tw/postM/post/reg/1050608_1.pdf</t>
        </is>
      </c>
      <c r="H3458" s="7" t="inlineStr">
        <is>
          <t>http://pdc.adm.ncu.edu.tw/postM/post/reg/1050608_1.pdf</t>
        </is>
      </c>
      <c r="I3458" s="7" t="n"/>
      <c r="J3458" s="7" t="n"/>
      <c r="K3458" s="7" t="n"/>
      <c r="L3458" s="7" t="n"/>
      <c r="M3458" s="7" t="inlineStr">
        <is>
          <t>https://www.phy.ncu.edu.tw/news/105%e5%ad%b8%e5%b9%b4%e5%ba%a6%e7%ac%ac1%e5%ad%b8%e6%9c%9f%e8%88%8a%e7%94%9f%e8%a8%bb%e5%86%8a%e9%80%9a%e7%9f%a5/</t>
        </is>
      </c>
      <c r="N3458" s="7" t="inlineStr">
        <is>
          <t>許慧君</t>
        </is>
      </c>
    </row>
    <row r="3459">
      <c r="A3459" s="7">
        <f>TRUE()</f>
        <v/>
      </c>
      <c r="B3459" s="7" t="inlineStr">
        <is>
          <t>其他</t>
        </is>
      </c>
      <c r="C3459" s="7" t="n"/>
      <c r="D3459" s="14" t="n">
        <v>42542</v>
      </c>
      <c r="E3459" s="7" t="inlineStr">
        <is>
          <t>105學年度第1學期研究所入學新生註冊須知</t>
        </is>
      </c>
      <c r="F3459" s="7" t="inlineStr">
        <is>
          <t>http://pdc.adm.ncu.edu.tw/Register/data/college/105/1051graNewComer.pdf.pdf</t>
        </is>
      </c>
      <c r="G3459" s="7" t="inlineStr">
        <is>
          <t>http://pdc.adm.ncu.edu.tw/Register/data/college/105/1051graN</t>
        </is>
      </c>
      <c r="H3459" s="7" t="inlineStr">
        <is>
          <t>http://pdc.adm.ncu.edu.tw/Register/data/college/105/1051graNewComer.pdf.pdf</t>
        </is>
      </c>
      <c r="I3459" s="7" t="n"/>
      <c r="J3459" s="7" t="n"/>
      <c r="K3459" s="7" t="n"/>
      <c r="L3459" s="7" t="n"/>
      <c r="M3459" s="7" t="inlineStr">
        <is>
          <t>https://www.phy.ncu.edu.tw/news/105%e5%ad%b8%e5%b9%b4%e5%ba%a6%e7%ac%ac1%e5%ad%b8%e6%9c%9f%e7%a0%94%e7%a9%b6%e6%89%80%e5%85%a5%e5%ad%b8%e6%96%b0%e7%94%9f%e8%a8%bb%e5%86%8a%e9%a0%88%e7%9f%a5/</t>
        </is>
      </c>
      <c r="N3459" s="7" t="inlineStr">
        <is>
          <t>許慧君</t>
        </is>
      </c>
    </row>
    <row r="3460">
      <c r="A3460" s="7">
        <f>TRUE()</f>
        <v/>
      </c>
      <c r="B3460" s="7" t="inlineStr">
        <is>
          <t>其他</t>
        </is>
      </c>
      <c r="C3460" s="7" t="n"/>
      <c r="D3460" s="14" t="n">
        <v>42542</v>
      </c>
      <c r="E3460" s="7" t="inlineStr">
        <is>
          <t>105學年度第1學期學士班新生註冊通知</t>
        </is>
      </c>
      <c r="F3460" s="7" t="inlineStr">
        <is>
          <t>http://pdc.adm.ncu.edu.tw/Register/data/college/105/underHB.pdf</t>
        </is>
      </c>
      <c r="G3460" s="7" t="inlineStr">
        <is>
          <t>http://pdc.adm.ncu.edu.tw/Register/data/college/105/underHB.</t>
        </is>
      </c>
      <c r="H3460" s="7" t="inlineStr">
        <is>
          <t>http://pdc.adm.ncu.edu.tw/Register/data/college/105/underHB.pdf</t>
        </is>
      </c>
      <c r="I3460" s="7" t="n"/>
      <c r="J3460" s="7" t="n"/>
      <c r="K3460" s="7" t="n"/>
      <c r="L3460" s="7" t="n"/>
      <c r="M3460" s="7" t="inlineStr">
        <is>
          <t>https://www.phy.ncu.edu.tw/news/105%e5%ad%b8%e5%b9%b4%e5%ba%a6%e7%ac%ac1%e5%ad%b8%e6%9c%9f%e5%ad%b8%e5%a3%ab%e7%8f%ad%e6%96%b0%e7%94%9f%e8%a8%bb%e5%86%8a%e9%80%9a%e7%9f%a5/</t>
        </is>
      </c>
      <c r="N3460" s="7" t="inlineStr">
        <is>
          <t>許慧君</t>
        </is>
      </c>
    </row>
    <row r="3461" ht="285" customHeight="1">
      <c r="A3461" s="7">
        <f>TRUE()</f>
        <v/>
      </c>
      <c r="B3461" s="7" t="inlineStr">
        <is>
          <t>其他</t>
        </is>
      </c>
      <c r="C3461" s="7" t="n"/>
      <c r="D3461" s="14" t="n">
        <v>42538</v>
      </c>
      <c r="E3461" s="7" t="inlineStr">
        <is>
          <t>本校博士班申請105學年度汽車通行證申請注意事項</t>
        </is>
      </c>
      <c r="F3461" s="9" t="inlineStr">
        <is>
          <t>主旨：本校博士班申請105學年度汽車通行證申請注意事項。
說明：
一、申請對象：汽車 本校博士班學生（含新生），限額250張。
二、依分別於103年5月5日及102年5月22日，經102學年度第二次校園交通管理委員會及102學年度第二次總務會議討論通過在案。由103學年度起含本學年(104)全面停發機車通行證。
三、博士班學生請於105年7月20日（星期三）前，可於本校駐警隊網頁(表格下載)下載表格填寫申請資料，交由各系所承辦人彙整後送駐警隊辦理，超出申請限額,以抽籤決定。抽籤結果將通知至各系所辦公室與網頁公告。
四、105學年度通行證使用期限為105年9月1日至106年8月31日，
     汽車費用：3000元。
五、通行證完成製作後另行通知，並請當事人親自並帶學生證查驗簽名，
      繳費後領取。
  六、汽車通行證〈護貝加吸盤〉請務必吸掛於擋風玻璃左上角明顯處，以利警衛識別，未依規定吸掛，如造成不便，自行負責。新證起用日，舊證自動作廢。
  七、汽車出入校門，應主動出示通行證以供查驗，停放車輛後應將通行證放置於車內儀表板上面明顯處已備辨識，請勿借給他人使用，若經查獲，取消通行證使用資格，並視情況送校方議處。
 八、請各系所務必公告，並轉知貴系所之博士班同學，請於期限內申請表送本隊辦理，以免喪失權益。
九、若有不詳細之處，請洽詢駐警隊 57119 或57110 吳澤宗    
 總務處駐警隊</t>
        </is>
      </c>
      <c r="G3461" s="7" t="n"/>
      <c r="H3461" s="7" t="n"/>
      <c r="I3461" s="7" t="n"/>
      <c r="J3461" s="7" t="n"/>
      <c r="K3461" s="7" t="n"/>
      <c r="L3461" s="7" t="n"/>
      <c r="M3461" s="7" t="inlineStr">
        <is>
          <t>https://www.phy.ncu.edu.tw/news/%e6%9c%ac%e6%a0%a1%e5%8d%9a%e5%a3%ab%e7%8f%ad%e7%94%b3%e8%ab%8b105%e5%ad%b8%e5%b9%b4%e5%ba%a6%e6%b1%bd%e8%bb%8a%e9%80%9a%e8%a1%8c%e8%ad%89%e7%94%b3%e8%ab%8b%e6%b3%a8%e6%84%8f%e4%ba%8b%e9%a0%85/</t>
        </is>
      </c>
      <c r="N3461" s="7" t="inlineStr">
        <is>
          <t>劉怡貞</t>
        </is>
      </c>
    </row>
    <row r="3462" ht="183" customHeight="1">
      <c r="A3462" s="7">
        <f>TRUE()</f>
        <v/>
      </c>
      <c r="B3462" s="7" t="inlineStr">
        <is>
          <t>其他</t>
        </is>
      </c>
      <c r="C3462" s="7" t="n"/>
      <c r="D3462" s="14" t="n">
        <v>42536</v>
      </c>
      <c r="E3462" s="7" t="inlineStr">
        <is>
          <t>免費海外暑期營隊(本校國際處)</t>
        </is>
      </c>
      <c r="F3462" s="9" t="inlineStr">
        <is>
          <t>地區:大陸
營隊名稱:免費! 南京大學2016蘇臺大學生歷史文化遺產探尋之旅
活動時間:7/1-7/8(8天
活動週期:8天
報名資格:具中華民國國籍
報名連結:http://goo.gl/CnMbCE
報名截止:6/20 週一
地區:韓國
營隊名稱:免學費! 韓國京畿大學2016夏季韓國語言與文化項目營
活動時間:7/17-7/24
活動週期:8天
報名資格:無
報名連結:http://goo.gl/sYxEY9
報名截止:6/23 週四</t>
        </is>
      </c>
      <c r="G3462" s="7" t="n"/>
      <c r="H3462" s="7" t="n"/>
      <c r="I3462" s="7" t="n"/>
      <c r="J3462" s="7" t="n"/>
      <c r="K3462" s="7" t="n"/>
      <c r="L3462" s="7" t="n"/>
      <c r="M3462" s="7" t="inlineStr">
        <is>
          <t>https://www.phy.ncu.edu.tw/news/%e5%85%8d%e8%b2%bb%e6%b5%b7%e5%a4%96%e6%9a%91%e6%9c%9f%e7%87%9f%e9%9a%8a%e6%9c%ac%e6%a0%a1%e5%9c%8b%e9%9a%9b%e8%99%95/</t>
        </is>
      </c>
      <c r="N3462" s="7" t="inlineStr">
        <is>
          <t>劉怡貞</t>
        </is>
      </c>
    </row>
    <row r="3463">
      <c r="A3463" s="7">
        <f>TRUE()</f>
        <v/>
      </c>
      <c r="B3463" s="7" t="inlineStr">
        <is>
          <t>其他</t>
        </is>
      </c>
      <c r="C3463" s="7" t="n"/>
      <c r="D3463" s="14" t="n">
        <v>42528</v>
      </c>
      <c r="E3463" s="7" t="inlineStr">
        <is>
          <t>失物招領105.06.07</t>
        </is>
      </c>
      <c r="F3463" s="7" t="inlineStr">
        <is>
          <t>失物招領1050607</t>
        </is>
      </c>
      <c r="G3463" s="7" t="inlineStr">
        <is>
          <t>失物招領1050607</t>
        </is>
      </c>
      <c r="H3463" s="7" t="inlineStr">
        <is>
          <t>http://www.phy.ncu.edu.tw/wp-content/uploads/2016/06/失物招領1050607.pdf</t>
        </is>
      </c>
      <c r="I3463" s="7" t="n"/>
      <c r="J3463" s="7" t="n"/>
      <c r="K3463" s="7" t="n"/>
      <c r="L3463" s="7" t="n"/>
      <c r="M3463" s="7" t="inlineStr">
        <is>
          <t>https://www.phy.ncu.edu.tw/news/%e5%a4%b1%e7%89%a9%e6%8b%9b%e9%a0%98105-06-07/</t>
        </is>
      </c>
      <c r="N3463" s="7" t="inlineStr">
        <is>
          <t>許慧君</t>
        </is>
      </c>
    </row>
    <row r="3464" ht="409.6" customHeight="1">
      <c r="A3464" s="7">
        <f>TRUE()</f>
        <v/>
      </c>
      <c r="B3464" s="7" t="inlineStr">
        <is>
          <t>演講</t>
        </is>
      </c>
      <c r="C3464" s="7" t="n"/>
      <c r="D3464" s="14" t="n">
        <v>42528</v>
      </c>
      <c r="E3464" s="7" t="inlineStr">
        <is>
          <t>Colloquium20160607-Dancing with Spin in Emergent Spintronic Materials</t>
        </is>
      </c>
      <c r="F3464" s="9" t="inlineStr">
        <is>
          <t>Colloquium
Department of Physics, NCU
Dancing with Spin in Emergent Spintronic Materials
Speaker
林敏聰教授 (Prof. Minn-Tsong Lin)
Department of Physics, NTU
Date 2016.06.07(Tue)
Time 14:00
Place S4-625
「歡迎大學部同學參加，可獲得中大護照認證2小時」
Abstract
Spin is one of the most wonderful and exotic properties of the elementary particle in physics. In the worlds of condensed matter physics and materials physics, spin plays a crucial role in both aspects of fundamental research and application. In this colloquium talk, I will introduce several examples in the fields of nanomagnetism and spintronics, by demonstrating the novel effect of an antiferromagnetic layer on the perpendicular magnetization [1,2] and the transport mechanism of spin-polarized electrons through organic materials [3,4]. A very recent interest on the spin-momentum locked system, such as topological insulator and Rashba-semiconductor will be also addressed, for example, the discovery of a spontaneously formed “Rashba p-n junction” of strongly Rashba-split electrons and holes [5].
[1] B. Y. Wang, N. Y. Jih, W. C. Lin, C. H. Chuang, P. J. Hsu, C. W. Peng, Y. C. Yeh, Y. L. Chan, D. H. Wei, W. C. Chiang, and Minn-Tsong Lin, Phys. Rev. B 83, 104417 (2011)
[2] B. Y. Wang, J. Y. Hong, K. H. Ou Yang, Y. L. Chan, D. H. Wei, H. J. Lin, and Minn-Tsong Lin, Phys. Rev. Lett. 110, 117203 (2013)
[3] K. S. Li, Y. M. Chang, S. Agilan, J. Y. Hong, J. C. Tai, W. C. Chiang, K. Fukutani, P. A. Dowben, and Minn-Tsong Lin, Phys. Rev. B 83, 172404 (2011).
[4] J. Y. Hong, K. H. Ou Yang, B. Y. Wang, K. S. Li, H. W. Shiu, C. H. Chen, Y. L. Chan, D. H. Wei, F. H. Chang, H. J. Lin, W. C. Chiang* and Minn-Tsong Lin, Appl. Phys. Lett. 104, 083301 (2014)
[5] C. Butler, H. H. Yang, J. Y. Hong, S. H. Hsu, Raman Sankar, C. I. Lu, H. Y. Lu, K. H. Ou Yang, H. W. Shiu, C. H. Chen, C. C. Kaun, G. J. Shu, F. C. Chou and Minn-Tsong Lin, Nat. Commun. 5:4066 doi: 10.1038/ncomms5066 (2014).</t>
        </is>
      </c>
      <c r="G3464" s="7" t="n"/>
      <c r="H3464" s="7" t="n"/>
      <c r="I3464" s="7" t="n"/>
      <c r="J3464" s="7" t="n"/>
      <c r="K3464" s="7" t="n"/>
      <c r="L3464" s="7" t="n"/>
      <c r="M3464" s="7" t="inlineStr">
        <is>
          <t>https://www.phy.ncu.edu.tw/news/colloquium20160607-dancing-with-spin-in-emergent-spintronic-materials/</t>
        </is>
      </c>
      <c r="N3464" s="7" t="inlineStr">
        <is>
          <t>許慧君</t>
        </is>
      </c>
    </row>
    <row r="3465" ht="27" customHeight="1">
      <c r="A3465" s="7">
        <f>TRUE()</f>
        <v/>
      </c>
      <c r="B3465" s="7" t="inlineStr">
        <is>
          <t>其他</t>
        </is>
      </c>
      <c r="C3465" s="7" t="n"/>
      <c r="D3465" s="14" t="n">
        <v>42524</v>
      </c>
      <c r="E3465" s="7" t="inlineStr">
        <is>
          <t>本館一樓大廳6月6日至6月17日進行裝潢整建工程</t>
        </is>
      </c>
      <c r="F3465" s="9" t="inlineStr">
        <is>
          <t>本館一樓大廳預計於6月6日至6月17日期間，
進行裝潢整建工程，施工期間如造成不便，敬請見諒!</t>
        </is>
      </c>
      <c r="G3465" s="7" t="n"/>
      <c r="H3465" s="7" t="n"/>
      <c r="I3465" s="7" t="n"/>
      <c r="J3465" s="7" t="n"/>
      <c r="K3465" s="7" t="n"/>
      <c r="L3465" s="7" t="n"/>
      <c r="M3465" s="7" t="inlineStr">
        <is>
          <t>https://www.phy.ncu.edu.tw/news/%e6%9c%ac%e9%a4%a8%e4%b8%80%e6%a8%93%e5%a4%a7%e5%bb%b36%e6%9c%886%e6%97%a5%e8%87%b36%e6%9c%8817%e6%97%a5%e9%80%b2%e8%a1%8c%e8%a3%9d%e6%bd%a2%e6%95%b4%e5%bb%ba%e5%b7%a5%e7%a8%8b/</t>
        </is>
      </c>
      <c r="N3465" s="7" t="inlineStr">
        <is>
          <t>許慧君</t>
        </is>
      </c>
    </row>
    <row r="3466" ht="297" customHeight="1">
      <c r="A3466" s="7">
        <f>TRUE()</f>
        <v/>
      </c>
      <c r="B3466" s="7" t="inlineStr">
        <is>
          <t>其他</t>
        </is>
      </c>
      <c r="C3466" s="7" t="n"/>
      <c r="D3466" s="14" t="n">
        <v>42523</v>
      </c>
      <c r="E3466" s="7" t="inlineStr">
        <is>
          <t>理學院105年6-9月學生出席國際會議補助甄選公告</t>
        </is>
      </c>
      <c r="F3466" s="9" t="inlineStr">
        <is>
          <t>理學院105年6-9月學生出席國際會議補助甄選公告
一、依據本院105年6月1日主管會議決議辦理。
二、申請資格：
(一)理學院各系所學生。
(二)獲得指導教授提供出國費用部分補助者。
(三)預計於今(105) 年6至9月出國於國際研討會發表論文者。
註：預計於今(105) 年10至12月出國者，請等待開學前公告再申請。
三、申請時間：即日起至105年6月15日(三)下午5：00止(以送件至系辦時間為準)
四、個別補助金額：每名學生最高新台幣貳萬元。
五、補助總額：新台幣柒萬元整。
六、申請及審核方式：
(一)於上述截止時間前將申請表及其他應送文件送至系辦加註收件日期、時間，並經系所主管蓋章或簽名推薦，轉送理學院辦公室。
(二)由理學院辦公室加註收件日期、時間，依收件時序隨到隨送副院長。
(三)由副院長審核決定是否補助及個別補助金額，至補助總額新台幣柒萬元整用盡即停止收件。
七、應送文件：
(一)申請表。
(二)國際研討會主辦單位接受函。
(三)擬發表論文題目及摘要。
(四)指導教授推薦簽名。
申請表格
http://science.ncu.edu.tw/news/101</t>
        </is>
      </c>
      <c r="G3466" s="7" t="inlineStr">
        <is>
          <t>申請表格</t>
        </is>
      </c>
      <c r="H3466" s="7" t="inlineStr">
        <is>
          <t>http://science.ncu.edu.tw/document/ReMXj7hrA8ef.doc</t>
        </is>
      </c>
      <c r="I3466" s="7" t="inlineStr">
        <is>
          <t>http://science.ncu.edu.tw/news/101</t>
        </is>
      </c>
      <c r="J3466" s="7" t="inlineStr">
        <is>
          <t>http://science.ncu.edu.tw/news/101</t>
        </is>
      </c>
      <c r="K3466" s="7" t="n"/>
      <c r="L3466" s="7" t="n"/>
      <c r="M3466" s="7" t="inlineStr">
        <is>
          <t>https://www.phy.ncu.edu.tw/news/%e7%90%86%e5%ad%b8%e9%99%a2105%e5%b9%b46-9%e6%9c%88%e5%ad%b8%e7%94%9f%e5%87%ba%e5%b8%ad%e5%9c%8b%e9%9a%9b%e6%9c%83%e8%ad%b0%e8%a3%9c%e5%8a%a9%e7%94%84%e9%81%b8%e5%85%ac%e5%91%8a/</t>
        </is>
      </c>
      <c r="N3466" s="7" t="inlineStr">
        <is>
          <t>許慧君</t>
        </is>
      </c>
    </row>
    <row r="3467" ht="53" customHeight="1">
      <c r="A3467" s="7">
        <f>TRUE()</f>
        <v/>
      </c>
      <c r="B3467" s="7" t="inlineStr">
        <is>
          <t>其他</t>
        </is>
      </c>
      <c r="C3467" s="7" t="n"/>
      <c r="D3467" s="14" t="n">
        <v>42523</v>
      </c>
      <c r="E3467" s="7" t="inlineStr">
        <is>
          <t>物理系補助學生出席國際會議申請作業</t>
        </is>
      </c>
      <c r="F3467" s="9" t="inlineStr">
        <is>
          <t>系友捐款補助要點更新
國立中央大學物理系系友捐款補助學生出席國際會議作業要點1050531更新
學生申請出席國際會議請參閱:物理系補助學生出席國際會議 申請作業
相關辦法與申請文件請參閱:出國申請補助文件</t>
        </is>
      </c>
      <c r="G3467" s="7" t="inlineStr">
        <is>
          <t>國立中央大學物理系系友捐款補助學生出席國際會議作業要點1050531更新</t>
        </is>
      </c>
      <c r="H3467" s="7" t="inlineStr">
        <is>
          <t>http://www.phy.ncu.edu.tw/wp-content/uploads/2016/06/A00-國立中央大學物理系系友捐款補助學生出席國際會議作業要點.pdf</t>
        </is>
      </c>
      <c r="I3467" s="7" t="inlineStr">
        <is>
          <t>物理系補助學生出席國際會議 申請作業</t>
        </is>
      </c>
      <c r="J3467" s="7" t="inlineStr">
        <is>
          <t>http://www.phy.ncu.edu.tw/wp-content/uploads/2013/09/01-%E7%89%A9%E7%90%86%E7%B3%BB%E8%A3%9C%E5%8A%A9%E5%AD%B8%E7%94%9F%E5%87%BA%E5%B8%AD%E5%9C%8B%E9%9A%9B%E6%9C%83%E8%AD%B0-%E7%94%B3%E8%AB%8B%E4%BD%9C%E6%A5%AD-2.doc</t>
        </is>
      </c>
      <c r="K3467" s="7" t="inlineStr">
        <is>
          <t>出國申請補助文件</t>
        </is>
      </c>
      <c r="L3467" s="7" t="inlineStr">
        <is>
          <t>http://www.phy.ncu.edu.tw/wp-content/uploads/2013/09/%E5%87%BA%E5%9C%8B%E7%94%B3%E8%AB%8B%E8%A3%9C%E5%8A%A9%E6%96%87%E4%BB%B6-3.rar</t>
        </is>
      </c>
      <c r="M3467" s="7" t="inlineStr">
        <is>
          <t>https://www.phy.ncu.edu.tw/news/%e7%89%a9%e7%90%86%e7%b3%bb%e8%a3%9c%e5%8a%a9%e5%ad%b8%e7%94%9f%e5%87%ba%e5%b8%ad%e5%9c%8b%e9%9a%9b%e6%9c%83%e8%ad%b0%e7%94%b3%e8%ab%8b%e4%bd%9c%e6%a5%ad/</t>
        </is>
      </c>
      <c r="N3467" s="7" t="inlineStr">
        <is>
          <t>許慧君</t>
        </is>
      </c>
    </row>
    <row r="3468" ht="53" customHeight="1">
      <c r="A3468" s="7">
        <f>TRUE()</f>
        <v/>
      </c>
      <c r="B3468" s="7" t="inlineStr">
        <is>
          <t>其他</t>
        </is>
      </c>
      <c r="C3468" s="7" t="n"/>
      <c r="D3468" s="14" t="n">
        <v>42523</v>
      </c>
      <c r="E3468" s="7" t="inlineStr">
        <is>
          <t>物理系研究生畢業離校手續Graduate Students’GraduationSchool Leaving Procedure</t>
        </is>
      </c>
      <c r="F3468" s="9" t="inlineStr">
        <is>
          <t>物理系研究生畢業離校手續Graduate Students’GraduationSchool Leaving Procedure of the Physics Department
物理系離校系所同意書Graduation Form of the Physics Department of National Central University</t>
        </is>
      </c>
      <c r="G3468" s="7" t="inlineStr">
        <is>
          <t>物理系研究生畢業離校手續Graduate Students’GraduationSchool Leaving Proce</t>
        </is>
      </c>
      <c r="H3468" s="7" t="inlineStr">
        <is>
          <t>http://www.phy.ncu.edu.tw/wp-content/uploads/2016/06/物理系研究生畢業離校手續Graduate-Students’GraduationSchool-Leaving-Procedure-of-the-Physics-Department.pdf</t>
        </is>
      </c>
      <c r="I3468" s="7" t="inlineStr">
        <is>
          <t>物理系離校系所同意書Graduation Form of the Physics Department of Natio</t>
        </is>
      </c>
      <c r="J3468" s="7" t="inlineStr">
        <is>
          <t>http://www.phy.ncu.edu.tw/wp-content/uploads/2016/06/物理系離校系所同意書Graduation-Form-of-the-Physics-Department-of-National-Central-University-.pdf</t>
        </is>
      </c>
      <c r="K3468" s="7" t="n"/>
      <c r="L3468" s="7" t="n"/>
      <c r="M3468" s="7" t="inlineStr">
        <is>
          <t>https://www.phy.ncu.edu.tw/news/%e7%89%a9%e7%90%86%e7%b3%bb%e7%a0%94%e7%a9%b6%e7%94%9f%e7%95%a2%e6%a5%ad%e9%9b%a2%e6%a0%a1%e6%89%8b%e7%ba%8cgraduate-studentsgraduationschool-leaving-procedure/</t>
        </is>
      </c>
      <c r="N3468" s="7" t="inlineStr">
        <is>
          <t>許慧君</t>
        </is>
      </c>
    </row>
    <row r="3469">
      <c r="A3469" s="7">
        <f>TRUE()</f>
        <v/>
      </c>
      <c r="B3469" s="7" t="inlineStr">
        <is>
          <t>其他</t>
        </is>
      </c>
      <c r="C3469" s="7" t="n"/>
      <c r="D3469" s="14" t="n">
        <v>42523</v>
      </c>
      <c r="E3469" s="7" t="inlineStr">
        <is>
          <t>物理系博碩士班學位口試注意事項Oral Test &amp;Thesis Defense Notification</t>
        </is>
      </c>
      <c r="F3469" s="7" t="inlineStr">
        <is>
          <t>物理系博碩士班學位口試注意事項Oral Test &amp;Thesis Defense Notification</t>
        </is>
      </c>
      <c r="G3469" s="7" t="inlineStr">
        <is>
          <t>物理系博碩士班學位口試注意事項Oral Test &amp;Thesis Defense Notification</t>
        </is>
      </c>
      <c r="H3469" s="7" t="inlineStr">
        <is>
          <t>http://www.phy.ncu.edu.tw/wp-content/uploads/2016/06/物理系博碩士班學位口試注意事項Oral-Test-Thesis-Defense-Notification.pdf</t>
        </is>
      </c>
      <c r="I3469" s="7" t="n"/>
      <c r="J3469" s="7" t="n"/>
      <c r="K3469" s="7" t="n"/>
      <c r="L3469" s="7" t="n"/>
      <c r="M3469" s="7" t="inlineStr">
        <is>
          <t>https://www.phy.ncu.edu.tw/news/%e7%89%a9%ef%a7%a4%e7%b3%bb%e5%8d%9a%e7%a2%a9%e5%a3%ab%e7%8f%ad%e5%ad%b8%e4%bd%8d%e5%8f%a3%e8%a9%a6%e6%b3%a8%e6%84%8f%e4%ba%8b%e9%a0%85oral-test-thesis-defense-notification-2/</t>
        </is>
      </c>
      <c r="N3469" s="7" t="inlineStr">
        <is>
          <t>許慧君</t>
        </is>
      </c>
    </row>
    <row r="3470">
      <c r="A3470" s="7">
        <f>TRUE()</f>
        <v/>
      </c>
      <c r="B3470" s="7" t="inlineStr">
        <is>
          <t>其他</t>
        </is>
      </c>
      <c r="C3470" s="7" t="n"/>
      <c r="D3470" s="14" t="n">
        <v>42522</v>
      </c>
      <c r="E3470" s="7" t="inlineStr">
        <is>
          <t>105(一)課務相關日程表</t>
        </is>
      </c>
      <c r="F3470" s="7" t="inlineStr">
        <is>
          <t>http://pdc.adm.ncu.edu.tw/Course/course/COUR_S.pdf</t>
        </is>
      </c>
      <c r="G3470" s="7" t="inlineStr">
        <is>
          <t>http://pdc.adm.ncu.edu.tw/Course/course/COUR_S.pdf</t>
        </is>
      </c>
      <c r="H3470" s="7" t="inlineStr">
        <is>
          <t>http://pdc.adm.ncu.edu.tw/Course/course/COUR_S.pdf</t>
        </is>
      </c>
      <c r="I3470" s="7" t="n"/>
      <c r="J3470" s="7" t="n"/>
      <c r="K3470" s="7" t="n"/>
      <c r="L3470" s="7" t="n"/>
      <c r="M3470" s="7" t="inlineStr">
        <is>
          <t>https://www.phy.ncu.edu.tw/news/105%e4%b8%80%e8%aa%b2%e5%8b%99%e7%9b%b8%e9%97%9c%e6%97%a5%e7%a8%8b%e8%a1%a8/</t>
        </is>
      </c>
      <c r="N3470" s="7" t="inlineStr">
        <is>
          <t>許慧君</t>
        </is>
      </c>
    </row>
    <row r="3471" ht="369" customHeight="1">
      <c r="A3471" s="7">
        <f>TRUE()</f>
        <v/>
      </c>
      <c r="B3471" s="7" t="inlineStr">
        <is>
          <t>其他</t>
        </is>
      </c>
      <c r="C3471" s="7" t="n"/>
      <c r="D3471" s="14" t="n">
        <v>42522</v>
      </c>
      <c r="E3471" s="7" t="inlineStr">
        <is>
          <t>104-2大學部畢業生辦理離校注意事項</t>
        </is>
      </c>
      <c r="F3471" s="9" t="inlineStr">
        <is>
          <t>104學年度第二學期 物理系大學部畢業生辦理離校注意事項
一、學生符合下列資格者，應領取學位證書。 
學士班學生：符合本校「學則」第四十八條規定者。 
二、領取時間： 
學士班學生：105年7月 4日至105年7月29日上班時間。
三、成績到齊：請先上網確認各學期所修課程(含英檢成績)及操行成績是否已全部登錄分數、學習護照時數是否已達100 小時。
（各學期所修課程及操行成績應全部由教師繳交至註冊組後，本項目始算完成）
Ａ、請先自行上網查詢成績（中大首頁網址左方→Portal 入口→輸入帳號密碼→學生相關服務→學籍成績服務→學生學籍成績→查詢成績）。成績未繳交至註冊組者請向老師查證（補繳）。
Ｂ、大學部英文畢業門檻：最遲應於畢業當學期第 18 週結束前(6/17)，持英檢成績單「正本」向語言中心提出畢業門檻審核申請。 
Ｃ、學習護照時數如有問題請向服務學習辦公室詢問，分機57235。
四、完成下列兩項登錄後，請通知系辦公室作查核：
1.系友認證填寫：至物理系網頁【系所簡介】→【系友之家】進入【系友認證】填寫個人資料(http://alumni.phy.ncu.edu.tw/identity/step1.php )。
2.104學年度應屆畢業生流向調查：至物理系網頁【系所簡介】→【系友之家】進入【最新消息】(http://alumni.phy.ncu.edu.tw/news/news.php) 查看"2016-01-05"公告之〈104學年度應屆畢業學生流向調查〉，內有詳細步驟。
以上填寫如有疑問，請逕洽系辦公室楊小姐，分機65338。
五、電子離校手續：
1. 請利用電子離校系統（中大首頁網址左方→Portal 入口→輸入帳號密碼→學生相關服務→學籍成績服務→學生學籍成績→離校查詢）查詢並完成各項畢業離校相關手續。
2.繳驗學生證：完成全部離校手續後，至註冊組領取學位證書時辦理，驗畢歸還。學生證遺失者，請至註冊組網頁http://pdc.adm.ncu.edu.tw/Register/ →表格下載→學籍相關表格→[1-24 學生證遺失切結書(離校用)]下載填寫，並完成學生證掛失及註銷/退費程序。 
3.領取畢業證書：學生本人無法親自領取學位證書者，請至註冊組網站→表格下載→學籍相關表格→[1-23 代領學位證書委託書]下載填寫。</t>
        </is>
      </c>
      <c r="G3471" s="7" t="n"/>
      <c r="H3471" s="7" t="n"/>
      <c r="I3471" s="7" t="n"/>
      <c r="J3471" s="7" t="n"/>
      <c r="K3471" s="7" t="n"/>
      <c r="L3471" s="7" t="n"/>
      <c r="M3471" s="7" t="inlineStr">
        <is>
          <t>https://www.phy.ncu.edu.tw/news/104-2%e5%a4%a7%e5%ad%b8%e9%83%a8%e7%95%a2%e6%a5%ad%e7%94%9f%e8%be%a6%e7%90%86%e9%9b%a2%e6%a0%a1%e6%b3%a8%e6%84%8f%e4%ba%8b%e9%a0%85/</t>
        </is>
      </c>
      <c r="N3471" s="7" t="inlineStr">
        <is>
          <t>吳菁穗</t>
        </is>
      </c>
    </row>
    <row r="3472" ht="105" customHeight="1">
      <c r="A3472" s="7">
        <f>TRUE()</f>
        <v/>
      </c>
      <c r="B3472" s="7" t="inlineStr">
        <is>
          <t>其他</t>
        </is>
      </c>
      <c r="C3472" s="7" t="n"/>
      <c r="D3472" s="14" t="n">
        <v>42520</v>
      </c>
      <c r="E3472" s="7" t="inlineStr">
        <is>
          <t>2016/06/05(日)物理系畢業撥穗典禮</t>
        </is>
      </c>
      <c r="F3472" s="9" t="inlineStr">
        <is>
          <t>參加對象：物理系應屆畢業生、教師
時間：六月五日 星期日
11:50~13:30 畢業餐會(S4-625)
13:45~14:05 理院合影(科二館大門口)
14:15~14:25 教授致詞(S4-209)
14:25~15:45 撥穗儀式
15:45~16:00 畢業生行謝師禮
16:00~16:15 合影留念</t>
        </is>
      </c>
      <c r="G3472" s="7" t="n"/>
      <c r="H3472" s="7" t="n"/>
      <c r="I3472" s="7" t="n"/>
      <c r="J3472" s="7" t="n"/>
      <c r="K3472" s="7" t="n"/>
      <c r="L3472" s="7" t="n"/>
      <c r="M3472" s="7" t="inlineStr">
        <is>
          <t>https://www.phy.ncu.edu.tw/news/20160605%e6%97%a5%e7%89%a9%e7%90%86%e7%b3%bb%e7%95%a2%e6%a5%ad%e6%92%a5%e7%a9%97%e5%85%b8%e7%a6%ae/</t>
        </is>
      </c>
      <c r="N3472" s="7" t="inlineStr">
        <is>
          <t>劉怡貞</t>
        </is>
      </c>
    </row>
    <row r="3473" ht="409.6" customHeight="1">
      <c r="A3473" s="7">
        <f>TRUE()</f>
        <v/>
      </c>
      <c r="B3473" s="7" t="inlineStr">
        <is>
          <t>其他</t>
        </is>
      </c>
      <c r="C3473" s="7" t="n"/>
      <c r="D3473" s="14" t="n">
        <v>42520</v>
      </c>
      <c r="E3473" s="7" t="inlineStr">
        <is>
          <t>105/05/23 ~ 105/06/08大學部導師輔導選課</t>
        </is>
      </c>
      <c r="F3473" s="9" t="inlineStr">
        <is>
          <t>「導師輔導選課」105/05/23~105/06/08，請同學多運用機會向導師諮詢選課之意見。
歡迎同學預約職涯中心職涯導師及諮商中心心理師，
透過諮詢、測驗或晤談，更瞭解自己的興趣及性向。
◎導師如何瞭解您需要的學習諮詢方向？ 
導師可以透過已整合選課、畢業審核表及歷年成績等個人資料的『導師輔導資源系統』，瞭解您需要的學習諮詢方向。 
即日起，您可以從中大portal登入『導師輔導資源系統』；點選同意或不同意授權個人資料在本系統開放。如您未登錄系統，系統將預設為同意授權，但您可以隨時再上網修改。 
◎導師輔導選課參考流程 
105/05/23 
教務處「課程時間表」上網 
105/05/23~105/06/08 
導師輔導選課 
1.向導師領取密碼卡 
2.「選課確認單」為方便您與導師討論選課科目所設計的表單，,同學得事先至「選課系統 」-&gt; 「相關訊息」下載「諮商中心導師輔導選課確認單」填妥，依預約時間向導師個別諮詢選課意見，並領取導師密碼卡。
105/06/03~105/06/12
LMS線上導師輔導意見調查
請同學線上填寫「導師輔導意見調查表」將有助導師輔導工作之檢討及發展
105/06/06-105/06/13 
課程初選 
教務處課務組開放給完成課程評量之同學優先選課 
105/09/07~105/09/20 
加退選 (09/20只能退選)
◎說明：
1.以上時間如有異動，以教務處課務組公告為主。
2.導師密碼卡領取如有任何問題，請聯絡諮商中心徐姐
分機：57261 E-MAIL:smi@cc.ncu.edu.tw 
3.諮商心理師預約專線：57263~57264，晤談時間：週一~週四AM9時~PM9時/週五AM9時~PM5時
4.職涯導師預約系統:http://careercenter.ncu.edu.tw/consulting/
5.中大portal:https://portal.ncu.edu.tw/</t>
        </is>
      </c>
      <c r="G3473" s="7" t="n"/>
      <c r="H3473" s="7" t="n"/>
      <c r="I3473" s="7" t="n"/>
      <c r="J3473" s="7" t="n"/>
      <c r="K3473" s="7" t="n"/>
      <c r="L3473" s="7" t="n"/>
      <c r="M3473" s="7" t="inlineStr">
        <is>
          <t>https://www.phy.ncu.edu.tw/news/1050523-1050608%e5%a4%a7%e5%ad%b8%e9%83%a8%e5%b0%8e%e5%b8%ab%e8%bc%94%e5%b0%8e%e9%81%b8%e8%aa%b2/</t>
        </is>
      </c>
      <c r="N3473" s="7" t="inlineStr">
        <is>
          <t>吳菁穗</t>
        </is>
      </c>
    </row>
    <row r="3474" ht="131" customHeight="1">
      <c r="A3474" s="7">
        <f>TRUE()</f>
        <v/>
      </c>
      <c r="B3474" s="7" t="inlineStr">
        <is>
          <t>演講</t>
        </is>
      </c>
      <c r="C3474" s="7" t="n"/>
      <c r="D3474" s="14" t="n">
        <v>42517</v>
      </c>
      <c r="E3474" s="7" t="inlineStr">
        <is>
          <t>Colloquium20160531-Molecular Scale Electronics: Fundamentals and Applications</t>
        </is>
      </c>
      <c r="F3474" s="9" t="inlineStr">
        <is>
          <t>Colloquium
Department of Physics, NCU
Molecular Scale Electronics: Fundamentals and Applications
Speaker
Prof. Elise Yu-Tzu Li (李佑慈)
Department of Chemistry, National Taiwan Normal University
Date 2016.05.31(Tue)
Time 14:00
Place S4-625
「歡迎大學部同學參加，可獲得中大護照認證2小時」</t>
        </is>
      </c>
      <c r="G3474" s="7" t="n"/>
      <c r="H3474" s="7" t="n"/>
      <c r="I3474" s="7" t="n"/>
      <c r="J3474" s="7" t="n"/>
      <c r="K3474" s="7" t="n"/>
      <c r="L3474" s="7" t="n"/>
      <c r="M3474" s="7" t="inlineStr">
        <is>
          <t>https://www.phy.ncu.edu.tw/news/colloquium20160531-molecular-scale-electronics-fundamentals-and-applications/</t>
        </is>
      </c>
      <c r="N3474" s="7" t="inlineStr">
        <is>
          <t>許慧君</t>
        </is>
      </c>
    </row>
    <row r="3475">
      <c r="A3475" s="7">
        <f>TRUE()</f>
        <v/>
      </c>
      <c r="B3475" s="7" t="inlineStr">
        <is>
          <t>其他</t>
        </is>
      </c>
      <c r="C3475" s="7" t="n"/>
      <c r="D3475" s="14" t="n">
        <v>42514</v>
      </c>
      <c r="E3475" s="7" t="inlineStr">
        <is>
          <t>104學年度畢業典禮</t>
        </is>
      </c>
      <c r="F3475" s="7" t="inlineStr">
        <is>
          <t>http://club.adm.ncu.edu.tw/graduate/#</t>
        </is>
      </c>
      <c r="G3475" s="7" t="inlineStr">
        <is>
          <t>http://club.adm.ncu.edu.tw/graduate/#</t>
        </is>
      </c>
      <c r="H3475" s="7" t="inlineStr">
        <is>
          <t>http://club.adm.ncu.edu.tw/graduate/#</t>
        </is>
      </c>
      <c r="I3475" s="7" t="n"/>
      <c r="J3475" s="7" t="n"/>
      <c r="K3475" s="7" t="n"/>
      <c r="L3475" s="7" t="n"/>
      <c r="M3475" s="7" t="inlineStr">
        <is>
          <t>https://www.phy.ncu.edu.tw/news/104%e5%ad%b8%e5%b9%b4%e5%ba%a6%e7%95%a2%e6%a5%ad%e5%85%b8%e7%a6%ae/</t>
        </is>
      </c>
      <c r="N3475" s="7" t="inlineStr">
        <is>
          <t>許慧君</t>
        </is>
      </c>
    </row>
    <row r="3476">
      <c r="A3476" s="7">
        <f>TRUE()</f>
        <v/>
      </c>
      <c r="B3476" s="7" t="inlineStr">
        <is>
          <t>其他</t>
        </is>
      </c>
      <c r="C3476" s="7" t="n"/>
      <c r="D3476" s="14" t="n">
        <v>42513</v>
      </c>
      <c r="E3476" s="7" t="inlineStr">
        <is>
          <t>2016全國高中生物理科學研習營</t>
        </is>
      </c>
      <c r="F3476" s="7" t="inlineStr">
        <is>
          <t>http://ncuphycamp2016.weebly.com/</t>
        </is>
      </c>
      <c r="G3476" s="7" t="inlineStr">
        <is>
          <t>http://ncuphycamp2016.weebly.com/</t>
        </is>
      </c>
      <c r="H3476" s="7" t="inlineStr">
        <is>
          <t>http://ncuphycamp2016.weebly.com/</t>
        </is>
      </c>
      <c r="I3476" s="7" t="n"/>
      <c r="J3476" s="7" t="n"/>
      <c r="K3476" s="7" t="n"/>
      <c r="L3476" s="7" t="n"/>
      <c r="M3476" s="7" t="inlineStr">
        <is>
          <t>https://www.phy.ncu.edu.tw/news/2016%e5%85%a8%e5%9c%8b%e9%ab%98%e4%b8%ad%e7%94%9f%e7%89%a9%e7%90%86%e7%a7%91%e5%ad%b8%e7%a0%94%e7%bf%92%e7%87%9f/</t>
        </is>
      </c>
      <c r="N3476" s="7" t="inlineStr">
        <is>
          <t>許慧君</t>
        </is>
      </c>
    </row>
    <row r="3477">
      <c r="A3477" s="7">
        <f>TRUE()</f>
        <v/>
      </c>
      <c r="B3477" s="7" t="inlineStr">
        <is>
          <t>招生</t>
        </is>
      </c>
      <c r="C3477" s="7" t="n"/>
      <c r="D3477" s="14" t="n">
        <v>42510</v>
      </c>
      <c r="E3477" s="7" t="inlineStr">
        <is>
          <t>105學年度第一學期學生逕行修讀物理系博士學位錄取名單</t>
        </is>
      </c>
      <c r="F3477" s="7" t="inlineStr">
        <is>
          <t>105學年度第一學期學生逕行修讀物理系博士學位錄取名單 : 江冠勳(學號 104222026)</t>
        </is>
      </c>
      <c r="G3477" s="7" t="n"/>
      <c r="H3477" s="7" t="n"/>
      <c r="I3477" s="7" t="n"/>
      <c r="J3477" s="7" t="n"/>
      <c r="K3477" s="7" t="n"/>
      <c r="L3477" s="7" t="n"/>
      <c r="M3477" s="7" t="inlineStr">
        <is>
          <t>https://www.phy.ncu.edu.tw/news/105%e5%ad%b8%e5%b9%b4%e5%ba%a6%e7%ac%ac%e4%b8%80%e5%ad%b8%e6%9c%9f%e5%ad%b8%e7%94%9f%e9%80%95%e8%a1%8c%e4%bf%ae%e8%ae%80%e7%89%a9%e7%90%86%e7%b3%bb%e5%8d%9a%e5%a3%ab%e5%ad%b8%e4%bd%8d%e9%8c%84/</t>
        </is>
      </c>
      <c r="N3477" s="7" t="inlineStr">
        <is>
          <t>許慧君</t>
        </is>
      </c>
    </row>
    <row r="3478">
      <c r="A3478" s="7">
        <f>TRUE()</f>
        <v/>
      </c>
      <c r="B3478" s="7" t="inlineStr">
        <is>
          <t>招生</t>
        </is>
      </c>
      <c r="C3478" s="7" t="n"/>
      <c r="D3478" s="14" t="n">
        <v>42510</v>
      </c>
      <c r="E3478" s="7" t="inlineStr">
        <is>
          <t>105學年度博士班考試入學第1梯次錄取(含初試直接錄取)名單</t>
        </is>
      </c>
      <c r="F3478" s="7" t="inlineStr">
        <is>
          <t>http://pdc.adm.ncu.edu.tw/postM/post/adm/1050520_1.pdf</t>
        </is>
      </c>
      <c r="G3478" s="7" t="inlineStr">
        <is>
          <t>http://pdc.adm.ncu.edu.tw/postM/post/adm/1050520_1.pdf</t>
        </is>
      </c>
      <c r="H3478" s="7" t="inlineStr">
        <is>
          <t>http://pdc.adm.ncu.edu.tw/postM/post/adm/1050520_1.pdf</t>
        </is>
      </c>
      <c r="I3478" s="7" t="n"/>
      <c r="J3478" s="7" t="n"/>
      <c r="K3478" s="7" t="n"/>
      <c r="L3478" s="7" t="n"/>
      <c r="M3478" s="7" t="inlineStr">
        <is>
          <t>https://www.phy.ncu.edu.tw/news/105%e5%ad%b8%e5%b9%b4%e5%ba%a6%e5%8d%9a%e5%a3%ab%e7%8f%ad%e8%80%83%e8%a9%a6%e5%85%a5%e5%ad%b8%e7%ac%ac1%e6%a2%af%e6%ac%a1%e9%8c%84%e5%8f%96%e5%90%ab%e5%88%9d%e8%a9%a6%e7%9b%b4%e6%8e%a5%e9%8c%84/</t>
        </is>
      </c>
      <c r="N3478" s="7" t="inlineStr">
        <is>
          <t>許慧君</t>
        </is>
      </c>
    </row>
    <row r="3479" ht="66" customHeight="1">
      <c r="A3479" s="7">
        <f>TRUE()</f>
        <v/>
      </c>
      <c r="B3479" s="7" t="inlineStr">
        <is>
          <t>招生</t>
        </is>
      </c>
      <c r="C3479" s="7" t="n"/>
      <c r="D3479" s="14" t="n">
        <v>42509</v>
      </c>
      <c r="E3479" s="7" t="inlineStr">
        <is>
          <t>105年度〔五年取得學、碩士學位〕獲推薦名單</t>
        </is>
      </c>
      <c r="F3479" s="9" t="inlineStr">
        <is>
          <t>105年度〔五年取得學、碩士學位〕獲推薦名單：
鄭皓仁、湯士昀、林俊廷、趙家加、林育陞、謝妮恩、孫翊仁、鄭皓文、洪翊哲等9名。
獲推薦學生
(1)仍須報名下學年度本系碩士班甄試，報名時需檢附指導教授之推薦書；
(2)如未能於大四取得學士學位即喪失資格。</t>
        </is>
      </c>
      <c r="G3479" s="7" t="n"/>
      <c r="H3479" s="7" t="n"/>
      <c r="I3479" s="7" t="n"/>
      <c r="J3479" s="7" t="n"/>
      <c r="K3479" s="7" t="n"/>
      <c r="L3479" s="7" t="n"/>
      <c r="M3479" s="7" t="inlineStr">
        <is>
          <t>https://www.phy.ncu.edu.tw/news/105%e5%b9%b4%e5%ba%a6%e3%80%94%e4%ba%94%e5%b9%b4%e5%8f%96%e5%be%97%e5%ad%b8%e3%80%81%e7%a2%a9%e5%a3%ab%e5%ad%b8%e4%bd%8d%e3%80%95%e7%8d%b2%e6%8e%a8%e8%96%a6%e5%90%8d%e5%96%ae/</t>
        </is>
      </c>
      <c r="N3479" s="7" t="inlineStr">
        <is>
          <t>吳菁穗</t>
        </is>
      </c>
    </row>
    <row r="3480" ht="333" customHeight="1">
      <c r="A3480" s="7">
        <f>TRUE()</f>
        <v/>
      </c>
      <c r="B3480" s="7" t="inlineStr">
        <is>
          <t>演講</t>
        </is>
      </c>
      <c r="C3480" s="7" t="n"/>
      <c r="D3480" s="14" t="n">
        <v>42508</v>
      </c>
      <c r="E3480" s="7" t="inlineStr">
        <is>
          <t>Colloquium20160524-HLH-30-mediated autophagy functions cell-autonomously for intrinsic cellular defense against bacterial pore-forming toxin in C. elegans</t>
        </is>
      </c>
      <c r="F3480" s="9" t="inlineStr">
        <is>
          <t>Colloquium
Department of Physics, NCU
HLH-30-mediated autophagy functions cell-autonomously for intrinsic cellular defense against bacterial pore-forming toxin in C. elegans
Speaker
Prof. Chang-Shi Chen (陳昌熙)
Department of Biochemistry and Molecular Biology, College of Medicine, National Cheng Kung University
Date 2016.05.24(Tue)
Time 14:00
Place S4-625
「歡迎大學部同學參加，可獲得中大護照認證2小時」
Abstract
Autophagy is an evolutionarily conserved intracellular system that maintains cellular homeostasis by degrading and recycling damaged cellular components. HLH-30-mediated autophagy has been reported to regulate tolerance to bacterial infection, but less is known about the bona fide bacterial effector that activates HLH-30 and autophagy. Today, I will show you that bacterial membrane pore-forming toxin (PFT) induces autophagy in an HLH-30-dependent manner in Caenorhabditis elegans. Moreover, autophagy controls the susceptibility of animals to PFT toxicity through xenophagic degradation of PFT and repairs the membrane-pore in a cell-autonomous fashion in PFT-targeted intestinal cells in C. elegans. These results demonstrate that autophagic pathways and autophagy are induced partly at the transcriptional level through HLH-30 activation and are required to protect metazoans upon PFT intoxication. Together, our data show a new and powerful connection between HLH-30-mediated autophagy and epithelial intrinsic cellular defense against the single most common mode of bacterial attack in vivo.</t>
        </is>
      </c>
      <c r="G3480" s="7" t="n"/>
      <c r="H3480" s="7" t="n"/>
      <c r="I3480" s="7" t="n"/>
      <c r="J3480" s="7" t="n"/>
      <c r="K3480" s="7" t="n"/>
      <c r="L3480" s="7" t="n"/>
      <c r="M3480" s="7" t="inlineStr">
        <is>
          <t>https://www.phy.ncu.edu.tw/news/colloquium20160524-hlh-30-mediated-autophagy-functions-cell-autonomously-for-intrinsic-cellular-defense-against-bacterial-pore-forming-toxin-in-c-elegans/</t>
        </is>
      </c>
      <c r="N3480" s="7" t="inlineStr">
        <is>
          <t>許慧君</t>
        </is>
      </c>
    </row>
    <row r="3481" ht="409.6" customHeight="1">
      <c r="A3481" s="7">
        <f>TRUE()</f>
        <v/>
      </c>
      <c r="B3481" s="7" t="inlineStr">
        <is>
          <t>演講</t>
        </is>
      </c>
      <c r="C3481" s="7" t="n"/>
      <c r="D3481" s="14" t="n">
        <v>42507</v>
      </c>
      <c r="E3481" s="7" t="inlineStr">
        <is>
          <t>Colloquium20160517-Electromagnetically induced transparency (EIT) in magnetized plasma -A technology to make matter transparent-</t>
        </is>
      </c>
      <c r="F3481" s="9" t="inlineStr">
        <is>
          <t>Colloquium
Department of Physics, NCU
Electromagnetically induced transparency (EIT) in magnetized plasma
-A technology to make matter transparent-
Speaker
河森榮一郎教授(Prof. Eiichirou Kawamori)
Institute of Space and Plasma Sciences, National Cheng Kung University
Date 2016.05.17(Tue)
Time 14:00
Place S4-625
「歡迎大學部同學參加，可獲得中大護照認證2小時」
Abstract
This talk introduces a novel technology called electromagnetically induced transparency (EIT), that drastically alters optical property of matter such as absorption, reflection and emission. A magnetized plasma absorbing electron cyclotron waves is rendered transparent by EIT, which is a classical analog to the conventional EIT invoking quantum physics, while it is not a quantum mechanics-based phenomenon. Experimental studies on EIT in plasma have not been conducted since Harris first suggested a theoretical idea of plasma EIT in 1996 [1]. The first unequivocal experimental demonstration of the EIT in a magnetized plasma will be presented in this talk [2].
EIT in magnetized plasma [3,4] encompasses attractive potential applications. This talk shows a theoretical idea of electron lasing without momentum population inversion (ELWI) which is realized by magnetized plasma EIT. Numerical evidence that the ELWI mechanism works will be shown. The result indicates that emission and absorption of lights (waves) by the plasma-medium are unbalanced in the EIT-plasma states, that is, the absorption is absent although the emission takes place. This new concept of electron laser has a potential for establishing compact and high power electromagnetic wave sources
References
[1] S. E. Harris, Phys. Rev. Lett. 77, 5357 (1996).
[2] E. Kawamori, W. J. Syugu, T. Y. Hsieh, S.X. Song, C. Z. Cheng, Phys. Rev. Lett. 108, 075003 (2012).
[3] A. G. Litvak and M. D. Tokman, Phys. Rev. Lett. 88, 095003 (2002).
[4] G. Shvets, J. S. Wurtele, Phys. Rev. Lett. 89, 115003, (2002).</t>
        </is>
      </c>
      <c r="G3481" s="7" t="n"/>
      <c r="H3481" s="7" t="n"/>
      <c r="I3481" s="7" t="n"/>
      <c r="J3481" s="7" t="n"/>
      <c r="K3481" s="7" t="n"/>
      <c r="L3481" s="7" t="n"/>
      <c r="M3481" s="7" t="inlineStr">
        <is>
          <t>https://www.phy.ncu.edu.tw/news/colloquium20160517-electromagnetically-induced-transparency-eit-in-magnetized-plasma-a-technology-to-make-matter-transparent/</t>
        </is>
      </c>
      <c r="N3481" s="7" t="inlineStr">
        <is>
          <t>許慧君</t>
        </is>
      </c>
    </row>
    <row r="3482" ht="144" customHeight="1">
      <c r="A3482" s="7">
        <f>TRUE()</f>
        <v/>
      </c>
      <c r="B3482" s="7" t="inlineStr">
        <is>
          <t>其他</t>
        </is>
      </c>
      <c r="C3482" s="7" t="n"/>
      <c r="D3482" s="14" t="n">
        <v>42506</v>
      </c>
      <c r="E3482" s="7" t="inlineStr">
        <is>
          <t>104學年度教學優良獎名單</t>
        </is>
      </c>
      <c r="F3482" s="9" t="inlineStr">
        <is>
          <t>104學年度校教學優良獎
物理系 郭家銘 副教授
104學年度院教學優良獎
光電系 陳思妤 副教授
數學系 沈俊嚴 助理教授
數學系 黃楓南 副教授
物理系 李紀倫 副教授
統計所 江村剛志 副教授
化學系 張伯琛 教授
物理系 溫偉源 副教授
光電系 簡汎清 助理教授</t>
        </is>
      </c>
      <c r="G3482" s="7" t="n"/>
      <c r="H3482" s="7" t="n"/>
      <c r="I3482" s="7" t="n"/>
      <c r="J3482" s="7" t="n"/>
      <c r="K3482" s="7" t="n"/>
      <c r="L3482" s="7" t="n"/>
      <c r="M3482" s="7" t="inlineStr">
        <is>
          <t>https://www.phy.ncu.edu.tw/news/104%e5%ad%b8%e5%b9%b4%e5%ba%a6%e6%95%99%e5%ad%b8%e5%84%aa%e8%89%af%e7%8d%8e%e5%90%8d%e5%96%ae/</t>
        </is>
      </c>
      <c r="N3482" s="7" t="inlineStr">
        <is>
          <t>許慧君</t>
        </is>
      </c>
    </row>
    <row r="3483" ht="409.6" customHeight="1">
      <c r="A3483" s="7">
        <f>TRUE()</f>
        <v/>
      </c>
      <c r="B3483" s="7" t="inlineStr">
        <is>
          <t>演講</t>
        </is>
      </c>
      <c r="C3483" s="7" t="n"/>
      <c r="D3483" s="14" t="n">
        <v>42499</v>
      </c>
      <c r="E3483" s="7" t="inlineStr">
        <is>
          <t>Colloquium20160510-VUV Photoelectron Spectroscopy of Aqueous Aerosols and Its Implications in the Biological and Environmental Sciences</t>
        </is>
      </c>
      <c r="F3483" s="9" t="inlineStr">
        <is>
          <t>Colloquium
Department of Physics, NCU
VUV Photoelectron Spectroscopy of Aqueous Aerosols and Its Implications in the Biological and Environmental Sciences
Speaker
王家蓁教授 (Prof. Chia C. Wang)
Department of Chemistry, National Sun Yat-sen University
Date 2016.05.10(Tue)
Time 14:00
Place S4-625
「歡迎大學部同學參加，可獲得中大護照認證2小時」
Abstract
The crucial roles of aerosols have been increasingly recognized in a variety of important fields, encompassing the atmospheric chemistry, the environmental science and the planetary science. Recently, the implications of aerosols in the biomedical science, pharmaceutical administration and micro-fabrications of nano-structured materials have also been actively explored. To probe the valence electronic structure of aerosols, which decisively determines their chemical activities, an aerosol VUV photoelectron spectroscopy apparatus equipped with a high resolution hemispherical energy analyzer has been recently built, using the VUV radiation generated from the undulator beamline (U9) at the National Synchrotron Radiation Research Center (NSRRC) in Taiwan as the ionization source. Preliminary efforts have been focused on studying the aqueous aerosols. By introducing the aqueous samples of interest into the aerosol phase and collimating them into a focused nanoparticle beam via an adjustable aerodynamic lens (AADL) system, this new aerosol apparatus readily creates a microscopic aqueous environment, which allows ones to study the hydrated structure of biologically important materials and extract valuable information that can only be accessed under relevant aqueous conditions, such as the solvent effect, pH effect and the solvent-solute interaction. Recently, we applied this newly constructed aerosol VUV photoelectron spectroscopy apparatus to investigate the valence electronic structure of several biological important amino acids and small peptides, including cysteine, glutamic acid and glutathione aqueous aerosols for the first time. The effect of pH value on the electronic properties of the chosen aqueous aerosols has been interrogated. The newly developed aerosol VUV photoelectron spectroscopy technique not only exhibits the capability to probe the solvated species, but also sheds new light for one to investigate the valence electronic structure of aerosols and complex molecular assemblies in a size-selective and composition-controlled way, as well as their evolution into the bulk. With this new aerosol investigation tool, it is promising to address numerous fundamental but critical issues regarding aerosols in their related fields, including the environmental science, the atmospheric chemistry and the biomedical science.
References:1. Chien-Cheng Su, Youqing Yu, Po-Chiao Chang, Yu-Wei Chen, I-Ying Chen, Yin-Yu Lee and Chia C. Wang*, J. Phys. Chem. Lett. 6, 817 (2015)</t>
        </is>
      </c>
      <c r="G3483" s="7" t="n"/>
      <c r="H3483" s="7" t="n"/>
      <c r="I3483" s="7" t="n"/>
      <c r="J3483" s="7" t="n"/>
      <c r="K3483" s="7" t="n"/>
      <c r="L3483" s="7" t="n"/>
      <c r="M3483" s="7" t="inlineStr">
        <is>
          <t>https://www.phy.ncu.edu.tw/news/colloquium20160510-vuv-photoelectron-spectroscopy-of-aqueous-aerosols-and-its-implications-in-the-biological-and-environmental-sciences/</t>
        </is>
      </c>
      <c r="N3483" s="7" t="inlineStr">
        <is>
          <t>許慧君</t>
        </is>
      </c>
    </row>
    <row r="3484">
      <c r="A3484" s="7">
        <f>TRUE()</f>
        <v/>
      </c>
      <c r="B3484" s="7" t="inlineStr">
        <is>
          <t>其他</t>
        </is>
      </c>
      <c r="C3484" s="7" t="n"/>
      <c r="D3484" s="14" t="n">
        <v>42496</v>
      </c>
      <c r="E3484" s="7" t="inlineStr">
        <is>
          <t>失物招領1050506</t>
        </is>
      </c>
      <c r="F3484" s="7" t="inlineStr">
        <is>
          <t>失物招領1050506</t>
        </is>
      </c>
      <c r="G3484" s="7" t="inlineStr">
        <is>
          <t>失物招領1050506</t>
        </is>
      </c>
      <c r="H3484" s="7" t="inlineStr">
        <is>
          <t>http://www.phy.ncu.edu.tw/wp-content/uploads/2016/05/失物招領1050506.pdf</t>
        </is>
      </c>
      <c r="I3484" s="7" t="n"/>
      <c r="J3484" s="7" t="n"/>
      <c r="K3484" s="7" t="n"/>
      <c r="L3484" s="7" t="n"/>
      <c r="M3484" s="7" t="inlineStr">
        <is>
          <t>https://www.phy.ncu.edu.tw/news/%e5%a4%b1%e7%89%a9%e6%8b%9b%e9%a0%981050506/</t>
        </is>
      </c>
      <c r="N3484" s="7" t="inlineStr">
        <is>
          <t>許慧君</t>
        </is>
      </c>
    </row>
    <row r="3485">
      <c r="A3485" s="7">
        <f>TRUE()</f>
        <v/>
      </c>
      <c r="B3485" s="7" t="inlineStr">
        <is>
          <t>其他</t>
        </is>
      </c>
      <c r="C3485" s="7" t="n"/>
      <c r="D3485" s="14" t="n">
        <v>42494</v>
      </c>
      <c r="E3485" s="7" t="inlineStr">
        <is>
          <t>中央大學101週年校慶</t>
        </is>
      </c>
      <c r="F3485" s="7" t="inlineStr">
        <is>
          <t>中央大學101週年校慶</t>
        </is>
      </c>
      <c r="G3485" s="7" t="inlineStr">
        <is>
          <t>中央大學101週年校慶</t>
        </is>
      </c>
      <c r="H3485" s="7" t="inlineStr">
        <is>
          <t>https://sites.google.com/site/ncuanniversary101/news</t>
        </is>
      </c>
      <c r="I3485" s="7" t="n"/>
      <c r="J3485" s="7" t="n"/>
      <c r="K3485" s="7" t="n"/>
      <c r="L3485" s="7" t="n"/>
      <c r="M3485" s="7" t="inlineStr">
        <is>
          <t>https://www.phy.ncu.edu.tw/news/%e4%b8%ad%e5%a4%ae%e5%a4%a7%e5%ad%b8101%e9%80%b1%e5%b9%b4%e6%a0%a1%e6%85%b6/</t>
        </is>
      </c>
      <c r="N3485" s="7" t="inlineStr">
        <is>
          <t>許慧君</t>
        </is>
      </c>
    </row>
    <row r="3486">
      <c r="A3486" s="7">
        <f>TRUE()</f>
        <v/>
      </c>
      <c r="B3486" s="7" t="inlineStr">
        <is>
          <t>其他</t>
        </is>
      </c>
      <c r="C3486" s="7" t="n"/>
      <c r="D3486" s="14" t="n">
        <v>42494</v>
      </c>
      <c r="E3486" s="7" t="inlineStr">
        <is>
          <t>恭賀77級系友王郁琦先生當選105 年中央大學傑出校友</t>
        </is>
      </c>
      <c r="F3486" s="7" t="inlineStr">
        <is>
          <t>105年中央大學傑出校友當選公告</t>
        </is>
      </c>
      <c r="G3486" s="7" t="inlineStr">
        <is>
          <t>105年中央大學傑出校友當選公告</t>
        </is>
      </c>
      <c r="H3486" s="7" t="inlineStr">
        <is>
          <t>http://in.ncu.edu.tw/alumni/web/index_b.php?tid=689</t>
        </is>
      </c>
      <c r="I3486" s="7" t="n"/>
      <c r="J3486" s="7" t="n"/>
      <c r="K3486" s="7" t="n"/>
      <c r="L3486" s="7" t="n"/>
      <c r="M3486" s="7" t="inlineStr">
        <is>
          <t>https://www.phy.ncu.edu.tw/news/%e6%81%ad%e8%b3%8077%e7%b4%9a%e7%b3%bb%e5%8f%8b%e7%8e%8b%e9%83%81%e7%90%a6%e5%85%88%e7%94%9f%e7%95%b6%e9%81%b8105-%e5%b9%b4%e4%b8%ad%e5%a4%ae%e5%a4%a7%e5%ad%b8%e5%82%91%e5%87%ba%e6%a0%a1%e5%8f%8b/</t>
        </is>
      </c>
      <c r="N3486" s="7" t="inlineStr">
        <is>
          <t>許慧君</t>
        </is>
      </c>
    </row>
    <row r="3487" ht="79" customHeight="1">
      <c r="A3487" s="7">
        <f>TRUE()</f>
        <v/>
      </c>
      <c r="B3487" s="7" t="inlineStr">
        <is>
          <t>其他</t>
        </is>
      </c>
      <c r="C3487" s="7" t="n"/>
      <c r="D3487" s="14" t="n">
        <v>42494</v>
      </c>
      <c r="E3487" s="7" t="inlineStr">
        <is>
          <t>七樓717讀書室暫停開放</t>
        </is>
      </c>
      <c r="F3487" s="9" t="inlineStr">
        <is>
          <t>5/12(四)0900-1100
717讀書室暫停開放
公共讀書區、書櫃沙發區、儲物櫃上方，請勿堆放私人物品，否則一律清除丟棄，謝謝合作!
 前次清理之物品放置於白板下方桌上，請盡速領取。
 請多加利用儲物櫃存放私人物品!</t>
        </is>
      </c>
      <c r="G3487" s="7" t="n"/>
      <c r="H3487" s="7" t="n"/>
      <c r="I3487" s="7" t="n"/>
      <c r="J3487" s="7" t="n"/>
      <c r="K3487" s="7" t="n"/>
      <c r="L3487" s="7" t="n"/>
      <c r="M3487" s="7" t="inlineStr">
        <is>
          <t>https://www.phy.ncu.edu.tw/news/%e4%b8%83%e6%a8%93717%e8%ae%80%e6%9b%b8%e5%ae%a4%e6%9a%ab%e5%81%9c%e9%96%8b%e6%94%be-4/</t>
        </is>
      </c>
      <c r="N3487" s="7" t="inlineStr">
        <is>
          <t>許慧君</t>
        </is>
      </c>
    </row>
    <row r="3488" ht="345" customHeight="1">
      <c r="A3488" s="7">
        <f>TRUE()</f>
        <v/>
      </c>
      <c r="B3488" s="7" t="inlineStr">
        <is>
          <t>其他</t>
        </is>
      </c>
      <c r="C3488" s="7" t="n"/>
      <c r="D3488" s="14" t="n">
        <v>42492</v>
      </c>
      <c r="E3488" s="7" t="inlineStr">
        <is>
          <t>受理申請--第15屆吳大猷科學營</t>
        </is>
      </c>
      <c r="F3488" s="9" t="inlineStr">
        <is>
          <t>連結網址:吳大猷科學營
時間 ：105年7月31日~8月5日
地點： 溪頭台大實驗林區
主題：
氣候變遷：地球未來與人類命運 (Climate Change: Earth Future and Human Fate)
參加對象：
• 臺灣各大學大氣科學、物理、化學、經濟、公共衛生、公共政策、能源、環境工程等相關學系升四年級及研究所學生得申請報名。預計有七十個名額。
• 大陸、香港及澳門學員另外遴選。
報名方式及費用：
請檢附以下資料，郵寄至吳大猷學術基金會聯絡處進行遴選，遴選結果於105年5月下旬通知入選者。營隊參加費用為三千元。
• 報名表 (至連結網址下載)
• 大學歷年成績單一份
• 繳交一篇一千字以內的短文，敘述自身對這個領域的認識及背景、或對某位講座研究內容的興趣、或教師的推薦信( (至連結網址下載))，以幫助甄選。
報名截止日期： 105年5月16日（含），郵戳為憑。
主辦單位：財團法人吳大猷學術基金會 、中央研究院環境變遷研究中心
合辦單位：中央研究院科學教育推動委員會
贊助單位：教育部、科技部、台積電文教基金會
協辦單位：國立自然科學博物館、國立臺灣大學生物資源暨農學院實驗林管理處
聯絡方式：
吳大猷學術基金會 梁小姐
Tel：02-2783-5386 02-2652-2102
Fax：02-2783-3654
地址：11529台北市南港區研究院路二段128號 中研院物理所4樓 吳大猷紀念館
E-mail：wtyfnd@ms61.hinet.net</t>
        </is>
      </c>
      <c r="G3488" s="7" t="inlineStr">
        <is>
          <t>吳大猷科學營</t>
        </is>
      </c>
      <c r="H3488" s="7" t="inlineStr">
        <is>
          <t>http://www.phys.sinica.edu.tw/~tywufund/camp/2016/index.htm</t>
        </is>
      </c>
      <c r="I3488" s="7" t="n"/>
      <c r="J3488" s="7" t="n"/>
      <c r="K3488" s="7" t="n"/>
      <c r="L3488" s="7" t="n"/>
      <c r="M3488" s="7" t="inlineStr">
        <is>
          <t>https://www.phy.ncu.edu.tw/news/%e5%8f%97%e7%90%86%e7%94%b3%e8%ab%8b-%e7%ac%ac15%e5%b1%86%e5%90%b3%e5%a4%a7%e7%8c%b7%e7%a7%91%e5%ad%b8%e7%87%9f/</t>
        </is>
      </c>
      <c r="N3488" s="7" t="inlineStr">
        <is>
          <t>劉怡貞</t>
        </is>
      </c>
    </row>
    <row r="3489" ht="53" customHeight="1">
      <c r="A3489" s="7">
        <f>TRUE()</f>
        <v/>
      </c>
      <c r="B3489" s="7" t="inlineStr">
        <is>
          <t>其他</t>
        </is>
      </c>
      <c r="C3489" s="7" t="n"/>
      <c r="D3489" s="14" t="n">
        <v>42492</v>
      </c>
      <c r="E3489" s="7" t="inlineStr">
        <is>
          <t>物理系二手書拍賣活動-募集書本公告</t>
        </is>
      </c>
      <c r="F3489" s="9" t="inlineStr">
        <is>
          <t>募集物理類書籍，書主自訂欲拍賣價錢，交由系辦彙整後，於統一時間內拍賣，拍賣所得將於活動結束後歸還書主。
收書時間地點:5/1-7/31請於上班時間將書本送至物理系辦公室（健雄館629室）
拍賣活動時間地點：九月份開學前另行公告</t>
        </is>
      </c>
      <c r="G3489" s="7" t="n"/>
      <c r="H3489" s="7" t="n"/>
      <c r="I3489" s="7" t="n"/>
      <c r="J3489" s="7" t="n"/>
      <c r="K3489" s="7" t="n"/>
      <c r="L3489" s="7" t="n"/>
      <c r="M3489" s="7" t="inlineStr">
        <is>
          <t>https://www.phy.ncu.edu.tw/news/%e7%89%a9%e7%90%86%e7%b3%bb%e4%ba%8c%e6%89%8b%e6%9b%b8%e6%8b%8d%e8%b3%a3%e6%b4%bb%e5%8b%95-%e5%8b%9f%e9%9b%86%e6%9b%b8%e6%9c%ac%e5%85%ac%e5%91%8a/</t>
        </is>
      </c>
      <c r="N3489" s="7" t="inlineStr">
        <is>
          <t>許慧君</t>
        </is>
      </c>
    </row>
    <row r="3490">
      <c r="A3490" s="7">
        <f>TRUE()</f>
        <v/>
      </c>
      <c r="B3490" s="7" t="inlineStr">
        <is>
          <t>招生</t>
        </is>
      </c>
      <c r="C3490" s="7" t="n"/>
      <c r="D3490" s="14" t="n">
        <v>42489</v>
      </c>
      <c r="E3490" s="7" t="inlineStr">
        <is>
          <t>105學年度博士班考試入學可參加複試名單</t>
        </is>
      </c>
      <c r="F3490" s="7" t="inlineStr">
        <is>
          <t>105博班考試入學口試通知（物理）</t>
        </is>
      </c>
      <c r="G3490" s="7" t="inlineStr">
        <is>
          <t>105博班考試入學口試通知（物理）</t>
        </is>
      </c>
      <c r="H3490" s="7" t="inlineStr">
        <is>
          <t>http://www.phy.ncu.edu.tw/wp-content/uploads/2016/04/105博班考試入學口試通知（物理）.pdf</t>
        </is>
      </c>
      <c r="I3490" s="7" t="n"/>
      <c r="J3490" s="7" t="n"/>
      <c r="K3490" s="7" t="n"/>
      <c r="L3490" s="7" t="n"/>
      <c r="M3490" s="7" t="inlineStr">
        <is>
          <t>https://www.phy.ncu.edu.tw/news/105%e5%ad%b8%e5%b9%b4%e5%ba%a6%e5%8d%9a%e5%a3%ab%e7%8f%ad%e8%80%83%e8%a9%a6%e5%85%a5%e5%ad%b8%e5%8f%af%e5%8f%83%e5%8a%a0%e8%a4%87%e8%a9%a6%e5%90%8d%e5%96%ae/</t>
        </is>
      </c>
      <c r="N3490" s="7" t="inlineStr">
        <is>
          <t>許慧君</t>
        </is>
      </c>
    </row>
    <row r="3491">
      <c r="A3491" s="7">
        <f>TRUE()</f>
        <v/>
      </c>
      <c r="B3491" s="7" t="inlineStr">
        <is>
          <t>招生</t>
        </is>
      </c>
      <c r="C3491" s="7" t="n"/>
      <c r="D3491" s="14" t="n">
        <v>42489</v>
      </c>
      <c r="E3491" s="7" t="inlineStr">
        <is>
          <t>105學年度博士班考試入學報名人數統計表</t>
        </is>
      </c>
      <c r="F3491" s="7" t="inlineStr">
        <is>
          <t>http://pdc.adm.ncu.edu.tw/postM/post/adm/1050429_1.pdf</t>
        </is>
      </c>
      <c r="G3491" s="7" t="inlineStr">
        <is>
          <t>http://pdc.adm.ncu.edu.tw/postM/post/adm/1050429_1.pdf</t>
        </is>
      </c>
      <c r="H3491" s="7" t="inlineStr">
        <is>
          <t>http://pdc.adm.ncu.edu.tw/postM/post/adm/1050429_1.pdf</t>
        </is>
      </c>
      <c r="I3491" s="7" t="n"/>
      <c r="J3491" s="7" t="n"/>
      <c r="K3491" s="7" t="n"/>
      <c r="L3491" s="7" t="n"/>
      <c r="M3491" s="7" t="inlineStr">
        <is>
          <t>https://www.phy.ncu.edu.tw/news/105%e5%ad%b8%e5%b9%b4%e5%ba%a6%e5%8d%9a%e5%a3%ab%e7%8f%ad%e8%80%83%e8%a9%a6%e5%85%a5%e5%ad%b8%e5%a0%b1%e5%90%8d%e4%ba%ba%e6%95%b8%e7%b5%b1%e8%a8%88%e8%a1%a8/</t>
        </is>
      </c>
      <c r="N3491" s="7" t="inlineStr">
        <is>
          <t>許慧君</t>
        </is>
      </c>
    </row>
    <row r="3492" ht="297" customHeight="1">
      <c r="A3492" s="7">
        <f>TRUE()</f>
        <v/>
      </c>
      <c r="B3492" s="7" t="inlineStr">
        <is>
          <t>演講</t>
        </is>
      </c>
      <c r="C3492" s="7" t="n"/>
      <c r="D3492" s="14" t="n">
        <v>42487</v>
      </c>
      <c r="E3492" s="7" t="inlineStr">
        <is>
          <t>Colloquium20160503-Topological Materials</t>
        </is>
      </c>
      <c r="F3492" s="9" t="inlineStr">
        <is>
          <t>Colloquium
Department of Physics, NCU
Topological Materials
Speaker
林新教授 (Prof. Hsin Lin)
National University of Singapore
Date 2016.05.03(Tue)
Time 14:00
Place S4-625
「歡迎大學部同學參加，可獲得中大護照認證2小時」
Abstract
Topological materials host various novel quantum phases of electrons which are characterized by band topology and topologically protected surface/edge states. Despite recent progress, intense world-wide research activity in search of new classes of topological materials is continuing unabated. This interest is driven by the need for materials with greater structural flexibility and tunability to enable viable applications in spintronics and quantum computing. We have used first-principles band theory computations to successfully predict many new classes of 3D topologically interesting materials, including Bi2Se3 series, the ternary half-Heusler compounds, TlBiSe2 family, Li2AgSb-class, and GeBi2Te4 family as well as topological crystalline insulator (TCI) SnTe family and Weyl semimetals TaAs, SrSi2, (Mo,W)Te2, and Ta3S2. I will also highlight our recent work on 2D topological materials. Support by the Singapore National Research Foundation under NRF Award No. NRF-NRFF2013-03 is acknowledged.</t>
        </is>
      </c>
      <c r="G3492" s="7" t="n"/>
      <c r="H3492" s="7" t="n"/>
      <c r="I3492" s="7" t="n"/>
      <c r="J3492" s="7" t="n"/>
      <c r="K3492" s="7" t="n"/>
      <c r="L3492" s="7" t="n"/>
      <c r="M3492" s="7" t="inlineStr">
        <is>
          <t>https://www.phy.ncu.edu.tw/news/colloquium20160503-topological-materials/</t>
        </is>
      </c>
      <c r="N3492" s="7" t="inlineStr">
        <is>
          <t>許慧君</t>
        </is>
      </c>
    </row>
    <row r="3493" ht="183" customHeight="1">
      <c r="A3493" s="7">
        <f>TRUE()</f>
        <v/>
      </c>
      <c r="B3493" s="7" t="inlineStr">
        <is>
          <t>其他</t>
        </is>
      </c>
      <c r="C3493" s="7" t="n"/>
      <c r="D3493" s="14" t="n">
        <v>42487</v>
      </c>
      <c r="E3493" s="7" t="inlineStr">
        <is>
          <t>本年度(2016)--自行車輛辦理申請並黏貼「自行車識別證」</t>
        </is>
      </c>
      <c r="F3493" s="9" t="inlineStr">
        <is>
          <t>學校進行--車主依規定為所屬自行車輛辦理申請黏貼「自行車識別證」，請依下說明辦理。
一、申請期限 : 請依公文(見附檔)所列申請期限，就身分類別進自行車管理系統申請(http://mybike.ncu.edu.tw/)
二、領取「自行車識別證」: 事務組於每階段申請截止後，約7個工作天內發放。
第一階段 教職員: 請於5/9(一) –5/13(五)至系辦領取
                  第二階段 學生 :  請於5/30(一) -6/3(五) 至系辦領取
第三、四階段人員: 請逕向事務組邱先生(電話422-7151轉57310)領取
三、6/17(五)前完成「自行車識別證」黏貼作業。
四、8/17(三)-8/18(四)事務組偕同學生會代表，進行拍照清除作業(指未貼「自行車識別證」)
五、9/20(二)-9/22(四)受理遭清運之自行車園車阻領回。
PS:以上內容，詳見附檔公文、黏貼示意圖、中大自行車管理細則
事務組公文  黏貼照片  國立中央大學自行車管理細則</t>
        </is>
      </c>
      <c r="G3493" s="7" t="inlineStr">
        <is>
          <t>事務組公文</t>
        </is>
      </c>
      <c r="H3493" s="7" t="inlineStr">
        <is>
          <t>http://www.phy.ncu.edu.tw/wp-content/uploads/2016/04/事務組公文.pdf</t>
        </is>
      </c>
      <c r="I3493" s="7" t="inlineStr">
        <is>
          <t>黏貼照片</t>
        </is>
      </c>
      <c r="J3493" s="7" t="inlineStr">
        <is>
          <t>http://www.phy.ncu.edu.tw/wp-content/uploads/2016/04/黏貼照片.pdf</t>
        </is>
      </c>
      <c r="K3493" s="7" t="inlineStr">
        <is>
          <t>國立中央大學自行車管理細則</t>
        </is>
      </c>
      <c r="L3493" s="7" t="inlineStr">
        <is>
          <t>http://www.phy.ncu.edu.tw/wp-content/uploads/2016/04/國立中央大學自行車管理細則.docx</t>
        </is>
      </c>
      <c r="M3493" s="7" t="inlineStr">
        <is>
          <t>https://www.phy.ncu.edu.tw/news/%e6%9c%ac%e5%b9%b4%e5%ba%a62016-%e8%87%aa%e8%a1%8c%e8%bb%8a%e8%bc%9b%e8%be%a6%e7%90%86%e7%94%b3%e8%ab%8b%e4%b8%a6%e9%bb%8f%e8%b2%bc%e3%80%8c%e8%87%aa%e8%a1%8c%e8%bb%8a%e8%ad%98%e5%88%a5%e8%ad%89/</t>
        </is>
      </c>
      <c r="N3493" s="7" t="inlineStr">
        <is>
          <t>劉怡貞</t>
        </is>
      </c>
    </row>
    <row r="3494">
      <c r="A3494" s="7">
        <f>TRUE()</f>
        <v/>
      </c>
      <c r="B3494" s="7" t="inlineStr">
        <is>
          <t>其他</t>
        </is>
      </c>
      <c r="C3494" s="7" t="n"/>
      <c r="D3494" s="14" t="n">
        <v>42486</v>
      </c>
      <c r="E3494" s="7" t="inlineStr">
        <is>
          <t>公告辦理105學年度研究生新生申請暑期借住宿舍作業</t>
        </is>
      </c>
      <c r="F3494" s="7" t="inlineStr">
        <is>
          <t>http://www.ncu.edu.tw/events/showevent/eventid/3317</t>
        </is>
      </c>
      <c r="G3494" s="7" t="inlineStr">
        <is>
          <t>http://www.ncu.edu.tw/events/showevent/eventid/3317</t>
        </is>
      </c>
      <c r="H3494" s="7" t="inlineStr">
        <is>
          <t>http://www.ncu.edu.tw/events/showevent/eventid/3317</t>
        </is>
      </c>
      <c r="I3494" s="7" t="n"/>
      <c r="J3494" s="7" t="n"/>
      <c r="K3494" s="7" t="n"/>
      <c r="L3494" s="7" t="n"/>
      <c r="M3494" s="7" t="inlineStr">
        <is>
          <t>https://www.phy.ncu.edu.tw/news/%e5%85%ac%e5%91%8a%e8%be%a6%e7%90%86105%e5%ad%b8%e5%b9%b4%e5%ba%a6%e7%a0%94%e7%a9%b6%e7%94%9f%e6%96%b0%e7%94%9f%e7%94%b3%e8%ab%8b%e6%9a%91%e6%9c%9f%e5%80%9f%e4%bd%8f%e5%ae%bf%e8%88%8d%e4%bd%9c/</t>
        </is>
      </c>
      <c r="N3494" s="7" t="inlineStr">
        <is>
          <t>許慧君</t>
        </is>
      </c>
    </row>
    <row r="3495">
      <c r="A3495" s="7">
        <f>TRUE()</f>
        <v/>
      </c>
      <c r="B3495" s="7" t="inlineStr">
        <is>
          <t>其他</t>
        </is>
      </c>
      <c r="C3495" s="7" t="n"/>
      <c r="D3495" s="14" t="n">
        <v>42486</v>
      </c>
      <c r="E3495" s="7" t="inlineStr">
        <is>
          <t>公告辦理105學年度研究生舊生申請宿舍作業</t>
        </is>
      </c>
      <c r="F3495" s="7" t="inlineStr">
        <is>
          <t>http://www.ncu.edu.tw/events/showevent/eventid/3318</t>
        </is>
      </c>
      <c r="G3495" s="7" t="inlineStr">
        <is>
          <t>http://www.ncu.edu.tw/events/showevent/eventid/3318</t>
        </is>
      </c>
      <c r="H3495" s="7" t="inlineStr">
        <is>
          <t>http://www.ncu.edu.tw/events/showevent/eventid/3318</t>
        </is>
      </c>
      <c r="I3495" s="7" t="n"/>
      <c r="J3495" s="7" t="n"/>
      <c r="K3495" s="7" t="n"/>
      <c r="L3495" s="7" t="n"/>
      <c r="M3495" s="7" t="inlineStr">
        <is>
          <t>https://www.phy.ncu.edu.tw/news/%e5%85%ac%e5%91%8a%e8%be%a6%e7%90%86105%e5%ad%b8%e5%b9%b4%e5%ba%a6%e7%a0%94%e7%a9%b6%e7%94%9f%e8%88%8a%e7%94%9f%e7%94%b3%e8%ab%8b%e5%ae%bf%e8%88%8d%e4%bd%9c%e6%a5%ad/</t>
        </is>
      </c>
      <c r="N3495" s="7" t="inlineStr">
        <is>
          <t>許慧君</t>
        </is>
      </c>
    </row>
    <row r="3496" ht="297" customHeight="1">
      <c r="A3496" s="7">
        <f>TRUE()</f>
        <v/>
      </c>
      <c r="B3496" s="7" t="inlineStr">
        <is>
          <t>演講</t>
        </is>
      </c>
      <c r="C3496" s="7" t="n"/>
      <c r="D3496" s="14" t="n">
        <v>42482</v>
      </c>
      <c r="E3496" s="7" t="inlineStr">
        <is>
          <t>Colloquium20160426-Two novel types of cavity QED</t>
        </is>
      </c>
      <c r="F3496" s="9" t="inlineStr">
        <is>
          <t>Colloquium
Department of Physics, NCU
Two novel types of cavity QED
Speaker
廖文德教授 (Prof. Wen-Te Liao)
Department of Physics, NCU
Date 2016.04.26(Tue)
Time 14:00
Place S4-625
「歡迎大學部同學參加，可獲得中大護照認證2小時」
Abstract
1st Part: Cavity quantum electrodynamics (CQED) serves as an elegant model for achieving strong coupling between light and matter. In this talk, we will theoretically demonstrate a novel way of controlling the reflectance of an atomic mirror and the finesse of a cavity [1]. Also, an application of manipulating the quasi-1D matter wave emitting superradiance when transversely flying through the atomic cavity will be presented.
2nd Part:  We envisage for the first time an optomechanical system that bridges optical photons and x-rays with the aim to control the latter. The x-ray-optical interface system comprises of an optomechanical cavity and a movable microlever interacting with both an optical laser and with x-rays via resonant nuclear scattering [2]. We show that x-ray absorption spectra of nuclei can be tuned optomechanically, which reveals, e.g., optomechanically induced transparency of x-rays.
[1] arXiv:1508.04878 (2015).   [2] arXiv:1508.06769 (2015).</t>
        </is>
      </c>
      <c r="G3496" s="7" t="n"/>
      <c r="H3496" s="7" t="n"/>
      <c r="I3496" s="7" t="n"/>
      <c r="J3496" s="7" t="n"/>
      <c r="K3496" s="7" t="n"/>
      <c r="L3496" s="7" t="n"/>
      <c r="M3496" s="7" t="inlineStr">
        <is>
          <t>https://www.phy.ncu.edu.tw/news/colloquium20160426-two-novel-types-of-cavity-qed/</t>
        </is>
      </c>
      <c r="N3496" s="7" t="inlineStr">
        <is>
          <t>許慧君</t>
        </is>
      </c>
    </row>
    <row r="3497" ht="393" customHeight="1">
      <c r="A3497" s="7">
        <f>TRUE()</f>
        <v/>
      </c>
      <c r="B3497" s="7" t="inlineStr">
        <is>
          <t>其他</t>
        </is>
      </c>
      <c r="C3497" s="7" t="n"/>
      <c r="D3497" s="14" t="n">
        <v>42482</v>
      </c>
      <c r="E3497" s="7" t="inlineStr">
        <is>
          <t>104學年度物理學系乙類學生畢業論文口試注意事項</t>
        </is>
      </c>
      <c r="F3497" s="9" t="inlineStr">
        <is>
          <t>物理學系乙類學生畢業論文口試注意事項
物理學系乙類學生畢業論文口試注意事項
口試申請時間：即日起至105/06/17。
口試完成時間：105/06/23（6/24為學期成績繳交期限）。
表單下載：物理系網頁(http://www.phy.ncu.edu.tw/)-系所簡介-系所規章-大學部相關規章：
乙類學生畢業論文口試申請表
乙類學生論文指導教授推薦書
乙類學生論文口試評分條
乙類學生論文口試評定報告單
**時間、工作項目 ((下列相關表單如有電子檔，相關資料（如姓名、論文題目.等）請用電腦繕打，盡量避免手寫字體（簽名除外）)。
*口試前一週：
一、備妥下列文件經指導教授簽名後送至系辦申請：
1. 論文口試申請表：請預先填好姓名、學號、電話、口試日期、論文題目、口試委員資料（姓名、最高學歷（寫明學校名稱）-博士或碩士、服務單位- XX 大學 XX 系/中研 院 XX 所、職稱-教授/副教授/助理教授/研究員/副研究員/助理研究員）、備註欄註明『指導教授』及 『主持人』。 
2. 指導教授推薦書。
二、向系辦許小姐登記借用口試場地。
*口試當天：
備妥下列文件給口試委員簽名：
1. 論文口試評定報告單 
2. 論文口試評分條 
*口試完三天內
繳回（或提醒指導老師繳回）下列文件給系辦 ：
1. 論文口試評定報告單 
2. 論文口試評分條（黏貼在一張空白 A4 紙上）
備註：
1.如口試評定報告單上的論文名稱與先前論文口申請表上不同，請指導教授於口試評定報告單上的論文題目旁簽名。
2.口試評定報告單上的論文口試成績為當學期「論文研習與撰寫」課程之學期成績。</t>
        </is>
      </c>
      <c r="G3497" s="7" t="inlineStr">
        <is>
          <t>物理學系乙類學生畢業論文口試注意事項</t>
        </is>
      </c>
      <c r="H3497" s="7" t="inlineStr">
        <is>
          <t>http://www.phy.ncu.edu.tw/wp-content/uploads/2013/09/%E4%B9%99%E9%A1%9E%E5%AD%B8%E7%94%9F%E7%95%A2%E6%A5%AD%E8%AB%96%E6%96%87%E5%8F%A3%E8%A9%A6%E6%B3%A8%E6%84%8F%E4%BA%8B%E9%A0%8510504.pdf</t>
        </is>
      </c>
      <c r="I3497" s="7" t="n"/>
      <c r="J3497" s="7" t="n"/>
      <c r="K3497" s="7" t="n"/>
      <c r="L3497" s="7" t="n"/>
      <c r="M3497" s="7" t="inlineStr">
        <is>
          <t>https://www.phy.ncu.edu.tw/news/104%e5%ad%b8%e5%b9%b4%e5%ba%a6%e7%89%a9%ef%a7%a4%e5%ad%b8%e7%b3%bb%e4%b9%99%e9%a1%9e%e5%ad%b8%e7%94%9f%e7%95%a2%e6%a5%ad%e8%ab%96%e6%96%87%e5%8f%a3%e8%a9%a6%e6%b3%a8%e6%84%8f%e4%ba%8b%e9%a0%85/</t>
        </is>
      </c>
      <c r="N3497" s="7" t="inlineStr">
        <is>
          <t>吳菁穗</t>
        </is>
      </c>
    </row>
    <row r="3498" ht="105" customHeight="1">
      <c r="A3498" s="7">
        <f>TRUE()</f>
        <v/>
      </c>
      <c r="B3498" s="7" t="inlineStr">
        <is>
          <t>其他</t>
        </is>
      </c>
      <c r="C3498" s="7" t="n"/>
      <c r="D3498" s="14" t="n">
        <v>42481</v>
      </c>
      <c r="E3498" s="7" t="inlineStr">
        <is>
          <t>物理小年會參賽5/29（日）受理報名--105/04/24截止</t>
        </is>
      </c>
      <c r="F3498" s="9" t="inlineStr">
        <is>
          <t>1.時間：5/29 (日)
2.地點：科學四館625教室、5、6樓走廊
3. 當日流程：詳見附件
4.競賽規則：詳見附件
5.報名時間：即日起至4/24(一)止(報名表如附件)
6.報名方式：於105/04/24截止日前email報名表至 
    物理二 顏君倢 brown850220@gmail.com
7.聯絡人: 物理二 顏君倢 0975-401927物理小年會報名表 競賽規則  當日流程</t>
        </is>
      </c>
      <c r="G3498" s="7" t="inlineStr">
        <is>
          <t>brown850220@gmail.com</t>
        </is>
      </c>
      <c r="H3498" s="7" t="inlineStr">
        <is>
          <t>mailto:brown850220@gmail.com</t>
        </is>
      </c>
      <c r="I3498" s="7" t="inlineStr">
        <is>
          <t>物理小年會報名表</t>
        </is>
      </c>
      <c r="J3498" s="7" t="inlineStr">
        <is>
          <t>http://www.phy.ncu.edu.tw/wp-content/uploads/2016/04/物理小年會報名表.docx</t>
        </is>
      </c>
      <c r="K3498" s="7" t="inlineStr">
        <is>
          <t>競賽規則</t>
        </is>
      </c>
      <c r="L3498" s="7" t="inlineStr">
        <is>
          <t>http://www.phy.ncu.edu.tw/wp-content/uploads/2016/04/競賽規則.docx</t>
        </is>
      </c>
      <c r="M3498" s="7" t="inlineStr">
        <is>
          <t>https://www.phy.ncu.edu.tw/news/%e7%89%a9%e7%90%86%e5%b0%8f%e5%b9%b4%e6%9c%83%e5%8f%83%e8%b3%bd529%ef%bc%88%e6%97%a5%ef%bc%89%e5%8f%97%e7%90%86%e5%a0%b1%e5%90%8d-1050424%e6%88%aa%e6%ad%a2/</t>
        </is>
      </c>
      <c r="N3498" s="7" t="inlineStr">
        <is>
          <t>劉怡貞</t>
        </is>
      </c>
    </row>
    <row r="3499" ht="40" customHeight="1">
      <c r="A3499" s="7">
        <f>TRUE()</f>
        <v/>
      </c>
      <c r="B3499" s="7" t="inlineStr">
        <is>
          <t>招生</t>
        </is>
      </c>
      <c r="C3499" s="7" t="n"/>
      <c r="D3499" s="14" t="n">
        <v>42474</v>
      </c>
      <c r="E3499" s="7" t="inlineStr">
        <is>
          <t>105學年度大學個人申請入學 錄取名單</t>
        </is>
      </c>
      <c r="F3499" s="9" t="inlineStr">
        <is>
          <t>105學年度大學個人申請入學 錄取名單
請點選下列連結：
105個人申請錄取名單</t>
        </is>
      </c>
      <c r="G3499" s="7" t="inlineStr">
        <is>
          <t>105個人申請錄取名單</t>
        </is>
      </c>
      <c r="H3499" s="7" t="inlineStr">
        <is>
          <t>http://pdc.adm.ncu.edu.tw/postM/post/adm/105_PassList/pass_016_016052.htm</t>
        </is>
      </c>
      <c r="I3499" s="7" t="n"/>
      <c r="J3499" s="7" t="n"/>
      <c r="K3499" s="7" t="n"/>
      <c r="L3499" s="7" t="n"/>
      <c r="M3499" s="7" t="inlineStr">
        <is>
          <t>https://www.phy.ncu.edu.tw/news/105%e5%ad%b8%e5%b9%b4%e5%ba%a6%e5%a4%a7%e5%ad%b8%e5%80%8b%e4%ba%ba%e7%94%b3%e8%ab%8b%e5%85%a5%e5%ad%b8-%e9%8c%84%e5%8f%96%e5%90%8d%e5%96%ae/</t>
        </is>
      </c>
      <c r="N3499" s="7" t="inlineStr">
        <is>
          <t>吳菁穗</t>
        </is>
      </c>
    </row>
    <row r="3500" ht="144" customHeight="1">
      <c r="A3500" s="7">
        <f>TRUE()</f>
        <v/>
      </c>
      <c r="B3500" s="7" t="inlineStr">
        <is>
          <t>演講</t>
        </is>
      </c>
      <c r="C3500" s="7" t="n"/>
      <c r="D3500" s="14" t="n">
        <v>42472</v>
      </c>
      <c r="E3500" s="7" t="inlineStr">
        <is>
          <t>Colloquium20160419-Discovery of the novel spintronics devices: A combined first-principles and tight-binding model study</t>
        </is>
      </c>
      <c r="F3500" s="9" t="inlineStr">
        <is>
          <t>Colloquium
Department of Physics, NCU
Discovery of the novel spintronics devices: A combined first-principles and tight-binding model study
Speaker
唐毓慧教授 (Prof. Yu-Hui Tang)
Department of Physics, NCU
Date 2016.04.19(Tue)
Time 14:00
Place S4-625
「歡迎大學部同學參加，可獲得中大護照認證2小時」</t>
        </is>
      </c>
      <c r="G3500" s="7" t="n"/>
      <c r="H3500" s="7" t="n"/>
      <c r="I3500" s="7" t="n"/>
      <c r="J3500" s="7" t="n"/>
      <c r="K3500" s="7" t="n"/>
      <c r="L3500" s="7" t="n"/>
      <c r="M3500" s="7" t="inlineStr">
        <is>
          <t>https://www.phy.ncu.edu.tw/news/colloquium20160419-discovery-of-the-novel-spintronics-devices-a-combined-first-principles-and-tight-binding-model-study/</t>
        </is>
      </c>
      <c r="N3500" s="7" t="inlineStr">
        <is>
          <t>許慧君</t>
        </is>
      </c>
    </row>
    <row r="3501" ht="261" customHeight="1">
      <c r="A3501" s="7">
        <f>TRUE()</f>
        <v/>
      </c>
      <c r="B3501" s="7" t="inlineStr">
        <is>
          <t>演講</t>
        </is>
      </c>
      <c r="C3501" s="7" t="n"/>
      <c r="D3501" s="14" t="n">
        <v>42471</v>
      </c>
      <c r="E3501" s="7" t="inlineStr">
        <is>
          <t>Colloquium20160412-Neutrino Oscillation from Daya Bay Reactor Neutrino Experiment</t>
        </is>
      </c>
      <c r="F3501" s="9" t="inlineStr">
        <is>
          <t>Colloquium
Department of Physics, NCU
Neutrino Oscillation from Daya Bay Reactor Neutrino Experiment
Speaker
熊怡教授 (Prof. Yee Bob Hsiung)
Department of Physics, NTU
Date 2016.04.12(Tue)
Time 14:00
Place S4-625
「歡迎大學部同學參加，可獲得中大護照認證2小時」
Abstract
The tiny, nearly massless neutrinos have been one of the most elusive particles in elementary particle physics in the past several decades. In this talk I will review the experimental phenomena on the neutrino oscillation, mixing and mass hierarchy, as well as the recent oscillation results from Daya Bay reactor neutrino experiment with rates and spectral measurement, search for the sterile neutrino mixing, and a high-statistics determination of the absolute flux and spectrum of reactor-produced electron antineutrinos.
Since the discovery of non-zero q13 in 2012 and the unexpected large sin22q13 has encouraged studies of the potential to resolve mass hierarchy such as the proposed JUNO experiment. Brief status of JUNO experiment will also be discussed.</t>
        </is>
      </c>
      <c r="G3501" s="7" t="n"/>
      <c r="H3501" s="7" t="n"/>
      <c r="I3501" s="7" t="n"/>
      <c r="J3501" s="7" t="n"/>
      <c r="K3501" s="7" t="n"/>
      <c r="L3501" s="7" t="n"/>
      <c r="M3501" s="7" t="inlineStr">
        <is>
          <t>https://www.phy.ncu.edu.tw/news/colloquium20160412-neutrino-oscillation-from-daya-bay-reactor-neutrino-experiment/</t>
        </is>
      </c>
      <c r="N3501" s="7" t="inlineStr">
        <is>
          <t>許慧君</t>
        </is>
      </c>
    </row>
    <row r="3502" ht="369" customHeight="1">
      <c r="A3502" s="7">
        <f>TRUE()</f>
        <v/>
      </c>
      <c r="B3502" s="7" t="inlineStr">
        <is>
          <t>其他</t>
        </is>
      </c>
      <c r="C3502" s="7" t="n"/>
      <c r="D3502" s="14" t="n">
        <v>42467</v>
      </c>
      <c r="E3502" s="7" t="inlineStr">
        <is>
          <t>105/04/25(一)17:30「全校學生跨領域交流座談會(校長座談)」</t>
        </is>
      </c>
      <c r="F3502" s="9" t="inlineStr">
        <is>
          <t>2016「全校學生跨領域交流座談會(校長座談)」
身為中大一份子的你，是否有意見想讓學校聽到 呢？
是 否認為學校有哪些地方做得不夠仔細需要再改進？
想 讓你的聲音被聽見嗎？
想 讓中大變得更好嗎？
不要再悶在心裡啦！請 踴躍報名參加!!
學生會提供這個平台，就是要讓你將心中的意見一吐為快！
校長及五長將親自出席，傾聽同學意見!
活 動日期：105/04/25(一)
活動時間：17:30～21:00 
活動地點：游藝館1F國際會議廳
交流主題：理想中的中大
探討議題：課業、生活、活動、職涯發展等學生關注之主題
活動流程：
17:30 – 18:30 用餐時間
18:30 – 20:40 跨領域座談會
20:40 – 20:50 校長座談
20:50 – 21:00 抽獎時間（當場抽，當場送）
抽獎的禮品有：
拍立得(x1)、E-books D2 交響曲鋁合金隨身喇叭(x1)、行動電源(x3)
✬✬✬活動當天免費提供餐點，也有時數喔✬✬✬
歡迎大家踴躍參加！！！
意見反應及報名網址:
https://goo.gl/le0X8E
活動專頁連結：
https://www.facebook.com/events/1697520050529763/
學生會粉專：
https://www.facebook.com/ncustudent/
第24屆 中央大學學生會敬邀</t>
        </is>
      </c>
      <c r="G3502" s="7" t="n"/>
      <c r="H3502" s="7" t="n"/>
      <c r="I3502" s="7" t="n"/>
      <c r="J3502" s="7" t="n"/>
      <c r="K3502" s="7" t="n"/>
      <c r="L3502" s="7" t="n"/>
      <c r="M3502" s="7" t="inlineStr">
        <is>
          <t>https://www.phy.ncu.edu.tw/news/1050425%e4%b8%801730%e3%80%8c%e5%85%a8%e6%a0%a1%e5%ad%b8%e7%94%9f%e8%b7%a8%e9%a0%98%e5%9f%9f%e4%ba%a4%e6%b5%81%e5%ba%a7%e8%ab%87%e6%9c%83%e6%a0%a1%e9%95%b7%e5%ba%a7%e8%ab%87%e3%80%8d/</t>
        </is>
      </c>
      <c r="N3502" s="7" t="inlineStr">
        <is>
          <t>吳菁穗</t>
        </is>
      </c>
    </row>
    <row r="3503" ht="105" customHeight="1">
      <c r="A3503" s="7">
        <f>TRUE()</f>
        <v/>
      </c>
      <c r="B3503" s="7" t="inlineStr">
        <is>
          <t>其他</t>
        </is>
      </c>
      <c r="C3503" s="7" t="n"/>
      <c r="D3503" s="14" t="n">
        <v>42466</v>
      </c>
      <c r="E3503" s="7" t="inlineStr">
        <is>
          <t>104學年度研究所畢業生借還學位服相關作業1050406</t>
        </is>
      </c>
      <c r="F3503" s="9" t="inlineStr">
        <is>
          <t>研究生畢業學位服登記已於3/17結束。
領取學位服:
領取時間為4/28(四)下午
碩士班請向班代劉彥伯領取(分機25305/房號402)
博士班請至系辦領取
如未於3/17前登記，但欲借用者，可於5/2 (9:00-11:30&amp;14:00-16:00) 至本校大講堂辦理借用，惟以所剩數量和尺寸為限。
事務組公告:http://oga.ncu.edu.tw/ncuoga/oga/newsform.php?id=13583</t>
        </is>
      </c>
      <c r="G3503" s="7" t="inlineStr">
        <is>
          <t>http://oga.ncu.edu.tw/ncuoga/oga/newsform.php?id=13583</t>
        </is>
      </c>
      <c r="H3503" s="7" t="inlineStr">
        <is>
          <t>http://oga.ncu.edu.tw/ncuoga/oga/newsform.php?id=13583</t>
        </is>
      </c>
      <c r="I3503" s="7" t="n"/>
      <c r="J3503" s="7" t="n"/>
      <c r="K3503" s="7" t="n"/>
      <c r="L3503" s="7" t="n"/>
      <c r="M3503" s="7" t="inlineStr">
        <is>
          <t>https://www.phy.ncu.edu.tw/news/104%e5%ad%b8%e5%b9%b4%e5%ba%a6%e7%a0%94%e7%a9%b6%e6%89%80%e7%95%a2%e6%a5%ad%e7%94%9f%e5%80%9f%e9%82%84%e5%ad%b8%e4%bd%8d%e6%9c%8d%e7%9b%b8%e9%97%9c%e4%bd%9c%e6%a5%ad1050406/</t>
        </is>
      </c>
      <c r="N3503" s="7" t="inlineStr">
        <is>
          <t>許慧君</t>
        </is>
      </c>
    </row>
    <row r="3504" ht="40" customHeight="1">
      <c r="A3504" s="7">
        <f>TRUE()</f>
        <v/>
      </c>
      <c r="B3504" s="7" t="inlineStr">
        <is>
          <t>其他</t>
        </is>
      </c>
      <c r="C3504" s="7" t="n"/>
      <c r="D3504" s="14" t="n">
        <v>42466</v>
      </c>
      <c r="E3504" s="7" t="inlineStr">
        <is>
          <t>失物招領1050406</t>
        </is>
      </c>
      <c r="F3504" s="9" t="inlineStr">
        <is>
          <t>失物招領(105.04.06)
有遺失下列物品者，請儘速至物理系辦(S4-629)認領，未領取物品將於4.30清除。
失物招領1050406</t>
        </is>
      </c>
      <c r="G3504" s="7" t="inlineStr">
        <is>
          <t>失物招領1050406</t>
        </is>
      </c>
      <c r="H3504" s="7" t="inlineStr">
        <is>
          <t>http://www.phy.ncu.edu.tw/wp-content/uploads/2016/04/失物招領1050406.pdf</t>
        </is>
      </c>
      <c r="I3504" s="7" t="n"/>
      <c r="J3504" s="7" t="n"/>
      <c r="K3504" s="7" t="n"/>
      <c r="L3504" s="7" t="n"/>
      <c r="M3504" s="7" t="inlineStr">
        <is>
          <t>https://www.phy.ncu.edu.tw/news/%e5%a4%b1%e7%89%a9%e6%8b%9b%e9%a0%981050406/</t>
        </is>
      </c>
      <c r="N3504" s="7" t="inlineStr">
        <is>
          <t>許慧君</t>
        </is>
      </c>
    </row>
    <row r="3505" ht="144" customHeight="1">
      <c r="A3505" s="7">
        <f>TRUE()</f>
        <v/>
      </c>
      <c r="B3505" s="7" t="inlineStr">
        <is>
          <t>招生</t>
        </is>
      </c>
      <c r="C3505" s="7" t="n"/>
      <c r="D3505" s="14" t="n">
        <v>42466</v>
      </c>
      <c r="E3505" s="7" t="inlineStr">
        <is>
          <t>學生逕行修讀物理系博士學位申請公告Direct Admission to a Doctoral Degree in Physics-105.04</t>
        </is>
      </c>
      <c r="F3505" s="9" t="inlineStr">
        <is>
          <t>【學生逕行修讀物理系博士學位申請公告】
Direct Admission to a Doctoral Degree in Physics
本次申請通過者為 105 學年度第1 學期入學
For applicants enrolled in the 1st Semester of the 2016/2017 Academic Year
(下次申請時間為民國 105 年11 月，申請通過者為105 學年度第2 學期入學）
(Next round of applications will begin in Nov. 2016, successful applicants will enroll in the 2nd Semester of the 2016/2017 Academic Year)
申請時間：即日起至 105 年4 月22 日止
Application period: From now until the 22th of April 2016
學生逕行修讀物理系博士學位申請公告Direct Admission to a Doctoral Degree in Physics-105.04</t>
        </is>
      </c>
      <c r="G3505" s="7" t="inlineStr">
        <is>
          <t>學生逕行修讀物理系博士學位申請公告Direct Admission to a Doctoral Degree in Ph</t>
        </is>
      </c>
      <c r="H3505" s="7" t="inlineStr">
        <is>
          <t>http://www.phy.ncu.edu.tw/wp-content/uploads/2016/04/學生逕行修讀物理系博士學位申請公告Direct-Admission-to-a-Doctoral-Degree-in-Physics-105.04.pdf</t>
        </is>
      </c>
      <c r="I3505" s="7" t="n"/>
      <c r="J3505" s="7" t="n"/>
      <c r="K3505" s="7" t="n"/>
      <c r="L3505" s="7" t="n"/>
      <c r="M3505" s="7" t="inlineStr">
        <is>
          <t>https://www.phy.ncu.edu.tw/news/%e5%ad%b8%e7%94%9f%e9%80%95%e8%a1%8c%e4%bf%ae%e8%ae%80%e7%89%a9%e7%90%86%e7%b3%bb%e5%8d%9a%e5%a3%ab%e5%ad%b8%e4%bd%8d%e7%94%b3%e8%ab%8b%e5%85%ac%e5%91%8adirect-admission-to-a-doctoral-degree-in-phys-2/</t>
        </is>
      </c>
      <c r="N3505" s="7" t="inlineStr">
        <is>
          <t>許慧君</t>
        </is>
      </c>
    </row>
    <row r="3506" ht="66" customHeight="1">
      <c r="A3506" s="7">
        <f>TRUE()</f>
        <v/>
      </c>
      <c r="B3506" s="7" t="inlineStr">
        <is>
          <t>其他</t>
        </is>
      </c>
      <c r="C3506" s="7" t="n"/>
      <c r="D3506" s="14" t="n">
        <v>42460</v>
      </c>
      <c r="E3506" s="7" t="inlineStr">
        <is>
          <t>104學年度畢業典禮改於６月５日辦理</t>
        </is>
      </c>
      <c r="F3506" s="9" t="inlineStr">
        <is>
          <t>http://osa.ncu.edu.tw/news_article.php?event_id=1561
 依據104學年度第630次行政會議決議：本校畢業典禮原訂於105年6月4日（星期六）上午舉辦，惟當日為人事行政處表定全國補班日（補6月10日），考量多數畢業生家長及本校在職專班畢業生因上班當日無法參加畢業典禮觀禮，遂將畢業典禮順延至6月5日（星期日）上午辦理。</t>
        </is>
      </c>
      <c r="G3506" s="7" t="inlineStr">
        <is>
          <t>http://osa.ncu.edu.tw/news_article.php?event_id=1561</t>
        </is>
      </c>
      <c r="H3506" s="7" t="inlineStr">
        <is>
          <t>http://osa.ncu.edu.tw/news_article.php?event_id=1561</t>
        </is>
      </c>
      <c r="I3506" s="7" t="n"/>
      <c r="J3506" s="7" t="n"/>
      <c r="K3506" s="7" t="n"/>
      <c r="L3506" s="7" t="n"/>
      <c r="M3506" s="7" t="inlineStr">
        <is>
          <t>https://www.phy.ncu.edu.tw/news/104%e5%ad%b8%e5%b9%b4%e5%ba%a6%e7%95%a2%e6%a5%ad%e5%85%b8%e7%a6%ae%e6%94%b9%e6%96%bc%ef%bc%96%e6%9c%88%ef%bc%95%e6%97%a5%e8%be%a6%e7%90%86/</t>
        </is>
      </c>
      <c r="N3506" s="7" t="inlineStr">
        <is>
          <t>許慧君</t>
        </is>
      </c>
    </row>
    <row r="3507" ht="196" customHeight="1">
      <c r="A3507" s="7">
        <f>TRUE()</f>
        <v/>
      </c>
      <c r="B3507" s="7" t="inlineStr">
        <is>
          <t>其他</t>
        </is>
      </c>
      <c r="C3507" s="7" t="n"/>
      <c r="D3507" s="14" t="n">
        <v>42458</v>
      </c>
      <c r="E3507" s="7" t="inlineStr">
        <is>
          <t>受理報名～澳門大學曹光彪書院交流活動報名</t>
        </is>
      </c>
      <c r="F3507" s="9" t="inlineStr">
        <is>
          <t>活動時間：2016/07/21（四）~2016/07/27（一）
           (日期為暫定，請有意參加同學先預留前後一日的彈性時間)。
邀請單位:澳門大學曹光彪書院
地點：澳門大學
報名截止日：4/18（一）前繳交家長同意書、報名表至系辦劉小姐
參加對象：本系大三~大四學生、研究生共計6人(大四、研究生以105/08/01在學者為限)
補助：住宿費由邀請單位澳門大學支付，機票費屆時視報名人數由系上斟酌補助，補助額度機票費之一
             半金額~全額。
交流內容 :協助擔任澳門大學高中物理營的助教，一方面也跟科技學院(FST, Faculty of 
                   Science and Technology)對物理有興趣的同學進行交流，瞭解澳門歷史文化。
                   詳細行程，之後公告。
PS：1.報名人數如超過6人，由系上決定參加人選，再另行通知。
          2.報名表報名表-澳門大學曹光彪書院及家長同意書105家長同意書_澳門大學曹光彪書院</t>
        </is>
      </c>
      <c r="G3507" s="7" t="inlineStr">
        <is>
          <t>報名表-澳門大學曹光彪書院</t>
        </is>
      </c>
      <c r="H3507" s="7" t="inlineStr">
        <is>
          <t>http://www.phy.ncu.edu.tw/wp-content/uploads/2016/03/報名表-澳門大學曹光彪書院.doc</t>
        </is>
      </c>
      <c r="I3507" s="7" t="inlineStr">
        <is>
          <t>105家長同意書_澳門大學曹光彪書院</t>
        </is>
      </c>
      <c r="J3507" s="7" t="inlineStr">
        <is>
          <t>http://www.phy.ncu.edu.tw/wp-content/uploads/2016/03/105家長同意書_澳門大學曹光彪書院.pdf</t>
        </is>
      </c>
      <c r="K3507" s="7" t="n"/>
      <c r="L3507" s="7" t="n"/>
      <c r="M3507" s="7" t="inlineStr">
        <is>
          <t>https://www.phy.ncu.edu.tw/news/%e5%8f%97%e7%90%86%e5%a0%b1%e5%90%8d%ef%bd%9e%e6%be%b3%e9%96%80%e5%a4%a7%e5%ad%b8%e6%9b%b9%e5%85%89%e5%bd%aa%e6%9b%b8%e9%99%a2%e4%ba%a4%e6%b5%81%e6%b4%bb%e5%8b%95%e5%a0%b1%e5%90%8d/</t>
        </is>
      </c>
      <c r="N3507" s="7" t="inlineStr">
        <is>
          <t>劉怡貞</t>
        </is>
      </c>
    </row>
    <row r="3508">
      <c r="A3508" s="7">
        <f>TRUE()</f>
        <v/>
      </c>
      <c r="B3508" s="7" t="inlineStr">
        <is>
          <t>招生</t>
        </is>
      </c>
      <c r="C3508" s="7" t="n"/>
      <c r="D3508" s="14" t="n">
        <v>42454</v>
      </c>
      <c r="E3508" s="7" t="inlineStr">
        <is>
          <t>105學年度博士班考試入學招生簡章</t>
        </is>
      </c>
      <c r="F3508" s="7" t="inlineStr">
        <is>
          <t>105學年度博士班考試入學招生簡章</t>
        </is>
      </c>
      <c r="G3508" s="7" t="inlineStr">
        <is>
          <t>105學年度博士班考試入學招生簡章</t>
        </is>
      </c>
      <c r="H3508" s="7" t="inlineStr">
        <is>
          <t>http://pdc.adm.ncu.edu.tw/Admission/%E5%90%84%E9%A0%85%E6%8B%9B%E7%94%9F/%E5%8D%9A%E5%A3%AB%E7%8F%AD%E8%80%83%E8%A9%A6/105_phd/index.htm</t>
        </is>
      </c>
      <c r="I3508" s="7" t="n"/>
      <c r="J3508" s="7" t="n"/>
      <c r="K3508" s="7" t="n"/>
      <c r="L3508" s="7" t="n"/>
      <c r="M3508" s="7" t="inlineStr">
        <is>
          <t>https://www.phy.ncu.edu.tw/news/105%e5%ad%b8%e5%b9%b4%e5%ba%a6%e5%8d%9a%e5%a3%ab%e7%8f%ad%e8%80%83%e8%a9%a6%e5%85%a5%e5%ad%b8%e6%8b%9b%e7%94%9f%e7%b0%a1%e7%ab%a0/</t>
        </is>
      </c>
      <c r="N3508" s="7" t="inlineStr">
        <is>
          <t>許慧君</t>
        </is>
      </c>
    </row>
    <row r="3509" ht="27" customHeight="1">
      <c r="A3509" s="7">
        <f>TRUE()</f>
        <v/>
      </c>
      <c r="B3509" s="7" t="inlineStr">
        <is>
          <t>招生</t>
        </is>
      </c>
      <c r="C3509" s="7" t="n"/>
      <c r="D3509" s="14" t="n">
        <v>42453</v>
      </c>
      <c r="E3509" s="7" t="inlineStr">
        <is>
          <t>105學年度大學個人申請入學第二階段指定項目甄試通知</t>
        </is>
      </c>
      <c r="F3509" s="9" t="inlineStr">
        <is>
          <t>105學年度大學個人申請入學第二階段指定項目甄試通知函內容如附檔，敬請查閱。
通知函正本於105年3月24日以限時掛號寄出，敬請注意收件，謝謝！</t>
        </is>
      </c>
      <c r="G3509" s="7" t="n"/>
      <c r="H3509" s="7" t="n"/>
      <c r="I3509" s="7" t="n"/>
      <c r="J3509" s="7" t="n"/>
      <c r="K3509" s="7" t="n"/>
      <c r="L3509" s="7" t="n"/>
      <c r="M3509" s="7" t="inlineStr">
        <is>
          <t>https://www.phy.ncu.edu.tw/news/105%e5%ad%b8%e5%b9%b4%e5%ba%a6%e5%a4%a7%e5%ad%b8%e5%80%8b%e4%ba%ba%e7%94%b3%e8%ab%8b%e5%85%a5%e5%ad%b8%e7%ac%ac%e4%ba%8c%e9%9a%8e%e6%ae%b5%e6%8c%87%e5%ae%9a%e9%a0%85%e7%9b%ae%e7%94%84%e8%a9%a6/</t>
        </is>
      </c>
      <c r="N3509" s="7" t="inlineStr">
        <is>
          <t>吳菁穗</t>
        </is>
      </c>
    </row>
    <row r="3510" ht="248" customHeight="1">
      <c r="A3510" s="7">
        <f>TRUE()</f>
        <v/>
      </c>
      <c r="B3510" s="7" t="inlineStr">
        <is>
          <t>演講</t>
        </is>
      </c>
      <c r="C3510" s="7" t="n"/>
      <c r="D3510" s="14" t="n">
        <v>42452</v>
      </c>
      <c r="E3510" s="7" t="inlineStr">
        <is>
          <t>Colloquium20160329-Quantum Temporal Steering</t>
        </is>
      </c>
      <c r="F3510" s="9" t="inlineStr">
        <is>
          <t>Colloquium
Department of Physics, NCU
Quantum Temporal Steering
Speaker
陳岳男教授 (Prof. Yueh-Nan Chen)
Department of Physics, NCKU
Date 2016.03.29(Tue)
Time 14:00
Place S4-625
「歡迎大學部同學參加，可獲得中大護照認證2小時」
Abstract
Quantum steering is the ability to remotely prepare different quantum states by using entangled pairs as a resource. Very recently, the concept of steering has been quantified with the use of inequalities, leading to substantial applications in quantum information and communication science. In this talk, I will highlight that there exists a natural temporal analog of the steering inequality when considering measurements on a single object at different times. I will also give nontrivial operational meaning to violations of this temporal inequality by showing that it is connected to the security bound in the Bennett-Brassard 1984 protocol and thus may have applications in quantum communication.</t>
        </is>
      </c>
      <c r="G3510" s="7" t="n"/>
      <c r="H3510" s="7" t="n"/>
      <c r="I3510" s="7" t="n"/>
      <c r="J3510" s="7" t="n"/>
      <c r="K3510" s="7" t="n"/>
      <c r="L3510" s="7" t="n"/>
      <c r="M3510" s="7" t="inlineStr">
        <is>
          <t>https://www.phy.ncu.edu.tw/news/colloquium20160329/</t>
        </is>
      </c>
      <c r="N3510" s="7" t="inlineStr">
        <is>
          <t>許慧君</t>
        </is>
      </c>
    </row>
    <row r="3511" ht="157" customHeight="1">
      <c r="A3511" s="7">
        <f>TRUE()</f>
        <v/>
      </c>
      <c r="B3511" s="7" t="inlineStr">
        <is>
          <t>招生</t>
        </is>
      </c>
      <c r="C3511" s="7" t="n"/>
      <c r="D3511" s="14" t="n">
        <v>42452</v>
      </c>
      <c r="E3511" s="7" t="inlineStr">
        <is>
          <t>105學年度〔五年取得學、碩士學位〕即日起受理申請</t>
        </is>
      </c>
      <c r="F3511" s="9" t="inlineStr">
        <is>
          <t>105學年度『五年取得學、碩士學位』即日起受理申請
申請截止日：105/04/30
欲申請的三年級學生，請備妥：
申請表、
本系師長推薦函2封(含指導教授1封)、
歷年成績單乙份、
其他有利審查文件等，
於截止日前送至系辦吳小姐處。
申請表請至系辦吳小姐處領取。
推薦辦法請參閱：
物理系網頁--&gt;系所簡介--&gt;系所規章--&gt;大學部--國立中央大學物理學系五年取得學、碩士學位推薦辦法 。</t>
        </is>
      </c>
      <c r="G3511" s="7" t="n"/>
      <c r="H3511" s="7" t="n"/>
      <c r="I3511" s="7" t="n"/>
      <c r="J3511" s="7" t="n"/>
      <c r="K3511" s="7" t="n"/>
      <c r="L3511" s="7" t="n"/>
      <c r="M3511" s="7" t="inlineStr">
        <is>
          <t>https://www.phy.ncu.edu.tw/news/105%e5%ad%b8%e5%b9%b4%e5%ba%a6%e3%80%94%e4%ba%94%e5%b9%b4%e5%8f%96%e5%be%97%e5%ad%b8%e3%80%81%e7%a2%a9%e5%a3%ab%e5%ad%b8%e4%bd%8d%e3%80%95%e5%8d%b3%e6%97%a5%e8%b5%b7%e5%8f%97%e7%90%86%e7%94%b3/</t>
        </is>
      </c>
      <c r="N3511" s="7" t="inlineStr">
        <is>
          <t>吳菁穗</t>
        </is>
      </c>
    </row>
    <row r="3512">
      <c r="A3512" s="7">
        <f>TRUE()</f>
        <v/>
      </c>
      <c r="B3512" s="7" t="inlineStr">
        <is>
          <t>招生</t>
        </is>
      </c>
      <c r="C3512" s="7" t="n"/>
      <c r="D3512" s="14" t="n">
        <v>42450</v>
      </c>
      <c r="E3512" s="7" t="inlineStr">
        <is>
          <t>105學年度碩士班考試入學複試錄取名單</t>
        </is>
      </c>
      <c r="F3512" s="7" t="inlineStr">
        <is>
          <t>https://stuexam.ncu.edu.tw/ExamRegister/news_view?no=245</t>
        </is>
      </c>
      <c r="G3512" s="7" t="inlineStr">
        <is>
          <t>https://stuexam.ncu.edu.tw/ExamRegister/news_view?no=245</t>
        </is>
      </c>
      <c r="H3512" s="7" t="inlineStr">
        <is>
          <t>https://stuexam.ncu.edu.tw/ExamRegister/news_view?no=245</t>
        </is>
      </c>
      <c r="I3512" s="7" t="n"/>
      <c r="J3512" s="7" t="n"/>
      <c r="K3512" s="7" t="n"/>
      <c r="L3512" s="7" t="n"/>
      <c r="M3512" s="7" t="inlineStr">
        <is>
          <t>https://www.phy.ncu.edu.tw/news/105%e5%ad%b8%e5%b9%b4%e5%ba%a6%e7%a2%a9%e5%a3%ab%e7%8f%ad%e8%80%83%e8%a9%a6%e5%85%a5%e5%ad%b8%e8%a4%87%e8%a9%a6%e9%8c%84%e5%8f%96%e5%90%8d%e5%96%ae/</t>
        </is>
      </c>
      <c r="N3512" s="7" t="inlineStr">
        <is>
          <t>許慧君</t>
        </is>
      </c>
    </row>
    <row r="3513" ht="92" customHeight="1">
      <c r="A3513" s="7">
        <f>TRUE()</f>
        <v/>
      </c>
      <c r="B3513" s="7" t="inlineStr">
        <is>
          <t>招生</t>
        </is>
      </c>
      <c r="C3513" s="7" t="n"/>
      <c r="D3513" s="14" t="n">
        <v>42446</v>
      </c>
      <c r="E3513" s="7" t="inlineStr">
        <is>
          <t>105學年度大學個人申請入學 受理面試時間調整申請</t>
        </is>
      </c>
      <c r="F3513" s="9" t="inlineStr">
        <is>
          <t>105學年度大學個人申請入學 受理面試時間調整申請
1.考生面試時間若與本校其他學系面試時間衝突，請於 105 年 3 月 17 日至 3 月 22 日，向本系提出書面申請，以利本系安排。（請填寫「面試時間調整申請表」，傳真至 03-4251175，傳真後請務必來電確認）
2.請特別注意：為顧及全體考生之權益及公平性，面試時間一經公告後，考生不得要求更改面試時間。
有需求者請下載：第二階段面試時間調整申請表</t>
        </is>
      </c>
      <c r="G3513" s="7" t="inlineStr">
        <is>
          <t>第二階段面試時間調整申請表</t>
        </is>
      </c>
      <c r="H3513" s="7" t="inlineStr">
        <is>
          <t>http://www.phy.ncu.edu.tw/wp-content/uploads/2016/03/第二階段面試時間調整申請表.docx</t>
        </is>
      </c>
      <c r="I3513" s="7" t="n"/>
      <c r="J3513" s="7" t="n"/>
      <c r="K3513" s="7" t="n"/>
      <c r="L3513" s="7" t="n"/>
      <c r="M3513" s="7" t="inlineStr">
        <is>
          <t>https://www.phy.ncu.edu.tw/news/105%e5%ad%b8%e5%b9%b4%e5%ba%a6%e5%a4%a7%e5%ad%b8%e5%80%8b%e4%ba%ba%e7%94%b3%e8%ab%8b%e5%85%a5%e5%ad%b8-%e5%8f%97%e7%90%86%e9%9d%a2%e8%a9%a6%e6%99%82%e9%96%93%e8%aa%bf%e6%95%b4%e7%94%b3%e8%ab%8b/</t>
        </is>
      </c>
      <c r="N3513" s="7" t="inlineStr">
        <is>
          <t>吳菁穗</t>
        </is>
      </c>
    </row>
    <row r="3514" ht="92" customHeight="1">
      <c r="A3514" s="7">
        <f>TRUE()</f>
        <v/>
      </c>
      <c r="B3514" s="7" t="inlineStr">
        <is>
          <t>其他</t>
        </is>
      </c>
      <c r="C3514" s="7" t="n"/>
      <c r="D3514" s="14" t="n">
        <v>42446</v>
      </c>
      <c r="E3514" s="7" t="inlineStr">
        <is>
          <t>理學院師生聯合大理盃訂於5/21(六)-6/3(五)舉行</t>
        </is>
      </c>
      <c r="F3514" s="9" t="inlineStr">
        <is>
          <t>今年理學院第五屆師生聯合大理盃訂於5/21(六)-6/3(五)舉行，
比賽項目有籃球、排球、羽球、疊疊樂等項目。
平日比賽時間選在課後舉行，而週末則是整天。
各項比賽報名期限：即日起至3/25(五)止。
麻煩大家將此資訊轉知系所教師、同仁、及學生們， 歡迎一同共襄盛舉，謝謝！
報名網址如下： https://goo.gl/4nFukF
更多詳細資訊請參考附檔之宣傳海報及臉書粉絲專頁： https://goo.gl/q8DRBd</t>
        </is>
      </c>
      <c r="G3514" s="7" t="inlineStr">
        <is>
          <t>https://goo.gl/4nFukF</t>
        </is>
      </c>
      <c r="H3514" s="7" t="inlineStr">
        <is>
          <t>https://goo.gl/4nFukF</t>
        </is>
      </c>
      <c r="I3514" s="7" t="inlineStr">
        <is>
          <t>https://goo.gl/q8DRBd</t>
        </is>
      </c>
      <c r="J3514" s="7" t="inlineStr">
        <is>
          <t>https://goo.gl/q8DRBd</t>
        </is>
      </c>
      <c r="K3514" s="7" t="inlineStr">
        <is>
          <t>http://www.phy.ncu.edu.tw/wp-content/uploads/2016/03/理學院第五屆師</t>
        </is>
      </c>
      <c r="L3514" s="7" t="inlineStr">
        <is>
          <t>http://www.phy.ncu.edu.tw/wp-content/uploads/2016/03/理學院第五屆師生聯合大理盃活動海報104學年.jpg</t>
        </is>
      </c>
      <c r="M3514" s="7" t="inlineStr">
        <is>
          <t>https://www.phy.ncu.edu.tw/news/%e7%90%86%e5%ad%b8%e9%99%a2%e5%b8%ab%e7%94%9f%e8%81%af%e5%90%88%e5%a4%a7%e7%90%86%e7%9b%83%e8%a8%82%e6%96%bc521%e5%85%ad-63%e4%ba%94%e8%88%89%e8%a1%8c/</t>
        </is>
      </c>
      <c r="N3514" s="7" t="inlineStr">
        <is>
          <t>劉怡貞</t>
        </is>
      </c>
    </row>
    <row r="3515" ht="131" customHeight="1">
      <c r="A3515" s="7">
        <f>TRUE()</f>
        <v/>
      </c>
      <c r="B3515" s="7" t="inlineStr">
        <is>
          <t>演講</t>
        </is>
      </c>
      <c r="C3515" s="7" t="n"/>
      <c r="D3515" s="14" t="n">
        <v>42445</v>
      </c>
      <c r="E3515" s="7" t="inlineStr">
        <is>
          <t>Colloquium20160322-Construction of a 100-TW Laser System and Its Application of High-Harmonic Generation</t>
        </is>
      </c>
      <c r="F3515" s="9" t="inlineStr">
        <is>
          <t>Colloquium
Department of Physics, NCU
Construction of a 100-TW Laser System and Its Application of High-Harmonic Generation
Speaker
Prof. Hsu-hsin Chu(朱旭新)
Department of Physics, NCU
Date 2016.03.22(Tue)
Time 14:00
Place S4-625
「歡迎大學部同學參加，可獲得中大護照認證2小時」</t>
        </is>
      </c>
      <c r="G3515" s="7" t="n"/>
      <c r="H3515" s="7" t="n"/>
      <c r="I3515" s="7" t="n"/>
      <c r="J3515" s="7" t="n"/>
      <c r="K3515" s="7" t="n"/>
      <c r="L3515" s="7" t="n"/>
      <c r="M3515" s="7" t="inlineStr">
        <is>
          <t>https://www.phy.ncu.edu.tw/news/colloquium20160322-construction-of-a-100-tw-laser-system-and-its-application-of-high-harmonic-generation/</t>
        </is>
      </c>
      <c r="N3515" s="7" t="inlineStr">
        <is>
          <t>許慧君</t>
        </is>
      </c>
    </row>
    <row r="3516" ht="157" customHeight="1">
      <c r="A3516" s="7">
        <f>TRUE()</f>
        <v/>
      </c>
      <c r="B3516" s="7" t="inlineStr">
        <is>
          <t>招生</t>
        </is>
      </c>
      <c r="C3516" s="7" t="n"/>
      <c r="D3516" s="14" t="n">
        <v>42445</v>
      </c>
      <c r="E3516" s="7" t="inlineStr">
        <is>
          <t>歡迎「繁星推薦入學」新生加入FB社團「2016 嶄．望 中央大學</t>
        </is>
      </c>
      <c r="F3516" s="9" t="inlineStr">
        <is>
          <t>首先恭喜第一批繁星推薦錄取中央大學的新鮮人，熱情歡迎您們！
距離大學入學還有近半年的時間，等待大學新生活的您們是否既期待又怕受傷害？不用擔心！已有許多學長姐準備好在新生FB社團為您們服務，解答有關宿舍、生活、註冊、學習等問題。快點下列連結到我們的新生FB社團
「2016 嶄．望 中央大學」
https://www.facebook.com/groups/1579199152400924/
預告在8月份指考放榜同時，中大新生入口網站『2016新生知訊網』將會上線，提供更多、更詳細的大學生活資訊。
[提醒] 
1.各位新生 FB請用真實姓名以便管理員辨別身份 
2.在校生亦可加入
2016新生知訊網工作團隊歡迎您</t>
        </is>
      </c>
      <c r="G3516" s="7" t="n"/>
      <c r="H3516" s="7" t="n"/>
      <c r="I3516" s="7" t="n"/>
      <c r="J3516" s="7" t="n"/>
      <c r="K3516" s="7" t="n"/>
      <c r="L3516" s="7" t="n"/>
      <c r="M3516" s="7" t="inlineStr">
        <is>
          <t>https://www.phy.ncu.edu.tw/news/%e6%ad%a1%e8%bf%8e%e3%80%8c%e7%b9%81%e6%98%9f%e6%8e%a8%e8%96%a6%e5%85%a5%e5%ad%b8%e3%80%8d%e6%96%b0%e7%94%9f%e5%8a%a0%e5%85%a5fb%e7%a4%be%e5%9c%98%e3%80%8c2016-%e5%b6%84%ef%bc%8e%e6%9c%9b-%e4%b8%ad/</t>
        </is>
      </c>
      <c r="N3516" s="7" t="inlineStr">
        <is>
          <t>吳菁穗</t>
        </is>
      </c>
    </row>
    <row r="3517" ht="235" customHeight="1">
      <c r="A3517" s="7">
        <f>TRUE()</f>
        <v/>
      </c>
      <c r="B3517" s="7" t="inlineStr">
        <is>
          <t>獎學金</t>
        </is>
      </c>
      <c r="C3517" s="7" t="n"/>
      <c r="D3517" s="14" t="n">
        <v>42438</v>
      </c>
      <c r="E3517" s="7" t="inlineStr">
        <is>
          <t>104學年度傑出領導獎學金申請日期：105年01月11日 至 03月11日 (延長至03月16日)</t>
        </is>
      </c>
      <c r="F3517" s="9" t="inlineStr">
        <is>
          <t>領導新勢力崛起－104學年度傑出領導獎學金
申請日期：105年01月11日 至 03月11日 (延長至03月16日)
申請方式：步驟1. 線上申請(網址為http://careercenter.ncu.edu.tw/scholarship)
&gt;&gt; 進入申請系統後，於網頁右邊以計算機中心郵件伺服器身分登入
&gt;&gt; 點選網頁左邊"申請表填寫"
&gt;&gt; 依系統提示步驟填寫申請資料
步驟2. 完成線上申請後，請將申請資料印出，並簽名確認文件內容無誤。
步驟3. 送交完成簽名之申請文件，及附上以下文件，至學務處職涯發展中心。
1. 申請表乙份。
2. 師長推薦信乙封。
3. 擔任幹部當學期之成績單。
4. 幹部領導心得乙份（內含活動經歷及照片簡述 ）。
5. 大學部生需繳交學習護照認證時數影本。
6. 具體呈現或說明傑出表現之影音檔案（ 影音撥放時間約 3至 5分鐘）。
線上投票日期：105年03月21日至25日(請至http://careercenter.ncu.edu.tw/scholarship投票)
審查時間預計：105年05月27日前完成
獲獎名單預計：105年05月31日前公布</t>
        </is>
      </c>
      <c r="G3517" s="7" t="inlineStr">
        <is>
          <t>線上申請</t>
        </is>
      </c>
      <c r="H3517" s="7" t="inlineStr">
        <is>
          <t>http://140.115.183.195/scholarship</t>
        </is>
      </c>
      <c r="I3517" s="7" t="inlineStr">
        <is>
          <t>http://careercenter.ncu.edu.tw</t>
        </is>
      </c>
      <c r="J3517" s="7" t="inlineStr">
        <is>
          <t>http://140.115.183.195/scholarship</t>
        </is>
      </c>
      <c r="K3517" s="7" t="inlineStr">
        <is>
          <t>/scholarship</t>
        </is>
      </c>
      <c r="L3517" s="7" t="inlineStr">
        <is>
          <t>http://140.115.183.195/scholarship</t>
        </is>
      </c>
      <c r="M3517" s="7" t="inlineStr">
        <is>
          <t>https://www.phy.ncu.edu.tw/news/104%e5%ad%b8%e5%b9%b4%e5%ba%a6%e5%82%91%e5%87%ba%e9%a0%98%e5%b0%8e%e7%8d%8e%e5%ad%b8%e9%87%91%e7%94%b3%e8%ab%8b%e6%97%a5%e6%9c%9f%ef%bc%9a105%e5%b9%b401%e6%9c%8811%e6%97%a5-%e8%87%b3-03%e6%9c%8811/</t>
        </is>
      </c>
      <c r="N3517" s="7" t="inlineStr">
        <is>
          <t>許慧君</t>
        </is>
      </c>
    </row>
    <row r="3518">
      <c r="A3518" s="7">
        <f>TRUE()</f>
        <v/>
      </c>
      <c r="B3518" s="7" t="inlineStr">
        <is>
          <t>其他</t>
        </is>
      </c>
      <c r="C3518" s="7" t="n"/>
      <c r="D3518" s="14" t="n">
        <v>42438</v>
      </c>
      <c r="E3518" s="7" t="inlineStr">
        <is>
          <t>恭賀~中央大學104學年度新聘傑出教研人員獲獎:廖文德助理教授</t>
        </is>
      </c>
      <c r="F3518" s="7" t="inlineStr">
        <is>
          <t>中央大學104學年度新聘傑出教研人員獲獎名單</t>
        </is>
      </c>
      <c r="G3518" s="7" t="inlineStr">
        <is>
          <t>中央大學104學年度新聘傑出教研人員獲獎名單</t>
        </is>
      </c>
      <c r="H3518" s="7" t="inlineStr">
        <is>
          <t>http://in.ncu.edu.tw/ncu7020/rdnewsletter/message.php?action=show&amp;cid=6&amp;id=695</t>
        </is>
      </c>
      <c r="I3518" s="7" t="n"/>
      <c r="J3518" s="7" t="n"/>
      <c r="K3518" s="7" t="n"/>
      <c r="L3518" s="7" t="n"/>
      <c r="M3518" s="7" t="inlineStr">
        <is>
          <t>https://www.phy.ncu.edu.tw/news/%e6%81%ad%e8%b3%80%e4%b8%ad%e5%a4%ae%e5%a4%a7%e5%ad%b8104%e5%ad%b8%e5%b9%b4%e5%ba%a6%e6%96%b0%e8%81%98%e5%82%91%e5%87%ba%e6%95%99%e7%a0%94%e4%ba%ba%e5%93%a1%e7%8d%b2%e7%8d%8e%e5%bb%96%e6%96%87/</t>
        </is>
      </c>
      <c r="N3518" s="7" t="inlineStr">
        <is>
          <t>許慧君</t>
        </is>
      </c>
    </row>
    <row r="3519" ht="393" customHeight="1">
      <c r="A3519" s="7">
        <f>TRUE()</f>
        <v/>
      </c>
      <c r="B3519" s="7" t="inlineStr">
        <is>
          <t>其他</t>
        </is>
      </c>
      <c r="C3519" s="7" t="n"/>
      <c r="D3519" s="14" t="n">
        <v>42438</v>
      </c>
      <c r="E3519" s="7" t="inlineStr">
        <is>
          <t>恭賀~中央大學學術研究傑出獎104學年度獲獎:張元翰教授、蔣正偉教授、李文献教授、郭家銘副教授、余欣珊副教授</t>
        </is>
      </c>
      <c r="F3519" s="9" t="inlineStr">
        <is>
          <t>中央大學學術研究傑出獎
獲獎人
職稱
獎項
獎勵起始
獎勵結束
張元翰
教授
特聘教授
105.01.01
107.12.31
蔣正偉
教授
研究傑出
105.01.01
105.12.31
郭家銘
副教授
研究傑出
105.01.01
105.12.31
余欣珊
副教授
研究傑出
105.01.01
105.12.31
李文献
教授
研究傑出
105.01.01
105.12.31</t>
        </is>
      </c>
      <c r="G3519" s="7" t="inlineStr">
        <is>
          <t>中央大學學術研究傑出獎</t>
        </is>
      </c>
      <c r="H3519" s="7" t="inlineStr">
        <is>
          <t>http://in.ncu.edu.tw/ncu7020/rdnewsletter/message.php?action=show&amp;cid=6&amp;id=697</t>
        </is>
      </c>
      <c r="I3519" s="7" t="n"/>
      <c r="J3519" s="7" t="n"/>
      <c r="K3519" s="7" t="n"/>
      <c r="L3519" s="7" t="n"/>
      <c r="M3519" s="7" t="inlineStr">
        <is>
          <t>https://www.phy.ncu.edu.tw/news/%e6%81%ad%e8%b3%80%e5%9c%8b%e7%ab%8b%e4%b8%ad%e5%a4%ae%e5%a4%a7%e5%ad%b8%e5%ad%b8%e8%a1%93%e7%a0%94%e7%a9%b6%e5%82%91%e5%87%ba%e7%8d%8e104%e5%ad%b8%e5%b9%b4%e5%ba%a6%e7%8d%b2%e7%8d%8e%e5%bc%b5/</t>
        </is>
      </c>
      <c r="N3519" s="7" t="inlineStr">
        <is>
          <t>許慧君</t>
        </is>
      </c>
    </row>
    <row r="3520" ht="196" customHeight="1">
      <c r="A3520" s="7">
        <f>TRUE()</f>
        <v/>
      </c>
      <c r="B3520" s="7" t="inlineStr">
        <is>
          <t>演講</t>
        </is>
      </c>
      <c r="C3520" s="7" t="n"/>
      <c r="D3520" s="14" t="n">
        <v>42437</v>
      </c>
      <c r="E3520" s="7" t="inlineStr">
        <is>
          <t>Colloquium20160315-進入職場前的先修課程</t>
        </is>
      </c>
      <c r="F3520" s="9" t="inlineStr">
        <is>
          <t>Colloquium
Department of Physics, NCU
進入職場前的先修課程
Speaker
詹玄塘 Hank Chan
黠宇管理顧問工作室 負責人
Helium Management Workshop, Host
Date 2016.03.15(Tue)
Time 14:00
Place S4-625
Abstract:
什麼是職場? 什麼是企業?
職場和學校的不同
選擇在職場中的角色，選擇自我
「歡迎大學部同學參加，可獲得中大護照認證2小時」</t>
        </is>
      </c>
      <c r="G3520" s="7" t="n"/>
      <c r="H3520" s="7" t="n"/>
      <c r="I3520" s="7" t="n"/>
      <c r="J3520" s="7" t="n"/>
      <c r="K3520" s="7" t="n"/>
      <c r="L3520" s="7" t="n"/>
      <c r="M3520" s="7" t="inlineStr">
        <is>
          <t>https://www.phy.ncu.edu.tw/news/colloquium20160315-%e9%80%b2%e5%85%a5%e8%81%b7%e5%a0%b4%e5%89%8d%e7%9a%84%e5%85%88%e4%bf%ae%e8%aa%b2%e7%a8%8b/</t>
        </is>
      </c>
      <c r="N3520" s="7" t="inlineStr">
        <is>
          <t>許慧君</t>
        </is>
      </c>
    </row>
    <row r="3521">
      <c r="A3521" s="7">
        <f>TRUE()</f>
        <v/>
      </c>
      <c r="B3521" s="7" t="inlineStr">
        <is>
          <t>計畫</t>
        </is>
      </c>
      <c r="C3521" s="7" t="n"/>
      <c r="D3521" s="14" t="n">
        <v>42437</v>
      </c>
      <c r="E3521" s="7" t="inlineStr">
        <is>
          <t>科技部台德(MOST-DAAD)博士班研究生赴德研究進修(三明治計畫)2016春季班</t>
        </is>
      </c>
      <c r="F3521" s="7" t="inlineStr">
        <is>
          <t>科技部台德(MOST-DAAD)博士班研究生赴德研究進修(三明治計畫)2016春季班</t>
        </is>
      </c>
      <c r="G3521" s="7" t="inlineStr">
        <is>
          <t>科技部台德(MOST-DAAD)博士班研究生赴德研究進修(三明治計畫)2016春季班</t>
        </is>
      </c>
      <c r="H3521" s="7" t="inlineStr">
        <is>
          <t>http://oia.ncu.edu.tw/index.php/tw/194-%E6%B5%B7%E5%A4%96%E6%95%99%E8%82%B2%E6%8E%A8%E5%BB%A3%E7%B5%84/1580-%E7%A7%91%E6%8A%80%E9%83%A8%E5%8F%B0%E5%BE%B7-most-daad-%E5%8D%9A%E5%A3%AB%E7%8F%AD%E7%A0%94%E7%A9%B6%E7%94%9F%E8%B5%B4%E5%BE%B7%E7%A0%94%E7%A9%B6%E9%80%B2%E4%BF%AE-%E4%B8%89%E6%98%8E%E6%B2%BB%E8%A8%88%E7%95%AB-2016%E6%98%A5%E5%AD%A3%E7%8F%AD%E5%AD%B8%E5%93%A1.html</t>
        </is>
      </c>
      <c r="I3521" s="7" t="n"/>
      <c r="J3521" s="7" t="n"/>
      <c r="K3521" s="7" t="n"/>
      <c r="L3521" s="7" t="n"/>
      <c r="M3521" s="7" t="inlineStr">
        <is>
          <t>https://www.phy.ncu.edu.tw/news/%e7%a7%91%e6%8a%80%e9%83%a8%e5%8f%b0%e5%be%b7most-daad%e5%8d%9a%e5%a3%ab%e7%8f%ad%e7%a0%94%e7%a9%b6%e7%94%9f%e8%b5%b4%e5%be%b7%e7%a0%94%e7%a9%b6%e9%80%b2%e4%bf%ae%e4%b8%89%e6%98%8e%e6%b2%bb/</t>
        </is>
      </c>
      <c r="N3521" s="7" t="inlineStr">
        <is>
          <t>許慧君</t>
        </is>
      </c>
    </row>
    <row r="3522" ht="248" customHeight="1">
      <c r="A3522" s="7">
        <f>TRUE()</f>
        <v/>
      </c>
      <c r="B3522" s="7" t="inlineStr">
        <is>
          <t>其他</t>
        </is>
      </c>
      <c r="C3522" s="7" t="n"/>
      <c r="D3522" s="14" t="n">
        <v>42436</v>
      </c>
      <c r="E3522" s="7" t="inlineStr">
        <is>
          <t>104學年度第二學期學分費及貸款不足繳費單下載時間公告</t>
        </is>
      </c>
      <c r="F3522" s="9" t="inlineStr">
        <is>
          <t>1、繳費期間為105年03月14日至105年03月25日。
繳費截止日:105年03月25日。
使用信用卡或超商繳費者，入帳需5~6 個工作天(上班日)，請提早授權或繳納，以免逾期。學分費之逾期後續問題請洽課務組。
2、下載繳費單(不再印製發送紙本繳繳費)
(1)本校學生可至學校首頁的 Portal入口，下載列印繳費單。
(2)第一銀行第e學雜費入口網https://eschool.firstbank.com.tw
3、繳費方式有五:
(1) 臨櫃繳款-第一銀行全省分行 (第一商業銀行中壢分行於每週二、四、五
上午10:00-12:00 會配合到校服務/行政大樓一樓)
(2) ATM轉帳繳費:轉入行庫代碼007(第一銀行)
(3) 語音信用卡繳費:02-2760-8818
(4) 網路信用卡繳費:https://www.27608818.com/tuipaymt/index.jsp
(5) 超商繳款：須自付手續費10元(入帳需5~6 個工作天(上班日))
請同學多利用自動化設備繳款，繳費證明可於繳款入帳後於Portal入口列印。
4、若對繳費單有任何疑問，請電洽出納組(分機57346)。
5、未繳交學分費者，依選課辦法第三條規定,依規定需繳交學分費者，請於期限內繳交完畢，否則視同未完成選課手續，所修習需繳交學分費之課程，均予自動退選。請注意，以免權益受損。</t>
        </is>
      </c>
      <c r="G3522" s="7" t="n"/>
      <c r="H3522" s="7" t="n"/>
      <c r="I3522" s="7" t="n"/>
      <c r="J3522" s="7" t="n"/>
      <c r="K3522" s="7" t="n"/>
      <c r="L3522" s="7" t="n"/>
      <c r="M3522" s="7" t="inlineStr">
        <is>
          <t>https://www.phy.ncu.edu.tw/news/104%e5%ad%b8%e5%b9%b4%e5%ba%a6%e7%ac%ac%e4%ba%8c%e5%ad%b8%e6%9c%9f%e5%ad%b8%e5%88%86%e8%b2%bb%e5%8f%8a%e8%b2%b8%e6%ac%be%e4%b8%8d%e8%b6%b3%e7%b9%b3%e8%b2%bb%e5%96%ae%e4%b8%8b%e8%bc%89%e6%99%82/</t>
        </is>
      </c>
      <c r="N3522" s="7" t="inlineStr">
        <is>
          <t>許慧君</t>
        </is>
      </c>
    </row>
    <row r="3523">
      <c r="A3523" s="7">
        <f>TRUE()</f>
        <v/>
      </c>
      <c r="B3523" s="7" t="inlineStr">
        <is>
          <t>其他</t>
        </is>
      </c>
      <c r="C3523" s="7" t="n"/>
      <c r="D3523" s="14" t="n">
        <v>42433</v>
      </c>
      <c r="E3523" s="7" t="inlineStr">
        <is>
          <t>失物招領(105.03.04)</t>
        </is>
      </c>
      <c r="F3523" s="7" t="inlineStr">
        <is>
          <t>失物招領1050304</t>
        </is>
      </c>
      <c r="G3523" s="7" t="inlineStr">
        <is>
          <t>失物招領1050304</t>
        </is>
      </c>
      <c r="H3523" s="7" t="inlineStr">
        <is>
          <t>http://www.phy.ncu.edu.tw/wp-content/uploads/2016/03/失物招領1050304.pdf</t>
        </is>
      </c>
      <c r="I3523" s="7" t="n"/>
      <c r="J3523" s="7" t="n"/>
      <c r="K3523" s="7" t="n"/>
      <c r="L3523" s="7" t="n"/>
      <c r="M3523" s="7" t="inlineStr">
        <is>
          <t>https://www.phy.ncu.edu.tw/news/%e5%a4%b1%e7%89%a9%e6%8b%9b%e9%a0%98105-03-04/</t>
        </is>
      </c>
      <c r="N3523" s="7" t="inlineStr">
        <is>
          <t>許慧君</t>
        </is>
      </c>
    </row>
    <row r="3524" ht="321" customHeight="1">
      <c r="A3524" s="7">
        <f>TRUE()</f>
        <v/>
      </c>
      <c r="B3524" s="7" t="inlineStr">
        <is>
          <t>演講</t>
        </is>
      </c>
      <c r="C3524" s="7" t="n"/>
      <c r="D3524" s="14" t="n">
        <v>42431</v>
      </c>
      <c r="E3524" s="7" t="inlineStr">
        <is>
          <t>Colloquium20160308-Quantum optics with propagating microwaves in superconducting circuits</t>
        </is>
      </c>
      <c r="F3524" s="9" t="inlineStr">
        <is>
          <t>Colloquium
Department of Physics, NCU
Quantum optics with propagating microwaves in superconducting circuits
Speaker
Prof. Io Chun Hoi (許耀銓 教授)
Department of Physics, NTHU
Date 2016.03.08(Tue)
Time 14:00
Place S4-625
Abstract:
In recent years, much effort has been invested to using superconducting artificial atoms to explore quantum optics in new parameter regimes. In this talk, I will address advances on quantum optics with propagating microwaves. In the first sets of experiments, we embed a transmon artificial atom in an open transmission line. When a weak coherent state is on resonance with the atom, we observe extinction of up to 99% in the forward propagating field. We also study the statistics of the reflected radiation, and we demonstrate photon antibunching in the reflected signal by measuring the second-order correlation function. By applying a second control tone, we observe the Autler-Townes splitting and a giant cross-Kerr effect. Furthermore, we demonstrate fast operation of a single-photon router using the Autler-Townes splitting. In the second sets of experiment, we embed a transmon at a distance from the end (mirror) of a transmission line. By tuning the wavelength of the atom, we effectively change the normalized distance between atom and mirror, allowing us to effectively move the atom from a node to an antinode of the vacuum fluctuations. We probe the strength of vacuum fluctuations by measuring spontaneous emission rate of the atom.
「歡迎大學部同學參加，可獲得中大護照認證2小時」</t>
        </is>
      </c>
      <c r="G3524" s="7" t="n"/>
      <c r="H3524" s="7" t="n"/>
      <c r="I3524" s="7" t="n"/>
      <c r="J3524" s="7" t="n"/>
      <c r="K3524" s="7" t="n"/>
      <c r="L3524" s="7" t="n"/>
      <c r="M3524" s="7" t="inlineStr">
        <is>
          <t>https://www.phy.ncu.edu.tw/news/colloquium20160308-quantum-optics-with-propagating-microwaves-in-superconducting-circuits/</t>
        </is>
      </c>
      <c r="N3524" s="7" t="inlineStr">
        <is>
          <t>許慧君</t>
        </is>
      </c>
    </row>
    <row r="3525" ht="53" customHeight="1">
      <c r="A3525" s="7">
        <f>TRUE()</f>
        <v/>
      </c>
      <c r="B3525" s="7" t="inlineStr">
        <is>
          <t>其他</t>
        </is>
      </c>
      <c r="C3525" s="7" t="n"/>
      <c r="D3525" s="14" t="n">
        <v>42430</v>
      </c>
      <c r="E3525" s="7" t="inlineStr">
        <is>
          <t>物理系研究生畢業離校手續Graduate Students’GraduationSchool Leaving Procedure of the Physics Department</t>
        </is>
      </c>
      <c r="F3525" s="9" t="inlineStr">
        <is>
          <t>物理系研究生畢業離校手續Graduate Students’GraduationSchool Leaving Procedure of the Physics Department
物理系離校系所同意書Graduation Form of the Physics Department of National Central University</t>
        </is>
      </c>
      <c r="G3525" s="7" t="inlineStr">
        <is>
          <t>物理系研究生畢業離校手續Graduate Students’GraduationSchool Leaving Proce</t>
        </is>
      </c>
      <c r="H3525" s="7" t="inlineStr">
        <is>
          <t>http://www.phy.ncu.edu.tw/wp-content/uploads/2016/03/物理系研究生畢業離校手續Graduate-Students’GraduationSchool-Leaving-Procedure-of-the-Physics-Department.pdf</t>
        </is>
      </c>
      <c r="I3525" s="7" t="inlineStr">
        <is>
          <t>物理系離校系所同意書Graduation Form of the Physics Department of Natio</t>
        </is>
      </c>
      <c r="J3525" s="7" t="inlineStr">
        <is>
          <t>http://www.phy.ncu.edu.tw/wp-content/uploads/2016/03/物理系離校系所同意書Graduation-Form-of-the-Physics-Department-of-National-Central-University-.pdf</t>
        </is>
      </c>
      <c r="K3525" s="7" t="n"/>
      <c r="L3525" s="7" t="n"/>
      <c r="M3525" s="7" t="inlineStr">
        <is>
          <t>https://www.phy.ncu.edu.tw/news/%e7%89%a9%e7%90%86%e7%b3%bb%e7%a0%94%e7%a9%b6%e7%94%9f%e7%95%a2%e6%a5%ad%e9%9b%a2%e6%a0%a1%e6%89%8b%e7%ba%8cgraduate-studentsgraduationschool-leaving-procedure-of-the-physics-department/</t>
        </is>
      </c>
      <c r="N3525" s="7" t="inlineStr">
        <is>
          <t>許慧君</t>
        </is>
      </c>
    </row>
    <row r="3526" ht="79" customHeight="1">
      <c r="A3526" s="7">
        <f>TRUE()</f>
        <v/>
      </c>
      <c r="B3526" s="7" t="inlineStr">
        <is>
          <t>招生</t>
        </is>
      </c>
      <c r="C3526" s="7" t="n"/>
      <c r="D3526" s="14" t="n">
        <v>42426</v>
      </c>
      <c r="E3526" s="7" t="inlineStr">
        <is>
          <t>105學年度碩士班考試入學複試通知</t>
        </is>
      </c>
      <c r="F3526" s="9" t="inlineStr">
        <is>
          <t>物理-105物理系碩士班入學考試複試通知函
生物物理-105物理系生物物理碩士班入學考試複試通知函
成績單與複試通知書於2/26以掛號寄至考生通訊地址
審查資料：請務必依據招生簡章上所規定『複試審查資料請於 105 年 3 月 4 日前（以郵戳為憑）寄至32001中壢市中大路300號中央大學物理系辦公室。（信封封面請註明『准考證號碼』＆『姓名』）』</t>
        </is>
      </c>
      <c r="G3526" s="7" t="inlineStr">
        <is>
          <t>物理-105物理系碩士班入學考試複試通知函</t>
        </is>
      </c>
      <c r="H3526" s="7" t="inlineStr">
        <is>
          <t>http://www.phy.ncu.edu.tw/wp-content/uploads/2016/02/物理-105物理系碩士班入學考試複試通知函.pdf</t>
        </is>
      </c>
      <c r="I3526" s="7" t="inlineStr">
        <is>
          <t>生物物理-105物理系生物物理碩士班入學考試複試通知函</t>
        </is>
      </c>
      <c r="J3526" s="7" t="inlineStr">
        <is>
          <t>http://www.phy.ncu.edu.tw/wp-content/uploads/2016/02/生物物理-105物理系生物物理碩士班入學考試複試通知函.pdf</t>
        </is>
      </c>
      <c r="K3526" s="7" t="n"/>
      <c r="L3526" s="7" t="n"/>
      <c r="M3526" s="7" t="inlineStr">
        <is>
          <t>https://www.phy.ncu.edu.tw/news/105%e5%ad%b8%e5%b9%b4%e5%ba%a6%e7%a2%a9%e5%a3%ab%e7%8f%ad%e8%80%83%e8%a9%a6%e5%85%a5%e5%ad%b8%e8%a4%87%e8%a9%a6%e9%80%9a%e7%9f%a5/</t>
        </is>
      </c>
      <c r="N3526" s="7" t="inlineStr">
        <is>
          <t>許慧君</t>
        </is>
      </c>
    </row>
    <row r="3527" ht="27" customHeight="1">
      <c r="A3527" s="7">
        <f>TRUE()</f>
        <v/>
      </c>
      <c r="B3527" s="7" t="inlineStr">
        <is>
          <t>招生</t>
        </is>
      </c>
      <c r="C3527" s="7" t="n"/>
      <c r="D3527" s="14" t="n">
        <v>42425</v>
      </c>
      <c r="E3527" s="7" t="inlineStr">
        <is>
          <t>105學年度碩士班考試入學初試錄取暨得參加複試名單</t>
        </is>
      </c>
      <c r="F3527" s="9" t="inlineStr">
        <is>
          <t>https://stuexam.ncu.edu.tw/ExamRegister/news_view?no=239
複試通知單將於2/26(五)以掛號寄出</t>
        </is>
      </c>
      <c r="G3527" s="7" t="inlineStr">
        <is>
          <t>https://stuexam.ncu.edu.tw/ExamRegister/news_view?no=239</t>
        </is>
      </c>
      <c r="H3527" s="7" t="inlineStr">
        <is>
          <t>https://stuexam.ncu.edu.tw/ExamRegister/news_view?no=239</t>
        </is>
      </c>
      <c r="I3527" s="7" t="n"/>
      <c r="J3527" s="7" t="n"/>
      <c r="K3527" s="7" t="n"/>
      <c r="L3527" s="7" t="n"/>
      <c r="M3527" s="7" t="inlineStr">
        <is>
          <t>https://www.phy.ncu.edu.tw/news/105%e5%ad%b8%e5%b9%b4%e5%ba%a6%e7%a2%a9%e5%a3%ab%e7%8f%ad%e8%80%83%e8%a9%a6%e5%85%a5%e5%ad%b8%e5%88%9d%e8%a9%a6%e9%8c%84%e5%8f%96%e6%9a%a8%e5%be%97%e5%8f%83%e5%8a%a0%e8%a4%87%e8%a9%a6%e5%90%8d/</t>
        </is>
      </c>
      <c r="N3527" s="7" t="inlineStr">
        <is>
          <t>許慧君</t>
        </is>
      </c>
    </row>
    <row r="3528" ht="285" customHeight="1">
      <c r="A3528" s="7">
        <f>TRUE()</f>
        <v/>
      </c>
      <c r="B3528" s="7" t="inlineStr">
        <is>
          <t>演講</t>
        </is>
      </c>
      <c r="C3528" s="7" t="n"/>
      <c r="D3528" s="14" t="n">
        <v>42424</v>
      </c>
      <c r="E3528" s="7" t="inlineStr">
        <is>
          <t>Colloquium20160301-Collective dynamics of cilia and flagella by hydrodynamic interaction</t>
        </is>
      </c>
      <c r="F3528" s="9" t="inlineStr">
        <is>
          <t>Colloquium
Department of Physics, NCU
Collective dynamics of cilia and flagella by hydrodynamic interaction
Speaker
Prof. Nariya Uchida
Tohoku University
Date 2016.03.01(Tue)
Time 14:00
Place S4-625
Abstract:
Coordinated motion of cilia and flagella facilitate self-propulsion of cells in viscous environment. For example, the surface of a Paramecium is covered by several thousands of cilia that beat in synchrony to form propagating waves on the cell surface (metachronal waves). An E. Coli has several helical flagella that are switched between bundled and unbundled states to cause the run-and-tumble motion. Collective pumping by flagella has potential application to microfluidic devices, as recently demonstrated by bacterial carpets. In this talk, I will address the roles of long-range hydrodynamic interaction in (i) synchronization and metachronal waves of cilia and (ii) collective flow patterns in model bacterial carpets. The rotor models we introduce are simple and generic enough to discuss its relations to (i) phase transition in vector spin magnets (XY model) and (ii) a mean-field model of synchronization (Kuramoto model).
「歡迎大學部同學參加，可獲得中大護照認證2小時」</t>
        </is>
      </c>
      <c r="G3528" s="7" t="n"/>
      <c r="H3528" s="7" t="n"/>
      <c r="I3528" s="7" t="n"/>
      <c r="J3528" s="7" t="n"/>
      <c r="K3528" s="7" t="n"/>
      <c r="L3528" s="7" t="n"/>
      <c r="M3528" s="7" t="inlineStr">
        <is>
          <t>https://www.phy.ncu.edu.tw/news/colloquium20160301-collective-dynamics-of-cilia-and-flagella-by-hydrodynamic-interaction/</t>
        </is>
      </c>
      <c r="N3528" s="7" t="inlineStr">
        <is>
          <t>許慧君</t>
        </is>
      </c>
    </row>
    <row r="3529" ht="170" customHeight="1">
      <c r="A3529" s="7">
        <f>TRUE()</f>
        <v/>
      </c>
      <c r="B3529" s="7" t="inlineStr">
        <is>
          <t>其他</t>
        </is>
      </c>
      <c r="C3529" s="7" t="n"/>
      <c r="D3529" s="14" t="n">
        <v>42423</v>
      </c>
      <c r="E3529" s="7" t="inlineStr">
        <is>
          <t>104學年度研究所畢業生借還學位服相關作業</t>
        </is>
      </c>
      <c r="F3529" s="9" t="inlineStr">
        <is>
          <t>研究生畢業學位服借用注意事項
登記、繳費:
請於3/17(四)中午前登記尺寸並繳交洗燙費用(碩士150元、博士250元)
碩二及碩三以上請向班代劉彥伯登記(分機25305/房號402)
博士班請向系辦許小姐登記
領取學位服:
領取時間為4/28(四)下午
碩二及碩三以上請向班代劉彥伯領取(分機25305/房號402)
博士班請至系辦領取
歸還學位服:
地點:大講堂地下室
時間:畢業典禮(6/4)整天。6/5~6/13上班日9:00~11:30及14:00~16:30。
逾期歸還者，每逾一日（例假日不計）罰繳新台幣50元</t>
        </is>
      </c>
      <c r="G3529" s="7" t="n"/>
      <c r="H3529" s="7" t="n"/>
      <c r="I3529" s="7" t="n"/>
      <c r="J3529" s="7" t="n"/>
      <c r="K3529" s="7" t="n"/>
      <c r="L3529" s="7" t="n"/>
      <c r="M3529" s="7" t="inlineStr">
        <is>
          <t>https://www.phy.ncu.edu.tw/news/104%e5%ad%b8%e5%b9%b4%e5%ba%a6%e7%a0%94%e7%a9%b6%e6%89%80%e7%95%a2%e6%a5%ad%e7%94%9f%e5%80%9f%e9%82%84%e5%ad%b8%e4%bd%8d%e6%9c%8d%e7%9b%b8%e9%97%9c%e4%bd%9c%e6%a5%ad/</t>
        </is>
      </c>
      <c r="N3529" s="7" t="inlineStr">
        <is>
          <t>許慧君</t>
        </is>
      </c>
    </row>
    <row r="3530" ht="40" customHeight="1">
      <c r="A3530" s="7">
        <f>TRUE()</f>
        <v/>
      </c>
      <c r="B3530" s="7" t="inlineStr">
        <is>
          <t>招生</t>
        </is>
      </c>
      <c r="C3530" s="7" t="n"/>
      <c r="D3530" s="14" t="n">
        <v>42419</v>
      </c>
      <c r="E3530" s="7" t="inlineStr">
        <is>
          <t>105學年度大學個人申請入學考生須知</t>
        </is>
      </c>
      <c r="F3530" s="9" t="inlineStr">
        <is>
          <t>國立中央大學105學年度大學個人申請入學考生須知
請點選下面連結
105個人申請_考生須知</t>
        </is>
      </c>
      <c r="G3530" s="7" t="inlineStr">
        <is>
          <t>105個人申請_考生須知</t>
        </is>
      </c>
      <c r="H3530" s="7" t="inlineStr">
        <is>
          <t>http://pdc.adm.ncu.edu.tw/Admission/%E5%90%84%E9%A0%85%E6%8B%9B%E7%94%9F/%E5%A4%A7%E5%AD%B8%E7%94%84%E9%81%B8/105/index.htm</t>
        </is>
      </c>
      <c r="I3530" s="7" t="n"/>
      <c r="J3530" s="7" t="n"/>
      <c r="K3530" s="7" t="n"/>
      <c r="L3530" s="7" t="n"/>
      <c r="M3530" s="7" t="inlineStr">
        <is>
          <t>https://www.phy.ncu.edu.tw/news/105%e5%ad%b8%e5%b9%b4%e5%ba%a6%e5%a4%a7%e5%ad%b8%e5%80%8b%e4%ba%ba%e7%94%b3%e8%ab%8b%e5%85%a5%e5%ad%b8%e8%80%83%e7%94%9f%e9%a0%88%e7%9f%a5/</t>
        </is>
      </c>
      <c r="N3530" s="7" t="inlineStr">
        <is>
          <t>吳菁穗</t>
        </is>
      </c>
    </row>
    <row r="3531" ht="196" customHeight="1">
      <c r="A3531" s="7">
        <f>TRUE()</f>
        <v/>
      </c>
      <c r="B3531" s="7" t="inlineStr">
        <is>
          <t>獎學金</t>
        </is>
      </c>
      <c r="C3531" s="7" t="n"/>
      <c r="D3531" s="14" t="n">
        <v>42417</v>
      </c>
      <c r="E3531" s="7" t="inlineStr">
        <is>
          <t>104學年度傑出領導獎學金開放申請</t>
        </is>
      </c>
      <c r="F3531" s="9" t="inlineStr">
        <is>
          <t>104學年度傑出領導獎學金開放申請，
申請日期：105年01月11日 至 03月11日
申請方式：步驟1. 線上申請(網址為http://careercenter.ncu.edu.tw/scholarship)
&gt;&gt; 進入申請系統後，於網頁右邊以計算機中心郵件伺服器身分登入
&gt;&gt; 點選網頁左邊"申請表填寫"
&gt;&gt; 依系統提示步驟填寫申請資料
步驟2. 完成線上申請後，請將申請資料印出，並簽名確認文件內容無誤。
步驟3. 送交完成簽名之申請文件，及附上以下文件，至學務處職涯發展中心。
1.師長推薦信乙封；
2.擔任幹部當學期之成績單(如跨多個學期，請附入學迄今之成績單)；
3.大學部學生須繳交學生學習護照認證時數影本。
線上投票日期：105年03月21日至25日(請至http://careercenter.ncu.edu.tw/scholarship投票)
審查時間預計：105年05月27日前完成
獲獎名單預計：105年05月31日前公布</t>
        </is>
      </c>
      <c r="G3531" s="7" t="inlineStr">
        <is>
          <t>線上申請</t>
        </is>
      </c>
      <c r="H3531" s="7" t="inlineStr">
        <is>
          <t>http://careercenter.ncu.edu.tw/scholarship</t>
        </is>
      </c>
      <c r="I3531" s="7" t="inlineStr">
        <is>
          <t>http://careercenter.ncu.edu.tw</t>
        </is>
      </c>
      <c r="J3531" s="7" t="inlineStr">
        <is>
          <t>http://careercenter.ncu.edu.tw/scholarship</t>
        </is>
      </c>
      <c r="K3531" s="7" t="inlineStr">
        <is>
          <t>/scholarship</t>
        </is>
      </c>
      <c r="L3531" s="7" t="inlineStr">
        <is>
          <t>http://careercenter.ncu.edu.tw/scholarship</t>
        </is>
      </c>
      <c r="M3531" s="7" t="inlineStr">
        <is>
          <t>https://www.phy.ncu.edu.tw/news/104%e5%ad%b8%e5%b9%b4%e5%ba%a6%e5%82%91%e5%87%ba%e9%a0%98%e5%b0%8e%e7%8d%8e%e5%ad%b8%e9%87%91%e9%96%8b%e6%94%be%e7%94%b3%e8%ab%8b-2/</t>
        </is>
      </c>
      <c r="N3531" s="7" t="inlineStr">
        <is>
          <t>許慧君</t>
        </is>
      </c>
    </row>
    <row r="3532" ht="40" customHeight="1">
      <c r="A3532" s="7">
        <f>TRUE()</f>
        <v/>
      </c>
      <c r="B3532" s="7" t="inlineStr">
        <is>
          <t>其他</t>
        </is>
      </c>
      <c r="C3532" s="7" t="n"/>
      <c r="D3532" s="14" t="n">
        <v>42415</v>
      </c>
      <c r="E3532" s="7" t="inlineStr">
        <is>
          <t>圖書館104學年度第二學期「推廣利用教育課程表」</t>
        </is>
      </c>
      <c r="F3532" s="9" t="inlineStr">
        <is>
          <t>圖書館104學年度第二學期「推廣利用教育課程表」
歡迎踴躍報名參加
http://rapid.lib.ncu.edu.tw:8080/course/</t>
        </is>
      </c>
      <c r="G3532" s="7" t="inlineStr">
        <is>
          <t>http://rapid.lib.ncu.edu.tw:8080/course/</t>
        </is>
      </c>
      <c r="H3532" s="7" t="inlineStr">
        <is>
          <t>http://rapid.lib.ncu.edu.tw:8080/course/</t>
        </is>
      </c>
      <c r="I3532" s="7" t="n"/>
      <c r="J3532" s="7" t="n"/>
      <c r="K3532" s="7" t="n"/>
      <c r="L3532" s="7" t="n"/>
      <c r="M3532" s="7" t="inlineStr">
        <is>
          <t>https://www.phy.ncu.edu.tw/news/%e5%9c%96%e6%9b%b8%e9%a4%a8104%e5%ad%b8%e5%b9%b4%e5%ba%a6%e7%ac%ac%e4%ba%8c%e5%ad%b8%e6%9c%9f%e3%80%8c%e6%8e%a8%e5%bb%a3%e5%88%a9%e7%94%a8%e6%95%99%e8%82%b2%e8%aa%b2%e7%a8%8b%e8%a1%a8%e3%80%8d/</t>
        </is>
      </c>
      <c r="N3532" s="7" t="inlineStr">
        <is>
          <t>許慧君</t>
        </is>
      </c>
    </row>
    <row r="3533" ht="183" customHeight="1">
      <c r="A3533" s="7">
        <f>TRUE()</f>
        <v/>
      </c>
      <c r="B3533" s="7" t="inlineStr">
        <is>
          <t>演講</t>
        </is>
      </c>
      <c r="C3533" s="7" t="n"/>
      <c r="D3533" s="14" t="n">
        <v>42415</v>
      </c>
      <c r="E3533" s="7" t="inlineStr">
        <is>
          <t>Colloquium20160223-研究生座談 解開時間管理密碼</t>
        </is>
      </c>
      <c r="F3533" s="9" t="inlineStr">
        <is>
          <t>Colloquium
Department of Physics, NCU
Title
研究生座談
解開時間管理密碼
Speaker
王裕仁 諮商心理師
國立台北教育大學/心理與諮商碩士
中原大學/心理學士
大專院校兼任教師 / 諮商中心兼任心理師
兒童、青少年、親職工作者(社福機構、國中小之合作心理師)
Date 2016.02.23(Tue)
Time 14:00
Place S4-625</t>
        </is>
      </c>
      <c r="G3533" s="7" t="n"/>
      <c r="H3533" s="7" t="n"/>
      <c r="I3533" s="7" t="n"/>
      <c r="J3533" s="7" t="n"/>
      <c r="K3533" s="7" t="n"/>
      <c r="L3533" s="7" t="n"/>
      <c r="M3533" s="7" t="inlineStr">
        <is>
          <t>https://www.phy.ncu.edu.tw/news/colloquium20160223-%e7%a0%94%e7%a9%b6%e7%94%9f%e5%ba%a7%e8%ab%87-%e8%a7%a3%e9%96%8b%e6%99%82%e9%96%93%e7%ae%a1%e7%90%86%e5%af%86%e7%a2%bc/</t>
        </is>
      </c>
      <c r="N3533" s="7" t="inlineStr">
        <is>
          <t>許慧君</t>
        </is>
      </c>
    </row>
    <row r="3534" ht="144" customHeight="1">
      <c r="A3534" s="7">
        <f>TRUE()</f>
        <v/>
      </c>
      <c r="B3534" s="7" t="inlineStr">
        <is>
          <t>獎學金</t>
        </is>
      </c>
      <c r="C3534" s="7" t="n"/>
      <c r="D3534" s="14" t="n">
        <v>42404</v>
      </c>
      <c r="E3534" s="7" t="inlineStr">
        <is>
          <t>105學年度「國立中央大學朱順一合勤獎學金」授理申請</t>
        </is>
      </c>
      <c r="F3534" s="9" t="inlineStr">
        <is>
          <t>獎學金申請表及辦法如朱順一獎學金辦法
請符合資格之大三生提出申請
有意申請者請備妥
一、申請表朱順一獎學金申請表
二、歷年成績單
三、自傳
四、具體績優事蹟
五、其他有利審查資料
六、學生成績名次證明書(請向註冊組申請)
請於3/18(五)前送物理系辦
謝謝</t>
        </is>
      </c>
      <c r="G3534" s="7" t="inlineStr">
        <is>
          <t>朱順一獎學金辦法</t>
        </is>
      </c>
      <c r="H3534" s="7" t="inlineStr">
        <is>
          <t>http://www.phy.ncu.edu.tw/wp-content/uploads/2016/02/朱順一獎學金辦法.pdf</t>
        </is>
      </c>
      <c r="I3534" s="7" t="inlineStr">
        <is>
          <t>朱順一獎學金申請表</t>
        </is>
      </c>
      <c r="J3534" s="7" t="inlineStr">
        <is>
          <t>http://www.phy.ncu.edu.tw/wp-content/uploads/2016/02/朱順一獎學金申請表.doc</t>
        </is>
      </c>
      <c r="K3534" s="7" t="n"/>
      <c r="L3534" s="7" t="n"/>
      <c r="M3534" s="7" t="inlineStr">
        <is>
          <t>https://www.phy.ncu.edu.tw/news/105%e5%ad%b8%e5%b9%b4%e5%ba%a6%e3%80%8c%e5%9c%8b%e7%ab%8b%e4%b8%ad%e5%a4%ae%e5%a4%a7%e5%ad%b8%e6%9c%b1%e9%a0%86%e4%b8%80%e5%90%88%e5%8b%a4%e7%8d%8e%e5%ad%b8%e9%87%91%e3%80%8d%e6%8e%88%e7%90%86/</t>
        </is>
      </c>
      <c r="N3534" s="7" t="inlineStr">
        <is>
          <t>許慧君</t>
        </is>
      </c>
    </row>
    <row r="3535" ht="144" customHeight="1">
      <c r="A3535" s="7">
        <f>TRUE()</f>
        <v/>
      </c>
      <c r="B3535" s="7" t="inlineStr">
        <is>
          <t>獎學金</t>
        </is>
      </c>
      <c r="C3535" s="7" t="n"/>
      <c r="D3535" s="14" t="n">
        <v>42404</v>
      </c>
      <c r="E3535" s="7" t="inlineStr">
        <is>
          <t>105學年度「校長獎學金」授理申請</t>
        </is>
      </c>
      <c r="F3535" s="9" t="inlineStr">
        <is>
          <t>申請資格：本校各研究所之博士班研究生，其成績優異者。
本獎學金申請資格為至少發表過一篇期刊論文，並成為該篇論文第一作者或通訊作者(內規)，且須為105學年度仍在學之學生。申請者本人不在國內者亦可提出申請，惟在簡報時必須找同學(不得為指導老師)代為簡報。相關申請表、處理要點詳見校長獎學金處理要點、校長獎學金申請表。
理學院將成立推薦甄試委員會召集所有申請者前來作簡報(每人15分鐘，其中10分鐘請同學針對其目前所作之研究作說明，另5分鐘由委員們發問)。審查會時間訂於4/18(一)。
有意申請者請備妥附件校長獎學金申請表&amp;校長獎學金成果發表情形(院要求) ，於3/18(五)前紙本送物理系辦，電子檔Email: corona@ncu.edu.tw。
填寫申請表時，務必依照申請表「論文著述」之規定及範例詳列個人最近3年內(2013~)發表之學術性著作，不在期限內之論文著述切勿列入。</t>
        </is>
      </c>
      <c r="G3535" s="7" t="inlineStr">
        <is>
          <t>校長獎學金處理要點</t>
        </is>
      </c>
      <c r="H3535" s="7" t="inlineStr">
        <is>
          <t>http://www.phy.ncu.edu.tw/wp-content/uploads/2016/02/校長獎學金處理要點.doc</t>
        </is>
      </c>
      <c r="I3535" s="7" t="inlineStr">
        <is>
          <t>校長獎學金申請表</t>
        </is>
      </c>
      <c r="J3535" s="7" t="inlineStr">
        <is>
          <t>http://www.phy.ncu.edu.tw/wp-content/uploads/2016/02/校長獎學金申請表.doc</t>
        </is>
      </c>
      <c r="K3535" s="7" t="inlineStr">
        <is>
          <t>校長獎學金申請表</t>
        </is>
      </c>
      <c r="L3535" s="7" t="inlineStr">
        <is>
          <t>http://www.phy.ncu.edu.tw/wp-content/uploads/2016/02/校長獎學金申請表.doc</t>
        </is>
      </c>
      <c r="M3535" s="7" t="inlineStr">
        <is>
          <t>https://www.phy.ncu.edu.tw/news/105%e5%ad%b8%e5%b9%b4%e5%ba%a6%e6%a0%a1%e9%95%b7%e7%8d%8e%e5%ad%b8%e9%87%91%e9%96%8b%e5%a7%8b%e5%8f%97%e7%90%86%e7%94%b3%e8%ab%8b/</t>
        </is>
      </c>
      <c r="N3535" s="7" t="inlineStr">
        <is>
          <t>許慧君</t>
        </is>
      </c>
    </row>
    <row r="3536" ht="79" customHeight="1">
      <c r="A3536" s="7">
        <f>TRUE()</f>
        <v/>
      </c>
      <c r="B3536" s="7" t="inlineStr">
        <is>
          <t>獎學金</t>
        </is>
      </c>
      <c r="C3536" s="7" t="n"/>
      <c r="D3536" s="14" t="n">
        <v>42403</v>
      </c>
      <c r="E3536" s="7" t="inlineStr">
        <is>
          <t>104學年度第2學期「國立中央大學優秀學生獎學金」授理申請</t>
        </is>
      </c>
      <c r="F3536" s="9" t="inlineStr">
        <is>
          <t>有意申請104-2優秀學生獎學金者
請備妥相關申請文件於3/18(五)前送物理系辦許小姐
相關申請文件請參閱國立中央大學優秀學生獎學金辦法Regulations Governing Scholarship for Outstanding Students
申請表請至本校入口網站https://portal.ncu.edu.tw/ - 學生相關服務 - 生活助學服務 - 獎助學金暨工讀管理系統</t>
        </is>
      </c>
      <c r="G3536" s="7" t="inlineStr">
        <is>
          <t>國立中央大學優秀學生獎學金辦法Regulations Governing Scholarship for Outstan</t>
        </is>
      </c>
      <c r="H3536" s="7" t="inlineStr">
        <is>
          <t>http://www.phy.ncu.edu.tw/wp-content/uploads/2016/02/國立中央大學優秀學生獎學金辦法Regulations-Governing-Scholarship-for-Outstanding-Students.pdf</t>
        </is>
      </c>
      <c r="I3536" s="7" t="inlineStr">
        <is>
          <t>https://portal.ncu.edu.tw/</t>
        </is>
      </c>
      <c r="J3536" s="7" t="inlineStr">
        <is>
          <t>https://portal.ncu.edu.tw/</t>
        </is>
      </c>
      <c r="K3536" s="7" t="n"/>
      <c r="L3536" s="7" t="n"/>
      <c r="M3536" s="7" t="inlineStr">
        <is>
          <t>https://www.phy.ncu.edu.tw/news/104%e5%ad%b8%e5%b9%b4%e5%ba%a6%e7%ac%ac2%e5%ad%b8%e6%9c%9f%e3%80%8c%e5%9c%8b%e7%ab%8b%e4%b8%ad%e5%a4%ae%e5%a4%a7%e5%ad%b8%e5%84%aa%e7%a7%80%e5%ad%b8%e7%94%9f%e7%8d%8e%e5%ad%b8%e9%87%91%e3%80%8d/</t>
        </is>
      </c>
      <c r="N3536" s="7" t="inlineStr">
        <is>
          <t>許慧君</t>
        </is>
      </c>
    </row>
    <row r="3537">
      <c r="A3537" s="7">
        <f>TRUE()</f>
        <v/>
      </c>
      <c r="B3537" s="7" t="inlineStr">
        <is>
          <t>其他</t>
        </is>
      </c>
      <c r="C3537" s="7" t="n"/>
      <c r="D3537" s="14" t="n">
        <v>42402</v>
      </c>
      <c r="E3537" s="7" t="inlineStr">
        <is>
          <t>物理學系博碩士班學位口試注意事項Oral Test &amp;Thesis Defense Notification</t>
        </is>
      </c>
      <c r="F3537" s="7" t="inlineStr">
        <is>
          <t>物理學系博碩士班學位口試注意事項Oral Test &amp;Thesis Defense Notification</t>
        </is>
      </c>
      <c r="G3537" s="7" t="inlineStr">
        <is>
          <t>物理學系博碩士班學位口試注意事項Oral Test &amp;Thesis Defense Notification</t>
        </is>
      </c>
      <c r="H3537" s="7" t="inlineStr">
        <is>
          <t>http://www.phy.ncu.edu.tw/wp-content/uploads/2013/09/物理系博碩士班學位口試注意事項Oral-Test-Thesis-Defense-Notification.pdf</t>
        </is>
      </c>
      <c r="I3537" s="7" t="n"/>
      <c r="J3537" s="7" t="n"/>
      <c r="K3537" s="7" t="n"/>
      <c r="L3537" s="7" t="n"/>
      <c r="M3537" s="7" t="inlineStr">
        <is>
          <t>https://www.phy.ncu.edu.tw/news/%e7%89%a9%e7%90%86%e5%ad%b8%e7%b3%bb%e5%8d%9a%e7%a2%a9%e5%a3%ab%e7%8f%ad%e5%ad%b8%e4%bd%8d%e5%8f%a3%e8%a9%a6%e6%b3%a8%e6%84%8f%e4%ba%8b%e9%a0%85oral-test-thesis-defense-notification/</t>
        </is>
      </c>
      <c r="N3537" s="7" t="inlineStr">
        <is>
          <t>許慧君</t>
        </is>
      </c>
    </row>
    <row r="3538" ht="285" customHeight="1">
      <c r="A3538" s="7">
        <f>TRUE()</f>
        <v/>
      </c>
      <c r="B3538" s="7" t="inlineStr">
        <is>
          <t>其他</t>
        </is>
      </c>
      <c r="C3538" s="7" t="n"/>
      <c r="D3538" s="14" t="n">
        <v>42402</v>
      </c>
      <c r="E3538" s="7" t="inlineStr">
        <is>
          <t>104學年度第二學期學雜費繳費單下載時間公告</t>
        </is>
      </c>
      <c r="F3538" s="9" t="inlineStr">
        <is>
          <t>104學年度第二學期學雜費繳費單下載時間公告
一、開放網路下載繳費單時間: 105.1.21
二、下載繳費單
(1)學校首頁的Portal入口。
(2)學雜費管理系統 http://140.115.182.62/stdvoucher
(3)第一銀行第e學雜費入口網網址： 
https://eschool.firstbank.com.tw 
三、繳費期限：105.2.16
使用信用卡刷卡需3~4個工作天才能入帳(不含假日)
，超商繳交需5~7個工作天才能入帳(不含假日)請提早授權或繳納，以免逾期註冊。
四、繳費方式：
(1) 臨櫃繳款：第一銀行全省分行。第一銀行於每週 二、 四、五上午10:00~12:00會配合到校服務 / 行政大樓一樓
(2) ATM轉帳繳費：轉入行庫代碼007(第一銀行）
(3) 語音信用卡繳費：02-27608818
(4) 網路信用卡繳費：https://www.27608818.com
(5) 超商繳款：須自付手續費10元。
五、若對繳費單內容有任何疑問，住宿問題請洽宿舍服務中心（分機57282、57290)，減免及學貸問題請洽生輔組(分機57221)，其他問題請洽出納組(分機57346）。
六、繳費單若有更改，請於更改後的隔日再行繳費。
七、學分費繳費期間：105.3.14 ~ 105.3.25。
收費對象：碩博士生（97學年度以後入學之博士生除 外）、大學延畢生、修教育學分者。</t>
        </is>
      </c>
      <c r="G3538" s="7" t="n"/>
      <c r="H3538" s="7" t="n"/>
      <c r="I3538" s="7" t="n"/>
      <c r="J3538" s="7" t="n"/>
      <c r="K3538" s="7" t="n"/>
      <c r="L3538" s="7" t="n"/>
      <c r="M3538" s="7" t="inlineStr">
        <is>
          <t>https://www.phy.ncu.edu.tw/news/104%e5%ad%b8%e5%b9%b4%e5%ba%a6%e7%ac%ac%e4%ba%8c%e5%ad%b8%e6%9c%9f%e5%ad%b8%e9%9b%9c%e8%b2%bb%e7%b9%b3%e8%b2%bb%e5%96%ae%e4%b8%8b%e8%bc%89%e6%99%82%e9%96%93%e5%85%ac%e5%91%8a/</t>
        </is>
      </c>
      <c r="N3538" s="7" t="inlineStr">
        <is>
          <t>吳菁穗</t>
        </is>
      </c>
    </row>
    <row r="3539" ht="105" customHeight="1">
      <c r="A3539" s="7">
        <f>TRUE()</f>
        <v/>
      </c>
      <c r="B3539" s="7" t="inlineStr">
        <is>
          <t>其他</t>
        </is>
      </c>
      <c r="C3539" s="7" t="n"/>
      <c r="D3539" s="14" t="n">
        <v>42397</v>
      </c>
      <c r="E3539" s="7" t="inlineStr">
        <is>
          <t>104-2課程助教TA-1050128</t>
        </is>
      </c>
      <c r="F3539" s="9" t="inlineStr">
        <is>
          <t>104-2課程助教安排如附件104-2課程助教TA
The arrangement of TA for the second semester of the academic year 104 is as the annex.104-2課程助教TA
目前尚有數門課程待聘，有意申請者請於2/3(三)12:00前填寫妥104-2助教志願表TA Application Form-4(第四次申請)，email至corona@ncu.edu.tw .
Positions are still available for several courses. Students who are willing to apply for the positions please fill in the Application Form-4 and email it to corona@ncu.edu.tw by 12pm Feb 3, 2016.</t>
        </is>
      </c>
      <c r="G3539" s="7" t="inlineStr">
        <is>
          <t>104-2課程助教TA</t>
        </is>
      </c>
      <c r="H3539" s="7" t="inlineStr">
        <is>
          <t>http://www.phy.ncu.edu.tw/wp-content/uploads/2016/01/104-2課程助教TA-1.pdf</t>
        </is>
      </c>
      <c r="I3539" s="7" t="inlineStr">
        <is>
          <t>104-2課程助教TA</t>
        </is>
      </c>
      <c r="J3539" s="7" t="inlineStr">
        <is>
          <t>http://www.phy.ncu.edu.tw/wp-content/uploads/2016/01/104-2課程助教TA-1.pdf</t>
        </is>
      </c>
      <c r="K3539" s="7" t="inlineStr">
        <is>
          <t>104-2助教志願表TA Application Form-4</t>
        </is>
      </c>
      <c r="L3539" s="7" t="inlineStr">
        <is>
          <t>http://www.phy.ncu.edu.tw/wp-content/uploads/2016/01/104-2助教志願表TA-Application-Form-4.xlsx</t>
        </is>
      </c>
      <c r="M3539" s="7" t="inlineStr">
        <is>
          <t>https://www.phy.ncu.edu.tw/news/104-2%e8%aa%b2%e7%a8%8b%e5%8a%a9%e6%95%99ta-1050128/</t>
        </is>
      </c>
      <c r="N3539" s="7" t="inlineStr">
        <is>
          <t>許慧君</t>
        </is>
      </c>
    </row>
    <row r="3540" ht="118" customHeight="1">
      <c r="A3540" s="7">
        <f>TRUE()</f>
        <v/>
      </c>
      <c r="B3540" s="7" t="inlineStr">
        <is>
          <t>獎學金</t>
        </is>
      </c>
      <c r="C3540" s="7" t="n"/>
      <c r="D3540" s="14" t="n">
        <v>42388</v>
      </c>
      <c r="E3540" s="7" t="inlineStr">
        <is>
          <t>104學年度上詮光纖獎學金-補助學生出國交流獎助（研修或實驗）得獎名單</t>
        </is>
      </c>
      <c r="F3540" s="9" t="inlineStr">
        <is>
          <t>恭喜下列同學榮獲五萬元補助
101282004 莊曜滕
103282001 張祐祥
國立中央大學物理學系上詮光纖獎學金辦法
本獎學金補助出國部分隨時受理申請：
申請方式:至本校獎學金申請系統填寫申請表，連同所需相關資料繳交系辦。
一、 補助學生出國交流獎助（研修或實驗）：每年 15 萬元整。獎助大學部、碩士生、博士生各一名，每人 5 萬元整。
二、 補助學生出席國際會議：每年 5 萬元整。</t>
        </is>
      </c>
      <c r="G3540" s="7" t="inlineStr">
        <is>
          <t>國立中央大學物理學系上詮光纖獎學金辦法</t>
        </is>
      </c>
      <c r="H3540" s="7" t="inlineStr">
        <is>
          <t>http://www.phy.ncu.edu.tw/wp-content/uploads/2013/09/國立中央大學物理學系上詮光纖獎學金辦法.pdf</t>
        </is>
      </c>
      <c r="I3540" s="7" t="n"/>
      <c r="J3540" s="7" t="n"/>
      <c r="K3540" s="7" t="n"/>
      <c r="L3540" s="7" t="n"/>
      <c r="M3540" s="7" t="inlineStr">
        <is>
          <t>https://www.phy.ncu.edu.tw/news/104%e5%ad%b8%e5%b9%b4%e5%ba%a6%e4%b8%8a%e8%a9%ae%e5%85%89%e7%ba%96%e7%8d%8e%e5%ad%b8%e9%87%91-%e8%a3%9c%e5%8a%a9%e5%ad%b8%e7%94%9f%e5%87%ba%e5%9c%8b%e4%ba%a4%e6%b5%81%e7%8d%8e%e5%8a%a9%ef%bc%88/</t>
        </is>
      </c>
      <c r="N3540" s="7" t="inlineStr">
        <is>
          <t>許慧君</t>
        </is>
      </c>
    </row>
    <row r="3541" ht="118" customHeight="1">
      <c r="A3541" s="7">
        <f>TRUE()</f>
        <v/>
      </c>
      <c r="B3541" s="7" t="inlineStr">
        <is>
          <t>其他</t>
        </is>
      </c>
      <c r="C3541" s="7" t="n"/>
      <c r="D3541" s="14" t="n">
        <v>42388</v>
      </c>
      <c r="E3541" s="7" t="inlineStr">
        <is>
          <t>物理系機械工廠誠徵服務學習志工</t>
        </is>
      </c>
      <c r="F3541" s="9" t="inlineStr">
        <is>
          <t>中央大學物理系機械工廠誠徵服務學習志工
內容：協助機械工廠整理
資格：略懂機械相關設備，細心，有耐心。
時間：2/15起
每週選兩天不相連的10：00-12：00
津貼：每月2400元(2月份1200元)
意者請email至HSUcorona@gmail.com
主旨請寫『應徵機械工廠志工』
內容請寫：姓名、系級、手機、email</t>
        </is>
      </c>
      <c r="G3541" s="7" t="inlineStr">
        <is>
          <t>HSUcorona@gmail.com</t>
        </is>
      </c>
      <c r="H3541" s="7" t="inlineStr">
        <is>
          <t>mailto:HSUcorona@gmail.com</t>
        </is>
      </c>
      <c r="I3541" s="7" t="n"/>
      <c r="J3541" s="7" t="n"/>
      <c r="K3541" s="7" t="n"/>
      <c r="L3541" s="7" t="n"/>
      <c r="M3541" s="7" t="inlineStr">
        <is>
          <t>https://www.phy.ncu.edu.tw/news/%e7%89%a9%e7%90%86%e7%b3%bb%e6%a9%9f%e6%a2%b0%e5%b7%a5%e5%bb%a0%e8%aa%a0%e5%be%b5%e6%9c%8d%e5%8b%99%e5%ad%b8%e7%bf%92%e5%bf%97%e5%b7%a5/</t>
        </is>
      </c>
      <c r="N3541" s="7" t="inlineStr">
        <is>
          <t>許慧君</t>
        </is>
      </c>
    </row>
    <row r="3542" ht="79" customHeight="1">
      <c r="A3542" s="7">
        <f>TRUE()</f>
        <v/>
      </c>
      <c r="B3542" s="7" t="inlineStr">
        <is>
          <t>獎學金</t>
        </is>
      </c>
      <c r="C3542" s="7" t="n"/>
      <c r="D3542" s="14" t="n">
        <v>42388</v>
      </c>
      <c r="E3542" s="7" t="inlineStr">
        <is>
          <t>104學年度上詮光纖獎學金-研究傑出獎助得獎名單</t>
        </is>
      </c>
      <c r="F3542" s="9" t="inlineStr">
        <is>
          <t>恭喜下列同學榮獲獎學金壹萬元
物理學系博士班   100282004   顏聰文
物理學系碩士班   103222022   林家榮
物理學系碩士班   103222031   朱法杰
物理學系博士班   101282601   董琦涵
國立中央大學物理學系上詮光纖獎學金辦法</t>
        </is>
      </c>
      <c r="G3542" s="7" t="inlineStr">
        <is>
          <t>國立中央大學物理學系上詮光纖獎學金辦法</t>
        </is>
      </c>
      <c r="H3542" s="7" t="inlineStr">
        <is>
          <t>http://www.phy.ncu.edu.tw/wp-content/uploads/2013/09/國立中央大學物理學系上詮光纖獎學金辦法.pdf</t>
        </is>
      </c>
      <c r="I3542" s="7" t="n"/>
      <c r="J3542" s="7" t="n"/>
      <c r="K3542" s="7" t="n"/>
      <c r="L3542" s="7" t="n"/>
      <c r="M3542" s="7" t="inlineStr">
        <is>
          <t>https://www.phy.ncu.edu.tw/news/104%e5%ad%b8%e5%b9%b4%e5%ba%a6%e4%b8%8a%e8%a9%ae%e5%85%89%e7%ba%96%e7%8d%8e%e5%ad%b8%e9%87%91-%e7%a0%94%e7%a9%b6%e5%82%91%e5%87%ba%e7%8d%8e%e5%8a%a9%e5%be%97%e7%8d%8e%e5%90%8d%e5%96%ae/</t>
        </is>
      </c>
      <c r="N3542" s="7" t="inlineStr">
        <is>
          <t>許慧君</t>
        </is>
      </c>
    </row>
    <row r="3543" ht="261" customHeight="1">
      <c r="A3543" s="7">
        <f>TRUE()</f>
        <v/>
      </c>
      <c r="B3543" s="7" t="inlineStr">
        <is>
          <t>其他</t>
        </is>
      </c>
      <c r="C3543" s="7" t="n"/>
      <c r="D3543" s="14" t="n">
        <v>42387</v>
      </c>
      <c r="E3543" s="7" t="inlineStr">
        <is>
          <t>104-2課程助教TA-1050118</t>
        </is>
      </c>
      <c r="F3543" s="9" t="inlineStr">
        <is>
          <t>104-2課程助教安排如附件
The arrangement of TA for the second semester of the academic year 104 is as the annex.
目前尚有數門課程待聘，有意申請者請於1/20(三)12:00前填寫妥件申請表(第三次申請)，email至corona@ncu.edu.tw .
Positions are still available for several courses. Students who are willing to apply for the positions please fill in the 申請表(第三次申請) and email it to corona@ncu.edu.tw by 12pm January 20, 2016.
已被分配擔任課程助教者亦可申請，但自105年起依據本校國立中央大學學習型教學助理學習準則規定，每位學習型教學助理之每月津貼總額上限：碩士級10,000 元；博士級15,000 元。104-2助學金單位金額預估為1250元/單位，亦即碩士生每月不可超過8個助學金單位，博士生每月不可超過12個助學金單位。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second semester of academic year 104 is NT1250 per unit. Accordingly, each MA student cannot exceed 8 allowance units each month and each PhD student cannot exceed 12 allowance units each month.
二月初會再通知助教須填寫相關申請文件。
TA will be informed to fill in related application documents early February.</t>
        </is>
      </c>
      <c r="G3543" s="7" t="inlineStr">
        <is>
          <t>申請表(第三次申請)</t>
        </is>
      </c>
      <c r="H3543" s="7" t="inlineStr">
        <is>
          <t>http://www.phy.ncu.edu.tw/wp-content/uploads/2016/01/104-2助教志願表TA-Application-Form-3.xlsx</t>
        </is>
      </c>
      <c r="I3543" s="7" t="inlineStr">
        <is>
          <t>申請表(第三次申請)</t>
        </is>
      </c>
      <c r="J3543" s="7" t="inlineStr">
        <is>
          <t>http://www.phy.ncu.edu.tw/wp-content/uploads/2016/01/104-2助教志願表TA-Application-Form-3.xlsx</t>
        </is>
      </c>
      <c r="K3543" s="7" t="inlineStr">
        <is>
          <t>corona@ncu.edu.tw</t>
        </is>
      </c>
      <c r="L3543" s="7" t="inlineStr">
        <is>
          <t>mailto:corona@ncu.edu.tw</t>
        </is>
      </c>
      <c r="M3543" s="7" t="inlineStr">
        <is>
          <t>https://www.phy.ncu.edu.tw/news/104-2%e8%aa%b2%e7%a8%8b%e5%8a%a9%e6%95%99ta-1050118/</t>
        </is>
      </c>
      <c r="N3543" s="7" t="inlineStr">
        <is>
          <t>許慧君</t>
        </is>
      </c>
    </row>
    <row r="3544" ht="79" customHeight="1">
      <c r="A3544" s="7">
        <f>TRUE()</f>
        <v/>
      </c>
      <c r="B3544" s="7" t="inlineStr">
        <is>
          <t>其他</t>
        </is>
      </c>
      <c r="C3544" s="7" t="n"/>
      <c r="D3544" s="14" t="n">
        <v>42384</v>
      </c>
      <c r="E3544" s="7" t="inlineStr">
        <is>
          <t>七樓717讀書室暫停開放</t>
        </is>
      </c>
      <c r="F3544" s="9" t="inlineStr">
        <is>
          <t>1/28(四)1400-1700
717讀書室暫停開放
公共讀書區、書櫃沙發區、儲物櫃上方，請勿堆放私人物品，否則一律清除丟棄，謝謝合作!       
前次清理之物品放置於白板下方桌上，請盡速領取。
請多加利用儲物櫃存放私人物品!</t>
        </is>
      </c>
      <c r="G3544" s="7" t="n"/>
      <c r="H3544" s="7" t="n"/>
      <c r="I3544" s="7" t="n"/>
      <c r="J3544" s="7" t="n"/>
      <c r="K3544" s="7" t="n"/>
      <c r="L3544" s="7" t="n"/>
      <c r="M3544" s="7" t="inlineStr">
        <is>
          <t>https://www.phy.ncu.edu.tw/news/%e4%b8%83%e6%a8%93717%e8%ae%80%e6%9b%b8%e5%ae%a4%e6%9a%ab%e5%81%9c%e9%96%8b%e6%94%be-3/</t>
        </is>
      </c>
      <c r="N3544" s="7" t="inlineStr">
        <is>
          <t>許慧君</t>
        </is>
      </c>
    </row>
    <row r="3545" ht="273" customHeight="1">
      <c r="A3545" s="7">
        <f>TRUE()</f>
        <v/>
      </c>
      <c r="B3545" s="7" t="inlineStr">
        <is>
          <t>其他</t>
        </is>
      </c>
      <c r="C3545" s="7" t="n"/>
      <c r="D3545" s="14" t="n">
        <v>42384</v>
      </c>
      <c r="E3545" s="7" t="inlineStr">
        <is>
          <t>104-2課程助教TA-1050115</t>
        </is>
      </c>
      <c r="F3545" s="9" t="inlineStr">
        <is>
          <t>104-2課程助教安排如附件104-2課程助教TA
The arrangement of TA for the second semester of the academic year 104 is as the annex.
目前尚有數門課程待聘，有意申請者請於1/18(一)12:00前填寫妥件申請表(第二次申請)，email至corona@ncu.edu.tw .  104-2助教志願表TA Application Form-2
Positions are still available for several courses. Students who are willing to apply for the positions please fill in the application form and email it to corona@ncu.edu.tw by 12pm January 18, 2016.   104-2助教志願表TA Application Form-2
已被分配擔任課程助教者亦可申請，但自105年起依據本校國立中央大學學習型教學助理學習準則規定，每位學習型教學助理之每月津貼總額上限：碩士級10,000 元；博士級15,000 元。104-2助學金單位金額預估為1250元/單位，亦即碩士生每月不可超過8個助學金單位，博士生每月不可超過12個助學金單位。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second semester of academic year 104 is NT1250 per unit. Accordingly, each MA student cannot exceed 8 allowance units each month and each PhD student cannot exceed 12 allowance units each month.
國立中央大學學習型教學助理學習準則
二月初會再通知助教須填寫相關申請文件。
TA will be informed to fill in related application documents early February.</t>
        </is>
      </c>
      <c r="G3545" s="7" t="inlineStr">
        <is>
          <t>104-2課程助教TA</t>
        </is>
      </c>
      <c r="H3545" s="7" t="inlineStr">
        <is>
          <t>http://www.phy.ncu.edu.tw/wp-content/uploads/2016/01/104-2課程助教TA.pdf</t>
        </is>
      </c>
      <c r="I3545" s="7" t="inlineStr">
        <is>
          <t>104-2助教志願表TA Application Form-2</t>
        </is>
      </c>
      <c r="J3545" s="7" t="inlineStr">
        <is>
          <t>http://www.phy.ncu.edu.tw/wp-content/uploads/2016/01/104-2助教志願表TA-Application-Form-2.xlsx</t>
        </is>
      </c>
      <c r="K3545" s="7" t="inlineStr">
        <is>
          <t>corona@ncu.edu.tw</t>
        </is>
      </c>
      <c r="L3545" s="7" t="inlineStr">
        <is>
          <t>mailto:corona@ncu.edu.tw</t>
        </is>
      </c>
      <c r="M3545" s="7" t="inlineStr">
        <is>
          <t>https://www.phy.ncu.edu.tw/news/104-2%e8%aa%b2%e7%a8%8b%e5%8a%a9%e6%95%99ta-1050115/</t>
        </is>
      </c>
      <c r="N3545" s="7" t="inlineStr">
        <is>
          <t>許慧君</t>
        </is>
      </c>
    </row>
    <row r="3546" ht="196" customHeight="1">
      <c r="A3546" s="7">
        <f>TRUE()</f>
        <v/>
      </c>
      <c r="B3546" s="7" t="inlineStr">
        <is>
          <t>獎學金</t>
        </is>
      </c>
      <c r="C3546" s="7" t="n"/>
      <c r="D3546" s="14" t="n">
        <v>42381</v>
      </c>
      <c r="E3546" s="7" t="inlineStr">
        <is>
          <t>104學年度傑出領導獎學金開放申請</t>
        </is>
      </c>
      <c r="F3546" s="9" t="inlineStr">
        <is>
          <t>104學年度傑出領導獎學金開放申請，
申請日期：105年01月11日 至 03月11日
申請方式：步驟1. 線上申請(網址為http://careercenter.ncu.edu.tw/scholarship)
&gt;&gt; 進入申請系統後，於網頁右邊以計算機中心郵件伺服器身分登入
&gt;&gt; 點選網頁左邊"申請表填寫"
&gt;&gt; 依系統提示步驟填寫申請資料
步驟2. 完成線上申請後，請將申請資料印出，並簽名確認文件內容無誤。
步驟3. 送交完成簽名之申請文件，及附上以下文件，至學務處職涯發展中心。
1.師長推薦信乙封；
2.擔任幹部當學期之成績單(如跨多個學期，請附入學迄今之成績單)；
3.大學部學生須繳交學生學習護照認證時數影本。
線上投票日期：105年03月21日至25日(請至http://careercenter.ncu.edu.tw/scholarship投票)
審查時間預計：105年05月27日前完成
獲獎名單預計：105年05月31日前公布</t>
        </is>
      </c>
      <c r="G3546" s="7" t="inlineStr">
        <is>
          <t>線上申請</t>
        </is>
      </c>
      <c r="H3546" s="7" t="inlineStr">
        <is>
          <t>http://careercenter.ncu.edu.tw/scholarship</t>
        </is>
      </c>
      <c r="I3546" s="7" t="inlineStr">
        <is>
          <t>http://careercenter.ncu.edu.tw</t>
        </is>
      </c>
      <c r="J3546" s="7" t="inlineStr">
        <is>
          <t>http://careercenter.ncu.edu.tw/scholarship</t>
        </is>
      </c>
      <c r="K3546" s="7" t="inlineStr">
        <is>
          <t>/scholarship</t>
        </is>
      </c>
      <c r="L3546" s="7" t="inlineStr">
        <is>
          <t>http://careercenter.ncu.edu.tw/scholarship</t>
        </is>
      </c>
      <c r="M3546" s="7" t="inlineStr">
        <is>
          <t>https://www.phy.ncu.edu.tw/news/104%e5%ad%b8%e5%b9%b4%e5%ba%a6%e5%82%91%e5%87%ba%e9%a0%98%e5%b0%8e%e7%8d%8e%e5%ad%b8%e9%87%91%e9%96%8b%e6%94%be%e7%94%b3%e8%ab%8b/</t>
        </is>
      </c>
      <c r="N3546" s="7" t="inlineStr">
        <is>
          <t>劉怡貞</t>
        </is>
      </c>
    </row>
    <row r="3547">
      <c r="A3547" s="7">
        <f>TRUE()</f>
        <v/>
      </c>
      <c r="B3547" s="7" t="inlineStr">
        <is>
          <t>其他</t>
        </is>
      </c>
      <c r="C3547" s="7" t="n"/>
      <c r="D3547" s="14" t="n">
        <v>42380</v>
      </c>
      <c r="E3547" s="7" t="inlineStr">
        <is>
          <t>失物招領公告105.01.11</t>
        </is>
      </c>
      <c r="F3547" s="7" t="inlineStr">
        <is>
          <t>失物招領105.01.11</t>
        </is>
      </c>
      <c r="G3547" s="7" t="inlineStr">
        <is>
          <t>失物招領105.01.11</t>
        </is>
      </c>
      <c r="H3547" s="7" t="inlineStr">
        <is>
          <t>http://www.phy.ncu.edu.tw/wp-content/uploads/2016/01/失物招領1050111.pdf</t>
        </is>
      </c>
      <c r="I3547" s="7" t="n"/>
      <c r="J3547" s="7" t="n"/>
      <c r="K3547" s="7" t="n"/>
      <c r="L3547" s="7" t="n"/>
      <c r="M3547" s="7" t="inlineStr">
        <is>
          <t>https://www.phy.ncu.edu.tw/news/%e5%a4%b1%e7%89%a9%e6%8b%9b%e9%a0%98%e5%85%ac%e5%91%8a105-01-11/</t>
        </is>
      </c>
      <c r="N3547" s="7" t="inlineStr">
        <is>
          <t>許慧君</t>
        </is>
      </c>
    </row>
    <row r="3548">
      <c r="A3548" s="7">
        <f>TRUE()</f>
        <v/>
      </c>
      <c r="B3548" s="7" t="inlineStr">
        <is>
          <t>其他</t>
        </is>
      </c>
      <c r="C3548" s="7" t="n"/>
      <c r="D3548" s="14" t="n">
        <v>42376</v>
      </c>
      <c r="E3548" s="7" t="inlineStr">
        <is>
          <t>104-1課程助教繳交教學助理教學實務課程學習成果報告</t>
        </is>
      </c>
      <c r="F3548" s="7" t="inlineStr">
        <is>
          <t>104-1擔任課程助教同學，請於1/14(四)前完成教學助理教學實務課程學習成果報告，經授課教師簽名&amp;評量後，送物理系辦，方算完成PH9999「教學助理教學實務課程」</t>
        </is>
      </c>
      <c r="G3548" s="7" t="inlineStr">
        <is>
          <t>教學助理教學實務課程學習成果報告</t>
        </is>
      </c>
      <c r="H3548" s="7" t="inlineStr">
        <is>
          <t>http://www.phy.ncu.edu.tw/wp-content/uploads/2016/01/附件二教學助理教學實務課程學習成果報告-物理系.doc</t>
        </is>
      </c>
      <c r="I3548" s="7" t="n"/>
      <c r="J3548" s="7" t="n"/>
      <c r="K3548" s="7" t="n"/>
      <c r="L3548" s="7" t="n"/>
      <c r="M3548" s="7" t="inlineStr">
        <is>
          <t>https://www.phy.ncu.edu.tw/news/104-1%e8%aa%b2%e7%a8%8b%e5%8a%a9%e6%95%99%e7%b9%b3%e4%ba%a4%e6%95%99%e5%ad%b8%e5%8a%a9%e7%90%86%e6%95%99%e5%ad%b8%e5%af%a6%e5%8b%99%e8%aa%b2%e7%a8%8b%e5%ad%b8%e7%bf%92%e6%88%90%e6%9e%9c%e5%a0%b1/</t>
        </is>
      </c>
      <c r="N3548" s="7" t="inlineStr">
        <is>
          <t>許慧君</t>
        </is>
      </c>
    </row>
    <row r="3549">
      <c r="A3549" s="7">
        <f>TRUE()</f>
        <v/>
      </c>
      <c r="B3549" s="7" t="inlineStr">
        <is>
          <t>招生</t>
        </is>
      </c>
      <c r="C3549" s="7" t="n"/>
      <c r="D3549" s="14" t="n">
        <v>42374</v>
      </c>
      <c r="E3549" s="7" t="inlineStr">
        <is>
          <t>105學年度碩士班考試入學報名人數</t>
        </is>
      </c>
      <c r="F3549" s="7" t="inlineStr">
        <is>
          <t>http://pdc.adm.ncu.edu.tw/news_detail.asp?no=1732</t>
        </is>
      </c>
      <c r="G3549" s="7" t="inlineStr">
        <is>
          <t>http://pdc.adm.ncu.edu.tw/news_detail.asp?no=1732</t>
        </is>
      </c>
      <c r="H3549" s="7" t="inlineStr">
        <is>
          <t>http://pdc.adm.ncu.edu.tw/news_detail.asp?no=1732</t>
        </is>
      </c>
      <c r="I3549" s="7" t="n"/>
      <c r="J3549" s="7" t="n"/>
      <c r="K3549" s="7" t="n"/>
      <c r="L3549" s="7" t="n"/>
      <c r="M3549" s="7" t="inlineStr">
        <is>
          <t>https://www.phy.ncu.edu.tw/news/105%e5%ad%b8%e5%b9%b4%e5%ba%a6%e7%a2%a9%e5%a3%ab%e7%8f%ad%e8%80%83%e8%a9%a6%e5%85%a5%e5%ad%b8%e5%a0%b1%e5%90%8d%e4%ba%ba%e6%95%b8/</t>
        </is>
      </c>
      <c r="N3549" s="7" t="inlineStr">
        <is>
          <t>許慧君</t>
        </is>
      </c>
    </row>
    <row r="3550" ht="248" customHeight="1">
      <c r="A3550" s="7">
        <f>TRUE()</f>
        <v/>
      </c>
      <c r="B3550" s="7" t="inlineStr">
        <is>
          <t>其他</t>
        </is>
      </c>
      <c r="C3550" s="7" t="n"/>
      <c r="D3550" s="14" t="n">
        <v>42369</v>
      </c>
      <c r="E3550" s="7" t="inlineStr">
        <is>
          <t>104-2課程教學助教志願調查Teaching Assistant Application Form</t>
        </is>
      </c>
      <c r="F3550" s="9" t="inlineStr">
        <is>
          <t>中央大學物理系公告-104學年度第2學期課程教學助教志願調查
NCU Physics Departmental Notice-2015/2016 Spring Semester
Teaching Assistant Application Form
物理系（含生物物理碩博士班）研究生欲申請擔任課程教學助教者，請填寫『課程教學助教志願表』電子檔(請至物理系網頁最新公告下載)，於105年1月11日（一）前回傳 corona@ncu.edu.tw  。
Physics Department (including Graduate Institute of Biophysics) graduate students who wish to serve as teaching assistants (TA), please fill in the TA Application Form (downloadable from the Department webpage: Latest News), and submit corona@ncu.edu.tw before Jan 11, 2016 (Mon).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while doctoral students must serve for at least two semesters (once in both semesters) as part of the criteria for graduation.
經分配擔任助教者需選修『PH6016物理教學研習』課程&amp;『PH9999教學助理教學實務課程』。
Successful appointees are required to register for the course “PH6016 Special Topics on Teaching Physics Ⅱ”&amp; “PH9999 Practice in Teaching Assistance”.</t>
        </is>
      </c>
      <c r="G3550" s="7" t="inlineStr">
        <is>
          <t>課程教學助教志願表</t>
        </is>
      </c>
      <c r="H3550" s="7" t="inlineStr">
        <is>
          <t>http://www.phy.ncu.edu.tw/wp-content/uploads/2015/12/104-2助教志願表TA-Application-Form.xlsx</t>
        </is>
      </c>
      <c r="I3550" s="7" t="inlineStr">
        <is>
          <t>corona@ncu.edu.tw</t>
        </is>
      </c>
      <c r="J3550" s="7" t="inlineStr">
        <is>
          <t>mailto:corona@ncu.edu.tw</t>
        </is>
      </c>
      <c r="K3550" s="7" t="inlineStr">
        <is>
          <t>TA Application Form</t>
        </is>
      </c>
      <c r="L3550" s="7" t="inlineStr">
        <is>
          <t>http://www.phy.ncu.edu.tw/wp-content/uploads/2015/12/104-2助教志願表TA-Application-Form1.xlsx</t>
        </is>
      </c>
      <c r="M3550" s="7" t="inlineStr">
        <is>
          <t>https://www.phy.ncu.edu.tw/news/104%e5%ad%b8%e5%b9%b4%e5%ba%a6%e7%ac%ac2%e5%ad%b8%e6%9c%9f%e8%aa%b2%e7%a8%8b%e6%95%99%e5%ad%b8%e5%8a%a9%e6%95%99%e5%bf%97%e9%a1%98%e8%aa%bf%e6%9f%a5teaching-assistant-application-form/</t>
        </is>
      </c>
      <c r="N3550" s="7" t="inlineStr">
        <is>
          <t>許慧君</t>
        </is>
      </c>
    </row>
    <row r="3551">
      <c r="A3551" s="7">
        <f>TRUE()</f>
        <v/>
      </c>
      <c r="B3551" s="7" t="inlineStr">
        <is>
          <t>其他</t>
        </is>
      </c>
      <c r="C3551" s="7" t="n"/>
      <c r="D3551" s="14" t="n">
        <v>42368</v>
      </c>
      <c r="E3551" s="7" t="inlineStr">
        <is>
          <t>104 學年度第2 學期(舊生)註冊通知</t>
        </is>
      </c>
      <c r="F3551" s="7" t="inlineStr">
        <is>
          <t>國立中央大學 104 學年度第 2 學期【舊生】註冊通知</t>
        </is>
      </c>
      <c r="G3551" s="7" t="inlineStr">
        <is>
          <t>國立中央大學 104 學年度第 2 學期【舊生】註冊通知</t>
        </is>
      </c>
      <c r="H3551" s="7" t="inlineStr">
        <is>
          <t>http://pdc.adm.ncu.edu.tw/postM/post/reg/1042_1041222_1.pdf</t>
        </is>
      </c>
      <c r="I3551" s="7" t="n"/>
      <c r="J3551" s="7" t="n"/>
      <c r="K3551" s="7" t="n"/>
      <c r="L3551" s="7" t="n"/>
      <c r="M3551" s="7" t="inlineStr">
        <is>
          <t>https://www.phy.ncu.edu.tw/news/104-%e5%ad%b8%e5%b9%b4%e5%ba%a6%e7%ac%ac2-%e5%ad%b8%e6%9c%9f%e8%88%8a%e7%94%9f%e8%a8%bb%e5%86%8a%e9%80%9a%e7%9f%a5/</t>
        </is>
      </c>
      <c r="N3551" s="7" t="inlineStr">
        <is>
          <t>許慧君</t>
        </is>
      </c>
    </row>
    <row r="3552" ht="157" customHeight="1">
      <c r="A3552" s="7">
        <f>TRUE()</f>
        <v/>
      </c>
      <c r="B3552" s="7" t="inlineStr">
        <is>
          <t>演講</t>
        </is>
      </c>
      <c r="C3552" s="7" t="n"/>
      <c r="D3552" s="14" t="n">
        <v>42367</v>
      </c>
      <c r="E3552" s="7" t="inlineStr">
        <is>
          <t>Colloquium20160105-Discovery of the Youngest Proto-planetary Disk with Atacama Large Millimeter/Submillimeter Array (ALMA)</t>
        </is>
      </c>
      <c r="F3552" s="9" t="inlineStr">
        <is>
          <t>Colloquium
Department of Physics, NCU
使用阿塔卡瑪大型次毫米波陣列望遠鏡發現最年輕的原始行星盤
Discovery of the Youngest Proto-planetary Disk with Atacama Large Millimeter/Submillimeter Array (ALMA)
Speaker
賴詩萍教授 (Prof. Lai, Shih-Ping)
Department of Physics, National Tsing Hua University
Date 2016.01.05(Tue)
Time 14:00
Place S4-625
「歡迎大學部同學參加，可獲得中大護照認證2小時」</t>
        </is>
      </c>
      <c r="G3552" s="7" t="n"/>
      <c r="H3552" s="7" t="n"/>
      <c r="I3552" s="7" t="n"/>
      <c r="J3552" s="7" t="n"/>
      <c r="K3552" s="7" t="n"/>
      <c r="L3552" s="7" t="n"/>
      <c r="M3552" s="7" t="inlineStr">
        <is>
          <t>https://www.phy.ncu.edu.tw/news/colloquium20160105-discovery-of-the-youngest-proto-planetary-disk-with-atacama-large-millimetersubmillimeter-array-alma/</t>
        </is>
      </c>
      <c r="N3552" s="7" t="inlineStr">
        <is>
          <t>許慧君</t>
        </is>
      </c>
    </row>
    <row r="3553" ht="131" customHeight="1">
      <c r="A3553" s="7">
        <f>TRUE()</f>
        <v/>
      </c>
      <c r="B3553" s="7" t="inlineStr">
        <is>
          <t>演講</t>
        </is>
      </c>
      <c r="C3553" s="7" t="n"/>
      <c r="D3553" s="14" t="n">
        <v>42360</v>
      </c>
      <c r="E3553" s="7" t="inlineStr">
        <is>
          <t>Colloquium20151229-Spinor slow light and its application in quantum information manipulation</t>
        </is>
      </c>
      <c r="F3553" s="9" t="inlineStr">
        <is>
          <t>Colloquium
Department of Physics, NCU
Spinor slow light and its application in quantum information manipulation
Speaker
余怡德教授(Prof. Ite A. Yu)
Department of Physics, National Tsing Hua University
Date 2015.12.29(Tue)
Time 14:00
Place S4-625
「歡迎大學部同學參加，可獲得中大護照認證2小時」</t>
        </is>
      </c>
      <c r="G3553" s="7" t="n"/>
      <c r="H3553" s="7" t="n"/>
      <c r="I3553" s="7" t="n"/>
      <c r="J3553" s="7" t="n"/>
      <c r="K3553" s="7" t="n"/>
      <c r="L3553" s="7" t="n"/>
      <c r="M3553" s="7" t="inlineStr">
        <is>
          <t>https://www.phy.ncu.edu.tw/news/colloquium20151229-spinor-slow-light-and-its-application-in-quantum-information-manipulation/</t>
        </is>
      </c>
      <c r="N3553" s="7" t="inlineStr">
        <is>
          <t>許慧君</t>
        </is>
      </c>
    </row>
    <row r="3554" ht="261" customHeight="1">
      <c r="A3554" s="7">
        <f>TRUE()</f>
        <v/>
      </c>
      <c r="B3554" s="7" t="inlineStr">
        <is>
          <t>演講</t>
        </is>
      </c>
      <c r="C3554" s="7" t="n"/>
      <c r="D3554" s="14" t="n">
        <v>42359</v>
      </c>
      <c r="E3554" s="7" t="inlineStr">
        <is>
          <t>Advanced Topics on Condensed Matter Physics-20151224</t>
        </is>
      </c>
      <c r="F3554" s="9" t="inlineStr">
        <is>
          <t>凝態物理專題演講
Advanced Topics on Condensed Matter Physics
Department of Physics, NCU
Methanol decomposition on metallic nanoclusters supported on thin-film Al2O3/NiAl(100): a model system study
Speaker
李璿(Lee Hsuan) , M.Sc. Student
Department of Physics, National Central University
Date  2015.12.24(Thur) 
Time  14:00
Place  S4-625
Abstract: Catalyst has important and wide application in our lives. Some metal surfaces have great catalytic properties for valuable chemical reactions. However, catalytic reaction processes are complex and difficult to understand. We therefore use model systems under ultrahigh vacuum to investigate the catalyzed reactions. In this presentation, I report our study of methanol decomposition on metallic nanoclusters supported on Al2O3/NiAl(100). We utilized STM to characterize the morphology of the supported nanoclusters and RHEED to characterize the atomic structures. The decomposition of methanol was studied by TPD, IRAS and XPS. This talk will also introduce the surface probed techniques used and general ideas of these researches.</t>
        </is>
      </c>
      <c r="G3554" s="7" t="n"/>
      <c r="H3554" s="7" t="n"/>
      <c r="I3554" s="7" t="n"/>
      <c r="J3554" s="7" t="n"/>
      <c r="K3554" s="7" t="n"/>
      <c r="L3554" s="7" t="n"/>
      <c r="M3554" s="7" t="inlineStr">
        <is>
          <t>https://www.phy.ncu.edu.tw/news/advanced-topics-on-condensed-matter-physics-20151224/</t>
        </is>
      </c>
      <c r="N3554" s="7" t="inlineStr">
        <is>
          <t>許慧君</t>
        </is>
      </c>
    </row>
    <row r="3555" ht="92" customHeight="1">
      <c r="A3555" s="7">
        <f>TRUE()</f>
        <v/>
      </c>
      <c r="B3555" s="7" t="inlineStr">
        <is>
          <t>其他</t>
        </is>
      </c>
      <c r="C3555" s="7" t="n"/>
      <c r="D3555" s="14" t="n">
        <v>42355</v>
      </c>
      <c r="E3555" s="7" t="inlineStr">
        <is>
          <t>12/22(二)0830-1200七樓717讀書室暫停開放</t>
        </is>
      </c>
      <c r="F3555" s="9" t="inlineStr">
        <is>
          <t>七樓717讀書室暫停開放
12/22(二)0830-1200
717讀書室暫停開放
公共讀書區、書櫃沙發區、儲物櫃上方，請勿堆放私人物品，否則一律清除丟棄，謝謝合作!       
l前次清理之物品放置於白板下方桌上，請盡速領取。
l請多加利用儲物櫃存放私人物品!</t>
        </is>
      </c>
      <c r="G3555" s="7" t="n"/>
      <c r="H3555" s="7" t="n"/>
      <c r="I3555" s="7" t="n"/>
      <c r="J3555" s="7" t="n"/>
      <c r="K3555" s="7" t="n"/>
      <c r="L3555" s="7" t="n"/>
      <c r="M3555" s="7" t="inlineStr">
        <is>
          <t>https://www.phy.ncu.edu.tw/news/1222%e4%ba%8c0830-1200%e4%b8%83%e6%a8%93717%e8%ae%80%e6%9b%b8%e5%ae%a4%e6%9a%ab%e5%81%9c%e9%96%8b%e6%94%be/</t>
        </is>
      </c>
      <c r="N3555" s="7" t="inlineStr">
        <is>
          <t>許慧君</t>
        </is>
      </c>
    </row>
    <row r="3556" ht="261" customHeight="1">
      <c r="A3556" s="7">
        <f>TRUE()</f>
        <v/>
      </c>
      <c r="B3556" s="7" t="inlineStr">
        <is>
          <t>演講</t>
        </is>
      </c>
      <c r="C3556" s="7" t="n"/>
      <c r="D3556" s="14" t="n">
        <v>42355</v>
      </c>
      <c r="E3556" s="7" t="inlineStr">
        <is>
          <t>Talk-20151221-Collective dynamics of diffusiophoretic motors moving on a filament track</t>
        </is>
      </c>
      <c r="F3556" s="9" t="inlineStr">
        <is>
          <t>NCTS Complex Systems seminar
Collective dynamics of diffusiophoretic motors moving on a filament track
Speaker
黃慕傑博士 Dr. Mu-Jie Huang 
Department of Chemistry, University of Toronto, Canada
Time  12/21 Monday 11am
Place  S4-208I, CMTP數學與理論物理中心
Abstract:
Biological motors, such as kinesins and myosins, convert chemical energy into conformational changes in order to carry out directed transport functions along filament tracks. Synthetic motors that utilize phoretic mechanisms for their propulsion can follow chemical gradients but are subject to strong orientational Brownian motion that turns their ballistic motion into enhanced diffusion. By using filaments in a fashion analogous to that of biological motors, not only orientational Brownian motion can be strongly suppressed, but also motor motion can be targeted to specific locations. In this talk, collective dynamics of chemically-powered diffusiophoretic motors attached to a filament will be presented. When many motors are attached to the filament structural and dynamical correlations that may extend over long distances arise. In addition, as the number of motors exceeds the critical value the motors switch their moving direction from forward to backward. Such collective behaviors are found to be coupling through chemical concentration fields.</t>
        </is>
      </c>
      <c r="G3556" s="7" t="n"/>
      <c r="H3556" s="7" t="n"/>
      <c r="I3556" s="7" t="n"/>
      <c r="J3556" s="7" t="n"/>
      <c r="K3556" s="7" t="n"/>
      <c r="L3556" s="7" t="n"/>
      <c r="M3556" s="7" t="inlineStr">
        <is>
          <t>https://www.phy.ncu.edu.tw/news/talk-20151221-collective-dynamics-of-diffusiophoretic-motors-moving-on-a-filament-track/</t>
        </is>
      </c>
      <c r="N3556" s="7" t="inlineStr">
        <is>
          <t>許慧君</t>
        </is>
      </c>
    </row>
    <row r="3557" ht="144" customHeight="1">
      <c r="A3557" s="7">
        <f>TRUE()</f>
        <v/>
      </c>
      <c r="B3557" s="7" t="inlineStr">
        <is>
          <t>演講</t>
        </is>
      </c>
      <c r="C3557" s="7" t="n"/>
      <c r="D3557" s="14" t="n">
        <v>42355</v>
      </c>
      <c r="E3557" s="7" t="inlineStr">
        <is>
          <t>Colloquium20151222-Current and Future Biological Small-angle X-ray Scattering at the National Synchrotron Radiation Research Centre</t>
        </is>
      </c>
      <c r="F3557" s="9" t="inlineStr">
        <is>
          <t>Colloquium
Department of Physics, NCU
Current and Future Biological Small-angle X-ray Scattering at the National Synchrotron Radiation Research Centre
Speaker
Prof. U-Ser Jeng (鄭有舜教授)
National Synchrotron Radiation Research Centre (同步輻射中心)
Date 2015.12.22(Tue)
Time 14:00
Place S4-625
「歡迎大學部同學參加，可獲得中大護照認證2小時」</t>
        </is>
      </c>
      <c r="G3557" s="7" t="n"/>
      <c r="H3557" s="7" t="n"/>
      <c r="I3557" s="7" t="n"/>
      <c r="J3557" s="7" t="n"/>
      <c r="K3557" s="7" t="n"/>
      <c r="L3557" s="7" t="n"/>
      <c r="M3557" s="7" t="inlineStr">
        <is>
          <t>https://www.phy.ncu.edu.tw/news/colloquium20151222-current-and-future-biological-small-angle-x-ray-scattering-at-the-national-synchrotron-radiation-research-centre/</t>
        </is>
      </c>
      <c r="N3557" s="7" t="inlineStr">
        <is>
          <t>許慧君</t>
        </is>
      </c>
    </row>
    <row r="3558" ht="131" customHeight="1">
      <c r="A3558" s="7">
        <f>TRUE()</f>
        <v/>
      </c>
      <c r="B3558" s="7" t="inlineStr">
        <is>
          <t>演講</t>
        </is>
      </c>
      <c r="C3558" s="7" t="n"/>
      <c r="D3558" s="14" t="n">
        <v>42348</v>
      </c>
      <c r="E3558" s="7" t="inlineStr">
        <is>
          <t>Colloquium20151215-Proton Therapy - a physicist’s view</t>
        </is>
      </c>
      <c r="F3558" s="9" t="inlineStr">
        <is>
          <t>Colloquium
Department of Physics, NCU
Proton Therapy - a physicist’s view
Speaker
Prof. Augustine Chen (陳鎰鋒教授)
Dept. of Physics, NCU
Date 2015.12.15(Tue)
Time 14:00
Place S4-625
「歡迎大學部同學參加，可獲得中大護照認證2小時」</t>
        </is>
      </c>
      <c r="G3558" s="7" t="n"/>
      <c r="H3558" s="7" t="n"/>
      <c r="I3558" s="7" t="n"/>
      <c r="J3558" s="7" t="n"/>
      <c r="K3558" s="7" t="n"/>
      <c r="L3558" s="7" t="n"/>
      <c r="M3558" s="7" t="inlineStr">
        <is>
          <t>https://www.phy.ncu.edu.tw/news/colloquium20151215-proton-therapy-a-physicists-view/</t>
        </is>
      </c>
      <c r="N3558" s="7" t="inlineStr">
        <is>
          <t>許慧君</t>
        </is>
      </c>
    </row>
    <row r="3559" ht="405" customHeight="1">
      <c r="A3559" s="7">
        <f>TRUE()</f>
        <v/>
      </c>
      <c r="B3559" s="7" t="inlineStr">
        <is>
          <t>其他</t>
        </is>
      </c>
      <c r="C3559" s="7" t="n"/>
      <c r="D3559" s="14" t="n">
        <v>42345</v>
      </c>
      <c r="E3559" s="7" t="inlineStr">
        <is>
          <t>大學部導師輔導選課104/12/21-105/01/08</t>
        </is>
      </c>
      <c r="F3559" s="9" t="inlineStr">
        <is>
          <t>大學部「導師輔導選課」共三週104/12/21-105/01/08，請同學多運用機會向導師諮詢選課之意見。
歡迎同學預約職涯中心職涯導師及諮商中心心理師，
透過諮詢、測驗或晤談，更瞭解自己的興趣及性向。
◎導師如何瞭解您需要的學習諮詢方向？ 
導師可以透過已整合選課、畢業審核表及歷年成績等個人資料的『導師輔導資源系統』，瞭解您需要的學習諮詢方向。 
即日起，你可以從中大portal登入『導師輔導資源系統』；點選同意或不同意授權個人資料在本系統開放。如您未登錄系統，系統將預設為同意授權，但您可以隨時再上網修改。 
◎大學部導師輔導選課參考流程 
104/12/21前
教務處「課程時間表」上網 
104/12/21-105/01/08 
導師輔導選課 
1.向導師領取密碼卡 
2.「選課確認單」為方便您與導師討論選課科目所設計的表單，,同學得事先至「選課系統 」-&gt; 「相關網站」下載「諮商中心導師輔導選課確認單」填妥，依預約時間向導師個別諮詢選課意見，並領取導師密碼卡。
105/01/01~105/01/10
線上導師輔導意見調查
105/01/04-105/01/11
課程初選 
教務處課務組開放給完成課程評量之同學優先選課 
105/02/3~105/02/25
加退選(2/25只開放退選) 
◎說明：
1.以上時間如有異動，以教務處課務組公告為主。
2.導師密碼卡領取如有任何問題，請聯絡諮商中心徐姐
 分機：57261 E-MAIL:smi@cc.ncu.edu.tw 
3.諮商心理師預約分機：57263~57264，
 服務時間：週一~週四AM8:30~PM9:00 週五：AM8:30~PM5:00 
4.職涯導師預約系統:http://careercenter.ncu.edu.tw/consulting/</t>
        </is>
      </c>
      <c r="G3559" s="7" t="n"/>
      <c r="H3559" s="7" t="n"/>
      <c r="I3559" s="7" t="n"/>
      <c r="J3559" s="7" t="n"/>
      <c r="K3559" s="7" t="n"/>
      <c r="L3559" s="7" t="n"/>
      <c r="M3559" s="7" t="inlineStr">
        <is>
          <t>https://www.phy.ncu.edu.tw/news/%e5%a4%a7%e5%ad%b8%e9%83%a8%e5%b0%8e%e5%b8%ab%e8%bc%94%e5%b0%8e%e9%81%b8%e8%aa%b21041221-1050108/</t>
        </is>
      </c>
      <c r="N3559" s="7" t="inlineStr">
        <is>
          <t>吳菁穗</t>
        </is>
      </c>
    </row>
    <row r="3560">
      <c r="A3560" s="7">
        <f>TRUE()</f>
        <v/>
      </c>
      <c r="B3560" s="7" t="inlineStr">
        <is>
          <t>其他</t>
        </is>
      </c>
      <c r="C3560" s="7" t="n"/>
      <c r="D3560" s="14" t="n">
        <v>42341</v>
      </c>
      <c r="E3560" s="7" t="inlineStr">
        <is>
          <t>本校學生兼任助理(含工讀生及臨時工)自105年1月1日起應按學習型及勞僱型分流管理</t>
        </is>
      </c>
      <c r="F3560" s="7" t="inlineStr">
        <is>
          <t>http://in.ncu.edu.tw/ncu7060/cp_right.php?pno=801</t>
        </is>
      </c>
      <c r="G3560" s="7" t="inlineStr">
        <is>
          <t>http://in.ncu.edu.tw/ncu7060/cp_right.php?pno=801</t>
        </is>
      </c>
      <c r="H3560" s="7" t="inlineStr">
        <is>
          <t>http://in.ncu.edu.tw/ncu7060/cp_right.php?pno=801</t>
        </is>
      </c>
      <c r="I3560" s="7" t="n"/>
      <c r="J3560" s="7" t="n"/>
      <c r="K3560" s="7" t="n"/>
      <c r="L3560" s="7" t="n"/>
      <c r="M3560" s="7" t="inlineStr">
        <is>
          <t>https://www.phy.ncu.edu.tw/news/%e6%9c%ac%e6%a0%a1%e5%ad%b8%e7%94%9f%e5%85%bc%e4%bb%bb%e5%8a%a9%e7%90%86%e5%90%ab%e5%b7%a5%e8%ae%80%e7%94%9f%e5%8f%8a%e8%87%a8%e6%99%82%e5%b7%a5%e8%87%aa105%e5%b9%b41%e6%9c%881%e6%97%a5%e8%b5%b7/</t>
        </is>
      </c>
      <c r="N3560" s="7" t="inlineStr">
        <is>
          <t>許慧君</t>
        </is>
      </c>
    </row>
    <row r="3561" ht="248" customHeight="1">
      <c r="A3561" s="7">
        <f>TRUE()</f>
        <v/>
      </c>
      <c r="B3561" s="7" t="inlineStr">
        <is>
          <t>演講</t>
        </is>
      </c>
      <c r="C3561" s="7" t="n"/>
      <c r="D3561" s="14" t="n">
        <v>42340</v>
      </c>
      <c r="E3561" s="7" t="inlineStr">
        <is>
          <t>Colloquium20151208</t>
        </is>
      </c>
      <c r="F3561" s="9" t="inlineStr">
        <is>
          <t>Colloquium
Department of Physics, NCU
A High Energy Circular Electron-positron Collider - the Physics, the R&amp;D, and the Challenges
Speaker
Prof. Lou, Xinchou (婁辛丑)
Institute of High Energy Physics, Chinese Academy of Sciences (中國科學院高能物理所)
Date 2015.12.8(Tue)
Time 14:00
Place S4-625
-------------------------------------------------------------------------------------------
Current Status and Future Prospects of Neutrino Physics
Speaker
Prof. Serguey T. Petrov
Theoretical Particle Physics, SISSA, Italy
Date 2015.12.8(Tue)
Time 15:00
Place S4-625
「歡迎大學部同學參加，可獲得中大護照認證2小時」</t>
        </is>
      </c>
      <c r="G3561" s="7" t="n"/>
      <c r="H3561" s="7" t="n"/>
      <c r="I3561" s="7" t="n"/>
      <c r="J3561" s="7" t="n"/>
      <c r="K3561" s="7" t="n"/>
      <c r="L3561" s="7" t="n"/>
      <c r="M3561" s="7" t="inlineStr">
        <is>
          <t>https://www.phy.ncu.edu.tw/news/colloquium20151208/</t>
        </is>
      </c>
      <c r="N3561" s="7" t="inlineStr">
        <is>
          <t>許慧君</t>
        </is>
      </c>
    </row>
    <row r="3562">
      <c r="A3562" s="7">
        <f>TRUE()</f>
        <v/>
      </c>
      <c r="B3562" s="7" t="inlineStr">
        <is>
          <t>其他</t>
        </is>
      </c>
      <c r="C3562" s="7" t="n"/>
      <c r="D3562" s="14" t="n">
        <v>42339</v>
      </c>
      <c r="E3562" s="7" t="inlineStr">
        <is>
          <t>105年役男申請服一般替代役公告</t>
        </is>
      </c>
      <c r="F3562" s="7" t="inlineStr">
        <is>
          <t>105年役男申請服一般替代役公告</t>
        </is>
      </c>
      <c r="G3562" s="7" t="inlineStr">
        <is>
          <t>105年役男申請服一般替代役公告</t>
        </is>
      </c>
      <c r="H3562" s="7" t="inlineStr">
        <is>
          <t>http://www.ncu.edu.tw/events/showevent/eventid/2611</t>
        </is>
      </c>
      <c r="I3562" s="7" t="n"/>
      <c r="J3562" s="7" t="n"/>
      <c r="K3562" s="7" t="n"/>
      <c r="L3562" s="7" t="n"/>
      <c r="M3562" s="7" t="inlineStr">
        <is>
          <t>https://www.phy.ncu.edu.tw/news/105%e5%b9%b4%e5%bd%b9%e7%94%b7%e7%94%b3%e8%ab%8b%e6%9c%8d%e4%b8%80%e8%88%ac%e6%9b%bf%e4%bb%a3%e5%bd%b9%e5%85%ac%e5%91%8a/</t>
        </is>
      </c>
      <c r="N3562" s="7" t="inlineStr">
        <is>
          <t>許慧君</t>
        </is>
      </c>
    </row>
    <row r="3563" ht="157" customHeight="1">
      <c r="A3563" s="7">
        <f>TRUE()</f>
        <v/>
      </c>
      <c r="B3563" s="7" t="inlineStr">
        <is>
          <t>其他</t>
        </is>
      </c>
      <c r="C3563" s="7" t="n"/>
      <c r="D3563" s="14" t="n">
        <v>42339</v>
      </c>
      <c r="E3563" s="7" t="inlineStr">
        <is>
          <t>12/8 學生出國計畫說明會(台聯大暑期交換計畫+國際處寒暑期營計畫)</t>
        </is>
      </c>
      <c r="F3563" s="9" t="inlineStr">
        <is>
          <t>學生出國計畫說明會(台聯大暑期營隊+國際處寒暑期營隊)
活動時間: 12/8(二) 10:00 
活動地點: 游藝館國際會議廳
活動內容:
1. 介紹台聯大學生出國交換計畫簡介、補助辦法
2. 學長姊經驗分享(香港中文大學、香港城市大學、香港科技大學和美國UC San Diego)
3. 國際處之寒暑期營相關活動簡介+最新營隊資訊!
心動了嗎? 若有興趣請參閱附件資訊並趕快上網報名囉!
線上報名並到場簽到者，以及現場報名者皆會幫大家申請服務學習時數喔! J
報名連結 : https://docs.google.com/forms/d/1uis8yObGb1S2r34PPlYTCBu2ng-xh3M60w4ugHqK4dU/viewform
國際處  張鶯繡 57080  asho780101@ncu.edu.tw</t>
        </is>
      </c>
      <c r="G3563" s="7" t="inlineStr">
        <is>
          <t>https://docs.google.com/forms/d/1uis8yObGb1S2r34PPlYTCBu2ng-</t>
        </is>
      </c>
      <c r="H3563" s="7" t="inlineStr">
        <is>
          <t>https://docs.google.com/forms/d/1uis8yObGb1S2r34PPlYTCBu2ng-xh3M60w4ugHqK4dU/viewform</t>
        </is>
      </c>
      <c r="I3563" s="7" t="n"/>
      <c r="J3563" s="7" t="n"/>
      <c r="K3563" s="7" t="n"/>
      <c r="L3563" s="7" t="n"/>
      <c r="M3563" s="7" t="inlineStr">
        <is>
          <t>https://www.phy.ncu.edu.tw/news/128-%e5%ad%b8%e7%94%9f%e5%87%ba%e5%9c%8b%e8%a8%88%e7%95%ab%e8%aa%aa%e6%98%8e%e6%9c%83%e5%8f%b0%e8%81%af%e5%a4%a7%e6%9a%91%e6%9c%9f%e4%ba%a4%e6%8f%9b%e8%a8%88%e7%95%ab%e5%9c%8b%e9%9a%9b%e8%99%95/</t>
        </is>
      </c>
      <c r="N3563" s="7" t="inlineStr">
        <is>
          <t>許慧君</t>
        </is>
      </c>
    </row>
    <row r="3564">
      <c r="A3564" s="7">
        <f>TRUE()</f>
        <v/>
      </c>
      <c r="B3564" s="7" t="inlineStr">
        <is>
          <t>其他</t>
        </is>
      </c>
      <c r="C3564" s="7" t="n"/>
      <c r="D3564" s="14" t="n">
        <v>42339</v>
      </c>
      <c r="E3564" s="7" t="inlineStr">
        <is>
          <t>醉心物理之美的實踐者──物理系郭家銘副教授</t>
        </is>
      </c>
      <c r="F3564" s="7" t="inlineStr">
        <is>
          <t>http://www.ncu.edu.tw/campus/article/1748</t>
        </is>
      </c>
      <c r="G3564" s="7" t="inlineStr">
        <is>
          <t>http://www.ncu.edu.tw/campus/article/1748</t>
        </is>
      </c>
      <c r="H3564" s="7" t="inlineStr">
        <is>
          <t>http://www.ncu.edu.tw/campus/article/1748</t>
        </is>
      </c>
      <c r="I3564" s="7" t="n"/>
      <c r="J3564" s="7" t="n"/>
      <c r="K3564" s="7" t="n"/>
      <c r="L3564" s="7" t="n"/>
      <c r="M3564" s="7" t="inlineStr">
        <is>
          <t>https://www.phy.ncu.edu.tw/news/%e9%86%89%e5%bf%83%e7%89%a9%e7%90%86%e4%b9%8b%e7%be%8e%e7%9a%84%e5%af%a6%e8%b8%90%e8%80%85%e2%94%80%e2%94%80%e7%89%a9%e7%90%86%e7%b3%bb%e9%83%ad%e5%ae%b6%e9%8a%98%e5%89%af%e6%95%99%e6%8e%88/</t>
        </is>
      </c>
      <c r="N3564" s="7" t="inlineStr">
        <is>
          <t>許慧君</t>
        </is>
      </c>
    </row>
    <row r="3565" ht="285" customHeight="1">
      <c r="A3565" s="7">
        <f>TRUE()</f>
        <v/>
      </c>
      <c r="B3565" s="7" t="inlineStr">
        <is>
          <t>演講</t>
        </is>
      </c>
      <c r="C3565" s="7" t="n"/>
      <c r="D3565" s="14" t="n">
        <v>42338</v>
      </c>
      <c r="E3565" s="7" t="inlineStr">
        <is>
          <t>Advanced Topics on Condensed Matter Physics-20151203-Some applications of first-principles calculations in Earth science</t>
        </is>
      </c>
      <c r="F3565" s="9" t="inlineStr">
        <is>
          <t>凝態物理專題演講
Advanced Topics on Condensed Matter Physics
Department of Physics, NCU
Some applications of first-principles calculations in Earth science
Speaker
Prof. Han Hsu (徐翰)
Dept. of Physics, NCU
Date  2015.12.3 (Thur) 
Time  14:00
Place  S4-625
Abstract: Electronic structure calculations based on density functional theory (DFT), also known as first-principles calculations, have brought tremendous impact in many scientific disciplines, including physics, chemistry, materials science, and electronic engineering. Not as widely known, first-principles calculations have also played a significant role in Earth science, as materials properties under extreme conditions (high pressure and high temperature) can be accurately computed, while these conditions are difficult to achieve in laboratory. In this talk, I will present our recent work on iron-bearing magnesium silicates and carbonates. The former, (Mg,Fe)SiO3 perovskite and post-perovskite, are the major constituent of the Earth’s lower mantle and directly affect the physical and seismic properties of the lower mantle. The latter, (Mg,Fe)CO3 ferromagnesite and post-magnesite, are believed to be the major carbon carriers in the Earth’s lower mantle and may play a crucial role in the Earth’s deep carbon cycle.</t>
        </is>
      </c>
      <c r="G3565" s="7" t="n"/>
      <c r="H3565" s="7" t="n"/>
      <c r="I3565" s="7" t="n"/>
      <c r="J3565" s="7" t="n"/>
      <c r="K3565" s="7" t="n"/>
      <c r="L3565" s="7" t="n"/>
      <c r="M3565" s="7" t="inlineStr">
        <is>
          <t>https://www.phy.ncu.edu.tw/news/advanced-topics-on-condensed-matter-physics-20151203-some-applications-of-first-principles-calculations-in-earth-science/</t>
        </is>
      </c>
      <c r="N3565" s="7" t="inlineStr">
        <is>
          <t>許慧君</t>
        </is>
      </c>
    </row>
    <row r="3566" ht="131" customHeight="1">
      <c r="A3566" s="7">
        <f>TRUE()</f>
        <v/>
      </c>
      <c r="B3566" s="7" t="inlineStr">
        <is>
          <t>演講</t>
        </is>
      </c>
      <c r="C3566" s="7" t="n"/>
      <c r="D3566" s="14" t="n">
        <v>42334</v>
      </c>
      <c r="E3566" s="7" t="inlineStr">
        <is>
          <t>Colloquium20151201-Thermal Properties of Coulomb Gases</t>
        </is>
      </c>
      <c r="F3566" s="9" t="inlineStr">
        <is>
          <t>Colloquium
Department of Physics, NCU
Thermal Properties of Coulomb Gases
Speaker
Prof. Yuh-Ren Lin-Liu (林留玉仁教授)
Dept. of Physics, NCU
Date 2015.12.01(Tue)
Time 14:00
Place S4-625
「歡迎大學部同學參加，可獲得中大護照認證2小時」</t>
        </is>
      </c>
      <c r="G3566" s="7" t="n"/>
      <c r="H3566" s="7" t="n"/>
      <c r="I3566" s="7" t="n"/>
      <c r="J3566" s="7" t="n"/>
      <c r="K3566" s="7" t="n"/>
      <c r="L3566" s="7" t="n"/>
      <c r="M3566" s="7" t="inlineStr">
        <is>
          <t>https://www.phy.ncu.edu.tw/news/colloquium20151201-thermal-properties-of-coulomb-gases/</t>
        </is>
      </c>
      <c r="N3566" s="7" t="inlineStr">
        <is>
          <t>許慧君</t>
        </is>
      </c>
    </row>
    <row r="3567" ht="248" customHeight="1">
      <c r="A3567" s="7">
        <f>TRUE()</f>
        <v/>
      </c>
      <c r="B3567" s="7" t="inlineStr">
        <is>
          <t>演講</t>
        </is>
      </c>
      <c r="C3567" s="7" t="n"/>
      <c r="D3567" s="14" t="n">
        <v>42331</v>
      </c>
      <c r="E3567" s="7" t="inlineStr">
        <is>
          <t>Advanced Topics on Condensed Matter Physics-20151126-OH-bond reorientation in water over short to intermediate timescales</t>
        </is>
      </c>
      <c r="F3567" s="9" t="inlineStr">
        <is>
          <t>凝態物理專題演講
Advanced Topics on Condensed Matter Physics
Department of Physics, NCU
OH-bond reorientation in water over short to intermediate timescales
Speaker
Prof. Ten-Ming Wu (吳天鳴教授)
Institute of Physics, National Chiao-Tung University
Date  2015.11.26 (Thur) 
Time  14:00
Place  S4-625
Abstract: Water molecules reorient in many physical processes and biological systems. In recent years, OH-bond reorientation in water has been explored with ultrafast spectroscopy. In this talk, OH-bond orientational relaxation in water was investigated over short to intermediate timescales, within which molecules undergo inertial rotation and libration and then enter the rotational diffusion regime [1]. The simulated molecules were classified into subensembles, according to either their local structures or H-bond configurations. Through the OH-bond orientational time correlation functions, the local-structure effects on OH-bond reorientation in water were examined and discussed.
[1] S. R. Lin, P. H. Tang, and T. M. Wu, J. Chem. Phys. 141, 214505 (2014).</t>
        </is>
      </c>
      <c r="G3567" s="7" t="n"/>
      <c r="H3567" s="7" t="n"/>
      <c r="I3567" s="7" t="n"/>
      <c r="J3567" s="7" t="n"/>
      <c r="K3567" s="7" t="n"/>
      <c r="L3567" s="7" t="n"/>
      <c r="M3567" s="7" t="inlineStr">
        <is>
          <t>https://www.phy.ncu.edu.tw/news/advanced-topics-on-condensed-matter-physics-20151126-oh-bond-reorientation-in-water-over-short-to-intermediate-timescales/</t>
        </is>
      </c>
      <c r="N3567" s="7" t="inlineStr">
        <is>
          <t>許慧君</t>
        </is>
      </c>
    </row>
    <row r="3568" ht="170" customHeight="1">
      <c r="A3568" s="7">
        <f>TRUE()</f>
        <v/>
      </c>
      <c r="B3568" s="7" t="inlineStr">
        <is>
          <t>演講</t>
        </is>
      </c>
      <c r="C3568" s="7" t="n"/>
      <c r="D3568" s="14" t="n">
        <v>42326</v>
      </c>
      <c r="E3568" s="7" t="inlineStr">
        <is>
          <t>Colloquium20151124-Solution-phase synthesis of functional metal-oxide nanoparticles studied by transmission electron microscopy</t>
        </is>
      </c>
      <c r="F3568" s="9" t="inlineStr">
        <is>
          <t>Colloquium
Department of Physics, NCU
Solution-phase synthesis of functional metal-oxide nanoparticles studied by transmission electron microscopy
Speaker
Dr. Donald A MacLaren
Lecturer in Physics
School of Physics &amp; Astronomy,
University of Glasgow, UK
Date 2015.11.24(Tue)
Time 14:00
Place S4-625
「歡迎大學部同學參加，可獲得中大護照認證2小時」</t>
        </is>
      </c>
      <c r="G3568" s="7" t="n"/>
      <c r="H3568" s="7" t="n"/>
      <c r="I3568" s="7" t="n"/>
      <c r="J3568" s="7" t="n"/>
      <c r="K3568" s="7" t="n"/>
      <c r="L3568" s="7" t="n"/>
      <c r="M3568" s="7" t="inlineStr">
        <is>
          <t>https://www.phy.ncu.edu.tw/news/colloquium20151124-solution-phase-synthesis-of-functional-metal-oxide-nanoparticles-studied-by-transmission-electron-microscopy/</t>
        </is>
      </c>
      <c r="N3568" s="7" t="inlineStr">
        <is>
          <t>許慧君</t>
        </is>
      </c>
    </row>
    <row r="3569" ht="285" customHeight="1">
      <c r="A3569" s="7">
        <f>TRUE()</f>
        <v/>
      </c>
      <c r="B3569" s="7" t="inlineStr">
        <is>
          <t>演講</t>
        </is>
      </c>
      <c r="C3569" s="7" t="n"/>
      <c r="D3569" s="14" t="n">
        <v>42324</v>
      </c>
      <c r="E3569" s="7" t="inlineStr">
        <is>
          <t>時間地點變更~20151116talk-Free Energy Calculation via Virtual Substitution Scan for Biosystems</t>
        </is>
      </c>
      <c r="F3569" s="9" t="inlineStr">
        <is>
          <t>Department of Physics, NCU
Free Energy Calculation via Virtual Substitution Scan for Biosystems
Speaker
Dr. Ying-Chih Chiang(江瑛芝博士)
The Chinese University of Hong Kong (香港中文大學)
Time  16th November 10:00
Place  S4-621 
Abstract:
With the rapid expansion of our computing power, molecular dynamics (MD) simulations ranging from hundreds of nanoseconds to microseconds or even milliseconds have become increasingly common. The majority of these long trajectories are obtained from plain (vanilla) MD simulations, where no enhanced sampling or free energy calculation method is employed. To promote the “recycling” of these trajectories, we developed the Virtual Substitution Scan (VSS) toolkit as a plugin of the open-source visualization and analysis software VMD. VSS enables the user to post-process a vanilla MD trajectory for a fast free energy scan of substituting aryl hydrogens by small functional groups.  As a proof-of-concept demonstration, we employ VSS to compute the solvation free energy change upon substituting the hydrogen of a benzene molecule by 12 small functional groups frequently considered in lead optimization.  Additionally, VSS is used to compute the relative binding free energy of four selected ligands of the T4 lysozyme.  With dihedrals and angles of the functional groups sampled explicitly, a good agreement between VSS results and multi-step FEP (mFEP) calculations is observed.</t>
        </is>
      </c>
      <c r="G3569" s="7" t="n"/>
      <c r="H3569" s="7" t="n"/>
      <c r="I3569" s="7" t="n"/>
      <c r="J3569" s="7" t="n"/>
      <c r="K3569" s="7" t="n"/>
      <c r="L3569" s="7" t="n"/>
      <c r="M3569" s="7" t="inlineStr">
        <is>
          <t>https://www.phy.ncu.edu.tw/news/20151116talk-free-energy-calculation-via-virtual-substitution-scan-for-biosystems/</t>
        </is>
      </c>
      <c r="N3569" s="7" t="inlineStr">
        <is>
          <t>許慧君</t>
        </is>
      </c>
    </row>
    <row r="3570">
      <c r="A3570" s="7">
        <f>TRUE()</f>
        <v/>
      </c>
      <c r="B3570" s="7" t="inlineStr">
        <is>
          <t>招生</t>
        </is>
      </c>
      <c r="C3570" s="7" t="n"/>
      <c r="D3570" s="14" t="n">
        <v>42320</v>
      </c>
      <c r="E3570" s="7" t="inlineStr">
        <is>
          <t>105學年度碩士班考試入學招生簡章</t>
        </is>
      </c>
      <c r="F3570" s="7" t="inlineStr">
        <is>
          <t>105學年度碩士班考試入學招生簡章</t>
        </is>
      </c>
      <c r="G3570" s="7" t="inlineStr">
        <is>
          <t>105學年度碩士班考試入學招生簡章</t>
        </is>
      </c>
      <c r="H3570" s="7" t="inlineStr">
        <is>
          <t>http://pdc.adm.ncu.edu.tw/Admission/%E5%90%84%E9%A0%85%E6%8B%9B%E7%94%9F/%E7%A2%A9%E5%A3%AB%E7%8F%AD%E8%80%83%E8%A9%A6/105/index.htm</t>
        </is>
      </c>
      <c r="I3570" s="7" t="n"/>
      <c r="J3570" s="7" t="n"/>
      <c r="K3570" s="7" t="n"/>
      <c r="L3570" s="7" t="n"/>
      <c r="M3570" s="7" t="inlineStr">
        <is>
          <t>https://www.phy.ncu.edu.tw/news/105%e5%ad%b8%e5%b9%b4%e5%ba%a6%e7%a2%a9%e5%a3%ab%e7%8f%ad%e8%80%83%e8%a9%a6%e5%85%a5%e5%ad%b8%e6%8b%9b%e7%94%9f%e7%b0%a1%e7%ab%a0/</t>
        </is>
      </c>
      <c r="N3570" s="7" t="inlineStr">
        <is>
          <t>許慧君</t>
        </is>
      </c>
    </row>
    <row r="3571">
      <c r="A3571" s="7">
        <f>TRUE()</f>
        <v/>
      </c>
      <c r="B3571" s="7" t="inlineStr">
        <is>
          <t>招生</t>
        </is>
      </c>
      <c r="C3571" s="7" t="n"/>
      <c r="D3571" s="14" t="n">
        <v>42319</v>
      </c>
      <c r="E3571" s="7" t="inlineStr">
        <is>
          <t>105學年度碩、博士班甄試入學第1梯次錄取(含初試直接錄取)名單</t>
        </is>
      </c>
      <c r="F3571" s="7" t="inlineStr">
        <is>
          <t>105學年度碩、博士班甄試入學第1梯次錄取(含初試直接錄取)名單</t>
        </is>
      </c>
      <c r="G3571" s="7" t="inlineStr">
        <is>
          <t>105學年度碩、博士班甄試入學第1梯次錄取(含初試直接錄取)名單</t>
        </is>
      </c>
      <c r="H3571" s="7" t="inlineStr">
        <is>
          <t>http://pdc.adm.ncu.edu.tw/postM/post/adm/105%E7%94%84%E8%A9%A6(%E7%AC%AC1%E6%A2%AF%E6%AC%A1)%E9%8C%84%E5%8F%96%E5%90%8D%E5%96%AE.pdf</t>
        </is>
      </c>
      <c r="I3571" s="7" t="n"/>
      <c r="J3571" s="7" t="n"/>
      <c r="K3571" s="7" t="n"/>
      <c r="L3571" s="7" t="n"/>
      <c r="M3571" s="7" t="inlineStr">
        <is>
          <t>https://www.phy.ncu.edu.tw/news/105%e5%ad%b8%e5%b9%b4%e5%ba%a6%e7%a2%a9%e3%80%81%e5%8d%9a%e5%a3%ab%e7%8f%ad%e7%94%84%e8%a9%a6%e5%85%a5%e5%ad%b8%e7%ac%ac1%e6%a2%af%e6%ac%a1%e9%8c%84%e5%8f%96%e5%90%ab%e5%88%9d%e8%a9%a6%e7%9b%b4/</t>
        </is>
      </c>
      <c r="N3571" s="7" t="inlineStr">
        <is>
          <t>許慧君</t>
        </is>
      </c>
    </row>
    <row r="3572" ht="309" customHeight="1">
      <c r="A3572" s="7">
        <f>TRUE()</f>
        <v/>
      </c>
      <c r="B3572" s="7" t="inlineStr">
        <is>
          <t>演講</t>
        </is>
      </c>
      <c r="C3572" s="7" t="n"/>
      <c r="D3572" s="14" t="n">
        <v>42319</v>
      </c>
      <c r="E3572" s="7" t="inlineStr">
        <is>
          <t>Colloquium20151117-Unlock the secrets of slow earthquakes in Taiwan</t>
        </is>
      </c>
      <c r="F3572" s="9" t="inlineStr">
        <is>
          <t>Colloquium
Department of Physics, NCU
Unlock the secrets of slow earthquakes in Taiwan
Speaker
陳卉瑄副教授(Kate Huihsuan Chen)
臺灣師範大學地球科學系(Department of Earth Sciences, NTNU)
Date 2015.11.17(Tue)
Time 14:00
Place S4-625
「歡迎大學部同學參加，可獲得中大護照認證2小時」
Abstract:
Slip on a plate boundary can be seismic or aseismic, complementing each other in time and space to accommodate the long-term plate motions. They result in different seismic behaviors that have varying rupture durations. In the seismogenic zone, ordinary earthquakes experience rapid slip on a fault with a few ~ tens of second durations. While below the seismogenic zone, slow rupture propagation and/or low slip rate can be also taking place with a wide range of duration from minutes to days, called slow slip events. Southern Central Range of Taiwan, a place where deep-seated tectonic tremors (a proxy of slow slip) and earthquake swarms are closely located in space and highly correlated in time, provides rare opportunity towards the understanding of physical mechanisms governing different style of slip. This talk will start with a brief overview of worldwide slow earthquakes phenomena, what can they tell us and how do we detect such slow activity. Then an introduction to the spatio-temporal characteristics of slow earthquakes in Taiwan will be given, leading to further discussion on their controlling factors and possible tectonic origin.</t>
        </is>
      </c>
      <c r="G3572" s="7" t="n"/>
      <c r="H3572" s="7" t="n"/>
      <c r="I3572" s="7" t="n"/>
      <c r="J3572" s="7" t="n"/>
      <c r="K3572" s="7" t="n"/>
      <c r="L3572" s="7" t="n"/>
      <c r="M3572" s="7" t="inlineStr">
        <is>
          <t>https://www.phy.ncu.edu.tw/news/colloquium20151117-unlock-the-secrets-of-slow-earthquakes-in-taiwan/</t>
        </is>
      </c>
      <c r="N3572" s="7" t="inlineStr">
        <is>
          <t>許慧君</t>
        </is>
      </c>
    </row>
    <row r="3573" ht="157" customHeight="1">
      <c r="A3573" s="7">
        <f>TRUE()</f>
        <v/>
      </c>
      <c r="B3573" s="7" t="inlineStr">
        <is>
          <t>其他</t>
        </is>
      </c>
      <c r="C3573" s="7" t="n"/>
      <c r="D3573" s="14" t="n">
        <v>42313</v>
      </c>
      <c r="E3573" s="7" t="inlineStr">
        <is>
          <t>理學院一零四年度消防演練：104/11/24(二)10:00</t>
        </is>
      </c>
      <c r="F3573" s="9" t="inlineStr">
        <is>
          <t>理學院一零四年度消防演練：
一、理學院預定於一零四年十一月二十四日(週二)上午十時至十二時實施消防演練。
二、演練集合地點：科三館前。
三、演練對象：本院物理系、光電系、化學系研究生及新生，其餘各單位有需求亦可報名。
四、演練課目：滅火器使用、消防水管噴水練習及緩降機演練。
五、請各單位於活動前下載學生學習護照認證專用簽到單供活動時使用，活動結束後三日內將簽到表交院承辦人送學務處登錄。
六、活動承辦人：理學院周瑞星 分機65005 手機0920671764
本系學生，演練當日09:50請先至科四館門口集合，女學生以穿著長褲為宜，
演練完記得於學生學習護照認證專用簽到單簽到!
本系負責人：技佐 黃榮輝先生，分機65324</t>
        </is>
      </c>
      <c r="G3573" s="7" t="n"/>
      <c r="H3573" s="7" t="n"/>
      <c r="I3573" s="7" t="n"/>
      <c r="J3573" s="7" t="n"/>
      <c r="K3573" s="7" t="n"/>
      <c r="L3573" s="7" t="n"/>
      <c r="M3573" s="7" t="inlineStr">
        <is>
          <t>https://www.phy.ncu.edu.tw/news/%e7%90%86%e5%ad%b8%e9%99%a2%e4%b8%80%e9%9b%b6%e5%9b%9b%e5%b9%b4%e5%ba%a6%e6%b6%88%e9%98%b2%e6%bc%94%e7%b7%b4%ef%bc%9a1041124%e4%ba%8c1000/</t>
        </is>
      </c>
      <c r="N3573" s="7" t="inlineStr">
        <is>
          <t>吳菁穗</t>
        </is>
      </c>
    </row>
    <row r="3574" ht="183" customHeight="1">
      <c r="A3574" s="7">
        <f>TRUE()</f>
        <v/>
      </c>
      <c r="B3574" s="7" t="inlineStr">
        <is>
          <t>獎學金</t>
        </is>
      </c>
      <c r="C3574" s="7" t="n"/>
      <c r="D3574" s="14" t="n">
        <v>42313</v>
      </c>
      <c r="E3574" s="7" t="inlineStr">
        <is>
          <t>104學年度物理學系上詮光纖獎學金受理申請公告(更新受理時間)</t>
        </is>
      </c>
      <c r="F3574" s="9" t="inlineStr">
        <is>
          <t>申請對象：物理系學生(含大學部、碩士班、博士班、生物物理碩士班)
申請類別、名額、獎金：
1.補助學生出國交流獎助（研修或實驗）：每年15萬元整。獎助大學部、碩士生、博士生各一名，每人5萬元整。
2.補助學生出席國際會議：每年5萬元整。
3.研究傑出獎助：每年5萬元整。獲獎學生共五名，每人1萬元整。
4.清寒優秀學生獎助：每年5萬元整。成績優異(前一學年學業總平均70分以上，各科成績均及格)者，獲獎學生一名。
受理期間：
*11/6(五)開放申請
*3.研究傑出獎助&amp;4.清寒優秀學生獎助，申請截止日為12/11(五)，逾時不予受理。
申請方式:至本校獎學金申請系統填寫申請表，連同所需相關資料繳交系辦。
國立中央大學物理學系上詮光纖獎學金辦法、國立中央大學物理學系上詮光纖獎學金申請表</t>
        </is>
      </c>
      <c r="G3574" s="7" t="inlineStr">
        <is>
          <t>國立中央大學物理學系上詮光纖獎學金辦法</t>
        </is>
      </c>
      <c r="H3574" s="7" t="inlineStr">
        <is>
          <t>http://www.phy.ncu.edu.tw/wp-content/uploads/2015/11/國立中央大學物理學系上詮光纖獎學金辦法.pdf</t>
        </is>
      </c>
      <c r="I3574" s="7" t="inlineStr">
        <is>
          <t>國立中央大學物理學系上詮光纖獎學金申請表</t>
        </is>
      </c>
      <c r="J3574" s="7" t="inlineStr">
        <is>
          <t>http://www.phy.ncu.edu.tw/wp-content/uploads/2015/11/國立中央大學物理學系上詮光纖獎學金申請表.doc</t>
        </is>
      </c>
      <c r="K3574" s="7" t="n"/>
      <c r="L3574" s="7" t="n"/>
      <c r="M3574" s="7" t="inlineStr">
        <is>
          <t>https://www.phy.ncu.edu.tw/news/104%e5%ad%b8%e5%b9%b4%e5%ba%a6%e7%89%a9%e7%90%86%e5%ad%b8%e7%b3%bb%e4%b8%8a%e8%a9%ae%e5%85%89%e7%ba%96%e7%8d%8e%e5%ad%b8%e9%87%91%e5%8f%97%e7%90%86%e7%94%b3%e8%ab%8b%e5%85%ac%e5%91%8a/</t>
        </is>
      </c>
      <c r="N3574" s="7" t="inlineStr">
        <is>
          <t>許慧君</t>
        </is>
      </c>
    </row>
    <row r="3575" ht="131" customHeight="1">
      <c r="A3575" s="7">
        <f>TRUE()</f>
        <v/>
      </c>
      <c r="B3575" s="7" t="inlineStr">
        <is>
          <t>演講</t>
        </is>
      </c>
      <c r="C3575" s="7" t="n"/>
      <c r="D3575" s="14" t="n">
        <v>42313</v>
      </c>
      <c r="E3575" s="7" t="inlineStr">
        <is>
          <t>Colloquium20151110-Are there multi-quark hadrons?</t>
        </is>
      </c>
      <c r="F3575" s="9" t="inlineStr">
        <is>
          <t>Colloquium
Department of Physics, NCU
Are there multi-quark hadrons?
Speaker
鄭海揚教授 Prof. Cheng, Hai Yang
中央研究院物理研究所Institute of Physics, Academia Sinica
Date 2015.11.10(Tue)
Time 14:00
Place S4-625
「歡迎大學部同學參加，可獲得中大護照認證2小時」</t>
        </is>
      </c>
      <c r="G3575" s="7" t="n"/>
      <c r="H3575" s="7" t="n"/>
      <c r="I3575" s="7" t="n"/>
      <c r="J3575" s="7" t="n"/>
      <c r="K3575" s="7" t="n"/>
      <c r="L3575" s="7" t="n"/>
      <c r="M3575" s="7" t="inlineStr">
        <is>
          <t>https://www.phy.ncu.edu.tw/news/colloquium20151110-are-there-multi-quark-hadrons/</t>
        </is>
      </c>
      <c r="N3575" s="7" t="inlineStr">
        <is>
          <t>許慧君</t>
        </is>
      </c>
    </row>
    <row r="3576">
      <c r="A3576" s="7">
        <f>TRUE()</f>
        <v/>
      </c>
      <c r="B3576" s="7" t="inlineStr">
        <is>
          <t>招生</t>
        </is>
      </c>
      <c r="C3576" s="7" t="n"/>
      <c r="D3576" s="14" t="n">
        <v>42313</v>
      </c>
      <c r="E3576" s="7" t="inlineStr">
        <is>
          <t>學生逕行修讀物理系博士學位申請公告Direct Admission to a Doctoral Degree in Physics-104.11</t>
        </is>
      </c>
      <c r="F3576" s="7" t="inlineStr">
        <is>
          <t>學生逕行修讀物理系博士學位申請公告Direct Admission to a Doctoral Degree in Physics-104.11</t>
        </is>
      </c>
      <c r="G3576" s="7" t="inlineStr">
        <is>
          <t>學生逕行修讀物理系博士學位申請公告Direct Admission to a Doctoral Degree in Ph</t>
        </is>
      </c>
      <c r="H3576" s="7" t="inlineStr">
        <is>
          <t>http://www.phy.ncu.edu.tw/wp-content/uploads/2015/11/學生逕行修讀物理系博士學位申請公告Direct-Admission-to-a-Doctoral-Degree-in-Physics-104.11.pdf</t>
        </is>
      </c>
      <c r="I3576" s="7" t="n"/>
      <c r="J3576" s="7" t="n"/>
      <c r="K3576" s="7" t="n"/>
      <c r="L3576" s="7" t="n"/>
      <c r="M3576" s="7" t="inlineStr">
        <is>
          <t>https://www.phy.ncu.edu.tw/news/%e5%ad%b8%e7%94%9f%e9%80%95%e8%a1%8c%e4%bf%ae%e8%ae%80%e7%89%a9%e7%90%86%e7%b3%bb%e5%8d%9a%e5%a3%ab%e5%ad%b8%e4%bd%8d%e7%94%b3%e8%ab%8b%e5%85%ac%e5%91%8adirect-admission-to-a-doctoral-degree-in-physic/</t>
        </is>
      </c>
      <c r="N3576" s="7" t="inlineStr">
        <is>
          <t>許慧君</t>
        </is>
      </c>
    </row>
    <row r="3577" ht="53" customHeight="1">
      <c r="A3577" s="7">
        <f>TRUE()</f>
        <v/>
      </c>
      <c r="B3577" s="7" t="inlineStr">
        <is>
          <t>獎學金</t>
        </is>
      </c>
      <c r="C3577" s="7" t="n"/>
      <c r="D3577" s="14" t="n">
        <v>42312</v>
      </c>
      <c r="E3577" s="7" t="inlineStr">
        <is>
          <t>104學年度宏惠光電獎學金&amp;王立文女士獎學金得獎公告</t>
        </is>
      </c>
      <c r="F3577" s="9" t="inlineStr">
        <is>
          <t>宏惠光電獎學金得獎名單:物理三葉馥綺
宏惠光電獎學金辦法
王立文女士獎學金得獎名單:物理四夏于耀、物理四趙芩
王立文女士獎學金辦法</t>
        </is>
      </c>
      <c r="G3577" s="7" t="inlineStr">
        <is>
          <t>宏惠光電獎學金辦法</t>
        </is>
      </c>
      <c r="H3577" s="7" t="inlineStr">
        <is>
          <t>http://www.phy.ncu.edu.tw/wp-content/uploads/2015/09/%E5%AE%8F%E6%83%A0%E5%85%89%E9%9B%BB%E7%8D%8E%E5%AD%B8%E9%87%91%E7%94%B3%E8%AB%8B%E8%BE%A6%E6%B3%951021107%E6%9C%83%E8%AD%B0%E5%BE%8C%E4%BF%AE%E6%AD%A3.pdf</t>
        </is>
      </c>
      <c r="I3577" s="7" t="inlineStr">
        <is>
          <t>王立文女士獎學金辦法</t>
        </is>
      </c>
      <c r="J3577" s="7" t="inlineStr">
        <is>
          <t>http://www.phy.ncu.edu.tw/wp-content/uploads/2015/09/%E5%9C%8B%E7%AB%8B%E4%B8%AD%E5%A4%AE%E5%A4%A7%E5%AD%B8%E7%89%A9%E7%90%86%E5%AD%B8%E7%B3%BB%E7%8E%8B%E7%AB%8B%E6%96%87%E5%A5%B3%E5%A3%AB%E7%8D%8E%E5%AD%B8%E9%87%91%E8%BE%A6%E6%B3%95.pdf</t>
        </is>
      </c>
      <c r="K3577" s="7" t="n"/>
      <c r="L3577" s="7" t="n"/>
      <c r="M3577" s="7" t="inlineStr">
        <is>
          <t>https://www.phy.ncu.edu.tw/news/104%e5%ad%b8%e5%b9%b4%e5%ba%a6%e5%ae%8f%e6%83%a0%e5%85%89%e9%9b%bb%e7%8d%8e%e5%ad%b8%e9%87%91%e7%8e%8b%e7%ab%8b%e6%96%87%e5%a5%b3%e5%a3%ab%e7%8d%8e%e5%ad%b8%e9%87%91%e5%be%97%e7%8d%8e%e5%85%ac/</t>
        </is>
      </c>
      <c r="N3577" s="7" t="inlineStr">
        <is>
          <t>許慧君</t>
        </is>
      </c>
    </row>
    <row r="3578">
      <c r="A3578" s="7">
        <f>TRUE()</f>
        <v/>
      </c>
      <c r="B3578" s="7" t="inlineStr">
        <is>
          <t>其他</t>
        </is>
      </c>
      <c r="C3578" s="7" t="n"/>
      <c r="D3578" s="14" t="n">
        <v>42312</v>
      </c>
      <c r="E3578" s="7" t="inlineStr">
        <is>
          <t>失物招領公告1041104</t>
        </is>
      </c>
      <c r="F3578" s="7" t="inlineStr">
        <is>
          <t>失物招領1041104</t>
        </is>
      </c>
      <c r="G3578" s="7" t="inlineStr">
        <is>
          <t>失物招領1041104</t>
        </is>
      </c>
      <c r="H3578" s="7" t="inlineStr">
        <is>
          <t>http://www.phy.ncu.edu.tw/wp-content/uploads/2015/11/失物招領1041104.pdf</t>
        </is>
      </c>
      <c r="I3578" s="7" t="n"/>
      <c r="J3578" s="7" t="n"/>
      <c r="K3578" s="7" t="n"/>
      <c r="L3578" s="7" t="n"/>
      <c r="M3578" s="7" t="inlineStr">
        <is>
          <t>https://www.phy.ncu.edu.tw/news/%e5%a4%b1%e7%89%a9%e6%8b%9b%e9%a0%98%e5%85%ac%e5%91%8a1041104/</t>
        </is>
      </c>
      <c r="N3578" s="7" t="inlineStr">
        <is>
          <t>許慧君</t>
        </is>
      </c>
    </row>
    <row r="3579" ht="409.6" customHeight="1">
      <c r="A3579" s="7">
        <f>TRUE()</f>
        <v/>
      </c>
      <c r="B3579" s="7" t="inlineStr">
        <is>
          <t>演講</t>
        </is>
      </c>
      <c r="C3579" s="7" t="n"/>
      <c r="D3579" s="14" t="n">
        <v>42310</v>
      </c>
      <c r="E3579" s="7" t="inlineStr">
        <is>
          <t>Advanced Topics on Condensed Matter Physics-20151105</t>
        </is>
      </c>
      <c r="F3579" s="9" t="inlineStr">
        <is>
          <t>凝態物理專題演講
Advanced Topics on Condensed Matter Physics
Department of Physics, NCU
Phonon Calculation Within Density Functional Perturbation Theory (DFPT)
Speaker
Icuk Setiyawati, PHD student
Department of Physics, National Central University
Date  2015.11.5 (Thur) 
Time  14:00
Place  S4-625
Abstract:
The lattice vibrations so called as the phonon commonly calculated within
Density Functional Theory via Interatomic Force Constants (IFC): Frozen-phonon technique (finite differentiation of forces), Density Functional Perturbation Theory (direct calculation of second order derivatives of the energy), and alternative methods non IFCs, the so called Molecular Dynamics where the phonon spectra can be extracted from MD runs via Fourier Transform of the velocity-velocity autocorrelation function. In this talk, I will focus on DFPT method. In the first part, I will explain the basic idea of the phonon calculation from diatomic linear chain
model, and in the second part I will explain how the perturbation theory take part in phonon calculation within DFPT methods. Lastly, I will explain the properties we can get from phonon calculation and how this phonon calculation is used in my current research.
 ----------------------------------------------------------------------------------------------------------------------------------------------
METADYNAMICS: FREE ENERGY RECONSTRUCTION &amp; CONFORMATION SEARCH IN NANOMETALLIC GOLD CLUSTERS 
Speaker
Lim Chong Chiat, M.Sc. Student
Department of Physics, National Central University
Date  2015.11.05 (Thur)
Time  15:00
Place  S4-625
Abstract:
On the nanoscale, gold clusters possess different physical and chemical properties compared with their bulk counterparts, as a consequence of its electronic structure and the extremely small dimensions. Concerning the nano-sized gold particle has wide industrial applications, the description of its conformational space is a fundamental issue. Metadynamics, which is molecular-dynamics-based, is a powerful technique for enhancing specific configurational sampling as a function of collective variables. In this presentation, I give an introduction to nanoscale gold particles, and describe how the metadynamics is used to study this system, along with its related concepts.</t>
        </is>
      </c>
      <c r="G3579" s="7" t="n"/>
      <c r="H3579" s="7" t="n"/>
      <c r="I3579" s="7" t="n"/>
      <c r="J3579" s="7" t="n"/>
      <c r="K3579" s="7" t="n"/>
      <c r="L3579" s="7" t="n"/>
      <c r="M3579" s="7" t="inlineStr">
        <is>
          <t>https://www.phy.ncu.edu.tw/news/advanced-topics-on-condensed-matter-physics-20151105/</t>
        </is>
      </c>
      <c r="N3579" s="7" t="inlineStr">
        <is>
          <t>許慧君</t>
        </is>
      </c>
    </row>
    <row r="3580">
      <c r="A3580" s="7">
        <f>TRUE()</f>
        <v/>
      </c>
      <c r="B3580" s="7" t="inlineStr">
        <is>
          <t>其他</t>
        </is>
      </c>
      <c r="C3580" s="7" t="n"/>
      <c r="D3580" s="14" t="n">
        <v>42306</v>
      </c>
      <c r="E3580" s="7" t="inlineStr">
        <is>
          <t>「104學年度碩一新生英文能力鑑定考試」試場分配表</t>
        </is>
      </c>
      <c r="F3580" s="7" t="inlineStr">
        <is>
          <t>http://pdc.adm.ncu.edu.tw/postM/post/adm/1041029_1.pdf</t>
        </is>
      </c>
      <c r="G3580" s="7" t="inlineStr">
        <is>
          <t>http://pdc.adm.ncu.edu.tw/postM/post/adm/1041029_1.pdf</t>
        </is>
      </c>
      <c r="H3580" s="7" t="inlineStr">
        <is>
          <t>http://pdc.adm.ncu.edu.tw/postM/post/adm/1041029_1.pdf</t>
        </is>
      </c>
      <c r="I3580" s="7" t="n"/>
      <c r="J3580" s="7" t="n"/>
      <c r="K3580" s="7" t="n"/>
      <c r="L3580" s="7" t="n"/>
      <c r="M3580" s="7" t="inlineStr">
        <is>
          <t>https://www.phy.ncu.edu.tw/news/%e3%80%8c104%e5%ad%b8%e5%b9%b4%e5%ba%a6%e7%a2%a9%e4%b8%80%e6%96%b0%e7%94%9f%e8%8b%b1%e6%96%87%e8%83%bd%e5%8a%9b%e9%91%91%e5%ae%9a%e8%80%83%e8%a9%a6%e3%80%8d%e8%a9%a6%e5%a0%b4%e5%88%86%e9%85%8d/</t>
        </is>
      </c>
      <c r="N3580" s="7" t="inlineStr">
        <is>
          <t>許慧君</t>
        </is>
      </c>
    </row>
    <row r="3581" ht="144" customHeight="1">
      <c r="A3581" s="7">
        <f>TRUE()</f>
        <v/>
      </c>
      <c r="B3581" s="7" t="inlineStr">
        <is>
          <t>演講</t>
        </is>
      </c>
      <c r="C3581" s="7" t="n"/>
      <c r="D3581" s="14" t="n">
        <v>42305</v>
      </c>
      <c r="E3581" s="7" t="inlineStr">
        <is>
          <t>Colloquium20151103-Graphene: Production, Properties, and Applications</t>
        </is>
      </c>
      <c r="F3581" s="9" t="inlineStr">
        <is>
          <t>Colloquium
Department of Physics, NCU
Graphene: Production, Properties, and Applications
Speaker
張博增教授 (Prof. Jang Bor Zeng)
Wright State University, Dayton, Ohio, USA
CEO and Co-Founder, Nanotek Instruments, Inc, &amp; Angstron Materials, Inc.
Date 2015.11.03(Tue)
Time 14:00
Place S4-625
「歡迎大學部同學參加，可獲得中大護照認證2小時」</t>
        </is>
      </c>
      <c r="G3581" s="7" t="n"/>
      <c r="H3581" s="7" t="n"/>
      <c r="I3581" s="7" t="n"/>
      <c r="J3581" s="7" t="n"/>
      <c r="K3581" s="7" t="n"/>
      <c r="L3581" s="7" t="n"/>
      <c r="M3581" s="7" t="inlineStr">
        <is>
          <t>https://www.phy.ncu.edu.tw/news/colloquium20151103-graphene-production-properties-and-applications/</t>
        </is>
      </c>
      <c r="N3581" s="7" t="inlineStr">
        <is>
          <t>許慧君</t>
        </is>
      </c>
    </row>
    <row r="3582" ht="157" customHeight="1">
      <c r="A3582" s="7">
        <f>TRUE()</f>
        <v/>
      </c>
      <c r="B3582" s="7" t="inlineStr">
        <is>
          <t>招生</t>
        </is>
      </c>
      <c r="C3582" s="7" t="n"/>
      <c r="D3582" s="14" t="n">
        <v>42299</v>
      </c>
      <c r="E3582" s="7" t="inlineStr">
        <is>
          <t>105學年度研究所甄試-物理系碩士班&amp;生物物理碩士班-初試審查結果</t>
        </is>
      </c>
      <c r="F3582" s="9" t="inlineStr">
        <is>
          <t>可參加複試名單詳複試報到時間表
 105碩甄複試報到時間表-物理系碩士班
 105碩甄複試時間表-生物物理碩士班
複試方式與注意事項詳見初審通知
  105甄試初審通知-物理系碩士班-初審通過
  105甄試初審通知-生物物理碩士班-初審通過
初試審查結果文件已於10/22以限時掛號郵寄至通訊地址
(如10/27尚未收到文件，請來信corona@ncu.edu.tw查詢,信件請務必註明准考證號碼&amp;姓名)
初試直接錄取者收到文件:直接錄取通知書(初試成績單將於11/11放榜後統一寄發)
可參加複試者收到文件:初試成績單、複試通知函、複試報到時間表、交通資訊
初試未通過者收到文件:初試成績單</t>
        </is>
      </c>
      <c r="G3582" s="7" t="inlineStr">
        <is>
          <t>105碩甄複試報到時間表-物理系碩士班</t>
        </is>
      </c>
      <c r="H3582" s="7" t="inlineStr">
        <is>
          <t>http://www.phy.ncu.edu.tw/wp-content/uploads/2015/10/105碩甄複試報到時間表-物理系碩士班.pdf</t>
        </is>
      </c>
      <c r="I3582" s="7" t="inlineStr">
        <is>
          <t>105碩甄複試時間表-生物物理碩士班</t>
        </is>
      </c>
      <c r="J3582" s="7" t="inlineStr">
        <is>
          <t>http://www.phy.ncu.edu.tw/wp-content/uploads/2015/10/105碩甄複試時間表-生物物理碩士班.pdf</t>
        </is>
      </c>
      <c r="K3582" s="7" t="inlineStr">
        <is>
          <t>105甄試初審通知-物理系碩士班-初審通過</t>
        </is>
      </c>
      <c r="L3582" s="7" t="inlineStr">
        <is>
          <t>http://www.phy.ncu.edu.tw/wp-content/uploads/2015/10/105甄試初審通知-物理系碩士班-初審通過.pdf</t>
        </is>
      </c>
      <c r="M3582" s="7" t="inlineStr">
        <is>
          <t>https://www.phy.ncu.edu.tw/news/105%e5%ad%b8%e5%b9%b4%e5%ba%a6%e7%a0%94%e7%a9%b6%e6%89%80%e7%94%84%e8%a9%a6-%e7%89%a9%e7%90%86%e7%b3%bb%e7%a2%a9%e5%a3%ab%e7%8f%ad%e7%94%9f%e7%89%a9%e7%89%a9%e7%90%86%e7%a2%a9%e5%a3%ab%e7%8f%ad/</t>
        </is>
      </c>
      <c r="N3582" s="7" t="inlineStr">
        <is>
          <t>許慧君</t>
        </is>
      </c>
    </row>
    <row r="3583" ht="131" customHeight="1">
      <c r="A3583" s="7">
        <f>TRUE()</f>
        <v/>
      </c>
      <c r="B3583" s="7" t="inlineStr">
        <is>
          <t>演講</t>
        </is>
      </c>
      <c r="C3583" s="7" t="n"/>
      <c r="D3583" s="14" t="n">
        <v>42298</v>
      </c>
      <c r="E3583" s="7" t="inlineStr">
        <is>
          <t>Colloquium20151027-Density functional theory, its application, and coding self</t>
        </is>
      </c>
      <c r="F3583" s="9" t="inlineStr">
        <is>
          <t>Colloquium
Department of Physics, NCU
Density functional theory, its application, and coding self
Speaker
任中元教授(Chung-Yuan Ren)
高雄師範大學物理系(Dept. of Physics, NKNU)
Date 2015.10.27(Tue)
Time 14:00
Place S4-625
「歡迎大學部同學參加，可獲得中大護照認證2小時」</t>
        </is>
      </c>
      <c r="G3583" s="7" t="n"/>
      <c r="H3583" s="7" t="n"/>
      <c r="I3583" s="7" t="n"/>
      <c r="J3583" s="7" t="n"/>
      <c r="K3583" s="7" t="n"/>
      <c r="L3583" s="7" t="n"/>
      <c r="M3583" s="7" t="inlineStr">
        <is>
          <t>https://www.phy.ncu.edu.tw/news/colloquium20151027-density-functional-theory-its-application-and-coding-self/</t>
        </is>
      </c>
      <c r="N3583" s="7" t="inlineStr">
        <is>
          <t>許慧君</t>
        </is>
      </c>
    </row>
    <row r="3584" ht="409.6" customHeight="1">
      <c r="A3584" s="7">
        <f>TRUE()</f>
        <v/>
      </c>
      <c r="B3584" s="7" t="inlineStr">
        <is>
          <t>演講</t>
        </is>
      </c>
      <c r="C3584" s="7" t="n"/>
      <c r="D3584" s="14" t="n">
        <v>42296</v>
      </c>
      <c r="E3584" s="7" t="inlineStr">
        <is>
          <t>Advanced Topics on Condensed Matter Physics-20151022-Least-Action Principle in Analyzing Mass Spectra of Virus Capsids, Biomarkers Finding of Mycobacterium Tuberculosis Complex, and Plasma for Charge Creation of Bacteria Particles</t>
        </is>
      </c>
      <c r="F3584" s="9" t="inlineStr">
        <is>
          <t>凝態物理專題演講
Advanced Topics on Condensed Matter Physics
Department of Physics, NCU
Least-Action Principle in Analyzing Mass Spectra of Virus Capsids, Biomarkers Finding of Mycobacterium Tuberculosis Complex, and Plasma for Charge Creation of Bacteria Particles
Speaker
Prof. Wen-Ping Peng
Department of Physics, National Dong Hwa University
Date  2015.10.22 (Thur) 
Time  14:00
Place  S4-625
Abstract:
In this talk, first I will address the action principle, S=, can be adopted to analyze complicated biological mass spectra, such as virus capsids. We constructed a minimum standard deviation theory to correctly assign charges of virus capsids and developed a game-theory-based search engine to define the boundaries of complicated electrospray mass spectra [1, 2]. Second, with nanodiamond nanotechnology and matrix-assisted laser desorption ionization (MALDI) time-of-flight (TOF) mass spectrometry technique, we found an early secreted cell filtrate protein 10 (CFP-10) could be treated as a biomarker of mycobacterium tuberculosis complex (MTC) [3, 4]. We confirmed that by detecting the singly charged species of CFP-10 antigen, the sensitivity and the specificity of MTC samples could reach 97.4% and 100%. This indicates CFP-10 antigen can be used as an early diagnosis biomarker in clinical practice. Finally, I will report for the first time that a laser-induced acoustic desorption plasma (LIADP) ion source can allow ionization of intact bacteria particles and gain charges. By combining charge detection quadrupole ion trap mass spectrometer (CD-QIT MS), the physical quantities of mass-to-charge ratio and charge of bacteria can be measured with high speed [5, 6]. This setup has potential to measure dangerous bacteria with safety.
References:
1.Tseng, Y. H.; Uetrecht, C.; Heck, A. J. R.; Peng, W. P.: Interpreting the Charge State Assignment in Electrospray Mass Spectra of Bioparticles. Anal. Chem. 2011, 83, 1960-1968.
2.Tseng, Y.-H.; Uetrecht, C.; Yang, S.-C.; Barendregt, A.; Heck, A. J. R.; Peng, W.-P.: Game-Theory-Based Search Engine to Automate the Mass Assignment in Complex Native Electrospray Mass Spectra. Anal. Chem. 2013, 85, 11275-11283.
3.Soo, P.-C.; Kung, C.-J.; Horng, Y.-T.; Chang, K.-C.; Lee, J.-J.; Peng, W.-P.: Detonation Nanodiamonds for Rapid Detection of Clinical Isolates of Mycobacterium tuberculosis Complex in Broth Culture Media. Anal. Chem. 2012, 84, 7972-7978.
4.Soo, P.-C.; Horng, Y.-T.; Chen, A.-T.; Yang, S.-C.; Chang, K.-C.; Lee, J.-J.; Peng, W.-P.: Validation of nanodiamond-extracted CFP-10 antigen as a biomarker in clinical isolates of Mycobacterium tuberculosis complex in broth culture media. Tuberculosis 95, 620-624.
5.Peng, W. P.; Lin, H. C.; Lin, H. H.; Chu, M.; Yu, A. L.; Chang, H. C.; Chen, C. H.: Charge-monitoring laser-induced acoustic desorption mass spectrometry for cell and microparticle mass distribution measurement. Angew Chem Int Edit 2007, 46, 3865-3869.
6.Peng, W.-P.; Yang, Y.-C.; Kang, M.-W.; Lee, Y. T.; Chang, H.-C.: Mea…（內容過長截斷，完整內容見原始連結）</t>
        </is>
      </c>
      <c r="G3584" s="7" t="n"/>
      <c r="H3584" s="7" t="n"/>
      <c r="I3584" s="7" t="n"/>
      <c r="J3584" s="7" t="n"/>
      <c r="K3584" s="7" t="n"/>
      <c r="L3584" s="7" t="n"/>
      <c r="M3584" s="7" t="inlineStr">
        <is>
          <t>https://www.phy.ncu.edu.tw/news/advanced-topics-on-condensed-matter-physics-20151022-least-action-principle-in-analyzing-mass-spectra-of-virus-capsids-biomarkers-finding-of-mycobacterium-tuberculosis-complex-and-plasma-for-charge/</t>
        </is>
      </c>
      <c r="N3584" s="7" t="inlineStr">
        <is>
          <t>許慧君</t>
        </is>
      </c>
    </row>
    <row r="3585">
      <c r="A3585" s="7">
        <f>TRUE()</f>
        <v/>
      </c>
      <c r="B3585" s="7" t="inlineStr">
        <is>
          <t>研討會</t>
        </is>
      </c>
      <c r="C3585" s="7" t="n"/>
      <c r="D3585" s="14" t="n">
        <v>42292</v>
      </c>
      <c r="E3585" s="7" t="inlineStr">
        <is>
          <t>2016中華民國物理年會Annual Meeting of the Physical Society of Republic of China , 2016</t>
        </is>
      </c>
      <c r="F3585" s="7" t="inlineStr">
        <is>
          <t>http://psroc2016.conf.tw/</t>
        </is>
      </c>
      <c r="G3585" s="7" t="inlineStr">
        <is>
          <t>http://psroc2016.conf.tw/</t>
        </is>
      </c>
      <c r="H3585" s="7" t="inlineStr">
        <is>
          <t>http://psroc2016.conf.tw/</t>
        </is>
      </c>
      <c r="I3585" s="7" t="n"/>
      <c r="J3585" s="7" t="n"/>
      <c r="K3585" s="7" t="n"/>
      <c r="L3585" s="7" t="n"/>
      <c r="M3585" s="7" t="inlineStr">
        <is>
          <t>https://www.phy.ncu.edu.tw/news/2016%e4%b8%ad%e8%8f%af%e6%b0%91%e5%9c%8b%e7%89%a9%e7%90%86%e5%b9%b4%e6%9c%83annual-meeting-of-the-physical-society-of-republic-of-china-2016/</t>
        </is>
      </c>
      <c r="N3585" s="7" t="inlineStr">
        <is>
          <t>許慧君</t>
        </is>
      </c>
    </row>
    <row r="3586" ht="79" customHeight="1">
      <c r="A3586" s="7">
        <f>TRUE()</f>
        <v/>
      </c>
      <c r="B3586" s="7" t="inlineStr">
        <is>
          <t>其他</t>
        </is>
      </c>
      <c r="C3586" s="7" t="n"/>
      <c r="D3586" s="14" t="n">
        <v>42291</v>
      </c>
      <c r="E3586" s="7" t="inlineStr">
        <is>
          <t>1041020七樓717讀書室暫停開放</t>
        </is>
      </c>
      <c r="F3586" s="9" t="inlineStr">
        <is>
          <t>七樓717讀書室暫停開放
10/20(二)0830-1200 讀書室暫停開放
公共讀書區、書櫃沙發區、儲物櫃上方，請勿堆放私人物品，否則一律清除丟棄，謝謝合作!       
l前次清理之物品放置於白板下方桌上，請盡速領取。
l請多加利用儲物櫃存放私人物品!</t>
        </is>
      </c>
      <c r="G3586" s="7" t="n"/>
      <c r="H3586" s="7" t="n"/>
      <c r="I3586" s="7" t="n"/>
      <c r="J3586" s="7" t="n"/>
      <c r="K3586" s="7" t="n"/>
      <c r="L3586" s="7" t="n"/>
      <c r="M3586" s="7" t="inlineStr">
        <is>
          <t>https://www.phy.ncu.edu.tw/news/1041020%e4%b8%83%e6%a8%93717%e8%ae%80%e6%9b%b8%e5%ae%a4%e6%9a%ab%e5%81%9c%e9%96%8b%e6%94%be/</t>
        </is>
      </c>
      <c r="N3586" s="7" t="inlineStr">
        <is>
          <t>許慧君</t>
        </is>
      </c>
    </row>
    <row r="3587" ht="144" customHeight="1">
      <c r="A3587" s="7">
        <f>TRUE()</f>
        <v/>
      </c>
      <c r="B3587" s="7" t="inlineStr">
        <is>
          <t>演講</t>
        </is>
      </c>
      <c r="C3587" s="7" t="n"/>
      <c r="D3587" s="14" t="n">
        <v>42291</v>
      </c>
      <c r="E3587" s="7" t="inlineStr">
        <is>
          <t>Colloquium20151020-Electrodynamic coupling processes in the solar-terrestrial environment</t>
        </is>
      </c>
      <c r="F3587" s="9" t="inlineStr">
        <is>
          <t>Colloquium
Department of Physics, NCU
Electrodynamic coupling processes in the solar-terrestrial environment
Speaker
李羅權院士(Academician Lou-Chuang Lee)
中央研究院地球物理所所長
(Director, Institute of Earth Sciences, Academia Sinica)
Date 2015.10.20(Tue)
Time 14:00
Place S4-625
「歡迎大學部同學參加，可獲得中大護照認證2小時」</t>
        </is>
      </c>
      <c r="G3587" s="7" t="n"/>
      <c r="H3587" s="7" t="n"/>
      <c r="I3587" s="7" t="n"/>
      <c r="J3587" s="7" t="n"/>
      <c r="K3587" s="7" t="n"/>
      <c r="L3587" s="7" t="n"/>
      <c r="M3587" s="7" t="inlineStr">
        <is>
          <t>https://www.phy.ncu.edu.tw/news/colloquium20151020-electrodynamic-coupling-processes-in-the-solar-terrestrial-environment/</t>
        </is>
      </c>
      <c r="N3587" s="7" t="inlineStr">
        <is>
          <t>許慧君</t>
        </is>
      </c>
    </row>
    <row r="3588" ht="209" customHeight="1">
      <c r="A3588" s="7">
        <f>TRUE()</f>
        <v/>
      </c>
      <c r="B3588" s="7" t="inlineStr">
        <is>
          <t>其他</t>
        </is>
      </c>
      <c r="C3588" s="7" t="n"/>
      <c r="D3588" s="14" t="n">
        <v>42290</v>
      </c>
      <c r="E3588" s="7" t="inlineStr">
        <is>
          <t>2015理學院師生同仁歌唱暨表演賽—物理系初賽暨理學院觀賽報名</t>
        </is>
      </c>
      <c r="F3588" s="9" t="inlineStr">
        <is>
          <t>主旨：理學院擬於11/20（五）下午5:50，於大講堂辦理本院師生暨中大壢中歌唱表演賽，比賽分學生組與教職員組
受理報名：
有意參加者比賽者請於10/20(二)前 ; 觀賽者請於10/28(三)前回復系辦劉小姐（或email:ncu5300@ncu.edu.tw）如下資訊
A.物理系初賽報名～
--&gt;請回覆：姓名、年級、學號、手機、email、參賽歌曲((寫出：原唱者、Key音調、自備卡拉帶等相關備註))或直接 下載報名            表email回傳。下載『個人資料暨版權同意書』印出填寫簽名後繳交系辦。
--&gt;初賽日期10/20(二)後再行通知 ; 報名人數如未超過3組，則不先辦理初賽，直接報名11/20理學院歌唱比賽。
B. 報名觀賽～
請回覆：系級、學號、姓名
PS:第一名獎金新台幣三仟元、第二名獎金新台幣二仟伍佰元、第三名獎金新台幣二仟元、第四名獎金一仟伍佰元、佳作3名獎金          500元之等值獎品。
附件2_個人資料暨版權同意書 2015_理學院暨中大壢中歌唱大賽報名表</t>
        </is>
      </c>
      <c r="G3588" s="7" t="inlineStr">
        <is>
          <t>附件2_個人資料暨版權同意書</t>
        </is>
      </c>
      <c r="H3588" s="7" t="inlineStr">
        <is>
          <t>http://www.phy.ncu.edu.tw/wp-content/uploads/2015/10/附件2_個人資料暨版權同意書.doc</t>
        </is>
      </c>
      <c r="I3588" s="7" t="inlineStr">
        <is>
          <t>2015_理學院暨中大壢中歌唱大賽報名表</t>
        </is>
      </c>
      <c r="J3588" s="7" t="inlineStr">
        <is>
          <t>http://www.phy.ncu.edu.tw/wp-content/uploads/2015/10/2015_理學院暨中大壢中歌唱大賽報名表1.doc</t>
        </is>
      </c>
      <c r="K3588" s="7" t="n"/>
      <c r="L3588" s="7" t="n"/>
      <c r="M3588" s="7" t="inlineStr">
        <is>
          <t>https://www.phy.ncu.edu.tw/news/2015%e7%90%86%e5%ad%b8%e9%99%a2%e5%b8%ab%e7%94%9f%e5%90%8c%e4%bb%81%e6%ad%8c%e5%94%b1%e6%9a%a8%e8%a1%a8%e6%bc%94%e8%b3%bd-%e7%89%a9%e7%90%86%e7%b3%bb%e5%88%9d%e8%b3%bd%e6%9a%a8%e7%90%86/</t>
        </is>
      </c>
      <c r="N3588" s="7" t="inlineStr">
        <is>
          <t>劉怡貞</t>
        </is>
      </c>
    </row>
    <row r="3589" ht="297" customHeight="1">
      <c r="A3589" s="7">
        <f>TRUE()</f>
        <v/>
      </c>
      <c r="B3589" s="7" t="inlineStr">
        <is>
          <t>演講</t>
        </is>
      </c>
      <c r="C3589" s="7" t="n"/>
      <c r="D3589" s="14" t="n">
        <v>42289</v>
      </c>
      <c r="E3589" s="7" t="inlineStr">
        <is>
          <t>Advanced Topics on Condensed Matter Physics-20151015-Neutron scattering investigations of complex magnetic transitions in type-II multiferroic Co3TeO6</t>
        </is>
      </c>
      <c r="F3589" s="9" t="inlineStr">
        <is>
          <t>凝態物理專題演講
Advanced Topics on Condensed Matter Physics
Department of Physics, NCU
Neutron scattering investigations of complex magnetic transitions in type-II multiferroic Co3TeO6
Speaker
Dr. Chi-Hung Lee (李其紘) (post-doctoral fellow)
Department of Physics, National Central University
Date  2015.10.15 (Thur)
Time  14:00
Place  S4-625
Abstract:
Multiferroic is the term used to indicate the phenomenon where ferroelectricity and magnetic ordering coexist. For conventional (type-I) multiferroics the two types of order are associated with different atoms, with a weak interaction between the two order parameters. For type-II multiferroics, on the other hand, the ferroelectric displacements interact strongly with the magnetic order parameters. Understanding the nature of this coupling is a primary motivation for investigating these materials both for fundamental purposes and to enable the tailoring of materials properties and designing devices with the necessary magnetoelectric (ME) coupling for spintronics applications. In this study, I focused on the observations and explanations of a strong interplay between the order parameters of ferroelectricity and magnetic order in cobalt tellurate Co3TeO6. We find Co3TeO6 to be a type-II multiferroic.</t>
        </is>
      </c>
      <c r="G3589" s="7" t="n"/>
      <c r="H3589" s="7" t="n"/>
      <c r="I3589" s="7" t="n"/>
      <c r="J3589" s="7" t="n"/>
      <c r="K3589" s="7" t="n"/>
      <c r="L3589" s="7" t="n"/>
      <c r="M3589" s="7" t="inlineStr">
        <is>
          <t>https://www.phy.ncu.edu.tw/news/advanced-topics-on-condensed-matter-physics-20151015-neutron-scattering-investigations-of-complex-magnetic-transitions-in-type-ii-multiferroic-co3teo6/</t>
        </is>
      </c>
      <c r="N3589" s="7" t="inlineStr">
        <is>
          <t>許慧君</t>
        </is>
      </c>
    </row>
    <row r="3590" ht="131" customHeight="1">
      <c r="A3590" s="7">
        <f>TRUE()</f>
        <v/>
      </c>
      <c r="B3590" s="7" t="inlineStr">
        <is>
          <t>演講</t>
        </is>
      </c>
      <c r="C3590" s="7" t="n"/>
      <c r="D3590" s="14" t="n">
        <v>42284</v>
      </c>
      <c r="E3590" s="7" t="inlineStr">
        <is>
          <t>Colloquium20151013-Conceiving the future of optical microscopy</t>
        </is>
      </c>
      <c r="F3590" s="9" t="inlineStr">
        <is>
          <t>Colloquium
Department of Physics, NCU
Conceiving the future of optical microscopy
Speaker
高甫仁(Fu-Jen Kao)教授
陽明大學生醫光電所(Institute of Biophotonics, NYMU)
Date 2015.10.13(Tue)
Time 14:00
Place S4-625
「歡迎大學部同學參加，可獲得中大護照認證2小時」</t>
        </is>
      </c>
      <c r="G3590" s="7" t="n"/>
      <c r="H3590" s="7" t="n"/>
      <c r="I3590" s="7" t="n"/>
      <c r="J3590" s="7" t="n"/>
      <c r="K3590" s="7" t="n"/>
      <c r="L3590" s="7" t="n"/>
      <c r="M3590" s="7" t="inlineStr">
        <is>
          <t>https://www.phy.ncu.edu.tw/news/colloquium20151013-conceiving-the-future-of-optical-microscopy/</t>
        </is>
      </c>
      <c r="N3590" s="7" t="inlineStr">
        <is>
          <t>許慧君</t>
        </is>
      </c>
    </row>
    <row r="3591">
      <c r="A3591" s="7">
        <f>TRUE()</f>
        <v/>
      </c>
      <c r="B3591" s="7" t="inlineStr">
        <is>
          <t>研討會</t>
        </is>
      </c>
      <c r="C3591" s="7" t="n"/>
      <c r="D3591" s="14" t="n">
        <v>42283</v>
      </c>
      <c r="E3591" s="7" t="inlineStr">
        <is>
          <t>2015 物理與化學女性學者聯合研討會</t>
        </is>
      </c>
      <c r="F3591" s="7" t="inlineStr">
        <is>
          <t>2015 物理與化學女性學者聯合研討會</t>
        </is>
      </c>
      <c r="G3591" s="7" t="inlineStr">
        <is>
          <t>2015 物理與化學女性學者聯合研討會</t>
        </is>
      </c>
      <c r="H3591" s="7" t="inlineStr">
        <is>
          <t>http://prpc.phys.nthu.edu.tw/conference/signup.php?id=85</t>
        </is>
      </c>
      <c r="I3591" s="7" t="n"/>
      <c r="J3591" s="7" t="n"/>
      <c r="K3591" s="7" t="n"/>
      <c r="L3591" s="7" t="n"/>
      <c r="M3591" s="7" t="inlineStr">
        <is>
          <t>https://www.phy.ncu.edu.tw/news/2015-%e7%89%a9%e7%90%86%e8%88%87%e5%8c%96%e5%ad%b8%e5%a5%b3%e6%80%a7%e5%ad%b8%e8%80%85%e8%81%af%e5%90%88%e7%a0%94%e8%a8%8e%e6%9c%83/</t>
        </is>
      </c>
      <c r="N3591" s="7" t="inlineStr">
        <is>
          <t>許慧君</t>
        </is>
      </c>
    </row>
    <row r="3592" ht="53" customHeight="1">
      <c r="A3592" s="7">
        <f>TRUE()</f>
        <v/>
      </c>
      <c r="B3592" s="7" t="inlineStr">
        <is>
          <t>其他</t>
        </is>
      </c>
      <c r="C3592" s="7" t="n"/>
      <c r="D3592" s="14" t="n">
        <v>42282</v>
      </c>
      <c r="E3592" s="7" t="inlineStr">
        <is>
          <t>10/5物理數學停課公告</t>
        </is>
      </c>
      <c r="F3592" s="9" t="inlineStr">
        <is>
          <t>10/5(一)13:00-15:00 停課一次
 PH3029*-物理數學I(唐毓慧)
補課時間
10/08(四)、10/15(四)11:00-12:00</t>
        </is>
      </c>
      <c r="G3592" s="7" t="n"/>
      <c r="H3592" s="7" t="n"/>
      <c r="I3592" s="7" t="n"/>
      <c r="J3592" s="7" t="n"/>
      <c r="K3592" s="7" t="n"/>
      <c r="L3592" s="7" t="n"/>
      <c r="M3592" s="7" t="inlineStr">
        <is>
          <t>https://www.phy.ncu.edu.tw/news/105%e7%89%a9%e7%90%86%e6%95%b8%e5%ad%b8%e5%81%9c%e8%aa%b2%e5%85%ac%e5%91%8a/</t>
        </is>
      </c>
      <c r="N3592" s="7" t="inlineStr">
        <is>
          <t>許慧君</t>
        </is>
      </c>
    </row>
    <row r="3593" ht="79" customHeight="1">
      <c r="A3593" s="7">
        <f>TRUE()</f>
        <v/>
      </c>
      <c r="B3593" s="7" t="inlineStr">
        <is>
          <t>其他</t>
        </is>
      </c>
      <c r="C3593" s="7" t="n"/>
      <c r="D3593" s="14" t="n">
        <v>42279</v>
      </c>
      <c r="E3593" s="7" t="inlineStr">
        <is>
          <t>104 學年度碩一新生英文能力鑑定考試  Notice of English Proficiency Test for New Master Degree Students</t>
        </is>
      </c>
      <c r="F3593" s="9" t="inlineStr">
        <is>
          <t>104 學年度碩一新生英文能力鑑定考試
Notice of English Proficiency Test for New Master Degree Students
應考名單The List of exam takers
「應考須知」： http://pdc.adm.ncu.edu.tw/postM/post/adm/20151002_1.pdf
Notice of English Proficiency Test： http://pdc.adm.ncu.edu.tw/epostM/post/adm/20151002-2.pdf</t>
        </is>
      </c>
      <c r="G3593" s="7" t="inlineStr">
        <is>
          <t>應考名單The List of exam takers</t>
        </is>
      </c>
      <c r="H3593" s="7" t="inlineStr">
        <is>
          <t>http://www.phy.ncu.edu.tw/wp-content/uploads/2015/10/應考名單The-List-of-exam-takers.pdf</t>
        </is>
      </c>
      <c r="I3593" s="7" t="inlineStr">
        <is>
          <t>http://pdc.adm.ncu.edu.tw/postM/post/adm/20151002_1.pdf</t>
        </is>
      </c>
      <c r="J3593" s="7" t="inlineStr">
        <is>
          <t>http://pdc.adm.ncu.edu.tw/postM/post/adm/20151002_1.pdf</t>
        </is>
      </c>
      <c r="K3593" s="7" t="inlineStr">
        <is>
          <t>http://pdc.adm.ncu.edu.tw/epostM/post/adm/20151002-2.pdf</t>
        </is>
      </c>
      <c r="L3593" s="7" t="inlineStr">
        <is>
          <t>http://pdc.adm.ncu.edu.tw/epostM/post/adm/20151002-2.pdf</t>
        </is>
      </c>
      <c r="M3593" s="7" t="inlineStr">
        <is>
          <t>https://www.phy.ncu.edu.tw/news/104-%e5%ad%b8%ef%a6%8e%ef%a8%81%e7%a2%a9%e4%b8%80%e6%96%b0%e7%94%9f%e8%8b%b1%e6%96%87%e8%83%bd%ef%a6%8a%e9%91%91%e5%ae%9a%e8%80%83%e8%a9%a6-notice-of-english-proficiency-test-for-new-master-degree-st/</t>
        </is>
      </c>
      <c r="N3593" s="7" t="inlineStr">
        <is>
          <t>許慧君</t>
        </is>
      </c>
    </row>
    <row r="3594" ht="297" customHeight="1">
      <c r="A3594" s="7">
        <f>TRUE()</f>
        <v/>
      </c>
      <c r="B3594" s="7" t="inlineStr">
        <is>
          <t>演講</t>
        </is>
      </c>
      <c r="C3594" s="7" t="n"/>
      <c r="D3594" s="14" t="n">
        <v>42279</v>
      </c>
      <c r="E3594" s="7" t="inlineStr">
        <is>
          <t>Advanced Topics on Condensed Matter Physics-20151008-Structural and magnetic properties of AgCu nanoclusters</t>
        </is>
      </c>
      <c r="F3594" s="9" t="inlineStr">
        <is>
          <t>凝態物理專題演講
Advanced Topics on Condensed Matter Physics
Department of Physics, NCU
Structural and magnetic properties of AgCu nanoclusters
Speaker
Peter Yen(顏聰文), NCU Ph.D. student
Department of Physics, National Central University
Date  2015.10.8 (Thur)
Time  14:00
Place  S4-625
Abstract:
In this talk, I shall address some progress in structural and magnetic properties of AgCu bimetallic clusters that we have done recently. The lowest energy structures AgnCu38-n (n=0,..,38) were determined first by applying a state-of-the-art optimization algorithm [P.J. Hsu, S.K. Lai, J. Chem. Phys. 124 (2006) 0447110)] that was combined with an empirical potential, and the calculated structures are then used as initial input structures in Kohn-Sham spin-unrestricted density functional theory calculations for further relaxing their geometries. Both electronic and magnetic properties were analyzed. I have discovered unexpected net magnetic moments in some of these clusters. I proffer a plausible explanation in the context of point group theory in much the same idea as the Clemenger-Nilsson model except that we draw particular attention to clusters’ topologies and show how they affect the dispersion of valence electrons in occupying different molecular orbital energy levels, which, in effect, induces net magnetism.</t>
        </is>
      </c>
      <c r="G3594" s="7" t="n"/>
      <c r="H3594" s="7" t="n"/>
      <c r="I3594" s="7" t="n"/>
      <c r="J3594" s="7" t="n"/>
      <c r="K3594" s="7" t="n"/>
      <c r="L3594" s="7" t="n"/>
      <c r="M3594" s="7" t="inlineStr">
        <is>
          <t>https://www.phy.ncu.edu.tw/news/advanced-topics-on-condensed-matter-physics-20151008-structural-and-magnetic-properties-of-agcu-nanoclusters/</t>
        </is>
      </c>
      <c r="N3594" s="7" t="inlineStr">
        <is>
          <t>許慧君</t>
        </is>
      </c>
    </row>
    <row r="3595" ht="261" customHeight="1">
      <c r="A3595" s="7">
        <f>TRUE()</f>
        <v/>
      </c>
      <c r="B3595" s="7" t="inlineStr">
        <is>
          <t>其他</t>
        </is>
      </c>
      <c r="C3595" s="7" t="n"/>
      <c r="D3595" s="14" t="n">
        <v>42277</v>
      </c>
      <c r="E3595" s="7" t="inlineStr">
        <is>
          <t>104學年度第一學期學分費及就貸不足繳費單開放下載期間 104.10.5~104.10.16</t>
        </is>
      </c>
      <c r="F3595" s="9" t="inlineStr">
        <is>
          <t>104學年度第一學期學分費及就貸不足繳費單開放下載期間 104.10.5~104.10.16
1、繳費期間為104年10月5日至104年10月16日。
繳費截止日:104年10月16日。
使用信用卡或超商繳費者，入帳需5~6 個工作天(上班日)，請提早授權或繳納，以免逾期。學分費之逾期後續問題請洽課務組。
2、下載繳費單(不再印製發送紙本繳繳費至各系所辦公室)
(1)本校學生可至學校首頁的 Portal入口，下載列印繳費單。
(2)第一銀行第e學雜費入口網https://eschool.firstbank.com.tw
3、繳費方式有五:
(1) 臨櫃繳款-第一銀行全省分行(第一商業銀行中壢分行於每週二、四、五上午10:00-12:00 會配合到校服務/行政大樓一樓)
(2) ATM轉帳繳費:轉入行庫代碼007(第一銀行)
(3) 語音信用卡繳費:02-2760-8818
(4) 網路信用卡繳費:https://www.27608818.com/tuipaymt/index.jsp
(5) 超商繳款：須自付手續費10元(入帳需5~6 個工作天(上班日))
請同學多利用自動化設備繳款，繳費證明可於繳款入帳後於Portal入口列印。
4、若對繳費單有任何疑問，請電洽出納組(分機57346)。
5、未繳交學分費者，依選課辦法第三條規定,依規定需繳交學分費者，請於期限內繳交完畢，否則視同未完成選課手續，  所修習需繳交學分費之課程，均予自動退選。請注意，以免權益受損。</t>
        </is>
      </c>
      <c r="G3595" s="7" t="inlineStr">
        <is>
          <t>104學年度第一學期學分費及就貸不足繳費單開放下載期間 104.10.5~104.10.16</t>
        </is>
      </c>
      <c r="H3595" s="7" t="inlineStr">
        <is>
          <t>http://oga.ncu.edu.tw/ncuoga/cashier/newsform.php?id=13518</t>
        </is>
      </c>
      <c r="I3595" s="7" t="n"/>
      <c r="J3595" s="7" t="n"/>
      <c r="K3595" s="7" t="n"/>
      <c r="L3595" s="7" t="n"/>
      <c r="M3595" s="7" t="inlineStr">
        <is>
          <t>https://www.phy.ncu.edu.tw/news/104%e5%ad%b8%e5%b9%b4%e5%ba%a6%e7%ac%ac%e4%b8%80%e5%ad%b8%e6%9c%9f%e5%ad%b8%e5%88%86%e8%b2%bb%e5%8f%8a%e5%b0%b1%e8%b2%b8%e4%b8%8d%e8%b6%b3%e7%b9%b3%e8%b2%bb%e5%96%ae%e9%96%8b%e6%94%be%e4%b8%8b/</t>
        </is>
      </c>
      <c r="N3595" s="7" t="inlineStr">
        <is>
          <t>許慧君</t>
        </is>
      </c>
    </row>
    <row r="3596" ht="209" customHeight="1">
      <c r="A3596" s="7">
        <f>TRUE()</f>
        <v/>
      </c>
      <c r="B3596" s="7" t="inlineStr">
        <is>
          <t>演講</t>
        </is>
      </c>
      <c r="C3596" s="7" t="n"/>
      <c r="D3596" s="14" t="n">
        <v>42277</v>
      </c>
      <c r="E3596" s="7" t="inlineStr">
        <is>
          <t>Colloquium20151006-Reflecting on an alternative quantum theory, and its analog in optics</t>
        </is>
      </c>
      <c r="F3596" s="9" t="inlineStr">
        <is>
          <t>Colloquium
Department of Physics, NCU
Reflecting on an alternative quantum theory, and its analog in optics
Speaker
李瑞光(Ray-Kuang Lee)教授
清華大學電機系/光電工程研究所(Department of Electrical Engineering / Institute of Photonics Technologies, NTHU)
Date 2015.10.6(Tue)
Time 14:00
Place S4-625
「歡迎大學部同學參加，可獲得中大護照認證2小時」
參考資料：
[1] Synopsis: Reflecting on an Alternative Quantum Theory
http://physics.aps.org/synopsis-for/10.1103/PhysRevLett.112.130404​
[2] L.Praxmeyer​ et al., "Demonstration of sub-Planck structures from Compass states in time-frequency domain,"arXiv: 1505.07318v1</t>
        </is>
      </c>
      <c r="G3596" s="7" t="inlineStr">
        <is>
          <t>http://physics.aps.org/synopsis-for/10.1103/PhysRevLett.112.</t>
        </is>
      </c>
      <c r="H3596" s="7" t="inlineStr">
        <is>
          <t>http://physics.aps.org/synopsis-for/10.1103/PhysRevLett.112.130404</t>
        </is>
      </c>
      <c r="I3596" s="7" t="n"/>
      <c r="J3596" s="7" t="n"/>
      <c r="K3596" s="7" t="n"/>
      <c r="L3596" s="7" t="n"/>
      <c r="M3596" s="7" t="inlineStr">
        <is>
          <t>https://www.phy.ncu.edu.tw/news/colloquium20151006-reflecting-on-an-alternative-quantum-theory-and-its-analog-in-optics/</t>
        </is>
      </c>
      <c r="N3596" s="7" t="inlineStr">
        <is>
          <t>許慧君</t>
        </is>
      </c>
    </row>
    <row r="3597" ht="235" customHeight="1">
      <c r="A3597" s="7">
        <f>TRUE()</f>
        <v/>
      </c>
      <c r="B3597" s="7" t="inlineStr">
        <is>
          <t>演講</t>
        </is>
      </c>
      <c r="C3597" s="7" t="n"/>
      <c r="D3597" s="14" t="n">
        <v>42277</v>
      </c>
      <c r="E3597" s="7" t="inlineStr">
        <is>
          <t>Advanced Topics on Condensed Matter Physics-20151001-Surface characterization with photoemission spectroscopy</t>
        </is>
      </c>
      <c r="F3597" s="9" t="inlineStr">
        <is>
          <t>凝態物理專題演講
Advanced Topics on Condensed Matter Physics
Department of Physics, NCU
Surface characterization with photoemission spectroscopy
Speaker
Prof. Dah-An Luh (陸大安)
Department of Physics, National Central University
Date  2015.10.1 (Thur)
Time  14:00
Place  S4-625
Abstract:
Photoemission spectroscopy is a surface-sensitive spectroscopic method extensively utilized for surface characterization. In this presentation, I will give a short introduction to photoemission spectroscopy. The concepts of x-ray photoemission spectroscopy (XPS) and angle-resolved photoemission spectroscopy (ARPES) will be explained, and some examples utilizing these techniques will be provided. If time permits, the theory of operation of synchrotron radiation and the current status of the synchrotron light sources in Taiwan will also be discussed.</t>
        </is>
      </c>
      <c r="G3597" s="7" t="n"/>
      <c r="H3597" s="7" t="n"/>
      <c r="I3597" s="7" t="n"/>
      <c r="J3597" s="7" t="n"/>
      <c r="K3597" s="7" t="n"/>
      <c r="L3597" s="7" t="n"/>
      <c r="M3597" s="7" t="inlineStr">
        <is>
          <t>https://www.phy.ncu.edu.tw/news/advanced-topics-on-condensed-matter-physics-20151001-surface-characterization-with-photoemission-spectroscopy/</t>
        </is>
      </c>
      <c r="N3597" s="7" t="inlineStr">
        <is>
          <t>許慧君</t>
        </is>
      </c>
    </row>
    <row r="3598">
      <c r="A3598" s="7">
        <f>TRUE()</f>
        <v/>
      </c>
      <c r="B3598" s="7" t="inlineStr">
        <is>
          <t>其他</t>
        </is>
      </c>
      <c r="C3598" s="7" t="n"/>
      <c r="D3598" s="14" t="n">
        <v>42270</v>
      </c>
      <c r="E3598" s="7" t="inlineStr">
        <is>
          <t>2015 NCU English Proficiency Test for new Master Degree Students on October 31st 2015 (Saturday Morning)</t>
        </is>
      </c>
      <c r="F3598" s="7" t="inlineStr">
        <is>
          <t>http://pdc.adm.ncu.edu.tw/epostM/post/adm/20150923_2.pdf</t>
        </is>
      </c>
      <c r="G3598" s="7" t="inlineStr">
        <is>
          <t>http://pdc.adm.ncu.edu.tw/epostM/post/adm/20150923_2.pdf</t>
        </is>
      </c>
      <c r="H3598" s="7" t="inlineStr">
        <is>
          <t>http://pdc.adm.ncu.edu.tw/epostM/post/adm/20150923_2.pdf</t>
        </is>
      </c>
      <c r="I3598" s="7" t="n"/>
      <c r="J3598" s="7" t="n"/>
      <c r="K3598" s="7" t="n"/>
      <c r="L3598" s="7" t="n"/>
      <c r="M3598" s="7" t="inlineStr">
        <is>
          <t>https://www.phy.ncu.edu.tw/news/2015-ncu-english-proficiency-test-for-new-master-degree-students-on-october-31st-2015-saturday-morning/</t>
        </is>
      </c>
      <c r="N3598" s="7" t="inlineStr">
        <is>
          <t>許慧君</t>
        </is>
      </c>
    </row>
    <row r="3599">
      <c r="A3599" s="7">
        <f>TRUE()</f>
        <v/>
      </c>
      <c r="B3599" s="7" t="inlineStr">
        <is>
          <t>其他</t>
        </is>
      </c>
      <c r="C3599" s="7" t="n"/>
      <c r="D3599" s="14" t="n">
        <v>42270</v>
      </c>
      <c r="E3599" s="7" t="inlineStr">
        <is>
          <t>碩一新生英文能力鑑定考試</t>
        </is>
      </c>
      <c r="F3599" s="7" t="inlineStr">
        <is>
          <t>http://pdc.adm.ncu.edu.tw/postM/post/adm/1050923_1.pdf</t>
        </is>
      </c>
      <c r="G3599" s="7" t="inlineStr">
        <is>
          <t>http://pdc.adm.ncu.edu.tw/postM/post/adm/1050923_1.pdf</t>
        </is>
      </c>
      <c r="H3599" s="7" t="inlineStr">
        <is>
          <t>http://pdc.adm.ncu.edu.tw/postM/post/adm/1050923_1.pdf</t>
        </is>
      </c>
      <c r="I3599" s="7" t="n"/>
      <c r="J3599" s="7" t="n"/>
      <c r="K3599" s="7" t="n"/>
      <c r="L3599" s="7" t="n"/>
      <c r="M3599" s="7" t="inlineStr">
        <is>
          <t>https://www.phy.ncu.edu.tw/news/%e7%a2%a9%e4%b8%80%e6%96%b0%e7%94%9f%e8%8b%b1%e6%96%87%e8%83%bd%ef%a6%8a%e9%91%91%e5%ae%9a%e8%80%83%e8%a9%a6/</t>
        </is>
      </c>
      <c r="N3599" s="7" t="inlineStr">
        <is>
          <t>許慧君</t>
        </is>
      </c>
    </row>
    <row r="3600" ht="248" customHeight="1">
      <c r="A3600" s="7">
        <f>TRUE()</f>
        <v/>
      </c>
      <c r="B3600" s="7" t="inlineStr">
        <is>
          <t>其他</t>
        </is>
      </c>
      <c r="C3600" s="7" t="n"/>
      <c r="D3600" s="14" t="n">
        <v>42270</v>
      </c>
      <c r="E3600" s="7" t="inlineStr">
        <is>
          <t>教室異動公告:熱物理(陳永富)&amp;基礎物理I(溫偉源)</t>
        </is>
      </c>
      <c r="F3600" s="9" t="inlineStr">
        <is>
          <t>科目名稱
(任課老師)
日期
時間
教室
PH1025*
基礎物理I
(溫偉源)
一/34
三/12
S4-625
S4-204
PH3011*-
熱物理
(陳永富)
一/34
三/2
S4-204
S4-625</t>
        </is>
      </c>
      <c r="G3600" s="7" t="n"/>
      <c r="H3600" s="7" t="n"/>
      <c r="I3600" s="7" t="n"/>
      <c r="J3600" s="7" t="n"/>
      <c r="K3600" s="7" t="n"/>
      <c r="L3600" s="7" t="n"/>
      <c r="M3600" s="7" t="inlineStr">
        <is>
          <t>https://www.phy.ncu.edu.tw/news/%e6%95%99%e5%ae%a4%e7%95%b0%e5%8b%95%e5%85%ac%e5%91%8a%e7%86%b1%e7%89%a9%e7%90%86%e9%99%b3%e6%b0%b8%e5%af%8c%e5%9f%ba%e7%a4%8e%e7%89%a9%e7%90%86i%e6%ba%ab%e5%81%89%e6%ba%90/</t>
        </is>
      </c>
      <c r="N3600" s="7" t="inlineStr">
        <is>
          <t>許慧君</t>
        </is>
      </c>
    </row>
    <row r="3601" ht="157" customHeight="1">
      <c r="A3601" s="7">
        <f>TRUE()</f>
        <v/>
      </c>
      <c r="B3601" s="7" t="inlineStr">
        <is>
          <t>其他</t>
        </is>
      </c>
      <c r="C3601" s="7" t="n"/>
      <c r="D3601" s="14" t="n">
        <v>42270</v>
      </c>
      <c r="E3601" s="7" t="inlineStr">
        <is>
          <t>Colloquium20150929-Discovery of the Youngest Proto-planetary Disk with Atacama Large Millimeter/Submillimeter Array (ALMA)</t>
        </is>
      </c>
      <c r="F3601" s="9" t="inlineStr">
        <is>
          <t>Colloquium
Department of Physics, NCU
Discovery of the Youngest Proto-planetary Disk with Atacama Large Millimeter/Submillimeter Array (ALMA)
使用阿塔卡瑪大型次毫米波陣列望遠鏡發現最年輕的原始行星盤
Speaker
賴詩萍(Lai, Shih-Ping)副教授
清華大學物理系(Dept. of Physics, NTHU)
Date 2015.9.29(Tue)
Time 14:00
Place S4-625
「歡迎大學部同學參加，可獲得中大護照認證2小時」</t>
        </is>
      </c>
      <c r="G3601" s="7" t="n"/>
      <c r="H3601" s="7" t="n"/>
      <c r="I3601" s="7" t="n"/>
      <c r="J3601" s="7" t="n"/>
      <c r="K3601" s="7" t="n"/>
      <c r="L3601" s="7" t="n"/>
      <c r="M3601" s="7" t="inlineStr">
        <is>
          <t>https://www.phy.ncu.edu.tw/news/colloquium20150929-discovery-of-the-youngest-proto-planetary-disk-with-atacama-large-millimetersubmillimeter-array-alma/</t>
        </is>
      </c>
      <c r="N3601" s="7" t="inlineStr">
        <is>
          <t>許慧君</t>
        </is>
      </c>
    </row>
    <row r="3602" ht="261" customHeight="1">
      <c r="A3602" s="7">
        <f>TRUE()</f>
        <v/>
      </c>
      <c r="B3602" s="7" t="inlineStr">
        <is>
          <t>演講</t>
        </is>
      </c>
      <c r="C3602" s="7" t="n"/>
      <c r="D3602" s="14" t="n">
        <v>42268</v>
      </c>
      <c r="E3602" s="7" t="inlineStr">
        <is>
          <t>Advanced Topics on Condensed Matter Physics-20150924-Realization of topological Weyl semimetals in the non-centrosymmetric compounds TaAs class</t>
        </is>
      </c>
      <c r="F3602" s="9" t="inlineStr">
        <is>
          <t>凝態物理專題演講
Advanced Topics on Condensed Matter Physics
Department of Physics, NCU
Realization of topological Weyl semimetals in the non-centrosymmetric compounds TaAs class
Speaker
Shin-Ming Huang (黃信銘)
Research Fellow in the Department of Physics,
National University of Singapore
Date  2015.9.24 (Thur)
Time  14:00
Place  S4-625
Abstract:
A three-dimensional Weyl semimetal, resembling a 3D graphene, is a nodal semimetal, in which linear electronic dispersion can be found near the node. The node, dubbed a Weyl point, can be viewed as a magnetic monopole in momentum space and carries a topological charge. The nontrivial topology will result in a unique topological surface state connecting a pair of Weyl points. In this talk, I will introduce some basic knowledge of topology and symmetry for this subject, and then report our recent progress on the Weyl semimetals in TaAs class.</t>
        </is>
      </c>
      <c r="G3602" s="7" t="n"/>
      <c r="H3602" s="7" t="n"/>
      <c r="I3602" s="7" t="n"/>
      <c r="J3602" s="7" t="n"/>
      <c r="K3602" s="7" t="n"/>
      <c r="L3602" s="7" t="n"/>
      <c r="M3602" s="7" t="inlineStr">
        <is>
          <t>https://www.phy.ncu.edu.tw/news/advanced-topics-on-condensed-matter-physics-20150924-realization-of-topological-weyl-semimetals-in-the-non-centrosymmetric-compounds-taas-class/</t>
        </is>
      </c>
      <c r="N3602" s="7" t="inlineStr">
        <is>
          <t>許慧君</t>
        </is>
      </c>
    </row>
    <row r="3603" ht="222" customHeight="1">
      <c r="A3603" s="7">
        <f>TRUE()</f>
        <v/>
      </c>
      <c r="B3603" s="7" t="inlineStr">
        <is>
          <t>其他</t>
        </is>
      </c>
      <c r="C3603" s="7" t="n"/>
      <c r="D3603" s="14" t="n">
        <v>42268</v>
      </c>
      <c r="E3603" s="7" t="inlineStr">
        <is>
          <t>教室異動公告:實驗方法(陳俞融)&amp;計算物理(陳仕宏)</t>
        </is>
      </c>
      <c r="F3603" s="9" t="inlineStr">
        <is>
          <t>科目名稱
(任課老師)
日期
時間
教室
PH1015*C-
實驗方法I
(陳俞融)
四/56
S4-202
S4-623
PH6013*-
計算物理
(陳仕宏)
四/678
S4-623
S4-202</t>
        </is>
      </c>
      <c r="G3603" s="7" t="n"/>
      <c r="H3603" s="7" t="n"/>
      <c r="I3603" s="7" t="n"/>
      <c r="J3603" s="7" t="n"/>
      <c r="K3603" s="7" t="n"/>
      <c r="L3603" s="7" t="n"/>
      <c r="M3603" s="7" t="inlineStr">
        <is>
          <t>https://www.phy.ncu.edu.tw/news/%e6%95%99%e5%ae%a4%e7%95%b0%e5%8b%95%e5%85%ac%e5%91%8a%e5%af%a6%e9%a9%97%e6%96%b9%e6%b3%95%e9%99%b3%e4%bf%9e%e8%9e%8d%e8%a8%88%e7%ae%97%e7%89%a9%e7%90%86%e9%99%b3%e4%bb%95%e5%ae%8f/</t>
        </is>
      </c>
      <c r="N3603" s="7" t="inlineStr">
        <is>
          <t>許慧君</t>
        </is>
      </c>
    </row>
    <row r="3604" ht="92" customHeight="1">
      <c r="A3604" s="7">
        <f>TRUE()</f>
        <v/>
      </c>
      <c r="B3604" s="7" t="inlineStr">
        <is>
          <t>其他</t>
        </is>
      </c>
      <c r="C3604" s="7" t="n"/>
      <c r="D3604" s="14" t="n">
        <v>42265</v>
      </c>
      <c r="E3604" s="7" t="inlineStr">
        <is>
          <t>受理報名～2015海峽兩岸大學生科技文化交流活動報名表</t>
        </is>
      </c>
      <c r="F3604" s="9" t="inlineStr">
        <is>
          <t>活動時間：2015/12/3（四）~2015/12/7（一）(暫定6日結束，7日搭機飛台)
地點：大陸廣州
報名截止日：9/29（二）前繳交家長同意書、報名表至系辦劉小姐
104海峽兩岸大學生科技文化交流活動報名表(公告用)   104家長同意書
參加對象：本系大三～大四學生共計6人
補助：機票費，生活費由邀請單位支付
PS：報名人數如超過6人，由系上決定參加人選，再另行通知。</t>
        </is>
      </c>
      <c r="G3604" s="7" t="inlineStr">
        <is>
          <t>104海峽兩岸大學生科技文化交流活動報名表(公告用)</t>
        </is>
      </c>
      <c r="H3604" s="7" t="inlineStr">
        <is>
          <t>http://www.phy.ncu.edu.tw/wp-content/uploads/2015/09/104海峽兩岸大學生科技文化交流活動報名表公告用.doc</t>
        </is>
      </c>
      <c r="I3604" s="7" t="inlineStr">
        <is>
          <t>104家長同意書</t>
        </is>
      </c>
      <c r="J3604" s="7" t="inlineStr">
        <is>
          <t>http://www.phy.ncu.edu.tw/wp-content/uploads/2015/09/104家長同意書.pdf</t>
        </is>
      </c>
      <c r="K3604" s="7" t="n"/>
      <c r="L3604" s="7" t="n"/>
      <c r="M3604" s="7" t="inlineStr">
        <is>
          <t>https://www.phy.ncu.edu.tw/news/%e5%8f%97%e7%90%86%e5%a0%b1%e5%90%8d%ef%bd%9e2015%e6%b5%b7%e5%b3%bd%e5%85%a9%e5%b2%b8%e5%a4%a7%e5%ad%b8%e7%94%9f%e7%a7%91%e6%8a%80%e6%96%87%e5%8c%96%e4%ba%a4%e6%b5%81%e6%b4%bb%e5%8b%95%e5%a0%b1/</t>
        </is>
      </c>
      <c r="N3604" s="7" t="inlineStr">
        <is>
          <t>劉怡貞</t>
        </is>
      </c>
    </row>
    <row r="3605" ht="345" customHeight="1">
      <c r="A3605" s="7">
        <f>TRUE()</f>
        <v/>
      </c>
      <c r="B3605" s="7" t="inlineStr">
        <is>
          <t>演講</t>
        </is>
      </c>
      <c r="C3605" s="7" t="n"/>
      <c r="D3605" s="14" t="n">
        <v>42264</v>
      </c>
      <c r="E3605" s="7" t="inlineStr">
        <is>
          <t>Department of Physics, NCU - Colloquium20150922</t>
        </is>
      </c>
      <c r="F3605" s="9" t="inlineStr">
        <is>
          <t>Colloquium
Department of Physics, NCU
Bacterial thermotaxis: sensing, control and motility
Speaker
 Prof. Hanna Salman
University of Pittsburgh
Date 2015.9.22(Tue)
Time 14:00
Place S4-625
「歡迎大學部同學參加，可獲得中大護照認證2小時」
Bacteria sense signals from their environment and control their response accordingly. Thermotaxis – the motion towards more favorable temperature – is crucial for the survival of microorganisms that cannot control their internal temperature. I will review our work on the various stages of thermotaxis in bacteria, from sensing to motility, which utilizes experimental systems developed specifically to monitor their behavior in temperature gradients and study their sensing and response to temperature changes.
Our results reveal a sensitive mechanism of navigation control that relies on the competition between two receptors with opposing responses. This mechanism allows the bacteria to localize themselves at a specific temperature, which differs from cell to cell, suggesting an evolutionary benefit to diversity, and allows us to quantify the system’s sensitivity.
The sensed temperature signal is ultimately translated into motion powered by the bacterial flagellar motor. Using temporal changes in temperature we have discovered a resonance effect in the dynamics of the motor’s angular velocity in response to thermal oscillations, providing new insight into the rich and complex internal dynamics of the motor.
These results open new avenues of research to better understand the design principles behind biological temperature sensors in general, and the overall structure of bacterial thermotaxis from input signal all the way to output motion.</t>
        </is>
      </c>
      <c r="G3605" s="7" t="n"/>
      <c r="H3605" s="7" t="n"/>
      <c r="I3605" s="7" t="n"/>
      <c r="J3605" s="7" t="n"/>
      <c r="K3605" s="7" t="n"/>
      <c r="L3605" s="7" t="n"/>
      <c r="M3605" s="7" t="inlineStr">
        <is>
          <t>https://www.phy.ncu.edu.tw/news/department-of-physics-ncu-colloquium20150922/</t>
        </is>
      </c>
      <c r="N3605" s="7" t="inlineStr">
        <is>
          <t>許慧君</t>
        </is>
      </c>
    </row>
    <row r="3606" ht="357" customHeight="1">
      <c r="A3606" s="7">
        <f>TRUE()</f>
        <v/>
      </c>
      <c r="B3606" s="7" t="inlineStr">
        <is>
          <t>其他</t>
        </is>
      </c>
      <c r="C3606" s="7" t="n"/>
      <c r="D3606" s="14" t="n">
        <v>42264</v>
      </c>
      <c r="E3606" s="7" t="inlineStr">
        <is>
          <t>104-1研究生畢業離校手續 2015/2016 Spring Semester Graduate Students’ School Leaving Procedure</t>
        </is>
      </c>
      <c r="F3606" s="9" t="inlineStr">
        <is>
          <t>104-1研究生畢業離校手續
2015/2016 Spring Semester Graduate Students’ School Leaving Procedure
104.9更新
Updated on Sep 2015
系內流程：Process flow in the Department
填寫『畢業生流向資訊調查問卷』(外籍生免填)
Fill in Graduate’s Career Pathway Questionnaire (foreigner students DON'T NEED)
http://alumni.phy.ncu.edu.tw/news/detail.php?pk=167
至物理系網頁【系友之家】進入【系友認證】填寫資料。
Log on to the NCU Physics alumni webpage http://alumni.phy.ncu.edu.tw/identity/step1.php
（如前一學籍即為本系學生，請使用之前的帳號密碼登入。認證成功後會收到確認信。有問題請洽系辦楊小姐/分機65338）
(If you have previously graduated from the department’s program , please use the previous ID for login. A confirmation message shall be sent upon successful verification. For inquiries, please contact Ms Yang at extension no. 65338)
完成上述事項後，至系辦繳交：
After you are done with the above, submit the following to the Physics Department
(1)     離校系所同意書（含學生證正反面影本）
Department’s School Leaving Consent Form (with student card copy attached)
(2)     門禁卡
Door access card
校內流程：Process flow in the University
請見104學年度第1學期頒發學位證書相關注意事項。
http://pdc.adm.ncu.edu.tw/postM/post/reg/10411101610-1.pdf
Please refer to the 2015/2016 Spring Semester Degree Certificate Issuance Notice for related matters.
http://pdc.adm.ncu.edu.tw/Form/form/form03-11.doc</t>
        </is>
      </c>
      <c r="G3606" s="7" t="inlineStr">
        <is>
          <t>http://alumni.phy.ncu.edu.tw/news/detail.php?pk=167</t>
        </is>
      </c>
      <c r="H3606" s="7" t="inlineStr">
        <is>
          <t>http://alumni.phy.ncu.edu.tw/news/detail.php?pk=167</t>
        </is>
      </c>
      <c r="I3606" s="7" t="inlineStr">
        <is>
          <t>http://alumni.phy.ncu.edu.tw/identity/step1.php</t>
        </is>
      </c>
      <c r="J3606" s="7" t="inlineStr">
        <is>
          <t>http://alumni.phy.ncu.edu.tw/identity/step1.php</t>
        </is>
      </c>
      <c r="K3606" s="7" t="inlineStr">
        <is>
          <t>http://pdc.adm.ncu.edu.tw/postM/post/reg/10411101610-1.pdf</t>
        </is>
      </c>
      <c r="L3606" s="7" t="inlineStr">
        <is>
          <t>http://pdc.adm.ncu.edu.tw/postM/post/reg/10411101610-1.pdf</t>
        </is>
      </c>
      <c r="M3606" s="7" t="inlineStr">
        <is>
          <t>https://www.phy.ncu.edu.tw/news/104-1%e7%a0%94%e7%a9%b6%e7%94%9f%e7%95%a2%e6%a5%ad%e9%9b%a2%e6%a0%a1%e6%89%8b%e7%ba%8c-20152016-spring-semester-graduate-students-school-leaving-procedure/</t>
        </is>
      </c>
      <c r="N3606" s="7" t="inlineStr">
        <is>
          <t>許慧君</t>
        </is>
      </c>
    </row>
    <row r="3607" ht="409.6" customHeight="1">
      <c r="A3607" s="7">
        <f>TRUE()</f>
        <v/>
      </c>
      <c r="B3607" s="7" t="inlineStr">
        <is>
          <t>研討會</t>
        </is>
      </c>
      <c r="C3607" s="7" t="n"/>
      <c r="D3607" s="14" t="n">
        <v>42261</v>
      </c>
      <c r="E3607" s="7" t="inlineStr">
        <is>
          <t>敬邀參加2015年10月26至27日於原分所舉辦「2015先進生物影像國際研討會」</t>
        </is>
      </c>
      <c r="F3607" s="9" t="inlineStr">
        <is>
          <t>2015先進生物影像國際研討會邀請函
敬啟者您好：
2015年「先進生物影像國際研討會」由中央研究院原子與分子科學研究所籌辦，謹訂於2015年10月26至27日假原子與分子科學研究所浦大邦紀念講堂舉行。竭誠邀請各界相關學者、專家及學生共襄盛舉，期待您蒞臨指導。
會議日期：2015年10月26 - 27日
會議地點：原子與分子科學研究所浦大邦紀念講堂 (台大校區內)
重要日期：網路報名為2015年8月15日 - 10月15日止
摘要繳交為2015年8月15日 - 10月01日止
原分所自1995年正式成所迄今已二十週年，特別籌辦一系列紀念研討會，本會即是活動之一。為共同慶祝本所此一跨時代的重要時刻，本會之註冊及投稿完全免費，敬請上網報名。
＊相關詳情請瀏覽會議網頁分項內容：
http://www.iams.sinica.edu.tw/isfb2015/introduction
耑此
順頌時祺
籌備委員會
張煥正, 張大釗, 楊大衍, 韓肇中, 廖仲麒, 謝佳龍, 余慈顏
敬邀
本會聯繫E-mail: bioimaging2015@gate.sinica.edu.tw
如果您有任何問題，請聯絡劉嘉琪助理，謝謝!
Email: ccliu@pub.iams.sinica.edu.tw  Tel: (02) 2366-8222
Invitation to International Symposium on 
Frontiers in Bioimaging
Dear Colleagues:
On behalf of Institute of Atomic and Molecular Sciences (IAMS), it is our great pleasure to invite all of you to the International Symposium on Frontiers in Bioimaging that will be held in Taipei, Taiwan from October 26th-27th 2015. This symposium will have distinguished sections with one plenary talk, 13 invited talks and one poster session. Prestigious scientists and researchers will present their most recent work about investigating biology and medical sciences using novel imaging techniques.
This symposium is part of the celebration of the 20th anniversary of IAMS and all the registration fees will be sponsored by Academia Sinica and Ministry of Science and Technology.
On-line registration and abstract submission system are now open.
www.iams.sinica.edu.tw/isfb2015/registration
Please notice that the registration deadline is October 15th and abstract submission deadline is October 1st . We highly appreciate your participations and supports in advance, andwe look forward to seeing you at this Symposium.
Best regards,
Organizing Committee:
Dr. Huan-Cheng Chang   Dr. Ta-Chau Chang     Dr. Dah-Yen Yang
Dr. Chau-Chung Han     Dr. Jung-Chi Liao      Dr. Chia-Lung Hsieh
Dr. Tsyr-Yan Yu
If you have any question, please do not hesitate to contact Ms. Becky Liu.
Email: ccliu@pub.iams.sinica.edu.tw  Tel: (02) 2366-822</t>
        </is>
      </c>
      <c r="G3607" s="7" t="inlineStr">
        <is>
          <t>http://www.iams.sinica.edu.tw/isfb2015/introduction</t>
        </is>
      </c>
      <c r="H3607" s="7" t="inlineStr">
        <is>
          <t>http://www.iams.sinica.edu.tw/isfb2015/introduction</t>
        </is>
      </c>
      <c r="I3607" s="7" t="inlineStr">
        <is>
          <t>張煥正</t>
        </is>
      </c>
      <c r="J3607" s="7" t="inlineStr">
        <is>
          <t>http://www.iams.sinica.edu.tw/tw/?link=member&amp;id=24</t>
        </is>
      </c>
      <c r="K3607" s="7" t="inlineStr">
        <is>
          <t>張大釗</t>
        </is>
      </c>
      <c r="L3607" s="7" t="inlineStr">
        <is>
          <t>http://www.iams.sinica.edu.tw/tw/?link=member&amp;id=22</t>
        </is>
      </c>
      <c r="M3607" s="7" t="inlineStr">
        <is>
          <t>https://www.phy.ncu.edu.tw/news/%e6%95%ac%e9%82%80%e5%8f%83%e5%8a%a02015%e5%b9%b410%e6%9c%8826%e8%87%b327%e6%97%a5%e6%96%bc%e5%8e%9f%e5%88%86%e6%89%80%e8%88%89%e8%be%a6%e3%80%8c2015%e5%85%88%e9%80%b2%e7%94%9f%e7%89%a9%e5%bd%b1/</t>
        </is>
      </c>
      <c r="N3607" s="7" t="inlineStr">
        <is>
          <t>許慧君</t>
        </is>
      </c>
    </row>
    <row r="3608" ht="196" customHeight="1">
      <c r="A3608" s="7">
        <f>TRUE()</f>
        <v/>
      </c>
      <c r="B3608" s="7" t="inlineStr">
        <is>
          <t>其他</t>
        </is>
      </c>
      <c r="C3608" s="7" t="n"/>
      <c r="D3608" s="14" t="n">
        <v>42258</v>
      </c>
      <c r="E3608" s="7" t="inlineStr">
        <is>
          <t>104-1課程助教請注意!!!</t>
        </is>
      </c>
      <c r="F3608" s="9" t="inlineStr">
        <is>
          <t>配合國立中央大學「教學助理教學實務課程」開課辦法，擔任課程助教領取助學金者，需完成下列各項事宜。
請務必於9/18(五)前完成，方可領取到助學金(第1、2項如之前已繳交者，不需重複繳交)
『助教同意切結書』:請印出紙本簽名繳交。
 『助學金申請書』:請登入獎助學金暨工讀管理系統線上填寫申請表後，印出紙本簽名，並經指導教授簽名後繳交。
請登入本校入口網站https://portal.ncu.edu.tw/---學生相關服務---生活助學服務---獎助學金暨工讀管理系統---研究生獎助學金-1041物理系課程助教(助學金單位數1)~1041物理系課程助教(助學金單位數5)
 附件一「教學助理教學實務課程」修課申請表:請與授課老師一起討論填寫，並經授課教師簽名後繳交。
 持上述3文件至系辦領取22105-PH9999「教學助理教學實務課程」選課密碼卡，配合校內選課時程，於加退選期間(9/8-9/20)持密碼卡完成選課程序。
 學期末時，應完成各項授課教授指定之實習事項及學習報告(屆時會再公告繳交日期) (如附件二教學助理教學實務課程學習成果報告)。</t>
        </is>
      </c>
      <c r="G3608" s="7" t="inlineStr">
        <is>
          <t>國立中央大學「教學助理教學實務課程」開課辦法</t>
        </is>
      </c>
      <c r="H3608" s="7" t="inlineStr">
        <is>
          <t>http://www.phy.ncu.edu.tw/wp-content/uploads/2015/09/國立中央大學「教學助理教學實務課程」開課辦法.doc</t>
        </is>
      </c>
      <c r="I3608" s="7" t="inlineStr">
        <is>
          <t>助教同意切結書</t>
        </is>
      </c>
      <c r="J3608" s="7" t="inlineStr">
        <is>
          <t>http://www.phy.ncu.edu.tw/wp-content/uploads/2015/09/助教同意切結書1.doc</t>
        </is>
      </c>
      <c r="K3608" s="7" t="inlineStr">
        <is>
          <t>https://portal.ncu.edu.tw/--</t>
        </is>
      </c>
      <c r="L3608" s="7" t="inlineStr">
        <is>
          <t>https://portal.ncu.edu.tw/--</t>
        </is>
      </c>
      <c r="M3608" s="7" t="inlineStr">
        <is>
          <t>https://www.phy.ncu.edu.tw/news/104-1%e8%aa%b2%e7%a8%8b%e5%8a%a9%e6%95%99%e8%ab%8b%e6%b3%a8%e6%84%8f/</t>
        </is>
      </c>
      <c r="N3608" s="7" t="inlineStr">
        <is>
          <t>許慧君</t>
        </is>
      </c>
    </row>
    <row r="3609">
      <c r="A3609" s="7">
        <f>TRUE()</f>
        <v/>
      </c>
      <c r="B3609" s="7" t="inlineStr">
        <is>
          <t>招生</t>
        </is>
      </c>
      <c r="C3609" s="7" t="n"/>
      <c r="D3609" s="14" t="n">
        <v>42257</v>
      </c>
      <c r="E3609" s="7" t="inlineStr">
        <is>
          <t>105學年度碩士班、博士班甄試入學招生公告</t>
        </is>
      </c>
      <c r="F3609" s="7" t="inlineStr">
        <is>
          <t>http://pdc.adm.ncu.edu.tw/postM/post/adm/105_1040907.pdf</t>
        </is>
      </c>
      <c r="G3609" s="7" t="inlineStr">
        <is>
          <t>http://pdc.adm.ncu.edu.tw/postM/post/adm/105_1040907.pdf</t>
        </is>
      </c>
      <c r="H3609" s="7" t="inlineStr">
        <is>
          <t>http://pdc.adm.ncu.edu.tw/postM/post/adm/105_1040907.pdf</t>
        </is>
      </c>
      <c r="I3609" s="7" t="n"/>
      <c r="J3609" s="7" t="n"/>
      <c r="K3609" s="7" t="n"/>
      <c r="L3609" s="7" t="n"/>
      <c r="M3609" s="7" t="inlineStr">
        <is>
          <t>https://www.phy.ncu.edu.tw/news/105%e5%ad%b8%e5%b9%b4%e5%ba%a6%e7%a2%a9%e5%a3%ab%e7%8f%ad%e3%80%81%e5%8d%9a%e5%a3%ab%e7%8f%ad%e7%94%84%e8%a9%a6%e5%85%a5%e5%ad%b8%e6%8b%9b%e7%94%9f%e5%85%ac%e5%91%8a/</t>
        </is>
      </c>
      <c r="N3609" s="7" t="inlineStr">
        <is>
          <t>許慧君</t>
        </is>
      </c>
    </row>
    <row r="3610">
      <c r="A3610" s="7">
        <f>TRUE()</f>
        <v/>
      </c>
      <c r="B3610" s="7" t="inlineStr">
        <is>
          <t>獎學金</t>
        </is>
      </c>
      <c r="C3610" s="7" t="n"/>
      <c r="D3610" s="14" t="n">
        <v>42257</v>
      </c>
      <c r="E3610" s="7" t="inlineStr">
        <is>
          <t>104學年度第1學期校內專屬獎學金一覽表</t>
        </is>
      </c>
      <c r="F3610" s="7" t="inlineStr">
        <is>
          <t>104學年度第1學期校內專屬獎學金一覽表</t>
        </is>
      </c>
      <c r="G3610" s="7" t="inlineStr">
        <is>
          <t>104學年度第1學期校內專屬獎學金一覽表</t>
        </is>
      </c>
      <c r="H3610" s="7" t="inlineStr">
        <is>
          <t>http://www.phy.ncu.edu.tw/wp-content/uploads/2015/09/104學年度第1學期校內專屬獎學金一覽表.pdf</t>
        </is>
      </c>
      <c r="I3610" s="7" t="n"/>
      <c r="J3610" s="7" t="n"/>
      <c r="K3610" s="7" t="n"/>
      <c r="L3610" s="7" t="n"/>
      <c r="M3610" s="7" t="inlineStr">
        <is>
          <t>https://www.phy.ncu.edu.tw/news/104%e5%ad%b8%e5%b9%b4%e5%ba%a6%e7%ac%ac1%e5%ad%b8%e6%9c%9f%e6%a0%a1%e5%85%a7%e5%b0%88%e5%b1%ac%e7%8d%8e%e5%ad%b8%e9%87%91%e4%b8%80%e8%a6%bd%e8%a1%a8/</t>
        </is>
      </c>
      <c r="N3610" s="7" t="inlineStr">
        <is>
          <t>許慧君</t>
        </is>
      </c>
    </row>
    <row r="3611" ht="248" customHeight="1">
      <c r="A3611" s="7">
        <f>TRUE()</f>
        <v/>
      </c>
      <c r="B3611" s="7" t="inlineStr">
        <is>
          <t>其他</t>
        </is>
      </c>
      <c r="C3611" s="7" t="n"/>
      <c r="D3611" s="14" t="n">
        <v>42256</v>
      </c>
      <c r="E3611" s="7" t="inlineStr">
        <is>
          <t>104學年度第一學期普通化學實驗選課規則公告</t>
        </is>
      </c>
      <c r="F3611" s="9" t="inlineStr">
        <is>
          <t>化學系開設之「普通化學實驗」課程，自104學年度起將更改選課規則：
1.CM1008普通化學實驗學期班各班次將採統一課程、不分系所上課，本系每學年將開設4班普通化學實驗課，供需修習學期班的學生選修：
上學期：
CM1008 /A 普通化學實驗 星期四 567節
CM1008 /B 普通化學實驗 星期五 567節
下學期：
CM1008 /A 普通化學實驗 星期四 567節
CM1008 /B 普通化學實驗 星期五 567節
2.需修習CM1008普通化學實驗學期班的學生：物理系、光電系、理學院學士班、大氣系氣組、生科系及生醫系。
3.本系將不再為學生預選課程，由學生自行選課，學生可自由選擇上課學年度及上課班級。
4.各班次選課條件皆為：
(1) 限50人【因實驗室空間及安全性考量】。
(2) 限物理系、光電系、理學院學士班、大氣系氣組、生科系及生醫系學生可選修。
(3) 高年級學生優先中選【以避免無法畢業情形發生】。
以往固定系所上課時間的選課規則將取消，請學生務必於選課時間內自行選課「CM1008普通化學實驗」，以免無法畢業。</t>
        </is>
      </c>
      <c r="G3611" s="7" t="n"/>
      <c r="H3611" s="7" t="n"/>
      <c r="I3611" s="7" t="n"/>
      <c r="J3611" s="7" t="n"/>
      <c r="K3611" s="7" t="n"/>
      <c r="L3611" s="7" t="n"/>
      <c r="M3611" s="7" t="inlineStr">
        <is>
          <t>https://www.phy.ncu.edu.tw/news/104%e5%ad%b8%e5%b9%b4%e5%ba%a6%e7%ac%ac%e4%b8%80%e5%ad%b8%e6%9c%9f%e6%99%ae%e9%80%9a%e5%8c%96%e5%ad%b8%e5%af%a6%e9%a9%97%e9%81%b8%e8%aa%b2%e8%a6%8f%e5%89%87%e5%85%ac%e5%91%8a/</t>
        </is>
      </c>
      <c r="N3611" s="7" t="inlineStr">
        <is>
          <t>吳菁穗</t>
        </is>
      </c>
    </row>
    <row r="3612" ht="144" customHeight="1">
      <c r="A3612" s="7">
        <f>TRUE()</f>
        <v/>
      </c>
      <c r="B3612" s="7" t="inlineStr">
        <is>
          <t>演講</t>
        </is>
      </c>
      <c r="C3612" s="7" t="n"/>
      <c r="D3612" s="14" t="n">
        <v>42255</v>
      </c>
      <c r="E3612" s="7" t="inlineStr">
        <is>
          <t>Colloquium 20150915-創新後的管理－ 智權簡介和專利的攻擊與防禦</t>
        </is>
      </c>
      <c r="F3612" s="9" t="inlineStr">
        <is>
          <t>Colloquium
Department of Physics, NCU
創新後的管理－智權簡介和專利的攻擊與防禦
Speaker
 張誠先生
資深專利顧問/物理系系友
陽煦智權股份有限公司
Date 2015.9.15(Tue)
 Time 14:00
Place S4-625
「歡迎大學部同學參加，可獲得中大護照認證2小時」</t>
        </is>
      </c>
      <c r="G3612" s="7" t="n"/>
      <c r="H3612" s="7" t="n"/>
      <c r="I3612" s="7" t="n"/>
      <c r="J3612" s="7" t="n"/>
      <c r="K3612" s="7" t="n"/>
      <c r="L3612" s="7" t="n"/>
      <c r="M3612" s="7" t="inlineStr">
        <is>
          <t>https://www.phy.ncu.edu.tw/news/colloquium-20150915-%e5%89%b5%e6%96%b0%e5%be%8c%e7%9a%84%e7%ae%a1%e7%90%86%ef%bc%8d-%e6%99%ba%e6%ac%8a%e7%b0%a1%e4%bb%8b%e5%92%8c%e5%b0%88%e5%88%a9%e7%9a%84%e6%94%bb%e6%93%8a%e8%88%87%e9%98%b2/</t>
        </is>
      </c>
      <c r="N3612" s="7" t="inlineStr">
        <is>
          <t>許慧君</t>
        </is>
      </c>
    </row>
    <row r="3613" ht="144" customHeight="1">
      <c r="A3613" s="7">
        <f>TRUE()</f>
        <v/>
      </c>
      <c r="B3613" s="7" t="inlineStr">
        <is>
          <t>其他</t>
        </is>
      </c>
      <c r="C3613" s="7" t="n"/>
      <c r="D3613" s="14" t="n">
        <v>42250</v>
      </c>
      <c r="E3613" s="7" t="inlineStr">
        <is>
          <t>物理系博碩士班學位口試注意事項Oral Test &amp;Thesis Defense Notification</t>
        </is>
      </c>
      <c r="F3613" s="9" t="inlineStr">
        <is>
          <t>104-1物理學系博/碩士班學位口試注意事項
1st Semester of Academic Year 2015/2016 Physics Department
Graduate Program Oral Test / Thesis Defense Notification
物理系博碩士班學位口試注意事項Oral Test &amp;Thesis Defense Notification
l   口試申請時間：104/09/14-104/12/29。
Application period: 14th Sep – 29th Dec 2015
l   口試完成時間：105/01/15前（如校曆規定）。
Period of completion: Before 15th Jan 2016 (As per University Academic Calendar)
l   表單下載：http://pdc.adm.ncu.edu.tw/Register/   –表格下載–博/碩士論文表格
Application form download – http://pdc.adm.ncu.edu.tw/eng/en_index.asp /–forms – doctoral/master thesis form</t>
        </is>
      </c>
      <c r="G3613" s="7" t="inlineStr">
        <is>
          <t>物理系博碩士班學位口試注意事項Oral Test &amp;Thesis Defense Notification</t>
        </is>
      </c>
      <c r="H3613" s="7" t="inlineStr">
        <is>
          <t>http://www.phy.ncu.edu.tw/wp-content/uploads/2015/09/物理系博碩士班學位口試注意事項Oral-Test-Thesis-Defense-Notification.pdf</t>
        </is>
      </c>
      <c r="I3613" s="7" t="inlineStr">
        <is>
          <t>http://pdc.adm.ncu.edu.tw/Register/</t>
        </is>
      </c>
      <c r="J3613" s="7" t="inlineStr">
        <is>
          <t>http://pdc.adm.ncu.edu.tw/Register/</t>
        </is>
      </c>
      <c r="K3613" s="7" t="inlineStr">
        <is>
          <t>http://pdc.adm.ncu.edu.tw/eng/en_index.asp /</t>
        </is>
      </c>
      <c r="L3613" s="7" t="inlineStr">
        <is>
          <t>http://pdc.adm.ncu.edu.tw/eng/en_index.asp</t>
        </is>
      </c>
      <c r="M3613" s="7" t="inlineStr">
        <is>
          <t>https://www.phy.ncu.edu.tw/news/%e7%89%a9%ef%a7%a4%e7%b3%bb%e5%8d%9a%e7%a2%a9%e5%a3%ab%e7%8f%ad%e5%ad%b8%e4%bd%8d%e5%8f%a3%e8%a9%a6%e6%b3%a8%e6%84%8f%e4%ba%8b%e9%a0%85oral-test-thesis-defense-notification/</t>
        </is>
      </c>
      <c r="N3613" s="7" t="inlineStr">
        <is>
          <t>許慧君</t>
        </is>
      </c>
    </row>
    <row r="3614" ht="118" customHeight="1">
      <c r="A3614" s="7">
        <f>TRUE()</f>
        <v/>
      </c>
      <c r="B3614" s="7" t="inlineStr">
        <is>
          <t>其他</t>
        </is>
      </c>
      <c r="C3614" s="7" t="n"/>
      <c r="D3614" s="14" t="n">
        <v>42250</v>
      </c>
      <c r="E3614" s="7" t="inlineStr">
        <is>
          <t>七樓717讀書室暫停開放</t>
        </is>
      </c>
      <c r="F3614" s="9" t="inlineStr">
        <is>
          <t>9/9(三)1400-1700
717讀書室暫停開放
公共讀書區
研究生公共座位1-2號
書櫃沙發區
儲物櫃上方
請勿堆放私人物品，否則一律清除丟棄，謝謝合作            
l前次清理之物品放置於白板下方桌上，請盡速領取。
l請多加利用儲物櫃存放私人物品!</t>
        </is>
      </c>
      <c r="G3614" s="7" t="n"/>
      <c r="H3614" s="7" t="n"/>
      <c r="I3614" s="7" t="n"/>
      <c r="J3614" s="7" t="n"/>
      <c r="K3614" s="7" t="n"/>
      <c r="L3614" s="7" t="n"/>
      <c r="M3614" s="7" t="inlineStr">
        <is>
          <t>https://www.phy.ncu.edu.tw/news/%e4%b8%83%e6%a8%93717%e8%ae%80%e6%9b%b8%e5%ae%a4%e6%9a%ab%e5%81%9c%e9%96%8b%e6%94%be-2/</t>
        </is>
      </c>
      <c r="N3614" s="7" t="inlineStr">
        <is>
          <t>許慧君</t>
        </is>
      </c>
    </row>
    <row r="3615" ht="53" customHeight="1">
      <c r="A3615" s="7">
        <f>TRUE()</f>
        <v/>
      </c>
      <c r="B3615" s="7" t="inlineStr">
        <is>
          <t>其他</t>
        </is>
      </c>
      <c r="C3615" s="7" t="n"/>
      <c r="D3615" s="14" t="n">
        <v>42250</v>
      </c>
      <c r="E3615" s="7" t="inlineStr">
        <is>
          <t>圖書館104學年度第1學期推廣利用教育課程表</t>
        </is>
      </c>
      <c r="F3615" s="9" t="inlineStr">
        <is>
          <t>*圖書館利用課程表及報名網址    http://rapid.lib.ncu.edu.tw:8080/course/。
*若無法參加排定課程，各系所或實驗室亦可另外預約課程，請至圖書館利用課程網頁報名，http://rapid.lib.ncu.edu.tw:8080/course/groupSignUp.php，若個人對於圖書館資源使用有疑問亦提供一對一諮詢，歡迎多加利用。</t>
        </is>
      </c>
      <c r="G3615" s="7" t="inlineStr">
        <is>
          <t>http://rapid.lib.ncu.edu.tw:8080/course/</t>
        </is>
      </c>
      <c r="H3615" s="7" t="inlineStr">
        <is>
          <t>http://rapid.lib.ncu.edu.tw:8080/course/</t>
        </is>
      </c>
      <c r="I3615" s="7" t="inlineStr">
        <is>
          <t>http://rapid.lib.ncu.edu.tw:8080/course/groupSignUp.php</t>
        </is>
      </c>
      <c r="J3615" s="7" t="inlineStr">
        <is>
          <t>http://rapid.lib.ncu.edu.tw:8080/course/groupSignUp.php</t>
        </is>
      </c>
      <c r="K3615" s="7" t="n"/>
      <c r="L3615" s="7" t="n"/>
      <c r="M3615" s="7" t="inlineStr">
        <is>
          <t>https://www.phy.ncu.edu.tw/news/%e5%9c%96%e6%9b%b8%e9%a4%a8104%e5%ad%b8%e5%b9%b4%e5%ba%a6%e7%ac%ac1%e5%ad%b8%e6%9c%9f%e6%8e%a8%e5%bb%a3%e5%88%a9%e7%94%a8%e6%95%99%e8%82%b2%e8%aa%b2%e7%a8%8b%e8%a1%a8/</t>
        </is>
      </c>
      <c r="N3615" s="7" t="inlineStr">
        <is>
          <t>許慧君</t>
        </is>
      </c>
    </row>
    <row r="3616" ht="66" customHeight="1">
      <c r="A3616" s="7">
        <f>TRUE()</f>
        <v/>
      </c>
      <c r="B3616" s="7" t="inlineStr">
        <is>
          <t>其他</t>
        </is>
      </c>
      <c r="C3616" s="7" t="n"/>
      <c r="D3616" s="14" t="n">
        <v>42249</v>
      </c>
      <c r="E3616" s="7" t="inlineStr">
        <is>
          <t>104學年度碩士班新生說明會</t>
        </is>
      </c>
      <c r="F3616" s="9" t="inlineStr">
        <is>
          <t>物理系/生物物理碩士班
104學年度碩士班新生說明會
時間：104.09.15(二)13:00-13:30
地點：健雄館六樓625教室
內容：選班代、發放門禁卡、相關新生注意事項說明…等</t>
        </is>
      </c>
      <c r="G3616" s="7" t="n"/>
      <c r="H3616" s="7" t="n"/>
      <c r="I3616" s="7" t="n"/>
      <c r="J3616" s="7" t="n"/>
      <c r="K3616" s="7" t="n"/>
      <c r="L3616" s="7" t="n"/>
      <c r="M3616" s="7" t="inlineStr">
        <is>
          <t>https://www.phy.ncu.edu.tw/news/104%e5%ad%b8%e5%b9%b4%e5%ba%a6%e7%a2%a9%e5%a3%ab%e7%8f%ad%e6%96%b0%e7%94%9f%e8%aa%aa%e6%98%8e%e6%9c%83/</t>
        </is>
      </c>
      <c r="N3616" s="7" t="inlineStr">
        <is>
          <t>許慧君</t>
        </is>
      </c>
    </row>
    <row r="3617" ht="105" customHeight="1">
      <c r="A3617" s="7">
        <f>TRUE()</f>
        <v/>
      </c>
      <c r="B3617" s="7" t="inlineStr">
        <is>
          <t>其他</t>
        </is>
      </c>
      <c r="C3617" s="7" t="n"/>
      <c r="D3617" s="14" t="n">
        <v>42248</v>
      </c>
      <c r="E3617" s="7" t="inlineStr">
        <is>
          <t>104年7月- 8月學生信件招領</t>
        </is>
      </c>
      <c r="F3617" s="9" t="inlineStr">
        <is>
          <t>104年7月- 8月學生信件招領
大學部
黃寶輝、姚瑞竣、趙家加、曾健民、周佳緯、范強、吳伯勳
研究所
林明賢*2、林佳緯、劉子維、劉士誠*2、林家榮、鄭珺、蕭翌登、賴柏延*5、郭安立、陳美廷*3、莊曜滕、林再順
上述同學請於9/30前至物理系辦公室(健雄館六樓629室)領取您的信件
每月有固定信件者，請務必時常至717讀書室學生信箱取信。</t>
        </is>
      </c>
      <c r="G3617" s="7" t="n"/>
      <c r="H3617" s="7" t="n"/>
      <c r="I3617" s="7" t="n"/>
      <c r="J3617" s="7" t="n"/>
      <c r="K3617" s="7" t="n"/>
      <c r="L3617" s="7" t="n"/>
      <c r="M3617" s="7" t="inlineStr">
        <is>
          <t>https://www.phy.ncu.edu.tw/news/104%e5%b9%b47%e6%9c%88-8%e6%9c%88%e5%ad%b8%e7%94%9f%e4%bf%a1%e4%bb%b6%e6%8b%9b%e9%a0%98/</t>
        </is>
      </c>
      <c r="N3617" s="7" t="inlineStr">
        <is>
          <t>許慧君</t>
        </is>
      </c>
    </row>
    <row r="3618" ht="209" customHeight="1">
      <c r="A3618" s="7">
        <f>TRUE()</f>
        <v/>
      </c>
      <c r="B3618" s="7" t="inlineStr">
        <is>
          <t>獎學金</t>
        </is>
      </c>
      <c r="C3618" s="7" t="n"/>
      <c r="D3618" s="14" t="n">
        <v>42248</v>
      </c>
      <c r="E3618" s="7" t="inlineStr">
        <is>
          <t>物理學系王立文女士獎學金受理申請公告</t>
        </is>
      </c>
      <c r="F3618" s="9" t="inlineStr">
        <is>
          <t>國立中央大學物理學系王立文女士獎學金辦法
◎申請對象：物理系大學部學生
◎名額：3名（每名5萬）
◎受理期間：即日起～ 9/25（五）前至本校獎學金申請系統填寫申請，備齊所需相關資料繳交系辦。
獎學金申請審查需繳驗資料
申請表乙份。
歷年成績單乙份。
自傳乙份，內含家庭與家境狀況、在學階段學習心路歷程、未來願景目標。
最近三個月內之戶籍謄本。
（1）前一年度全戶綜合所得稅資料證明清單 (以國稅局資料為準)或（2）低收入戶證明(須鄉鎮市公所（含）以上之政府機關發給之正式「低收入戶證明書」正本，此正本之有效期至少須涵蓋申請當月)。若提出不實資料經查屬實，須全數退還原發放單位。
l  獎助學金申請已於9月1日於本校獎學金申請系統上架公告。
l  實施辦法詳見本系網頁最新消息或本校獎學金申請系統。
物理系辦2015/09/01</t>
        </is>
      </c>
      <c r="G3618" s="7" t="inlineStr">
        <is>
          <t>國立中央大學物理學系王立文女士獎學金辦法</t>
        </is>
      </c>
      <c r="H3618" s="7" t="inlineStr">
        <is>
          <t>http://www.phy.ncu.edu.tw/wp-content/uploads/2015/09/國立中央大學物理學系王立文女士獎學金辦法.pdf</t>
        </is>
      </c>
      <c r="I3618" s="7" t="n"/>
      <c r="J3618" s="7" t="n"/>
      <c r="K3618" s="7" t="n"/>
      <c r="L3618" s="7" t="n"/>
      <c r="M3618" s="7" t="inlineStr">
        <is>
          <t>https://www.phy.ncu.edu.tw/news/3681/</t>
        </is>
      </c>
      <c r="N3618" s="7" t="inlineStr">
        <is>
          <t>許慧君</t>
        </is>
      </c>
    </row>
    <row r="3619" ht="235" customHeight="1">
      <c r="A3619" s="7">
        <f>TRUE()</f>
        <v/>
      </c>
      <c r="B3619" s="7" t="inlineStr">
        <is>
          <t>獎學金</t>
        </is>
      </c>
      <c r="C3619" s="7" t="n"/>
      <c r="D3619" s="14" t="n">
        <v>42248</v>
      </c>
      <c r="E3619" s="7" t="inlineStr">
        <is>
          <t>宏惠光電獎學金受理申請</t>
        </is>
      </c>
      <c r="F3619" s="9" t="inlineStr">
        <is>
          <t>宏惠光電獎學金申請辦法
◎申請對象：物理系大學部學生
◎名額：2名（每名6萬，分2學期發放）
◎受理期間：即日起～ 10/2（五）前至本校獎學金申請系統填寫申請，備齊所需相關資料繳交系辦。
◎獲獎者，由本系指派每週3-5小時之公共服務。
獎學金申請審查需繳驗資料
申請表乙份。
歷年成績單乙份，前學年每學期總成績需達70分以上，操行成績需達80分以上，且無記過以上處分。
自傳乙份，內含家庭與家境狀況、在學階段學習心路歷程、未來願景目標。
最近三個月內之戶籍謄本。
低收入戶證明
(須鄉鎮市公所（含）以上之政府機關發給之正式「低收入戶證明書」正本，此正本之有效期至少須涵蓋申請當月)或前一年度全戶綜合所得稅資料證明清單 (以國稅局資料為準)。若提出不實資料經查屬實，須全數退還原發放單位。)
l  獎助學金申請已於9月1日於本校獎學金申請系統上架公告。
l  實施辦法詳見本系網頁最新消息或本校獎學金申請系統。</t>
        </is>
      </c>
      <c r="G3619" s="7" t="inlineStr">
        <is>
          <t>宏惠光電獎學金申請辦法</t>
        </is>
      </c>
      <c r="H3619" s="7" t="inlineStr">
        <is>
          <t>http://www.phy.ncu.edu.tw/wp-content/uploads/2015/09/宏惠光電獎學金申請辦法1021107會議後修正.pdf</t>
        </is>
      </c>
      <c r="I3619" s="7" t="n"/>
      <c r="J3619" s="7" t="n"/>
      <c r="K3619" s="7" t="n"/>
      <c r="L3619" s="7" t="n"/>
      <c r="M3619" s="7" t="inlineStr">
        <is>
          <t>https://www.phy.ncu.edu.tw/news/%e5%ae%8f%e6%83%a0%e5%85%89%e9%9b%bb%e6%b8%85%e5%af%92%e7%8d%8e%e5%ad%b8%e9%87%91%e5%8f%97%e7%90%86%e7%94%b3%e8%ab%8b/</t>
        </is>
      </c>
      <c r="N3619" s="7" t="inlineStr">
        <is>
          <t>許慧君</t>
        </is>
      </c>
    </row>
    <row r="3620" ht="248" customHeight="1">
      <c r="A3620" s="7">
        <f>TRUE()</f>
        <v/>
      </c>
      <c r="B3620" s="7" t="inlineStr">
        <is>
          <t>其他</t>
        </is>
      </c>
      <c r="C3620" s="7" t="n"/>
      <c r="D3620" s="14" t="n">
        <v>42248</v>
      </c>
      <c r="E3620" s="7" t="inlineStr">
        <is>
          <t>104-1課程助教注意事項</t>
        </is>
      </c>
      <c r="F3620" s="9" t="inlineStr">
        <is>
          <t>助教請儘速與授課老師聯繫，詢問工作相關訊息。
擔任助教且需修習『物理教學研習I』者，請務必上網選課。
未被分配擔任助教，但已選修『物理教學研習I』者，請務必辦理退選，否則該課程學期末時會以0分計算。
依研究生修業規定，修業期間碩士生至少需擔任一學期（上下學期皆可）課程助教、博士生至少需擔任兩學期（上下學期各一）課程助教，方可畢業。
104年9月助學金單位金額為1200元，10月份起將再依據校方撥款額度及學生兼任助理學習與勞動權益保障規定做調整。
下列兩份文件紙本請於9/15(二)前繳交系辦
『助教同意切結書』:請印出附件紙本簽名繳交。
『助學金申請書』:請於9/1~9/10登入獎助學金暨工讀管理系統線上填寫申請表後，印出紙本簽名，並經指導教授簽名後繳交。
請登入本校入口網站https://portal.ncu.edu.tw/---學生相關服務---生活助學服務---獎助學金暨工讀管理系統---研究生獎助學金-
1041物理系課程助教(助學金單位數1)
1041物理系課程助教(助學金單位數2)
1041物理系課程助教(助學金單位數3)
1041物理系課程助教(助學金單位數4)
1041物理系課程助教(助學金單位數5)</t>
        </is>
      </c>
      <c r="G3620" s="7" t="inlineStr">
        <is>
          <t>助教同意切結書</t>
        </is>
      </c>
      <c r="H3620" s="7" t="inlineStr">
        <is>
          <t>http://www.phy.ncu.edu.tw/wp-content/uploads/2015/09/助教同意切結書.doc</t>
        </is>
      </c>
      <c r="I3620" s="7" t="inlineStr">
        <is>
          <t>https://portal.ncu.edu.tw/--</t>
        </is>
      </c>
      <c r="J3620" s="7" t="inlineStr">
        <is>
          <t>https://portal.ncu.edu.tw/--</t>
        </is>
      </c>
      <c r="K3620" s="7" t="n"/>
      <c r="L3620" s="7" t="n"/>
      <c r="M3620" s="7" t="inlineStr">
        <is>
          <t>https://www.phy.ncu.edu.tw/news/104-1%e8%aa%b2%e7%a8%8b%e5%8a%a9%e6%95%99%e6%b3%a8%e6%84%8f%e4%ba%8b%e9%a0%85/</t>
        </is>
      </c>
      <c r="N3620" s="7" t="inlineStr">
        <is>
          <t>許慧君</t>
        </is>
      </c>
    </row>
    <row r="3621" ht="235" customHeight="1">
      <c r="A3621" s="7">
        <f>TRUE()</f>
        <v/>
      </c>
      <c r="B3621" s="7" t="inlineStr">
        <is>
          <t>其他</t>
        </is>
      </c>
      <c r="C3621" s="7" t="n"/>
      <c r="D3621" s="14" t="n">
        <v>42243</v>
      </c>
      <c r="E3621" s="7" t="inlineStr">
        <is>
          <t>【環安衛教育訓練】9/8(二)秉文堂-安全衛生教育訓練6小時</t>
        </is>
      </c>
      <c r="F3621" s="9" t="inlineStr">
        <is>
          <t>一、講習日期：104年9月8日(星期二)
二、講習地點：秉文堂（科一館二樓)
三、講習課程及時間：
「安全衛生教育訓練」上午9:00~12:00。
「化學品危害通識教育訓練講習」下午1:30~4:30。
說明：
一、  依職業安全衛生教育訓練規則第16條規定，實驗場所新進教職員生(含專任助理)需接受三小時安全衛生教育訓練，
從事使用危害性化學品需再加三小時教育訓練。
二、  依職業安全衛生教育訓練規則第17條規定，實驗室在職工作者需每三年至少三小時在職教育訓練。
三、  依職安法規定，本訓練須將參加人員名冊等存檔備查，未及參訓者，應報名本校其他系所舉辦教育訓練或上網數位學習。
如各單位因未參與教育訓練遭受政府單位稽查開具罰單，由未參加之個人自行負責。
四、  請各單位實驗場所新進研究生、教師及助理等實際從事工作者務必參加，請先至中央大學環境保護暨安衛生中心http://140.115.183.72/報名。
新進人員假如無法順利完成報名，請系所環安人員先至E化系統建置列管人員資料。
五、編制內同仁參加者，請先上網報名，可核給終身學習認證時數。</t>
        </is>
      </c>
      <c r="G3621" s="7" t="inlineStr">
        <is>
          <t>中央大學環境保護暨安衛生中心</t>
        </is>
      </c>
      <c r="H3621" s="7" t="inlineStr">
        <is>
          <t>http://www.ncu.edu.tw/~ncu57303/</t>
        </is>
      </c>
      <c r="I3621" s="7" t="inlineStr">
        <is>
          <t>http://140.115.183.72/報名</t>
        </is>
      </c>
      <c r="J3621" s="7" t="inlineStr">
        <is>
          <t>http://140.115.183.72/報名</t>
        </is>
      </c>
      <c r="K3621" s="7" t="n"/>
      <c r="L3621" s="7" t="n"/>
      <c r="M3621" s="7" t="inlineStr">
        <is>
          <t>https://www.phy.ncu.edu.tw/news/%e3%80%90%e7%92%b0%e5%ae%89%e8%a1%9b%e6%95%99%e8%82%b2%e8%a8%93%e7%b7%b4%e3%80%9198%e4%ba%8c%e7%a7%89%e6%96%87%e5%a0%82-%e5%ae%89%e5%85%a8%e8%a1%9b%e7%94%9f%e6%95%99%e8%82%b2%e8%a8%93%e7%b7%b46/</t>
        </is>
      </c>
      <c r="N3621" s="7" t="inlineStr">
        <is>
          <t>許慧君</t>
        </is>
      </c>
    </row>
    <row r="3622" ht="66" customHeight="1">
      <c r="A3622" s="7">
        <f>TRUE()</f>
        <v/>
      </c>
      <c r="B3622" s="7" t="inlineStr">
        <is>
          <t>其他</t>
        </is>
      </c>
      <c r="C3622" s="7" t="n"/>
      <c r="D3622" s="14" t="n">
        <v>42242</v>
      </c>
      <c r="E3622" s="7" t="inlineStr">
        <is>
          <t>104-1課程助教分配表1040826</t>
        </is>
      </c>
      <c r="F3622" s="9" t="inlineStr">
        <is>
          <t>104-1課程助教分配
助教請儘速與授課老師聯繫，詢問工作相關訊息。
擔任助教且需修習『物理教學研習課程』者，請務必上網選課。未被分配擔任助教，但已選修『物理教學研習』者，請務必辦理退選，否則該課程學期末時會以0分計算。
『助教切結書』＆『助學金申請書』待開學前系辦公告後填寫。</t>
        </is>
      </c>
      <c r="G3622" s="7" t="inlineStr">
        <is>
          <t>104-1課程助教分配</t>
        </is>
      </c>
      <c r="H3622" s="7" t="inlineStr">
        <is>
          <t>http://www.phy.ncu.edu.tw/wp-content/uploads/2015/08/104-1課程助教分配.pdf</t>
        </is>
      </c>
      <c r="I3622" s="7" t="n"/>
      <c r="J3622" s="7" t="n"/>
      <c r="K3622" s="7" t="n"/>
      <c r="L3622" s="7" t="n"/>
      <c r="M3622" s="7" t="inlineStr">
        <is>
          <t>https://www.phy.ncu.edu.tw/news/104-1%e8%aa%b2%e7%a8%8b%e5%8a%a9%e6%95%99%e5%88%86%e9%85%8d%e8%a1%a81040826/</t>
        </is>
      </c>
      <c r="N3622" s="7" t="inlineStr">
        <is>
          <t>許慧君</t>
        </is>
      </c>
    </row>
    <row r="3623">
      <c r="A3623" s="7">
        <f>TRUE()</f>
        <v/>
      </c>
      <c r="B3623" s="7" t="inlineStr">
        <is>
          <t>其他</t>
        </is>
      </c>
      <c r="C3623" s="7" t="n"/>
      <c r="D3623" s="14" t="n">
        <v>42237</v>
      </c>
      <c r="E3623" s="7" t="inlineStr">
        <is>
          <t>104學年度717研究生座位分配表</t>
        </is>
      </c>
      <c r="F3623" s="7" t="inlineStr">
        <is>
          <t>717研究生座位分配1040901</t>
        </is>
      </c>
      <c r="G3623" s="7" t="inlineStr">
        <is>
          <t>717研究生座位分配1040901</t>
        </is>
      </c>
      <c r="H3623" s="7" t="inlineStr">
        <is>
          <t>http://www.phy.ncu.edu.tw/wp-content/uploads/2015/08/717研究生座位分配1040901.doc</t>
        </is>
      </c>
      <c r="I3623" s="7" t="n"/>
      <c r="J3623" s="7" t="n"/>
      <c r="K3623" s="7" t="n"/>
      <c r="L3623" s="7" t="n"/>
      <c r="M3623" s="7" t="inlineStr">
        <is>
          <t>https://www.phy.ncu.edu.tw/news/104%e5%ad%b8%e5%b9%b4%e5%ba%a6717%e7%a0%94%e7%a9%b6%e7%94%9f%e5%ba%a7%e4%bd%8d%e5%88%86%e9%85%8d%e8%a1%a8/</t>
        </is>
      </c>
      <c r="N3623" s="7" t="inlineStr">
        <is>
          <t>許慧君</t>
        </is>
      </c>
    </row>
    <row r="3624" ht="92" customHeight="1">
      <c r="A3624" s="7">
        <f>TRUE()</f>
        <v/>
      </c>
      <c r="B3624" s="7" t="inlineStr">
        <is>
          <t>其他</t>
        </is>
      </c>
      <c r="C3624" s="7" t="n"/>
      <c r="D3624" s="14" t="n">
        <v>42234</v>
      </c>
      <c r="E3624" s="7" t="inlineStr">
        <is>
          <t>物理系二手書跳蚤市場</t>
        </is>
      </c>
      <c r="F3624" s="9" t="inlineStr">
        <is>
          <t>日期：8/19（三）～9/30（三）
時間：09：00 - 12：00
              14：00 - 17：00
地點：六樓629物理系辦公室
內容：展售二手物理類書籍，意者可直接購買。
歡迎同學踴躍參觀選購～
★期間如有需代為拍賣的二手物理類書籍，亦可送至系辦。</t>
        </is>
      </c>
      <c r="G3624" s="7" t="n"/>
      <c r="H3624" s="7" t="n"/>
      <c r="I3624" s="7" t="n"/>
      <c r="J3624" s="7" t="n"/>
      <c r="K3624" s="7" t="n"/>
      <c r="L3624" s="7" t="n"/>
      <c r="M3624" s="7" t="inlineStr">
        <is>
          <t>https://www.phy.ncu.edu.tw/news/%e7%89%a9%e7%90%86%e7%b3%bb%e4%ba%8c%e6%89%8b%e6%9b%b8%e8%b7%b3%e8%9a%a4%e5%b8%82%e5%a0%b4-3/</t>
        </is>
      </c>
      <c r="N3624" s="7" t="inlineStr">
        <is>
          <t>許慧君</t>
        </is>
      </c>
    </row>
    <row r="3625" ht="345" customHeight="1">
      <c r="A3625" s="7">
        <f>TRUE()</f>
        <v/>
      </c>
      <c r="B3625" s="7" t="inlineStr">
        <is>
          <t>其他</t>
        </is>
      </c>
      <c r="C3625" s="7" t="n"/>
      <c r="D3625" s="14" t="n">
        <v>42233</v>
      </c>
      <c r="E3625" s="7" t="inlineStr">
        <is>
          <t>104-1物理系研究生申請學分抵免、免修</t>
        </is>
      </c>
      <c r="F3625" s="9" t="inlineStr">
        <is>
          <t>104-1物理系研究生申請學分抵免、免修
時間：8/10-9/23
申請法規：
*國立中央大學學分抵免辦法(http://pdc.adm.ncu.edu.tw/rule/rule102/13.pdf )
*物理系博士班研究生先修課程抵免辦法(http://www.phy.ncu.edu.tw/layout/office/doc/fetch.php?pk=379 )
*物理系碩士班研究生先修課程抵免辦法(http://www.phy.ncu.edu.tw/layout/office/doc/fetch.php?pk=380 )
*物理系生物物理碩士班研究生學分抵免辦法(http://www.phy.ncu.edu.tw/layout/office/doc/fetch.php?pk=419 )
申請表：
*抵免：國立中央大學學生學分抵免申請表
http://pdc.adm.ncu.edu.tw/Form/form/form02-11-1f.htm （抵免成功後，會在成績單上出現該課程，且學分數會加入本學籍）
*免修：國立中央大學物理系研究生課程免修申請表(http://www.phy.ncu.edu.tw/layout/office/doc/fetch.php?pk=383)（免修成功後，表該課程無需再修，但學分數未計入本學籍，亦不會出現在成績單上）
*如果是他校及本校非同系所畢業之研究所新生入學辦理抵免，須多填寫『國立中央大學學生學分抵免申請修讀研究所學分證明』。(http://www.phy.ncu.edu.tw/layout/office/doc/fetch.php?pk=597 )
*抵必修課-物理系博士生選修外系課程抵PH開頭課程申請表(如修業辦法註2: 如因研究所需，學生經指導教授同意後，由課程委員會審核通過，可修習本校及台聯大博士班(含碩博同修)課程，以減少上述PH5、PH6、PH7、PH8、PHT開頭課程之選修要求。(至多A組減少2門、B組減少2門、C組減少2門、D組減少4門)。)
抵免、免修學分之申請時間：新生（含轉學生）應於入學第一學期或第二學期校曆規定時間內辦理。
如未於規定時間內申請者，需加寫『學生報告-非第一學年申請者』。</t>
        </is>
      </c>
      <c r="G3625" s="7" t="inlineStr">
        <is>
          <t>http://pdc.adm.ncu.edu.tw/rule/rule102/13.pdf</t>
        </is>
      </c>
      <c r="H3625" s="7" t="inlineStr">
        <is>
          <t>http://pdc.adm.ncu.edu.tw/rule/rule102/13.pdf</t>
        </is>
      </c>
      <c r="I3625" s="7" t="inlineStr">
        <is>
          <t>http://www.phy.ncu.edu.tw/layout/office/doc/fetch.php?pk=379</t>
        </is>
      </c>
      <c r="J3625" s="7" t="inlineStr">
        <is>
          <t>http://www.phy.ncu.edu.tw/layout/office/doc/fetch.php?pk=379</t>
        </is>
      </c>
      <c r="K3625" s="7" t="inlineStr">
        <is>
          <t>http://www.phy.ncu.edu.tw/layout/office/doc/fetch.php?pk=380</t>
        </is>
      </c>
      <c r="L3625" s="7" t="inlineStr">
        <is>
          <t>http://www.phy.ncu.edu.tw/layout/office/doc/fetch.php?pk=380</t>
        </is>
      </c>
      <c r="M3625" s="7" t="inlineStr">
        <is>
          <t>https://www.phy.ncu.edu.tw/news/104-1%e7%89%a9%e7%90%86%e7%b3%bb%e7%a0%94%e7%a9%b6%e7%94%9f%e7%94%b3%e8%ab%8b%e5%ad%b8%e5%88%86%e6%8a%b5%e5%85%8d%e3%80%81%e5%85%8d%e4%bf%ae/</t>
        </is>
      </c>
      <c r="N3625" s="7" t="inlineStr">
        <is>
          <t>許慧君</t>
        </is>
      </c>
    </row>
    <row r="3626" ht="369" customHeight="1">
      <c r="A3626" s="7">
        <f>TRUE()</f>
        <v/>
      </c>
      <c r="B3626" s="7" t="inlineStr">
        <is>
          <t>其他</t>
        </is>
      </c>
      <c r="C3626" s="7" t="n"/>
      <c r="D3626" s="14" t="n">
        <v>42229</v>
      </c>
      <c r="E3626" s="7" t="inlineStr">
        <is>
          <t>104學年度第一學期學雜費繳費單下載時間公告</t>
        </is>
      </c>
      <c r="F3626" s="9" t="inlineStr">
        <is>
          <t>104學年度第一學期學雜費繳費單下載時間公告 
一、開放網路下載繳費單時間:
1.舊生---自行列印繳費單：104.8.12
2.研究所新生---自行列印繳費單：104.8.14
3.學士班新生(含今年度轉學生、大一休學復學生):104.8.20
二、下載繳費單
(1)學校首頁的Portal入口。
(2)第一銀行第e學雜費入口網網址：https://eschool.firstbank.com.tw 
三、繳費期限：
(1)碩究所新生(不含外籍生、僑生、陸生及交換生)
第一銀行全省各分行臨櫃繳款: 8月28日(五)
ATM轉帳、信用卡或超商繳費: 8月30日(日)
(2)除研究所新生外的所有同學
第一銀行全省各分行臨櫃繳款：9月11日(五)
ATM轉帳、信用卡或超商繳費：9月13日(日)
使用信用卡刷卡需3~4個工作天才能入帳（不含假日），超商繳交需5~7個工作天才能入帳（不含假日）請提早授權或繳納，以免逾期註冊。
四、繳費方式：
(1) 臨櫃繳款：第一銀行全省分行 
第一銀行於每週二、四、五上午10:00~12:00會配合到校服務 / 行政大樓一樓
(2) ATM轉帳繳費：轉入行庫代碼007（第一銀行）
(3) 語音信用卡繳費：02-27608818
(4) 網路信用卡繳費：https://www.27608818.com
(5) 超商繳款：須自付手續費10元。
五、若對繳費單內容有任何疑問，住宿問題請洽宿舍服務中心（分機57282、57290)，減免及學貸問題請洽生輔組（分機57221），其他問題請洽出納組（分機57346）。
六、繳費單若有更改，請於更改後的隔日再行繳費。
七、學分費繳費期間：104年10月5日~104年10月16日。收費對象：碩博士生（97學年度以後入學之博士生除外）、大學延畢生、修教育學分者。</t>
        </is>
      </c>
      <c r="G3626" s="7" t="n"/>
      <c r="H3626" s="7" t="n"/>
      <c r="I3626" s="7" t="n"/>
      <c r="J3626" s="7" t="n"/>
      <c r="K3626" s="7" t="n"/>
      <c r="L3626" s="7" t="n"/>
      <c r="M3626" s="7" t="inlineStr">
        <is>
          <t>https://www.phy.ncu.edu.tw/news/104%e5%ad%b8%e5%b9%b4%e5%ba%a6%e7%ac%ac%e4%b8%80%e5%ad%b8%e6%9c%9f%e5%ad%b8%e9%9b%9c%e8%b2%bb%e7%b9%b3%e8%b2%bb%e5%96%ae%e4%b8%8b%e8%bc%89%e6%99%82%e9%96%93%e5%85%ac%e5%91%8a-2/</t>
        </is>
      </c>
      <c r="N3626" s="7" t="inlineStr">
        <is>
          <t>吳菁穗</t>
        </is>
      </c>
    </row>
    <row r="3627">
      <c r="A3627" s="7">
        <f>TRUE()</f>
        <v/>
      </c>
      <c r="B3627" s="7" t="inlineStr">
        <is>
          <t>其他</t>
        </is>
      </c>
      <c r="C3627" s="7" t="n"/>
      <c r="D3627" s="14" t="n">
        <v>42222</v>
      </c>
      <c r="E3627" s="7" t="inlineStr">
        <is>
          <t>104學年度第1學期舊生註冊通知</t>
        </is>
      </c>
      <c r="F3627" s="7" t="inlineStr">
        <is>
          <t>104學年度第1學期舊生註冊通知</t>
        </is>
      </c>
      <c r="G3627" s="7" t="inlineStr">
        <is>
          <t>104學年度第1學期舊生註冊通知</t>
        </is>
      </c>
      <c r="H3627" s="7" t="inlineStr">
        <is>
          <t>http://pdc.adm.ncu.edu.tw/postM/post/reg/1041%E8%A8%BB%E5%86%8A%E9%80%9A%E7%9F%A5(%E8%88%8A%E7%94%9F).pdf</t>
        </is>
      </c>
      <c r="I3627" s="7" t="n"/>
      <c r="J3627" s="7" t="n"/>
      <c r="K3627" s="7" t="n"/>
      <c r="L3627" s="7" t="n"/>
      <c r="M3627" s="7" t="inlineStr">
        <is>
          <t>https://www.phy.ncu.edu.tw/news/104%e5%ad%b8%e5%b9%b4%e5%ba%a6%e7%ac%ac1%e5%ad%b8%e6%9c%9f%e8%88%8a%e7%94%9f%e8%a8%bb%e5%86%8a%e9%80%9a%e7%9f%a5/</t>
        </is>
      </c>
      <c r="N3627" s="7" t="inlineStr">
        <is>
          <t>許慧君</t>
        </is>
      </c>
    </row>
    <row r="3628" ht="27" customHeight="1">
      <c r="A3628" s="7">
        <f>TRUE()</f>
        <v/>
      </c>
      <c r="B3628" s="7" t="inlineStr">
        <is>
          <t>招生</t>
        </is>
      </c>
      <c r="C3628" s="7" t="n"/>
      <c r="D3628" s="14" t="n">
        <v>42219</v>
      </c>
      <c r="E3628" s="7" t="inlineStr">
        <is>
          <t>104學年度轉系錄取名單</t>
        </is>
      </c>
      <c r="F3628" s="9" t="inlineStr">
        <is>
          <t>104學年度轉系錄取名單
104學年度轉系錄取名單</t>
        </is>
      </c>
      <c r="G3628" s="7" t="inlineStr">
        <is>
          <t>104學年度轉系錄取名單</t>
        </is>
      </c>
      <c r="H3628" s="7" t="inlineStr">
        <is>
          <t>http://www.phy.ncu.edu.tw/wp-content/uploads/2015/08/104學年度轉系錄取名單.pdf</t>
        </is>
      </c>
      <c r="I3628" s="7" t="n"/>
      <c r="J3628" s="7" t="n"/>
      <c r="K3628" s="7" t="n"/>
      <c r="L3628" s="7" t="n"/>
      <c r="M3628" s="7" t="inlineStr">
        <is>
          <t>https://www.phy.ncu.edu.tw/news/104%e5%ad%b8%e5%b9%b4%e5%ba%a6%e8%bd%89%e7%b3%bb%e9%8c%84%e5%8f%96%e5%90%8d%e5%96%ae/</t>
        </is>
      </c>
      <c r="N3628" s="7" t="inlineStr">
        <is>
          <t>吳菁穗</t>
        </is>
      </c>
    </row>
    <row r="3629" ht="27" customHeight="1">
      <c r="A3629" s="7">
        <f>TRUE()</f>
        <v/>
      </c>
      <c r="B3629" s="7" t="inlineStr">
        <is>
          <t>招生</t>
        </is>
      </c>
      <c r="C3629" s="7" t="n"/>
      <c r="D3629" s="14" t="n">
        <v>42219</v>
      </c>
      <c r="E3629" s="7" t="inlineStr">
        <is>
          <t>台灣聯合大學系統104學年度學士班轉學生招生榜單</t>
        </is>
      </c>
      <c r="F3629" s="9" t="inlineStr">
        <is>
          <t>台灣聯合大學系統104學年度學士班轉學生招生榜單
104轉學考榜單0727</t>
        </is>
      </c>
      <c r="G3629" s="7" t="inlineStr">
        <is>
          <t>104轉學考榜單0727</t>
        </is>
      </c>
      <c r="H3629" s="7" t="inlineStr">
        <is>
          <t>http://www.phy.ncu.edu.tw/wp-content/uploads/2015/08/104轉學考榜單0727.pdf</t>
        </is>
      </c>
      <c r="I3629" s="7" t="n"/>
      <c r="J3629" s="7" t="n"/>
      <c r="K3629" s="7" t="n"/>
      <c r="L3629" s="7" t="n"/>
      <c r="M3629" s="7" t="inlineStr">
        <is>
          <t>https://www.phy.ncu.edu.tw/news/%e5%8f%b0%e7%81%a3%e8%81%af%e5%90%88%e5%a4%a7%e5%ad%b8%e7%b3%bb%e7%b5%b1104%e5%ad%b8%e5%b9%b4%e5%ba%a6%e5%ad%b8%e5%a3%ab%e7%8f%ad%e8%bd%89%e5%ad%b8%e7%94%9f%e6%8b%9b%e7%94%9f%e6%a6%9c%e5%96%ae/</t>
        </is>
      </c>
      <c r="N3629" s="7" t="inlineStr">
        <is>
          <t>吳菁穗</t>
        </is>
      </c>
    </row>
    <row r="3630">
      <c r="A3630" s="7">
        <f>TRUE()</f>
        <v/>
      </c>
      <c r="B3630" s="7" t="inlineStr">
        <is>
          <t>其他</t>
        </is>
      </c>
      <c r="C3630" s="7" t="n"/>
      <c r="D3630" s="14" t="n">
        <v>42218</v>
      </c>
      <c r="E3630" s="7" t="inlineStr">
        <is>
          <t>物理系分機通訊錄20150801更新</t>
        </is>
      </c>
      <c r="F3630" s="7" t="inlineStr">
        <is>
          <t>物理系通訊錄20150801</t>
        </is>
      </c>
      <c r="G3630" s="7" t="inlineStr">
        <is>
          <t>物理系通訊錄20150801</t>
        </is>
      </c>
      <c r="H3630" s="7" t="inlineStr">
        <is>
          <t>http://www.phy.ncu.edu.tw/wp-content/uploads/2015/08/物理系通訊錄.xlsx</t>
        </is>
      </c>
      <c r="I3630" s="7" t="n"/>
      <c r="J3630" s="7" t="n"/>
      <c r="K3630" s="7" t="n"/>
      <c r="L3630" s="7" t="n"/>
      <c r="M3630" s="7" t="inlineStr">
        <is>
          <t>https://www.phy.ncu.edu.tw/news/%e7%89%a9%e7%90%86%e7%b3%bb%e5%88%86%e6%a9%9f%e9%80%9a%e8%a8%8a%e9%8c%8420150801%e6%9b%b4%e6%96%b0/</t>
        </is>
      </c>
      <c r="N3630" s="7" t="inlineStr">
        <is>
          <t>許慧君</t>
        </is>
      </c>
    </row>
    <row r="3631">
      <c r="A3631" s="7">
        <f>TRUE()</f>
        <v/>
      </c>
      <c r="B3631" s="7" t="inlineStr">
        <is>
          <t>其他</t>
        </is>
      </c>
      <c r="C3631" s="7" t="n"/>
      <c r="D3631" s="14" t="n">
        <v>42209</v>
      </c>
      <c r="E3631" s="7" t="inlineStr">
        <is>
          <t>104學年度研究所新生(本地生)繳交學雜費至104年8月30日(週日)截止</t>
        </is>
      </c>
      <c r="F3631" s="7" t="inlineStr">
        <is>
          <t>104學年度研究所新生(本地生)繳交學雜費至104年8月30日(週日)截止</t>
        </is>
      </c>
      <c r="G3631" s="7" t="n"/>
      <c r="H3631" s="7" t="n"/>
      <c r="I3631" s="7" t="n"/>
      <c r="J3631" s="7" t="n"/>
      <c r="K3631" s="7" t="n"/>
      <c r="L3631" s="7" t="n"/>
      <c r="M3631" s="7" t="inlineStr">
        <is>
          <t>https://www.phy.ncu.edu.tw/news/104%e5%ad%b8%e5%b9%b4%e5%ba%a6%e7%a0%94%e7%a9%b6%e6%89%80%e6%96%b0%e7%94%9f%e6%9c%ac%e5%9c%b0%e7%94%9f%e7%b9%b3%e4%ba%a4%e5%ad%b8%e9%9b%9c%e8%b2%bb%e8%87%b3104%e5%b9%b48%e6%9c%8830%e6%97%a5/</t>
        </is>
      </c>
      <c r="N3631" s="7" t="inlineStr">
        <is>
          <t>吳菁穗</t>
        </is>
      </c>
    </row>
    <row r="3632" ht="53" customHeight="1">
      <c r="A3632" s="7">
        <f>TRUE()</f>
        <v/>
      </c>
      <c r="B3632" s="7" t="inlineStr">
        <is>
          <t>其他</t>
        </is>
      </c>
      <c r="C3632" s="7" t="n"/>
      <c r="D3632" s="14" t="n">
        <v>42209</v>
      </c>
      <c r="E3632" s="7" t="inlineStr">
        <is>
          <t>104-1研究所新生、學士班新生(含今年度轉學生及大一休學復學生)註冊通知</t>
        </is>
      </c>
      <c r="F3632" s="9" t="inlineStr">
        <is>
          <t>公告104學年度第1學期研究所新生、學士班新生(含今年度轉學生及大一休學復學生)註冊通知如附件。
1041研究所新生註冊通知
1041學士班新生註冊通知</t>
        </is>
      </c>
      <c r="G3632" s="7" t="inlineStr">
        <is>
          <t>1041研究所新生註冊通知</t>
        </is>
      </c>
      <c r="H3632" s="7" t="inlineStr">
        <is>
          <t>http://www.phy.ncu.edu.tw/wp-content/uploads/2015/07/1041研究所新生註冊通知.pdf</t>
        </is>
      </c>
      <c r="I3632" s="7" t="inlineStr">
        <is>
          <t>1041學士班新生註冊通知</t>
        </is>
      </c>
      <c r="J3632" s="7" t="inlineStr">
        <is>
          <t>http://www.phy.ncu.edu.tw/wp-content/uploads/2015/07/1041學士班新生註冊通知.pdf</t>
        </is>
      </c>
      <c r="K3632" s="7" t="n"/>
      <c r="L3632" s="7" t="n"/>
      <c r="M3632" s="7" t="inlineStr">
        <is>
          <t>https://www.phy.ncu.edu.tw/news/104%e5%ad%b8%e5%b9%b4%e5%ba%a6%e7%ac%ac1%e5%ad%b8%e6%9c%9f%e7%a0%94%e7%a9%b6%e6%89%80%e6%96%b0%e7%94%9f%e3%80%81%e5%ad%b8%e5%a3%ab%e7%8f%ad%e6%96%b0%e7%94%9f%e5%90%ab%e4%bb%8a%e5%b9%b4%e5%ba%a6/</t>
        </is>
      </c>
      <c r="N3632" s="7" t="inlineStr">
        <is>
          <t>吳菁穗</t>
        </is>
      </c>
    </row>
    <row r="3633" ht="79" customHeight="1">
      <c r="A3633" s="7">
        <f>TRUE()</f>
        <v/>
      </c>
      <c r="B3633" s="7" t="inlineStr">
        <is>
          <t>其他</t>
        </is>
      </c>
      <c r="C3633" s="7" t="n"/>
      <c r="D3633" s="14" t="n">
        <v>42208</v>
      </c>
      <c r="E3633" s="7" t="inlineStr">
        <is>
          <t>104-1課程助教分配表1040723</t>
        </is>
      </c>
      <c r="F3633" s="9" t="inlineStr">
        <is>
          <t>中央大學物理系 104學年度第一學期課程教學助教分配表1040723更新
104-1課程助教分配
助教請儘速與授課老師聯繫，詢問工作相關訊息。
擔任助教且需修習『物理教學研習課程』者，請務必上網選課。未被分配擔任助教，但已選修『物理教學研習』者，請務必辦理退選，否則該課程學期末時會以0分計算。
『助教切結書』＆『助學金申請書』待開學前系辦公告後填寫。</t>
        </is>
      </c>
      <c r="G3633" s="7" t="inlineStr">
        <is>
          <t>104-1課程助教分配</t>
        </is>
      </c>
      <c r="H3633" s="7" t="inlineStr">
        <is>
          <t>http://www.phy.ncu.edu.tw/wp-content/uploads/2015/07/104-1課程助教分配3.pdf</t>
        </is>
      </c>
      <c r="I3633" s="7" t="n"/>
      <c r="J3633" s="7" t="n"/>
      <c r="K3633" s="7" t="n"/>
      <c r="L3633" s="7" t="n"/>
      <c r="M3633" s="7" t="inlineStr">
        <is>
          <t>https://www.phy.ncu.edu.tw/news/104-1%e8%aa%b2%e7%a8%8b%e5%8a%a9%e6%95%99%e5%88%86%e9%85%8d%e8%a1%a81040723/</t>
        </is>
      </c>
      <c r="N3633" s="7" t="inlineStr">
        <is>
          <t>許慧君</t>
        </is>
      </c>
    </row>
    <row r="3634" ht="357" customHeight="1">
      <c r="A3634" s="7">
        <f>TRUE()</f>
        <v/>
      </c>
      <c r="B3634" s="7" t="inlineStr">
        <is>
          <t>其他</t>
        </is>
      </c>
      <c r="C3634" s="7" t="n"/>
      <c r="D3634" s="14" t="n">
        <v>42207</v>
      </c>
      <c r="E3634" s="7" t="inlineStr">
        <is>
          <t>104-1物理系博士生資格考口試注意事項Notice on the PhD. Qualifying Exam Oral Defense</t>
        </is>
      </c>
      <c r="F3634" s="9" t="inlineStr">
        <is>
          <t>資格考以二次為限，必須在博士班入學二年內通過（休學期間不計入）
PhD students must pass the qualifying examination within two years after enrollment (except for the period of leave).
申請口試時間：至遲口試日前二週。
Period of application: At least two weeks before the date of defense
申請口試繳交文件：（請至系網頁-系所規章-博士班相關規章下載）
Application submissions: (Please download from the department website found in “PhD Program - Department Regulations”) 
申請表
Application form
博士班學生修課組別選擇表
PhD program course group selection form
至前一學期的完整版成績單
Complete transcript with results up to the immediate previous semester
完成口試日期：104.08.01至105.01.31
Oral defense period: Aug. 1, 2015 – Jan. 31, 2016
附件 Attached
104-1博士生資格考口試注意事項(Notice on the PhD. Qualifying Exam Oral Defense)
104資格考物理系考試委員會建議口試委員名單(Department recommended committee member)
物理學系博士班學生資格考試申請書（Application for Ph.D. Qualifying Examination of Department of Physics）
物理系_博士班學生修課組別選擇表（Course Requirements Selection Form for PhD Students of the Department of Physics at National Central University）
 物理系_博士學位候選人資格與資格考試辦法（Bylaw of the requirements and the qualifying examination for PhD）
物理系_博碩士論文指導教授暨學位考試委員提聘資格認定標準實施要點（Guidelines for Qualification of PhDMaster Thesis Advisor and Degree Examination Committee Member）</t>
        </is>
      </c>
      <c r="G3634" s="7" t="inlineStr">
        <is>
          <t>104-1博士生資格考口試注意事項(Notice on the PhD. Qualifying Exam Oral De</t>
        </is>
      </c>
      <c r="H3634" s="7" t="inlineStr">
        <is>
          <t>http://www.phy.ncu.edu.tw/wp-content/uploads/2015/07/104-1博士生資格考口試注意事項Notice-on-the-PhD.-Qualifying-Exam-Oral-Defense-.doc</t>
        </is>
      </c>
      <c r="I3634" s="7" t="inlineStr">
        <is>
          <t>104資格考物理系考試委員會建議口試委員名單(Department recommended committee memb</t>
        </is>
      </c>
      <c r="J3634" s="7" t="inlineStr">
        <is>
          <t>http://www.phy.ncu.edu.tw/wp-content/uploads/2015/07/104資格考物理系考試委員會建議口試委員名單Department-recommended-committee-member.xls</t>
        </is>
      </c>
      <c r="K3634" s="7" t="inlineStr">
        <is>
          <t>物理學系博士班學生資格考試申請書（Application for Ph.D. Qualifying Examinatio</t>
        </is>
      </c>
      <c r="L3634" s="7" t="inlineStr">
        <is>
          <t>http://www.phy.ncu.edu.tw/wp-content/uploads/2015/07/物理學系博士班學生資格考試申請書（Application-for-Ph.D.-Qualifying-Examination-of-Department-of-Physics）.doc</t>
        </is>
      </c>
      <c r="M3634" s="7" t="inlineStr">
        <is>
          <t>https://www.phy.ncu.edu.tw/news/104-1%e7%89%a9%e7%90%86%e7%b3%bb%e5%8d%9a%e5%a3%ab%e7%94%9f%e8%b3%87%e6%a0%bc%e8%80%83%e5%8f%a3%e8%a9%a6%e6%b3%a8%e6%84%8f%e4%ba%8b%e9%a0%85notice-on-the-phd-qualifying-exam-oral-defense/</t>
        </is>
      </c>
      <c r="N3634" s="7" t="inlineStr">
        <is>
          <t>許慧君</t>
        </is>
      </c>
    </row>
    <row r="3635" ht="118" customHeight="1">
      <c r="A3635" s="7">
        <f>TRUE()</f>
        <v/>
      </c>
      <c r="B3635" s="7" t="inlineStr">
        <is>
          <t>其他</t>
        </is>
      </c>
      <c r="C3635" s="7" t="n"/>
      <c r="D3635" s="14" t="n">
        <v>42207</v>
      </c>
      <c r="E3635" s="7" t="inlineStr">
        <is>
          <t>104-1課程助教分配表1040722</t>
        </is>
      </c>
      <c r="F3635" s="9" t="inlineStr">
        <is>
          <t>中央大學物理系 104學年度第一學期課程教學助教分配表1040722更新
104-1課程助教分配
助教請儘速與授課老師聯繫，詢問工作相關訊息。
擔任助教且需修習『物理教學研習課程』者，請務必上網選課。未被分配擔任助教，但已選修『物理教學研習』者，請務必辦理退選，否則該課程學期末時會以0分計算。
『助教切結書』＆『助學金申請書』待開學前系辦公告後填寫。
目前仍有1門課程有助教需求，有意申請者請填寫104-1物理系課程教學助教志願表(第四次)，於7/23(四)五點前回傳電子檔。
已被分配擔任助教者亦可申請。</t>
        </is>
      </c>
      <c r="G3635" s="7" t="inlineStr">
        <is>
          <t>104-1課程助教分配</t>
        </is>
      </c>
      <c r="H3635" s="7" t="inlineStr">
        <is>
          <t>http://www.phy.ncu.edu.tw/wp-content/uploads/2015/07/104-1課程助教分配2.pdf</t>
        </is>
      </c>
      <c r="I3635" s="7" t="inlineStr">
        <is>
          <t>104-1物理系課程教學助教志願表(第四次)</t>
        </is>
      </c>
      <c r="J3635" s="7" t="inlineStr">
        <is>
          <t>http://www.phy.ncu.edu.tw/wp-content/uploads/2015/07/104-1物理系課程教學助教志願表第四次.xlsx</t>
        </is>
      </c>
      <c r="K3635" s="7" t="n"/>
      <c r="L3635" s="7" t="n"/>
      <c r="M3635" s="7" t="inlineStr">
        <is>
          <t>https://www.phy.ncu.edu.tw/news/104-1%e8%aa%b2%e7%a8%8b%e5%8a%a9%e6%95%99%e5%88%86%e9%85%8d%e8%a1%a81040722/</t>
        </is>
      </c>
      <c r="N3635" s="7" t="inlineStr">
        <is>
          <t>許慧君</t>
        </is>
      </c>
    </row>
    <row r="3636" ht="118" customHeight="1">
      <c r="A3636" s="7">
        <f>TRUE()</f>
        <v/>
      </c>
      <c r="B3636" s="7" t="inlineStr">
        <is>
          <t>其他</t>
        </is>
      </c>
      <c r="C3636" s="7" t="n"/>
      <c r="D3636" s="14" t="n">
        <v>42205</v>
      </c>
      <c r="E3636" s="7" t="inlineStr">
        <is>
          <t>104-1課程助教分配表1040720</t>
        </is>
      </c>
      <c r="F3636" s="9" t="inlineStr">
        <is>
          <t>中央大學物理系 104學年度第一學期課程教學助教分配表1040720更新
104-1課程助教分配
助教請儘速與授課老師聯繫，詢問工作相關訊息。
擔任助教且需修習『物理教學研習課程』者，請務必上網選課。未被分配擔任助教，但已選修『物理教學研習』者，請務必辦理退選，否則該課程學期末時會以0分計算。
『助教切結書』＆『助學金申請書』待開學前系辦公告後填寫。
目前仍有數門課程有助教需求，有意申請者請填寫104-1物理系課程教學助教志願表(第三次)，於7/22(三)前回傳電子檔。
已被分配擔任助教者亦可申請。</t>
        </is>
      </c>
      <c r="G3636" s="7" t="inlineStr">
        <is>
          <t>104-1課程助教分配</t>
        </is>
      </c>
      <c r="H3636" s="7" t="inlineStr">
        <is>
          <t>http://www.phy.ncu.edu.tw/wp-content/uploads/2015/07/104-1課程助教分配1.pdf</t>
        </is>
      </c>
      <c r="I3636" s="7" t="inlineStr">
        <is>
          <t>104-1物理系課程教學助教志願表(第三次)</t>
        </is>
      </c>
      <c r="J3636" s="7" t="inlineStr">
        <is>
          <t>http://www.phy.ncu.edu.tw/wp-content/uploads/2015/07/104-1物理系課程教學助教志願表第三次.xlsx</t>
        </is>
      </c>
      <c r="K3636" s="7" t="n"/>
      <c r="L3636" s="7" t="n"/>
      <c r="M3636" s="7" t="inlineStr">
        <is>
          <t>https://www.phy.ncu.edu.tw/news/104-1%e8%aa%b2%e7%a8%8b%e5%8a%a9%e6%95%99%e5%88%86%e9%85%8d%e8%a1%a81040720/</t>
        </is>
      </c>
      <c r="N3636" s="7" t="inlineStr">
        <is>
          <t>許慧君</t>
        </is>
      </c>
    </row>
    <row r="3637" ht="92" customHeight="1">
      <c r="A3637" s="7">
        <f>TRUE()</f>
        <v/>
      </c>
      <c r="B3637" s="7" t="inlineStr">
        <is>
          <t>演講</t>
        </is>
      </c>
      <c r="C3637" s="7" t="n"/>
      <c r="D3637" s="14" t="n">
        <v>42202</v>
      </c>
      <c r="E3637" s="7" t="inlineStr">
        <is>
          <t>20150728-talk-Particle-in-cell simulation of laser plasma interactions</t>
        </is>
      </c>
      <c r="F3637" s="9" t="inlineStr">
        <is>
          <t>Department of Physics, NCU
Particle-in-cell simulation of laser plasma interactions
Speaker
Dr. Frank Tsung
UCLA Physics &amp; Astronomy
Time  July 28 (Tuesday) 14:00
Place  S4-625</t>
        </is>
      </c>
      <c r="G3637" s="7" t="n"/>
      <c r="H3637" s="7" t="n"/>
      <c r="I3637" s="7" t="n"/>
      <c r="J3637" s="7" t="n"/>
      <c r="K3637" s="7" t="n"/>
      <c r="L3637" s="7" t="n"/>
      <c r="M3637" s="7" t="inlineStr">
        <is>
          <t>https://www.phy.ncu.edu.tw/news/20150728-talk-particle-in-cell-simulation-of-laser-plasma-interactions/</t>
        </is>
      </c>
      <c r="N3637" s="7" t="inlineStr">
        <is>
          <t>許慧君</t>
        </is>
      </c>
    </row>
    <row r="3638" ht="131" customHeight="1">
      <c r="A3638" s="7">
        <f>TRUE()</f>
        <v/>
      </c>
      <c r="B3638" s="7" t="inlineStr">
        <is>
          <t>其他</t>
        </is>
      </c>
      <c r="C3638" s="7" t="n"/>
      <c r="D3638" s="14" t="n">
        <v>42201</v>
      </c>
      <c r="E3638" s="7" t="inlineStr">
        <is>
          <t>104-1課程助教分配表1040716</t>
        </is>
      </c>
      <c r="F3638" s="9" t="inlineStr">
        <is>
          <t>中央大學物理系 104學年度第一學期課程教學助教分配表
104-1課程助教分配
助教請儘速與授課老師聯繫，詢問工作相關訊息。
 擔任助教且需修習『物理教學研習課程』者，請務必上網選課。未被分配擔任助教，但已選修『物理教學研習』者，請務必辦理退選，否則該課程學期末時會以0分計算。
 『助教切結書』＆『助學金申請書』待開學前系辦公告後填寫。
目前仍有數門課程有助教需求，有意申請者請填寫附件志願表，於7/19(日)前回傳電子檔。
已被分配擔任助教者亦可申請。
104-1物理系課程教學助教志願表(第二次)</t>
        </is>
      </c>
      <c r="G3638" s="7" t="inlineStr">
        <is>
          <t>104-1課程助教分配</t>
        </is>
      </c>
      <c r="H3638" s="7" t="inlineStr">
        <is>
          <t>http://www.phy.ncu.edu.tw/wp-content/uploads/2015/07/104-1課程助教分配.pdf</t>
        </is>
      </c>
      <c r="I3638" s="7" t="inlineStr">
        <is>
          <t>104-1物理系課程教學助教志願表(第二次)</t>
        </is>
      </c>
      <c r="J3638" s="7" t="inlineStr">
        <is>
          <t>http://www.phy.ncu.edu.tw/wp-content/uploads/2015/07/104-1物理系課程教學助教志願表第二次.xlsx</t>
        </is>
      </c>
      <c r="K3638" s="7" t="n"/>
      <c r="L3638" s="7" t="n"/>
      <c r="M3638" s="7" t="inlineStr">
        <is>
          <t>https://www.phy.ncu.edu.tw/news/104-1%e8%aa%b2%e7%a8%8b%e5%8a%a9%e6%95%99%e5%88%86%e9%85%8d%e8%a1%a81040716/</t>
        </is>
      </c>
      <c r="N3638" s="7" t="inlineStr">
        <is>
          <t>許慧君</t>
        </is>
      </c>
    </row>
    <row r="3639">
      <c r="A3639" s="7">
        <f>TRUE()</f>
        <v/>
      </c>
      <c r="B3639" s="7" t="inlineStr">
        <is>
          <t>其他</t>
        </is>
      </c>
      <c r="C3639" s="7" t="n"/>
      <c r="D3639" s="14" t="n">
        <v>42199</v>
      </c>
      <c r="E3639" s="7" t="inlineStr">
        <is>
          <t>感謝63級林松福系友慨捐經費參佰萬元整回饋母系，款項將全數獎助在校學弟妹，預計每年30萬元整計十年，獎助項目如下：出國交換學生獎助（研修或實驗）、研究傑出獎助、清寒優秀學生獎助、學生出席國際會議補助。 母系特此申謝！</t>
        </is>
      </c>
      <c r="F3639" s="7" t="n"/>
      <c r="G3639" s="7" t="n"/>
      <c r="H3639" s="7" t="n"/>
      <c r="I3639" s="7" t="n"/>
      <c r="J3639" s="7" t="n"/>
      <c r="K3639" s="7" t="n"/>
      <c r="L3639" s="7" t="n"/>
      <c r="M3639" s="7" t="inlineStr">
        <is>
          <t>https://www.phy.ncu.edu.tw/news/%e6%84%9f%e8%ac%9d63%e7%b4%9a%e6%9e%97%e6%9d%be%e7%a6%8f%e7%b3%bb%e5%8f%8b%e6%85%a8%e6%8d%90%e7%b6%93%e8%b2%bb%e5%8f%83%e4%bd%b0%e8%90%ac%e5%85%83%e6%95%b4%e5%9b%9e%e9%a5%8b%e6%af%8d%e7%b3%bb%ef%bc%8c/</t>
        </is>
      </c>
      <c r="N3639" s="7" t="inlineStr">
        <is>
          <t>許慧君</t>
        </is>
      </c>
    </row>
    <row r="3640">
      <c r="A3640" s="7">
        <f>TRUE()</f>
        <v/>
      </c>
      <c r="B3640" s="7" t="inlineStr">
        <is>
          <t>其他</t>
        </is>
      </c>
      <c r="C3640" s="7" t="n"/>
      <c r="D3640" s="14" t="n">
        <v>42193</v>
      </c>
      <c r="E3640" s="7" t="inlineStr">
        <is>
          <t>中央大學104學年度講座教授獲獎名單</t>
        </is>
      </c>
      <c r="F3640" s="7" t="inlineStr">
        <is>
          <t>中央大學104學年度講座教授獲獎名單</t>
        </is>
      </c>
      <c r="G3640" s="7" t="inlineStr">
        <is>
          <t>中央大學104學年度講座教授獲獎名單</t>
        </is>
      </c>
      <c r="H3640" s="7" t="inlineStr">
        <is>
          <t>http://www.ncu.edu.tw/~ncu7020/rdnewsletter/message.php?action=show&amp;cid=6&amp;id=625</t>
        </is>
      </c>
      <c r="I3640" s="7" t="n"/>
      <c r="J3640" s="7" t="n"/>
      <c r="K3640" s="7" t="n"/>
      <c r="L3640" s="7" t="n"/>
      <c r="M3640" s="7" t="inlineStr">
        <is>
          <t>https://www.phy.ncu.edu.tw/news/%e4%b8%ad%e5%a4%ae%e5%a4%a7%e5%ad%b8104%e5%ad%b8%e5%b9%b4%e5%ba%a6%e8%ac%9b%e5%ba%a7%e6%95%99%e6%8e%88%e7%8d%b2%e7%8d%8e%e5%90%8d%e5%96%ae/</t>
        </is>
      </c>
      <c r="N3640" s="7" t="inlineStr">
        <is>
          <t>許慧君</t>
        </is>
      </c>
    </row>
    <row r="3641" ht="105" customHeight="1">
      <c r="A3641" s="7">
        <f>TRUE()</f>
        <v/>
      </c>
      <c r="B3641" s="7" t="inlineStr">
        <is>
          <t>其他</t>
        </is>
      </c>
      <c r="C3641" s="7" t="n"/>
      <c r="D3641" s="14" t="n">
        <v>42191</v>
      </c>
      <c r="E3641" s="7" t="inlineStr">
        <is>
          <t>104年4月- 6月學生信件招領</t>
        </is>
      </c>
      <c r="F3641" s="9" t="inlineStr">
        <is>
          <t>104年4月- 6月學生信件招領
大學部
鄭光佑*4、趙家加、姚瑞竣、曾建民、邱柏凱、范強
研究所
張秋萍、劉士誠、林家榮、陳美廷、賴柏延*3、蕭翌登*2、林明賢、黃朝暉、林佳緯、廖文聖
上述同學請於7/31前至物理系辦公室(健雄館六樓629室)領取您的信件
每月有固定信件者，請務必時常至717讀書室學生信箱取信。</t>
        </is>
      </c>
      <c r="G3641" s="7" t="n"/>
      <c r="H3641" s="7" t="n"/>
      <c r="I3641" s="7" t="n"/>
      <c r="J3641" s="7" t="n"/>
      <c r="K3641" s="7" t="n"/>
      <c r="L3641" s="7" t="n"/>
      <c r="M3641" s="7" t="inlineStr">
        <is>
          <t>https://www.phy.ncu.edu.tw/news/104%e5%b9%b44%e6%9c%88-6%e6%9c%88%e5%ad%b8%e7%94%9f%e4%bf%a1%e4%bb%b6%e6%8b%9b%e9%a0%98/</t>
        </is>
      </c>
      <c r="N3641" s="7" t="inlineStr">
        <is>
          <t>許慧君</t>
        </is>
      </c>
    </row>
    <row r="3642" ht="27" customHeight="1">
      <c r="A3642" s="7">
        <f>TRUE()</f>
        <v/>
      </c>
      <c r="B3642" s="7" t="inlineStr">
        <is>
          <t>其他</t>
        </is>
      </c>
      <c r="C3642" s="7" t="n"/>
      <c r="D3642" s="14" t="n">
        <v>42191</v>
      </c>
      <c r="E3642" s="7" t="inlineStr">
        <is>
          <t>2015年侯金堆傑出榮譽獎接受申請公告</t>
        </is>
      </c>
      <c r="F3642" s="9" t="inlineStr">
        <is>
          <t>2015年『侯金堆傑出榮譽獎』即日起接受申請
http://www.ctho.org.tw/election.HTM</t>
        </is>
      </c>
      <c r="G3642" s="7" t="inlineStr">
        <is>
          <t>http://www.ctho.org.tw/election.HTM</t>
        </is>
      </c>
      <c r="H3642" s="7" t="inlineStr">
        <is>
          <t>http://www.ctho.org.tw/election.HTM</t>
        </is>
      </c>
      <c r="I3642" s="7" t="n"/>
      <c r="J3642" s="7" t="n"/>
      <c r="K3642" s="7" t="n"/>
      <c r="L3642" s="7" t="n"/>
      <c r="M3642" s="7" t="inlineStr">
        <is>
          <t>https://www.phy.ncu.edu.tw/news/2015%e5%b9%b4%e4%be%af%e9%87%91%e5%a0%86%e5%82%91%e5%87%ba%e6%a6%ae%e8%ad%bd%e7%8d%8e%e6%8e%a5%e5%8f%97%e7%94%b3%e8%ab%8b%e5%85%ac%e5%91%8a/</t>
        </is>
      </c>
      <c r="N3642" s="7" t="inlineStr">
        <is>
          <t>許慧君</t>
        </is>
      </c>
    </row>
    <row r="3643" ht="92" customHeight="1">
      <c r="A3643" s="7">
        <f>TRUE()</f>
        <v/>
      </c>
      <c r="B3643" s="7" t="inlineStr">
        <is>
          <t>其他</t>
        </is>
      </c>
      <c r="C3643" s="7" t="n"/>
      <c r="D3643" s="14" t="n">
        <v>42188</v>
      </c>
      <c r="E3643" s="7" t="inlineStr">
        <is>
          <t>103學年度畢業大合照</t>
        </is>
      </c>
      <c r="F3643" s="9" t="inlineStr">
        <is>
          <t>畢業典禮的大合照請至理學院FB粉絲專頁瀏覽：
Part 1
https://www.facebook.com/media/set/?set=a.597672943669786.1073741834.496378880465860&amp;type=3
Part2
https://www.facebook.com/media/set/?set=a.597694393667641.1073741835.496378880465860&amp;type=3</t>
        </is>
      </c>
      <c r="G3643" s="7" t="inlineStr">
        <is>
          <t>https://www.facebook.com/media/set/?set=a.597672943669786.10</t>
        </is>
      </c>
      <c r="H3643" s="7" t="inlineStr">
        <is>
          <t>https://www.facebook.com/media/set/?set=a.597672943669786.1073741834.496378880465860&amp;type=3</t>
        </is>
      </c>
      <c r="I3643" s="7" t="inlineStr">
        <is>
          <t>https://www.facebook.com/media/set/?set=a.597694393667641.10</t>
        </is>
      </c>
      <c r="J3643" s="7" t="inlineStr">
        <is>
          <t>https://www.facebook.com/media/set/?set=a.597694393667641.1073741835.496378880465860&amp;type=3</t>
        </is>
      </c>
      <c r="K3643" s="7" t="n"/>
      <c r="L3643" s="7" t="n"/>
      <c r="M3643" s="7" t="inlineStr">
        <is>
          <t>https://www.phy.ncu.edu.tw/news/103%e5%ad%b8%e5%b9%b4%e5%ba%a6%e7%95%a2%e6%a5%ad%e5%a4%a7%e5%90%88%e7%85%a7/</t>
        </is>
      </c>
      <c r="N3643" s="7" t="inlineStr">
        <is>
          <t>許慧君</t>
        </is>
      </c>
    </row>
    <row r="3644" ht="79" customHeight="1">
      <c r="A3644" s="7">
        <f>TRUE()</f>
        <v/>
      </c>
      <c r="B3644" s="7" t="inlineStr">
        <is>
          <t>其他</t>
        </is>
      </c>
      <c r="C3644" s="7" t="n"/>
      <c r="D3644" s="14" t="n">
        <v>42187</v>
      </c>
      <c r="E3644" s="7" t="inlineStr">
        <is>
          <t>104學年度第1學期課程教學助教志願調查</t>
        </is>
      </c>
      <c r="F3644" s="9" t="inlineStr">
        <is>
          <t>104學年度第1學期課程教學助教志願調查
物理系（含生物物理碩博士班）研究生(含104新生)欲申請擔任課程教學助教者，請填寫『104-1物理系課程教學助教志願表』電子檔，於104年7月10日（五）前回傳。
依研究生修業規定，修業期間碩士生至少需擔任一學期（上下學期皆可）課程助教、博士生至少需擔任兩學期（上下學期各一）課程助教，方可畢業。
經分配擔任助教者需選修『PH6015物理教學研習』課程。</t>
        </is>
      </c>
      <c r="G3644" s="7" t="inlineStr">
        <is>
          <t>104-1物理系課程教學助教志願表</t>
        </is>
      </c>
      <c r="H3644" s="7" t="inlineStr">
        <is>
          <t>http://www.phy.ncu.edu.tw/wp-content/uploads/2015/07/104-1物理系課程教學助教志願表.xlsx</t>
        </is>
      </c>
      <c r="I3644" s="7" t="n"/>
      <c r="J3644" s="7" t="n"/>
      <c r="K3644" s="7" t="n"/>
      <c r="L3644" s="7" t="n"/>
      <c r="M3644" s="7" t="inlineStr">
        <is>
          <t>https://www.phy.ncu.edu.tw/news/104%e5%ad%b8%e5%b9%b4%e5%ba%a6%e7%ac%ac1%e5%ad%b8%e6%9c%9f%e8%aa%b2%e7%a8%8b%e6%95%99%e5%ad%b8%e5%8a%a9%e6%95%99%e5%bf%97%e9%a1%98%e8%aa%bf%e6%9f%a5/</t>
        </is>
      </c>
      <c r="N3644" s="7" t="inlineStr">
        <is>
          <t>許慧君</t>
        </is>
      </c>
    </row>
    <row r="3645">
      <c r="A3645" s="7">
        <f>TRUE()</f>
        <v/>
      </c>
      <c r="B3645" s="7" t="inlineStr">
        <is>
          <t>其他</t>
        </is>
      </c>
      <c r="C3645" s="7" t="n"/>
      <c r="D3645" s="14" t="n">
        <v>42186</v>
      </c>
      <c r="E3645" s="7" t="inlineStr">
        <is>
          <t>失物招領(104.07.01)</t>
        </is>
      </c>
      <c r="F3645" s="7" t="inlineStr">
        <is>
          <t>失物招領1040701</t>
        </is>
      </c>
      <c r="G3645" s="7" t="inlineStr">
        <is>
          <t>失物招領1040701</t>
        </is>
      </c>
      <c r="H3645" s="7" t="inlineStr">
        <is>
          <t>http://www.phy.ncu.edu.tw/wp-content/uploads/2015/07/失物招領1040701.doc</t>
        </is>
      </c>
      <c r="I3645" s="7" t="n"/>
      <c r="J3645" s="7" t="n"/>
      <c r="K3645" s="7" t="n"/>
      <c r="L3645" s="7" t="n"/>
      <c r="M3645" s="7" t="inlineStr">
        <is>
          <t>https://www.phy.ncu.edu.tw/news/%e5%a4%b1%e7%89%a9%e6%8b%9b%e9%a0%98104-07-01/</t>
        </is>
      </c>
      <c r="N3645" s="7" t="inlineStr">
        <is>
          <t>許慧君</t>
        </is>
      </c>
    </row>
    <row r="3646" ht="235" customHeight="1">
      <c r="A3646" s="7">
        <f>TRUE()</f>
        <v/>
      </c>
      <c r="B3646" s="7" t="inlineStr">
        <is>
          <t>其他</t>
        </is>
      </c>
      <c r="C3646" s="7" t="n"/>
      <c r="D3646" s="14" t="n">
        <v>42185</v>
      </c>
      <c r="E3646" s="7" t="inlineStr">
        <is>
          <t>中央大學100週年校慶影片《期頤之年》</t>
        </is>
      </c>
      <c r="F3646" s="9" t="inlineStr">
        <is>
          <t>國立中央大學100週年校慶影片《期頤之年》完整版  (16:05)
(中文版) https://www.youtube.com/watch?v=oHjKrVTjP6Y
(英文版) https://www.youtube.com/watch?v=LEeFd48zrpg
國立中央大學100週年校慶影片《期頤之年》校史篇   (2:13)
(中文版) https://www.youtube.com/watch?v=gafjDO-Gzn8
(英文版) https://www.youtube.com/watch?v=P1gOSk4K6Lg
國立中央大學100週年校慶影片《期頤之年》辦學篇   (3:27)
(中文版) https://www.youtube.com/watch?v=8VRfSn9ErXY
(英文版) https://www.youtube.com/watch?v=IdPTrr8adbI
國立中央大學100週年校慶影片《期頤之年》人物篇   (4:21)
(中文版) https://www.youtube.com/watch?v=z5knbOciOP8
(英文版) https://www.youtube.com/watch?v=BRsH7JIBMQE
國立中央大學100週年校慶影片《期頤之年》學術篇   (4:18)
(中文版) https://www.youtube.com/watch?v=55wu7Wcqkys
(英文版) https://www.youtube.com/watch?v=n772z_VWpug
國立中央大學100週年校慶影片《期頤之年》祝福篇   (2:04)
(中文版) https://www.youtube.com/watch?v=sfixFdN_zuQ
(英文版) https://www.youtube.com/watch?v=eJCsvU4FiI8</t>
        </is>
      </c>
      <c r="G3646" s="7" t="inlineStr">
        <is>
          <t>https://www.youtube.com/watch?v=oHjKrVTjP6Y</t>
        </is>
      </c>
      <c r="H3646" s="7" t="inlineStr">
        <is>
          <t>https://www.youtube.com/watch?v=oHjKrVTjP6Y</t>
        </is>
      </c>
      <c r="I3646" s="7" t="inlineStr">
        <is>
          <t>https://www.youtube.com/watch?v=LEeFd48zrpg</t>
        </is>
      </c>
      <c r="J3646" s="7" t="inlineStr">
        <is>
          <t>https://www.youtube.com/watch?v=LEeFd48zrpg</t>
        </is>
      </c>
      <c r="K3646" s="7" t="inlineStr">
        <is>
          <t>https://www.youtube.com/watch?v=gafjDO-Gzn8</t>
        </is>
      </c>
      <c r="L3646" s="7" t="inlineStr">
        <is>
          <t>https://www.youtube.com/watch?v=gafjDO-Gzn8</t>
        </is>
      </c>
      <c r="M3646" s="7" t="inlineStr">
        <is>
          <t>https://www.phy.ncu.edu.tw/news/%e4%b8%ad%e5%a4%ae%e5%a4%a7%e5%ad%b8100%e9%80%b1%e5%b9%b4%e6%a0%a1%e6%85%b6%e5%bd%b1%e7%89%87%e3%80%8a%e6%9c%9f%e9%a0%a4%e4%b9%8b%e5%b9%b4%e3%80%8b/</t>
        </is>
      </c>
      <c r="N3646" s="7" t="inlineStr">
        <is>
          <t>許慧君</t>
        </is>
      </c>
    </row>
    <row r="3647" ht="118" customHeight="1">
      <c r="A3647" s="7">
        <f>TRUE()</f>
        <v/>
      </c>
      <c r="B3647" s="7" t="inlineStr">
        <is>
          <t>其他</t>
        </is>
      </c>
      <c r="C3647" s="7" t="n"/>
      <c r="D3647" s="14" t="n">
        <v>42181</v>
      </c>
      <c r="E3647" s="7" t="inlineStr">
        <is>
          <t>6/30(二)0900-1200七樓717讀書室暫停開放</t>
        </is>
      </c>
      <c r="F3647" s="9" t="inlineStr">
        <is>
          <t>七樓717讀書室暫停開放
6/30(二)0900-1200
717讀書室暫停開放
公共讀書區
研究生公共座位1-4號
書櫃沙發區
請勿堆放私人物品，否則一律清除丟棄，謝謝合作            
l前次清理之物品放置於白板下方桌上，請盡速領取。
l請多加利用儲物櫃存放私人物品!</t>
        </is>
      </c>
      <c r="G3647" s="7" t="n"/>
      <c r="H3647" s="7" t="n"/>
      <c r="I3647" s="7" t="n"/>
      <c r="J3647" s="7" t="n"/>
      <c r="K3647" s="7" t="n"/>
      <c r="L3647" s="7" t="n"/>
      <c r="M3647" s="7" t="inlineStr">
        <is>
          <t>https://www.phy.ncu.edu.tw/news/630%e4%ba%8c0900-1200%e4%b8%83%e6%a8%93717%e8%ae%80%e6%9b%b8%e5%ae%a4%e6%9a%ab%e5%81%9c%e9%96%8b%e6%94%be/</t>
        </is>
      </c>
      <c r="N3647" s="7" t="inlineStr">
        <is>
          <t>許慧君</t>
        </is>
      </c>
    </row>
    <row r="3648">
      <c r="A3648" s="7">
        <f>TRUE()</f>
        <v/>
      </c>
      <c r="B3648" s="7" t="inlineStr">
        <is>
          <t>其他</t>
        </is>
      </c>
      <c r="C3648" s="7" t="n"/>
      <c r="D3648" s="14" t="n">
        <v>42178</v>
      </c>
      <c r="E3648" s="7" t="inlineStr">
        <is>
          <t>104(一)課務相關日程表</t>
        </is>
      </c>
      <c r="F3648" s="7" t="inlineStr">
        <is>
          <t>104(一)課務相關日程表</t>
        </is>
      </c>
      <c r="G3648" s="7" t="inlineStr">
        <is>
          <t>104(一)課務相關日程表</t>
        </is>
      </c>
      <c r="H3648" s="7" t="inlineStr">
        <is>
          <t>http://pdc.adm.ncu.edu.tw/Course/course/COUR_S.pdf</t>
        </is>
      </c>
      <c r="I3648" s="7" t="n"/>
      <c r="J3648" s="7" t="n"/>
      <c r="K3648" s="7" t="n"/>
      <c r="L3648" s="7" t="n"/>
      <c r="M3648" s="7" t="inlineStr">
        <is>
          <t>https://www.phy.ncu.edu.tw/news/104%e4%b8%80%e8%aa%b2%e5%8b%99%e7%9b%b8%e9%97%9c%e6%97%a5%e7%a8%8b%e8%a1%a8/</t>
        </is>
      </c>
      <c r="N3648" s="7" t="inlineStr">
        <is>
          <t>許慧君</t>
        </is>
      </c>
    </row>
    <row r="3649" ht="381" customHeight="1">
      <c r="A3649" s="7">
        <f>TRUE()</f>
        <v/>
      </c>
      <c r="B3649" s="7" t="inlineStr">
        <is>
          <t>其他</t>
        </is>
      </c>
      <c r="C3649" s="7" t="n"/>
      <c r="D3649" s="14" t="n">
        <v>42178</v>
      </c>
      <c r="E3649" s="7" t="inlineStr">
        <is>
          <t>104學年度第一學期學雜費繳費單下載時間公告</t>
        </is>
      </c>
      <c r="F3649" s="9" t="inlineStr">
        <is>
          <t>一、開放網路下載繳費單時間:
1.舊生---自行列印繳費單：104.8.12
2.研究所新生---自行列印繳費單：104.8.14
3.學士班新生(含今年度轉學生、大一休學復學生):104.8.20
二、下載繳費單
(1)學校首頁的Portal入口。
(2)學雜費管理系統 http://140.115.182.62/stdvoucher
(3)第一銀行第e學雜費入口網網址：https://eschool.firstbank.com.tw 
三、繳費期限：
(1)碩究所新生(不含外籍生、僑生、陸生及交換生)
第一銀行全省各分行臨櫃繳款: 8月28日(五)
ATM轉帳、信用卡或超商繳費: 8月30日(日)
(2)除研究所新生外的所有同學
第一銀行全省各分行臨櫃繳款： 9月11日(五)
ATM轉帳、信用卡或超商繳費：9月13日(日)
使用信用卡刷卡需3~4個工作天才能入帳（不含假日），超商繳交需5~7個工作天才能入帳（不含假
日）請提早授權或繳納，以免逾期註冊。
四、繳費方式：
(1) 臨櫃繳款：第一銀行全省分行 
第一銀行於每週二、四、五上午10:00~12:00會配合到校服務 / 行政大樓一樓
(2) ATM轉帳繳費：轉入行庫代碼007（第一銀行）
(3) 語音信用卡繳費：02-27608818
(4) 網路信用卡繳費：https://www.27608818.com
(5) 超商繳款：須自付手續費10元。
五、若對繳費單內容有任何疑問，住宿問題請洽宿舍服務中心（分機57282、57290)，減免及學貸問題請洽生輔組（分機57221），其他問題請洽出納組（分機57346）。
六、繳費單若有更改，請於更改後的隔日再行繳費。
七、學分費繳費期間：104年10月5日~104年10月16日。收費對象：碩博士生（97學年度以後入學之博士生除外）、大學延畢生、修教育學分者。</t>
        </is>
      </c>
      <c r="G3649" s="7" t="n"/>
      <c r="H3649" s="7" t="n"/>
      <c r="I3649" s="7" t="n"/>
      <c r="J3649" s="7" t="n"/>
      <c r="K3649" s="7" t="n"/>
      <c r="L3649" s="7" t="n"/>
      <c r="M3649" s="7" t="inlineStr">
        <is>
          <t>https://www.phy.ncu.edu.tw/news/104%e5%ad%b8%e5%b9%b4%e5%ba%a6%e7%ac%ac%e4%b8%80%e5%ad%b8%e6%9c%9f%e5%ad%b8%e9%9b%9c%e8%b2%bb%e7%b9%b3%e8%b2%bb%e5%96%ae%e4%b8%8b%e8%bc%89%e6%99%82%e9%96%93%e5%85%ac%e5%91%8a/</t>
        </is>
      </c>
      <c r="N3649" s="7" t="inlineStr">
        <is>
          <t>許慧君</t>
        </is>
      </c>
    </row>
    <row r="3650">
      <c r="A3650" s="7">
        <f>TRUE()</f>
        <v/>
      </c>
      <c r="B3650" s="7" t="inlineStr">
        <is>
          <t>其他</t>
        </is>
      </c>
      <c r="C3650" s="7" t="n"/>
      <c r="D3650" s="14" t="n">
        <v>42178</v>
      </c>
      <c r="E3650" s="7" t="inlineStr">
        <is>
          <t>104學年度第1學期研究所新生註冊通知</t>
        </is>
      </c>
      <c r="F3650" s="7" t="inlineStr">
        <is>
          <t>104學年度第1學期研究所新生註冊通知</t>
        </is>
      </c>
      <c r="G3650" s="7" t="inlineStr">
        <is>
          <t>104學年度第1學期研究所新生註冊通知</t>
        </is>
      </c>
      <c r="H3650" s="7" t="inlineStr">
        <is>
          <t>http://pdc.adm.ncu.edu.tw/postM/post/reg/1041%E7%A0%94%E7%A9%B6%E6%89%80%E6%96%B0%E7%94%9F%E8%A8%BB%E5%86%8A%E9%80%9A%E7%9F%A5.pdf</t>
        </is>
      </c>
      <c r="I3650" s="7" t="n"/>
      <c r="J3650" s="7" t="n"/>
      <c r="K3650" s="7" t="n"/>
      <c r="L3650" s="7" t="n"/>
      <c r="M3650" s="7" t="inlineStr">
        <is>
          <t>https://www.phy.ncu.edu.tw/news/104%e5%ad%b8%e5%b9%b4%e5%ba%a6%e7%ac%ac1%e5%ad%b8%e6%9c%9f%e7%a0%94%e7%a9%b6%e6%89%80%e6%96%b0%e7%94%9f%e8%a8%bb%e5%86%8a%e9%80%9a%e7%9f%a5/</t>
        </is>
      </c>
      <c r="N3650" s="7" t="inlineStr">
        <is>
          <t>許慧君</t>
        </is>
      </c>
    </row>
    <row r="3651">
      <c r="A3651" s="7">
        <f>TRUE()</f>
        <v/>
      </c>
      <c r="B3651" s="7" t="inlineStr">
        <is>
          <t>其他</t>
        </is>
      </c>
      <c r="C3651" s="7" t="n"/>
      <c r="D3651" s="14" t="n">
        <v>42178</v>
      </c>
      <c r="E3651" s="7" t="inlineStr">
        <is>
          <t>104學年度第1學期學士班新生(含今年度轉學生、大一休學復學生)註冊通知</t>
        </is>
      </c>
      <c r="F3651" s="7" t="inlineStr">
        <is>
          <t>104學年度第1學期學士班新生(含今年度轉學生、大一休學復學生)註冊通知</t>
        </is>
      </c>
      <c r="G3651" s="7" t="inlineStr">
        <is>
          <t>104學年度第1學期學士班新生(含今年度轉學生、大一休學復學生)註冊通知</t>
        </is>
      </c>
      <c r="H3651" s="7" t="inlineStr">
        <is>
          <t>http://pdc.adm.ncu.edu.tw/postM/post/reg/reg1040622.pdf</t>
        </is>
      </c>
      <c r="I3651" s="7" t="n"/>
      <c r="J3651" s="7" t="n"/>
      <c r="K3651" s="7" t="n"/>
      <c r="L3651" s="7" t="n"/>
      <c r="M3651" s="7" t="inlineStr">
        <is>
          <t>https://www.phy.ncu.edu.tw/news/104%e5%ad%b8%e5%b9%b4%e5%ba%a6%e7%ac%ac1%e5%ad%b8%e6%9c%9f%e5%ad%b8%e5%a3%ab%e7%8f%ad%e6%96%b0%e7%94%9f%e5%90%ab%e4%bb%8a%e5%b9%b4%e5%ba%a6%e8%bd%89%e5%ad%b8%e7%94%9f%e3%80%81%e5%a4%a7%e4%b8%80/</t>
        </is>
      </c>
      <c r="N3651" s="7" t="inlineStr">
        <is>
          <t>許慧君</t>
        </is>
      </c>
    </row>
    <row r="3652" ht="333" customHeight="1">
      <c r="A3652" s="7">
        <f>TRUE()</f>
        <v/>
      </c>
      <c r="B3652" s="7" t="inlineStr">
        <is>
          <t>其他</t>
        </is>
      </c>
      <c r="C3652" s="7" t="n"/>
      <c r="D3652" s="14" t="n">
        <v>42178</v>
      </c>
      <c r="E3652" s="7" t="inlineStr">
        <is>
          <t>2015暑假停電</t>
        </is>
      </c>
      <c r="F3652" s="9" t="inlineStr">
        <is>
          <t>2015暑假停電   104年07月04日(六)
時    間：AM 08：30-12:30(半日)停電範圍：東區高壓總站、科一、科二、三、四、五館、理學院教學館、國際學生宿舍、鴻經館、志希館（含鬆餅屋）、綜教館、游藝館、據德樓、致道樓、男三、五、六、七（含七餐）、十一宿舍（含敦煌書局、好視康眼鏡、美髮部、洗衣部）、十二宿舍、女五舍、女十四舍（含郵局、地下室賣場）。
時    間： AM 08：30-18:00(全日)
停電範圍：男十三宿舍、管理二館（含Fiesta餐廳）、大講堂、總圖書館、中正圖書館、國鼎圖書館、行政大樓、文學一、二館、人文社會科學大樓、男九A（含九餐、全家便利商店）、九B、十二宿舍、研究生宿舍（含校園咖啡）、工程一館、教學研究綜合大樓、中大會館、前門駐警隊、車庫、校長宿舍。
2015暑假停電   104年07月05日(日)
時    間： AM 08：30〜18：00(全日)停電範圍：科二、三、四、五館、理學院教學館、國際學生宿舍、男三、五、六、七（含七餐）、男九A（含九餐、全家便利商店）、九B、十一宿舍（含敦煌書局、好視康眼鏡、美髮部、洗衣部）、十二宿舍、女五舍、女十四舍（含郵局、地下室賣場）、鴻經館、志希館、綜教館、游藝館、據德樓、致道樓。
2015暑假停電   104年07月11日(六)
時    間： AM 08：30〜12：30(半日)停電範圍：西區總變電站、工五館A、B、C棟、鑄造館、大型力學、風洞實驗室、依仁堂、國鼎光電大樓、客家學院大樓、室內游泳池、機電實驗室、機械館。
時    間： AM 8:30〜18：00(全日)
停電範圍：環工館/化工館、研究中心一、二期、雷達站、 電機一、二、三館、資策會、中大新村(一、二、三區)、女一.二.三.四宿舍(含中大影印）、松苑餐廰、松果館(育成中心)、雷達站，大氣環境實驗室、男單一.二.四宿舍、後門駐警隊。
2015暑假停電   104年07月12日(日)
AM 08：30〜12：30(半日)停電範圍：鑄造館、大型力學、風洞實驗室、依仁堂、國鼎光電大樓、客家學院大樓、機電實驗室、機械館、室內游泳池。</t>
        </is>
      </c>
      <c r="G3652" s="7" t="n"/>
      <c r="H3652" s="7" t="n"/>
      <c r="I3652" s="7" t="n"/>
      <c r="J3652" s="7" t="n"/>
      <c r="K3652" s="7" t="n"/>
      <c r="L3652" s="7" t="n"/>
      <c r="M3652" s="7" t="inlineStr">
        <is>
          <t>https://www.phy.ncu.edu.tw/news/2015%e6%9a%91%e5%81%87%e5%81%9c%e9%9b%bb/</t>
        </is>
      </c>
      <c r="N3652" s="7" t="inlineStr">
        <is>
          <t>許慧君</t>
        </is>
      </c>
    </row>
    <row r="3653" ht="92" customHeight="1">
      <c r="A3653" s="7">
        <f>TRUE()</f>
        <v/>
      </c>
      <c r="B3653" s="7" t="inlineStr">
        <is>
          <t>演講</t>
        </is>
      </c>
      <c r="C3653" s="7" t="n"/>
      <c r="D3653" s="14" t="n">
        <v>42173</v>
      </c>
      <c r="E3653" s="7" t="inlineStr">
        <is>
          <t>20150623-talk-Colloidal transport and diffusion over a periodic potential landscape</t>
        </is>
      </c>
      <c r="F3653" s="9" t="inlineStr">
        <is>
          <t>Department of Physics, NCU
Colloidal transport and diffusion over a periodic potential landscape
Speaker
Dr. Xiao-Guang Ma
Dept. of Physics, Hong Kong University of Science &amp; Technology
Time  June 23 (Tuesday) 11:00am
Place  S4-625</t>
        </is>
      </c>
      <c r="G3653" s="7" t="n"/>
      <c r="H3653" s="7" t="n"/>
      <c r="I3653" s="7" t="n"/>
      <c r="J3653" s="7" t="n"/>
      <c r="K3653" s="7" t="n"/>
      <c r="L3653" s="7" t="n"/>
      <c r="M3653" s="7" t="inlineStr">
        <is>
          <t>https://www.phy.ncu.edu.tw/news/20150623-talk-colloidal-transport-and-diffusion-over-a-periodic-potential-landscape/</t>
        </is>
      </c>
      <c r="N3653" s="7" t="inlineStr">
        <is>
          <t>許慧君</t>
        </is>
      </c>
    </row>
    <row r="3654" ht="235" customHeight="1">
      <c r="A3654" s="7">
        <f>TRUE()</f>
        <v/>
      </c>
      <c r="B3654" s="7" t="inlineStr">
        <is>
          <t>其他</t>
        </is>
      </c>
      <c r="C3654" s="7" t="n"/>
      <c r="D3654" s="14" t="n">
        <v>42171</v>
      </c>
      <c r="E3654" s="7" t="inlineStr">
        <is>
          <t>104年度校園廢棄腳踏車清理作業時程表</t>
        </is>
      </c>
      <c r="F3654" s="9" t="inlineStr">
        <is>
          <t>日期
作業程序
6/16起
發放「104年度非廢棄腳踏車識別證」貼紙。物理系教職員師生請至物理系辦629室領取
8/17以前
完成「104年度非廢棄腳踏車識別證」貼紙黏貼作業。
8/18~8/20
事務組、事務組外勤班、學生會，共同判別、處理，於拍照後，清運廢棄腳踏車至資源回收暫存場周邊置放。※如遇下雨、颱風及其他不利清運之情形，將順延清運日期(不再另行公告)。
9/17及9/18
上午9時至12時及下午13時至16時，開放因未黏貼「非廢棄腳踏車」識別證貼紙或雖依規定貼附貼紙，但有顯失騎乘功能情形者，而遭清運之原車主領回。（原車主除應攜帶原腳踏車車鎖「解鎖鑰匙」外，現場另需填寫認領申請表並拍照存檔。）
9/21~9/23
挑選堪用廢棄腳踏車，於維修後充作綠色愛心腳踏車之用，其餘廢棄腳踏車不再開放領用，售予本校合約資源回收廠商，所得款項繳交校務基金，作為資源回收相關事項專款專用。</t>
        </is>
      </c>
      <c r="G3654" s="7" t="inlineStr">
        <is>
          <t>http://www.phy.ncu.edu.tw/wp-content/uploads/2015/06/1041320</t>
        </is>
      </c>
      <c r="H3654" s="7" t="inlineStr">
        <is>
          <t>http://www.phy.ncu.edu.tw/wp-content/uploads/2015/06/10413201480-3.jpg</t>
        </is>
      </c>
      <c r="I3654" s="7" t="n"/>
      <c r="J3654" s="7" t="n"/>
      <c r="K3654" s="7" t="n"/>
      <c r="L3654" s="7" t="n"/>
      <c r="M3654" s="7" t="inlineStr">
        <is>
          <t>https://www.phy.ncu.edu.tw/news/3428/</t>
        </is>
      </c>
      <c r="N3654" s="7" t="inlineStr">
        <is>
          <t>許慧君</t>
        </is>
      </c>
    </row>
    <row r="3655" ht="92" customHeight="1">
      <c r="A3655" s="7">
        <f>TRUE()</f>
        <v/>
      </c>
      <c r="B3655" s="7" t="inlineStr">
        <is>
          <t>其他</t>
        </is>
      </c>
      <c r="C3655" s="7" t="n"/>
      <c r="D3655" s="14" t="n">
        <v>42168</v>
      </c>
      <c r="E3655" s="7" t="inlineStr">
        <is>
          <t>103學年度畢業生歸還學士服相關事宜</t>
        </is>
      </c>
      <c r="F3655" s="9" t="inlineStr">
        <is>
          <t>(一)本（103）學年度畢業典禮預計於104年6月13日下午21:00時全部結束，當日歸還學位服時間自中午12時至下午21：30分，還服地點位於大講堂地下室。
(二)畢業典禮當日未歸還者，請於6月15日~26日之上班時間，上午9:00~11:30及下午14:00~16:30，逕至大講堂地下室辦理歸還。
(三)因故無法畢業之同學，亦請於上述時間歸還。
(四)未依歸定期限(6/26日)內歸還學位服者，依本校學位服借用辦法第陸條規定予以罰款(詳附件)；另基於人身安全及愛惜公物，學士帽請勿空拋，如有損壞應照價賠償。</t>
        </is>
      </c>
      <c r="G3655" s="7" t="n"/>
      <c r="H3655" s="7" t="n"/>
      <c r="I3655" s="7" t="n"/>
      <c r="J3655" s="7" t="n"/>
      <c r="K3655" s="7" t="n"/>
      <c r="L3655" s="7" t="n"/>
      <c r="M3655" s="7" t="inlineStr">
        <is>
          <t>https://www.phy.ncu.edu.tw/news/103%e5%ad%b8%e5%b9%b4%e5%ba%a6%e7%95%a2%e6%a5%ad%e7%94%9f%e6%ad%b8%e9%82%84%e5%ad%b8%e5%a3%ab%e6%9c%8d%e7%9b%b8%e9%97%9c%e4%ba%8b%e5%ae%9c/</t>
        </is>
      </c>
      <c r="N3655" s="7" t="inlineStr">
        <is>
          <t>許慧君</t>
        </is>
      </c>
    </row>
    <row r="3656">
      <c r="A3656" s="7">
        <f>TRUE()</f>
        <v/>
      </c>
      <c r="B3656" s="7" t="inlineStr">
        <is>
          <t>高中生</t>
        </is>
      </c>
      <c r="C3656" s="7" t="n"/>
      <c r="D3656" s="14" t="n">
        <v>42168</v>
      </c>
      <c r="E3656" s="7" t="inlineStr">
        <is>
          <t>物理系簡介影片-教學與課程</t>
        </is>
      </c>
      <c r="F3656" s="7" t="inlineStr">
        <is>
          <t>物理系簡介影片-教學與課程</t>
        </is>
      </c>
      <c r="G3656" s="7" t="inlineStr">
        <is>
          <t>物理系簡介影片-教學與課程</t>
        </is>
      </c>
      <c r="H3656" s="7" t="inlineStr">
        <is>
          <t>https://youtu.be/F5-IGXilPOo</t>
        </is>
      </c>
      <c r="I3656" s="7" t="inlineStr">
        <is>
          <t>https://youtu.be/F5-IGXilPOo</t>
        </is>
      </c>
      <c r="J3656" s="7" t="inlineStr">
        <is>
          <t>https://youtu.be/F5-IGXilPOo</t>
        </is>
      </c>
      <c r="K3656" s="7" t="n"/>
      <c r="L3656" s="7" t="n"/>
      <c r="M3656" s="7" t="inlineStr">
        <is>
          <t>https://www.phy.ncu.edu.tw/news/%e7%89%a9%e7%90%86%e7%b3%bb%e7%b0%a1%e4%bb%8b%e5%bd%b1%e7%89%87-%e6%95%99%e5%ad%b8%e8%88%87%e8%aa%b2%e7%a8%8b/</t>
        </is>
      </c>
      <c r="N3656" s="7" t="inlineStr">
        <is>
          <t>許慧君</t>
        </is>
      </c>
    </row>
    <row r="3657" ht="131" customHeight="1">
      <c r="A3657" s="7">
        <f>TRUE()</f>
        <v/>
      </c>
      <c r="B3657" s="7" t="inlineStr">
        <is>
          <t>其他</t>
        </is>
      </c>
      <c r="C3657" s="7" t="n"/>
      <c r="D3657" s="14" t="n">
        <v>42167</v>
      </c>
      <c r="E3657" s="7" t="inlineStr">
        <is>
          <t>104學年度第1學期起，將不再寄發紙本學雜(分)費繳費單</t>
        </is>
      </c>
      <c r="F3657" s="9" t="inlineStr">
        <is>
          <t>104學年度第1學期起，將不再寄發紙本學雜(分)費繳費單
內文：
為響應節能環保、推動e化作業及提升效率符合電子化潮流，自104學年度第1學期起，將不再寄發紙本學雜(分)費繳費單，請自行下載學雜費繳費單，若有疑義請洽詢出納組（分機57346）。
自行使用網路下載繳費單，下載點：
(1)學校首頁的Portal入口。
(2)學雜費管理系統 http://140.115.182.62/stdvoucher
(3)第一銀行第e學雜費入口網網址：
https://eschool.firstbank.com.tw</t>
        </is>
      </c>
      <c r="G3657" s="7" t="inlineStr">
        <is>
          <t>http://140.115.182.62/stdvoucher</t>
        </is>
      </c>
      <c r="H3657" s="7" t="inlineStr">
        <is>
          <t>http://140.115.182.62/stdvoucher</t>
        </is>
      </c>
      <c r="I3657" s="7" t="inlineStr">
        <is>
          <t>https://eschool.firstbank.com.tw</t>
        </is>
      </c>
      <c r="J3657" s="7" t="inlineStr">
        <is>
          <t>https://eschool.firstbank.com.tw</t>
        </is>
      </c>
      <c r="K3657" s="7" t="n"/>
      <c r="L3657" s="7" t="n"/>
      <c r="M3657" s="7" t="inlineStr">
        <is>
          <t>https://www.phy.ncu.edu.tw/news/104%e5%ad%b8%e5%b9%b4%e5%ba%a6%e7%ac%ac1%e5%ad%b8%e6%9c%9f%e8%b5%b7%ef%bc%8c%e5%b0%87%e4%b8%8d%e5%86%8d%e5%af%84%e7%99%bc%e7%b4%99%e6%9c%ac%e5%ad%b8%e9%9b%9c%e5%88%86%e8%b2%bb%e7%b9%b3%e8%b2%bb/</t>
        </is>
      </c>
      <c r="N3657" s="7" t="inlineStr">
        <is>
          <t>許慧君</t>
        </is>
      </c>
    </row>
    <row r="3658" ht="92" customHeight="1">
      <c r="A3658" s="7">
        <f>TRUE()</f>
        <v/>
      </c>
      <c r="B3658" s="7" t="inlineStr">
        <is>
          <t>獎學金</t>
        </is>
      </c>
      <c r="C3658" s="7" t="n"/>
      <c r="D3658" s="14" t="n">
        <v>42165</v>
      </c>
      <c r="E3658" s="7" t="inlineStr">
        <is>
          <t>獎學金資訊:陳誠文教基金會獎助理論高能物理研究生奬學金</t>
        </is>
      </c>
      <c r="F3658" s="9" t="inlineStr">
        <is>
          <t>附上財團法人陳誠文教基金會2015年學年度獎助理論高能物理研究生奬學金 、相關公告以及表格。
此獎學金以攻讀理論高能物理的研究生(包含碩博生)為主要資助之對象。
奬學金公告2015
申請人基本資料2015
個人資料保護法同意書2015
奬學金申請推薦信2015</t>
        </is>
      </c>
      <c r="G3658" s="7" t="inlineStr">
        <is>
          <t>奬學金公告2015</t>
        </is>
      </c>
      <c r="H3658" s="7" t="inlineStr">
        <is>
          <t>http://www.phy.ncu.edu.tw/wp-content/uploads/2015/06/奬學金公告2015.pdf</t>
        </is>
      </c>
      <c r="I3658" s="7" t="inlineStr">
        <is>
          <t>申請人基本資料2015</t>
        </is>
      </c>
      <c r="J3658" s="7" t="inlineStr">
        <is>
          <t>http://www.phy.ncu.edu.tw/wp-content/uploads/2015/06/申請人基本資料2015.pdf</t>
        </is>
      </c>
      <c r="K3658" s="7" t="inlineStr">
        <is>
          <t>個人資料保護法同意書2015</t>
        </is>
      </c>
      <c r="L3658" s="7" t="inlineStr">
        <is>
          <t>http://www.phy.ncu.edu.tw/wp-content/uploads/2015/06/個人資料保護法同意書2015.pdf</t>
        </is>
      </c>
      <c r="M3658" s="7" t="inlineStr">
        <is>
          <t>https://www.phy.ncu.edu.tw/news/%e7%8d%8e%e5%ad%b8%e9%87%91%e8%b3%87%e8%a8%8a%e9%99%b3%e8%aa%a0%e6%96%87%e6%95%99%e5%9f%ba%e9%87%91%e6%9c%83%e7%8d%8e%e5%8a%a9%e7%90%86%e8%ab%96%e9%ab%98%e8%83%bd%e7%89%a9%e7%90%86%e7%a0%94%e7%a9%b6/</t>
        </is>
      </c>
      <c r="N3658" s="7" t="inlineStr">
        <is>
          <t>許慧君</t>
        </is>
      </c>
    </row>
    <row r="3659" ht="118" customHeight="1">
      <c r="A3659" s="7">
        <f>TRUE()</f>
        <v/>
      </c>
      <c r="B3659" s="7" t="inlineStr">
        <is>
          <t>其他</t>
        </is>
      </c>
      <c r="C3659" s="7" t="n"/>
      <c r="D3659" s="14" t="n">
        <v>42164</v>
      </c>
      <c r="E3659" s="7" t="inlineStr">
        <is>
          <t>[ebook電子書]TAEBDC PDA試用書事宜</t>
        </is>
      </c>
      <c r="F3659" s="9" t="inlineStr">
        <is>
          <t>TAEBDC PDA目前已開放試用電子書逾2,200冊,請多加利用,謝謝!
試用期間為6/1-12/31
連結位置點如下:
(1)由聯盟網站進入,連結開啟位置如下圖範例:
http://taebc.ebook.hyread.com.tw/
​​
(2)單館子網站進入,連結開啟位置如下圖範例:
http://ntnu.ebook.hyread.com.tw/taebcTrial.jsp
​</t>
        </is>
      </c>
      <c r="G3659" s="7" t="inlineStr">
        <is>
          <t>http://taebc.ebook.hyread.com.tw/</t>
        </is>
      </c>
      <c r="H3659" s="7" t="inlineStr">
        <is>
          <t>http://taebc.ebook.hyread.com.tw/</t>
        </is>
      </c>
      <c r="I3659" s="7" t="inlineStr">
        <is>
          <t>http://www.phy.ncu.edu.tw/wp-content/uploads/2015/06/1.jpg</t>
        </is>
      </c>
      <c r="J3659" s="7" t="inlineStr">
        <is>
          <t>http://www.phy.ncu.edu.tw/wp-content/uploads/2015/06/1.jpg</t>
        </is>
      </c>
      <c r="K3659" s="7" t="inlineStr">
        <is>
          <t>http://ntnu.ebook.hyread.com.tw/taebcTrial.jsp</t>
        </is>
      </c>
      <c r="L3659" s="7" t="inlineStr">
        <is>
          <t>http://ntnu.ebook.hyread.com.tw/taebcTrial.jsp</t>
        </is>
      </c>
      <c r="M3659" s="7" t="inlineStr">
        <is>
          <t>https://www.phy.ncu.edu.tw/news/ebook%e9%9b%bb%e5%ad%90%e6%9b%b8taebdc-pda%e8%a9%a6%e7%94%a8%e6%9b%b8%e4%ba%8b%e5%ae%9c/</t>
        </is>
      </c>
      <c r="N3659" s="7" t="inlineStr">
        <is>
          <t>許慧君</t>
        </is>
      </c>
    </row>
    <row r="3660" ht="183" customHeight="1">
      <c r="A3660" s="7">
        <f>TRUE()</f>
        <v/>
      </c>
      <c r="B3660" s="7" t="inlineStr">
        <is>
          <t>演講</t>
        </is>
      </c>
      <c r="C3660" s="7" t="n"/>
      <c r="D3660" s="14" t="n">
        <v>42159</v>
      </c>
      <c r="E3660" s="7" t="inlineStr">
        <is>
          <t>Colloquium20150609-Measurement of H-&gt;WW* with the ATLAS detector (Run-1)</t>
        </is>
      </c>
      <c r="F3660" s="9" t="inlineStr">
        <is>
          <t>Colloquium
Department of Physics, NCU
Measurement of H-&gt;WW* with the ATLAS detector (Run-1)
Speaker
Prof. Pai-hsien Jennifer Hsu (徐百嫻)
Dept. of Physics, NTHU
Date 2015.6.9(Tue)
Time 14:00
Place S4-625
「歡迎大學部同學參加，可獲得中大護照認證2小時」
Abstract
In this talk I will summarize the analyses of H-&gt;WW* coupling measurements from the ATLAS collaboration with the Run-1 data from the LHC, including the latest results (March 2015) from the study of the associated production in the WW* channel.</t>
        </is>
      </c>
      <c r="G3660" s="7" t="n"/>
      <c r="H3660" s="7" t="n"/>
      <c r="I3660" s="7" t="n"/>
      <c r="J3660" s="7" t="n"/>
      <c r="K3660" s="7" t="n"/>
      <c r="L3660" s="7" t="n"/>
      <c r="M3660" s="7" t="inlineStr">
        <is>
          <t>https://www.phy.ncu.edu.tw/news/colloquium20150609-measurement-of-h-ww-with-the-atlas-detector-run-1/</t>
        </is>
      </c>
      <c r="N3660" s="7" t="inlineStr">
        <is>
          <t>許慧君</t>
        </is>
      </c>
    </row>
    <row r="3661">
      <c r="A3661" s="7">
        <f>TRUE()</f>
        <v/>
      </c>
      <c r="B3661" s="7" t="inlineStr">
        <is>
          <t>其他</t>
        </is>
      </c>
      <c r="C3661" s="7" t="n"/>
      <c r="D3661" s="14" t="n">
        <v>42157</v>
      </c>
      <c r="E3661" s="7" t="inlineStr">
        <is>
          <t>賀本系陸大安老師榮獲103學年度院教學優良獎</t>
        </is>
      </c>
      <c r="F3661" s="7" t="inlineStr">
        <is>
          <t>http://science.ncu.edu.tw/news/29</t>
        </is>
      </c>
      <c r="G3661" s="7" t="inlineStr">
        <is>
          <t>http://science.ncu.edu.tw/news/29</t>
        </is>
      </c>
      <c r="H3661" s="7" t="inlineStr">
        <is>
          <t>http://science.ncu.edu.tw/news/29</t>
        </is>
      </c>
      <c r="I3661" s="7" t="n"/>
      <c r="J3661" s="7" t="n"/>
      <c r="K3661" s="7" t="n"/>
      <c r="L3661" s="7" t="n"/>
      <c r="M3661" s="7" t="inlineStr">
        <is>
          <t>https://www.phy.ncu.edu.tw/news/%e8%b3%80%e6%9c%ac%e7%b3%bb%e9%99%b8%e5%a4%a7%e5%ae%89%e8%80%81%e5%b8%ab%e6%a6%ae%e7%8d%b2103%e5%ad%b8%e5%b9%b4%e5%ba%a6%e9%99%a2%e6%95%99%e5%ad%b8%e5%84%aa%e8%89%af%e7%8d%8e/</t>
        </is>
      </c>
      <c r="N3661" s="7" t="inlineStr">
        <is>
          <t>許慧君</t>
        </is>
      </c>
    </row>
    <row r="3662" ht="27" customHeight="1">
      <c r="A3662" s="7">
        <f>TRUE()</f>
        <v/>
      </c>
      <c r="B3662" s="7" t="inlineStr">
        <is>
          <t>其他</t>
        </is>
      </c>
      <c r="C3662" s="7" t="n"/>
      <c r="D3662" s="14" t="n">
        <v>42157</v>
      </c>
      <c r="E3662" s="7" t="inlineStr">
        <is>
          <t>賀本系陳永富老師榮獲103學年度校教學優良獎</t>
        </is>
      </c>
      <c r="F3662" s="9" t="inlineStr">
        <is>
          <t>http://pdc.adm.ncu.edu.tw/tldc/te_award_i.asp
http://science.ncu.edu.tw/news/29</t>
        </is>
      </c>
      <c r="G3662" s="7" t="inlineStr">
        <is>
          <t>http://pdc.adm.ncu.edu.tw/tldc/te_award_i.asp</t>
        </is>
      </c>
      <c r="H3662" s="7" t="inlineStr">
        <is>
          <t>http://pdc.adm.ncu.edu.tw/tldc/te_award_i.asp</t>
        </is>
      </c>
      <c r="I3662" s="7" t="inlineStr">
        <is>
          <t>http://science.ncu.edu.tw/news/29</t>
        </is>
      </c>
      <c r="J3662" s="7" t="inlineStr">
        <is>
          <t>http://science.ncu.edu.tw/news/29</t>
        </is>
      </c>
      <c r="K3662" s="7" t="n"/>
      <c r="L3662" s="7" t="n"/>
      <c r="M3662" s="7" t="inlineStr">
        <is>
          <t>https://www.phy.ncu.edu.tw/news/%e8%b3%80%e6%9c%ac%e7%b3%bb%e9%99%b3%e6%b0%b8%e5%af%8c%e8%80%81%e5%b8%ab%e6%a6%ae%e7%8d%b2%e4%b8%ad%e5%a4%ae%e5%a4%a7%e5%ad%b8103%e5%ad%b8%e5%b9%b4%e5%ba%a6%e6%95%99%e5%ad%b8%e5%84%aa%e8%89%af/</t>
        </is>
      </c>
      <c r="N3662" s="7" t="inlineStr">
        <is>
          <t>許慧君</t>
        </is>
      </c>
    </row>
    <row r="3663" ht="79" customHeight="1">
      <c r="A3663" s="7">
        <f>TRUE()</f>
        <v/>
      </c>
      <c r="B3663" s="7" t="inlineStr">
        <is>
          <t>招生</t>
        </is>
      </c>
      <c r="C3663" s="7" t="n"/>
      <c r="D3663" s="14" t="n">
        <v>42156</v>
      </c>
      <c r="E3663" s="7" t="inlineStr">
        <is>
          <t>104學年度〔五年取得學、碩士學位〕獲推薦名單</t>
        </is>
      </c>
      <c r="F3663" s="9" t="inlineStr">
        <is>
          <t>104學年度〔五年取得學、碩士學位〕獲推薦名單：
林柏丞、王彣、陳勁偉、夏于耀、劉哲瑋、陳香穎、林思遠、許泓益、吳柏勳、莊凱傑、汪本璿、王耀寬、陳伯煒等13名。
獲推薦學生
(1)仍須報名下學年度本系碩士班甄試，報名時需檢附指導教授之推薦書；
(2)如未能於大四取得學士學位即喪失資格。</t>
        </is>
      </c>
      <c r="G3663" s="7" t="n"/>
      <c r="H3663" s="7" t="n"/>
      <c r="I3663" s="7" t="n"/>
      <c r="J3663" s="7" t="n"/>
      <c r="K3663" s="7" t="n"/>
      <c r="L3663" s="7" t="n"/>
      <c r="M3663" s="7" t="inlineStr">
        <is>
          <t>https://www.phy.ncu.edu.tw/news/104%e5%ad%b8%e5%b9%b4%e5%ba%a6%e3%80%94%e4%ba%94%e5%b9%b4%e5%8f%96%e5%be%97%e5%ad%b8%e3%80%81%e7%a2%a9%e5%a3%ab%e5%ad%b8%e4%bd%8d%e3%80%95%e7%8d%b2%e6%8e%a8%e8%96%a6%e5%90%8d%e5%96%ae/</t>
        </is>
      </c>
      <c r="N3663" s="7" t="inlineStr">
        <is>
          <t>吳菁穗</t>
        </is>
      </c>
    </row>
    <row r="3664" ht="409.6" customHeight="1">
      <c r="A3664" s="7">
        <f>TRUE()</f>
        <v/>
      </c>
      <c r="B3664" s="7" t="inlineStr">
        <is>
          <t>其他</t>
        </is>
      </c>
      <c r="C3664" s="7" t="n"/>
      <c r="D3664" s="14" t="n">
        <v>42153</v>
      </c>
      <c r="E3664" s="7" t="inlineStr">
        <is>
          <t>104/06/01 ~ 104/06/18大學部導師輔導選課</t>
        </is>
      </c>
      <c r="F3664" s="9" t="inlineStr">
        <is>
          <t>親愛的大學部同學：
「導師輔導選課」共三週06/01~06/18，請同學多運用機會向導師諮詢選課之意見。
歡迎同學預約 職涯中心職涯導師及諮商中心心理師，
透 過諮詢、測驗或晤談，更瞭解自己的興趣及性向。
◎導 師如何瞭解您需要的學習諮詢方向？ 
導師可以透過已整合選課、畢業審核表及歷年成績等個人資料的『導師輔導資源系統』，瞭解您需要的學習諮詢方向。 
即日起，您可以從中大portal登入『導師輔導資源系統』；點選 同意或不同意授權個人資料在本系統開放。如您未登錄系統，系統將預設為同意授權，但您可以隨時再上網修改。 
◎導 師輔導選課參考流程 
104/05/29 
教務處「課程時間表」上網 
104/06/01~104/06/18 
導師輔導選課 
1.向 導師領取密碼卡 
2.「選課確認單」為方便您與導師討論選課科目所設計的表單，,同學得事先至「選課系統 」-&gt; 「相關訊息」 下載「諮 商中心導師輔導選課確認單」填妥，依預約時間向 導師個別諮詢選課意見，並領取導師密碼卡。
104/06/12~104/06/21
線上導師輔導意見調查
請 同學線上填寫「導師輔導意見調查表」將有助導師輔導 工作之檢討及發展
104/06/15-104/06/22 
課程初選 
教務處課務組開放給完成課程評量之同學優先選課 
104/09/08~104/09/21 
加退選 (09/21只能退選)
◎說明：
1.以上時間如有異動，以教務處課務組公告為主。
2.導師密碼卡領取如有任何問題，請聯絡諮商中心徐姐
分機：57261 E-MAIL:smi@cc.ncu.edu.tw 
3.諮商心理師預約專線：57263~57264， 晤談時間：週一~週四AM9時~PM9時/週五AM9時~PM5時
4.職涯導師預約系統:http://careercenter.ncu.edu.tw/consulting/
5.中大portal:https://portal.ncu.edu.tw/</t>
        </is>
      </c>
      <c r="G3664" s="7" t="n"/>
      <c r="H3664" s="7" t="n"/>
      <c r="I3664" s="7" t="n"/>
      <c r="J3664" s="7" t="n"/>
      <c r="K3664" s="7" t="n"/>
      <c r="L3664" s="7" t="n"/>
      <c r="M3664" s="7" t="inlineStr">
        <is>
          <t>https://www.phy.ncu.edu.tw/news/1040601-1040618%e5%a4%a7%e5%ad%b8%e9%83%a8%e5%b0%8e%e5%b8%ab%e8%bc%94%e5%b0%8e%e9%81%b8%e8%aa%b2/</t>
        </is>
      </c>
      <c r="N3664" s="7" t="inlineStr">
        <is>
          <t>吳菁穗</t>
        </is>
      </c>
    </row>
    <row r="3665" ht="321" customHeight="1">
      <c r="A3665" s="7">
        <f>TRUE()</f>
        <v/>
      </c>
      <c r="B3665" s="7" t="inlineStr">
        <is>
          <t>演講</t>
        </is>
      </c>
      <c r="C3665" s="7" t="n"/>
      <c r="D3665" s="14" t="n">
        <v>42150</v>
      </c>
      <c r="E3665" s="7" t="inlineStr">
        <is>
          <t>5/28(四) 廖英凱-物理系校友【讓科學不只是科學】新人物誌系列講座</t>
        </is>
      </c>
      <c r="F3665" s="9" t="inlineStr">
        <is>
          <t>職涯發展中心在本週週四 5/28  邀請本系畢業生廖英凱回校分享，歡迎踴躍參加。
---------------------------------------------------講座相關訊息如下----------------------------------------------------
自理工類相關科系後，未來只能擔任工程師、技術人員或教職嗎?
其實你有更多選擇！
科學不只是科學，它能幫助你重新看世界，提出更聰明的問題，從中獲取洞察力來破解現有的規則，甚至以此發展事業。
職涯系列講座第4場【讓科學不只是科學】
講者：廖英凱 (PanSci 泛科學新聞網擔任專欄作者)
時間：05/28 晚上 06:00-08:00，共2小時(內含30分鐘Q&amp;A時間)
地點：HOLOthé 福祿茶
報名網址：http://careercenter.ncu.edu.tw/activity/activity_info.php?OID=298
中央大學物理所畢業的廖英凱學長，在校期間擔任中央大學報總編輯，因科學教育中心和物理系的演示實驗室的觸發，畢業後從事科普與科學傳播相關工作，成為泛科學新聞網的專欄作者及科學月刊、物理雙月刊及國語日報科學版的特約作者，也參與經貿國是會議及全國能源會議。
科學知識的散播對象不僅是學生，各年齡層的人們都有很多機會接觸到，例如台灣核能議題、電影星際效應中的蟲洞、柴靜記者製作的《穹頂之下》探討中國的霧霾問題等等。
其他相關資訊：
[泛科學專欄] http://pansci.tw/archives/author/ykliao
※基本消費為一杯飲料，無需其他入場費用
※如網路報名額滿，也歡迎現場報名參加!
※學生服務學習時數--知能2小時
※行政人員學習時數2小時
※公務人員請至人事行政總處終身學習網報名。</t>
        </is>
      </c>
      <c r="G3665" s="7" t="inlineStr">
        <is>
          <t>http://careercenter.ncu.edu.tw/activity/activity_info.php?OI</t>
        </is>
      </c>
      <c r="H3665" s="7" t="inlineStr">
        <is>
          <t>http://careercenter.ncu.edu.tw/activity/activity_info.php?OID=298</t>
        </is>
      </c>
      <c r="I3665" s="7" t="inlineStr">
        <is>
          <t>http://pansci.tw/archives/author/ykliao</t>
        </is>
      </c>
      <c r="J3665" s="7" t="inlineStr">
        <is>
          <t>http://pansci.tw/archives/author/ykliao</t>
        </is>
      </c>
      <c r="K3665" s="7" t="n"/>
      <c r="L3665" s="7" t="n"/>
      <c r="M3665" s="7" t="inlineStr">
        <is>
          <t>https://www.phy.ncu.edu.tw/news/528%e5%9b%9b-%e5%bb%96%e8%8b%b1%e5%87%b1-%e7%89%a9%e7%90%86%e7%b3%bb%e6%a0%a1%e5%8f%8b%e3%80%90%e8%ae%93%e7%a7%91%e5%ad%b8%e4%b8%8d%e5%8f%aa%e6%98%af%e7%a7%91%e5%ad%b8%e3%80%91%e6%96%b0%e4%ba%ba/</t>
        </is>
      </c>
      <c r="N3665" s="7" t="inlineStr">
        <is>
          <t>許慧君</t>
        </is>
      </c>
    </row>
    <row r="3666" ht="409.6" customHeight="1">
      <c r="A3666" s="7">
        <f>TRUE()</f>
        <v/>
      </c>
      <c r="B3666" s="7" t="inlineStr">
        <is>
          <t>演講</t>
        </is>
      </c>
      <c r="C3666" s="7" t="n"/>
      <c r="D3666" s="14" t="n">
        <v>42150</v>
      </c>
      <c r="E3666" s="7" t="inlineStr">
        <is>
          <t>Colloquium20150602-Direct Kinetic Measurement of the Reaction of the Simplest Criegee Intermediate CH2OO with Water Vapor</t>
        </is>
      </c>
      <c r="F3666" s="9" t="inlineStr">
        <is>
          <t>Colloquium
Department of Physics, NCU
Direct Kinetic Measurement of the Reaction of the Simplest Criegee Intermediate CH2OO with Water Vapor
Speaker
Dr. Jim Jr-Min Lin (林志民)
Institute of Atomic and Molecular Sciences, Academia Sinica
Wen Chao(趙文)
Department of Chemistry, National Taiwan University
Date 2015.6.2(Tue)
Time 14:00
Place S4-625
「歡迎大學部同學參加，可獲得中大護照認證2小時」
Abstract
Ozonolysis reaction has been seem as important not only because it is a crucial way to diminish alkenes but it generates a series of highly reactive intermediates, called Criegee intermediates (CIs). A lot of issues about atmospheric chemistry had been thought to relate to CIs, such as OH radical concentration or acid rain formation, thus understanding about the reaction rate of CIs with common species in troposphere is important. Despites their importance, direct detection of CIs has been realized only quite recently. A new method, photolysis of diiodoalkanes, is reported to generate sufficient CIs in lab to do direct kinetic measurement in 2012. Rate coefficients of CIs reactions with SO2, NO2, formic acid have been measured with direct detection. However, the rate of CIs reaction with water vapor is still unclear.
We focus on the reaction kinetics of the simplest Criegee intermediate (CH2OO) with water vapor by using ultraviolet absorption spectroscopy. A multiple pass system is build up to make the reaction clear and enhance the signal. The lifetime of CH2OO at various relative humidity levels up to 85% at 298 K was measured. A very fast decay rate (~ 5000 per second) of CH2OO was observed at high humidity. The decay rate has a quadradic dependence of concentration of water monomer, indicating that two water molecules participate in the reaction of CH2OO decay. The effective rate coefficient of CH2OO reaction with water dimer was determined to be (6.5±0.8)x1012 cm3 s1, independent of the total pressure from 100 to 500 Torr. This result offers a new insight about the reactivity of Criegee intermediates and provides a crucial data for better understanding the Criegee chemistry.</t>
        </is>
      </c>
      <c r="G3666" s="7" t="n"/>
      <c r="H3666" s="7" t="n"/>
      <c r="I3666" s="7" t="n"/>
      <c r="J3666" s="7" t="n"/>
      <c r="K3666" s="7" t="n"/>
      <c r="L3666" s="7" t="n"/>
      <c r="M3666" s="7" t="inlineStr">
        <is>
          <t>https://www.phy.ncu.edu.tw/news/colloquium20150602-direct-kinetic-measurement-of-the-reaction-of-the-simplest-criegee-intermediate-ch2oo-with-water-vapor/</t>
        </is>
      </c>
      <c r="N3666" s="7" t="inlineStr">
        <is>
          <t>許慧君</t>
        </is>
      </c>
    </row>
    <row r="3667">
      <c r="A3667" s="7">
        <f>TRUE()</f>
        <v/>
      </c>
      <c r="B3667" s="7" t="inlineStr">
        <is>
          <t>其他</t>
        </is>
      </c>
      <c r="C3667" s="7" t="n"/>
      <c r="D3667" s="14" t="n">
        <v>42150</v>
      </c>
      <c r="E3667" s="7" t="inlineStr">
        <is>
          <t>104學年度第1學期學雜費減免申請公告</t>
        </is>
      </c>
      <c r="F3667" s="7" t="inlineStr">
        <is>
          <t>104學年度第1學期學雜費減免申請公告</t>
        </is>
      </c>
      <c r="G3667" s="7" t="inlineStr">
        <is>
          <t>104學年度第1學期學雜費減免申請公告</t>
        </is>
      </c>
      <c r="H3667" s="7" t="inlineStr">
        <is>
          <t>http://140.115.183.185/ncu7221/index.php?option=com_content&amp;view=category&amp;id=7&amp;Itemid=206</t>
        </is>
      </c>
      <c r="I3667" s="7" t="n"/>
      <c r="J3667" s="7" t="n"/>
      <c r="K3667" s="7" t="n"/>
      <c r="L3667" s="7" t="n"/>
      <c r="M3667" s="7" t="inlineStr">
        <is>
          <t>https://www.phy.ncu.edu.tw/news/104%e5%ad%b8%e5%b9%b4%e5%ba%a6%e7%ac%ac1%e5%ad%b8%e6%9c%9f%e5%ad%b8%e9%9b%9c%e8%b2%bb%e6%b8%9b%e5%85%8d%e7%94%b3%e8%ab%8b%e5%85%ac%e5%91%8a/</t>
        </is>
      </c>
      <c r="N3667" s="7" t="inlineStr">
        <is>
          <t>許慧君</t>
        </is>
      </c>
    </row>
    <row r="3668">
      <c r="A3668" s="7">
        <f>TRUE()</f>
        <v/>
      </c>
      <c r="B3668" s="7" t="inlineStr">
        <is>
          <t>招生</t>
        </is>
      </c>
      <c r="C3668" s="7" t="n"/>
      <c r="D3668" s="14" t="n">
        <v>42150</v>
      </c>
      <c r="E3668" s="7" t="inlineStr">
        <is>
          <t>104學年度博士班考試入學錄取名單</t>
        </is>
      </c>
      <c r="F3668" s="7" t="inlineStr">
        <is>
          <t>http://pdc.adm.ncu.edu.tw/postM/post/adm/20150521_1.pdf</t>
        </is>
      </c>
      <c r="G3668" s="7" t="inlineStr">
        <is>
          <t>http://pdc.adm.ncu.edu.tw/postM/post/adm/20150521_1.pdf</t>
        </is>
      </c>
      <c r="H3668" s="7" t="inlineStr">
        <is>
          <t>http://pdc.adm.ncu.edu.tw/postM/post/adm/20150521_1.pdf</t>
        </is>
      </c>
      <c r="I3668" s="7" t="n"/>
      <c r="J3668" s="7" t="n"/>
      <c r="K3668" s="7" t="n"/>
      <c r="L3668" s="7" t="n"/>
      <c r="M3668" s="7" t="inlineStr">
        <is>
          <t>https://www.phy.ncu.edu.tw/news/104%e5%ad%b8%e5%b9%b4%e5%ba%a6%e5%8d%9a%e5%a3%ab%e7%8f%ad%e8%80%83%e8%a9%a6%e5%85%a5%e5%ad%b8%e9%8c%84%e5%8f%96%e5%90%8d%e5%96%ae/</t>
        </is>
      </c>
      <c r="N3668" s="7" t="inlineStr">
        <is>
          <t>許慧君</t>
        </is>
      </c>
    </row>
    <row r="3669" ht="285" customHeight="1">
      <c r="A3669" s="7">
        <f>TRUE()</f>
        <v/>
      </c>
      <c r="B3669" s="7" t="inlineStr">
        <is>
          <t>演講</t>
        </is>
      </c>
      <c r="C3669" s="7" t="n"/>
      <c r="D3669" s="14" t="n">
        <v>42145</v>
      </c>
      <c r="E3669" s="7" t="inlineStr">
        <is>
          <t>Colloquium20150526-Atomic-scale mapping of orbital reconstruction across BiFeO3/La0.7Sr0.3MnO3 heterointerfaces</t>
        </is>
      </c>
      <c r="F3669" s="9" t="inlineStr">
        <is>
          <t>Colloquium
Department of Physics, NCU
Atomic-scale mapping of orbital reconstruction acrossBiFeO3/La0.7Sr0.3MnO3 heterointerfaces
Speaker
Prof. Ya-Ping Chiu (邱雅萍)
Department of Physics, NTNU
Date 2015.5.26(Tue)
Time 14:00
Place S4-625
「歡迎大學部同學參加，可獲得中大護照認證2小時」
Abstract
Atomic-level evolution of electronic structures across iFeO3/La0.7Sr0.3MnO3 complex oxide heterointerfaces has been demonstrated by cross-sectional scanning tunneling microscopy and spectroscopy in this work. Analysis of scanning tunneling spectroscopy results exploits how the change in the terminated interface brings the influence to the electrostatic configurations across the BiFeO3/La0.7Sr0.3MnO3 heterointerfaces. Spatially unit-cell-by-unit-cell resolved electronic states at the atomic level reveal that the control of material interfaces at the atomic level determines the ferroelectric polarization in BiFeO3. The precise electronic information therefore provides a clear realization about the electronic state at these complex-oxide heterointerfaces, which is crucial to understand and design a host of novel functionalities at complex oxide heterointerfaces.</t>
        </is>
      </c>
      <c r="G3669" s="7" t="n"/>
      <c r="H3669" s="7" t="n"/>
      <c r="I3669" s="7" t="n"/>
      <c r="J3669" s="7" t="n"/>
      <c r="K3669" s="7" t="n"/>
      <c r="L3669" s="7" t="n"/>
      <c r="M3669" s="7" t="inlineStr">
        <is>
          <t>https://www.phy.ncu.edu.tw/news/colloquium20150526-atomic-scale-mapping-of-orbital-reconstruction-across-bifeo3la0-7sr0-3mno3-heterointerfaces/</t>
        </is>
      </c>
      <c r="N3669" s="7" t="inlineStr">
        <is>
          <t>許慧君</t>
        </is>
      </c>
    </row>
    <row r="3670" ht="409.6" customHeight="1">
      <c r="A3670" s="7">
        <f>TRUE()</f>
        <v/>
      </c>
      <c r="B3670" s="7" t="inlineStr">
        <is>
          <t>其他</t>
        </is>
      </c>
      <c r="C3670" s="7" t="n"/>
      <c r="D3670" s="14" t="n">
        <v>42145</v>
      </c>
      <c r="E3670" s="7" t="inlineStr">
        <is>
          <t>【教學發展中心教學講座】「用0.01的改變翻轉教育未來的力量」</t>
        </is>
      </c>
      <c r="F3670" s="9" t="inlineStr">
        <is>
          <t>「用0.01的改變翻轉教育未來的力量」~邀請您一起重回教育的感動
   【爽文國中王政忠老師專題演講】
他的書，讓出版社編輯在看稿時數度感動落淚。他的教學，讓學生感念，在部落格上留言：「你是我們的翅膀，
有你，我們才能飛翔！」
南投縣爽文國中國文老師兼訓導組主任---王政忠，同時也是台灣首位3項全國教育首獎「Super教師獎」、「Power
教師獎」、「師鐸獎」得主。因為教育，讓他得以從貧窮翻身，然而這個榮耀，15年前的王政忠，想都沒想過。
  「老師。你會不會回來?」
小時候因為家庭因素，王政忠靠著打工和老師幫助才能度過求學階段，他深刻體會教育是一­項希望工程；
1997年，自高雄師範大學畢業，分發到了爽文國中。
1998年，入伍當前一再告訴自己：「我再也不要回到這鳥地方。」
1999年，921地震中寮鄉近乎全毀，失去親人的學生抱著老師痛哭，
頻頻詢問：「老師，你會不會回來？」
2000年，王政忠回到爽文國中，從此再也沒有離開。
「只有熱情還不夠-更需實事求是」
王政忠將他的春青歲月全心投入教學：為學生設計學習護照、創辦絲竹樂團、組織球隊，成立「爽中青年軍」，
讓畢業的學生回來擔任志工，輔導在校生。偏鄉學校的資源奇缺，全校100出頭的學生數，分配不到任何術科老
師。於是，王政忠自己去學工藝、學美術、學基礎樂理，然後親自授課。真的力有未逮，他就到處找資源，委請
地方社團裡的國樂老師、陶藝老師，進到校園來教這些孩子。
 「翻轉，其實就是嘗試回到事物本身應該有的樣子。」
王政忠所研發的「MAPS教學法」獲得「2014台灣教學卓越團隊金質獎」，包含了心智繪圖、深度提問、口說發
表、同儕鷹架等教學方式。
第一批完整經歷所有學習策略的學生（包括語文抽背、英文檢定、學習護照、藝文教學），在畢業那年，從PR
值近半數不到25的比例，有六成考取國立高中職。到2008年後，PR值80以上突破20％，PR值25以下的學生不
到25％。
「1.01乘以70次大於2」
王政忠老師說:「教育可以慢，但不可以算了。」
「如果政府國家付給我們老師的薪水，要求我每天對學生做應該做的事是1，那麼做完這些事，或許也就問心無
愧了。可是那個1終究還是1，如果我們願意在教學上多那麼0.1的改變，然後我們堅持，有一天我們會發現，這
樣的改變會成就更多的學生。」
「我們必須這樣子堅持0.01的改變，是因為我們面對的不是別人的孩子，是自己的未來。」
※王政忠老師的教學故事
https://www.youtube.com/watch?v=AMwdb9MkPVk
https://www.youtube.com/watch?v=q6mLywYFqPE&amp;feature=youtu.be
~這一次，我們希望以教育最底層的翻轉，邀您重新找回那份內心深處的感動。~
【研習簡介】
時間:104年6月2日(二)上午十點
地點:國立中央大學游藝館國際會議廳
主講人:南投縣爽文國中王政忠老師
講題:用0.01的改變翻轉教育未來的力量
報名: http://pdc.adm.ncu.edu.tw/tldc/activities/1032/
參加本研習將發予研習證明，並可於教師升等、傑出(優良)教學選拔與系所評鑑中，作為個人與系所之教師成長佐證資料。
研習當天贈餐卷乙張。
      教務處教學發展中心  敬上</t>
        </is>
      </c>
      <c r="G3670" s="7" t="inlineStr">
        <is>
          <t>https://www.youtube.com/watch?v=AMwdb9MkPVk</t>
        </is>
      </c>
      <c r="H3670" s="7" t="inlineStr">
        <is>
          <t>https://www.youtube.com/watch?v=AMwdb9MkPVk</t>
        </is>
      </c>
      <c r="I3670" s="7" t="inlineStr">
        <is>
          <t>https://www.youtube.com/watch?v=q6mLywYFqPE&amp;feature=youtu.be</t>
        </is>
      </c>
      <c r="J3670" s="7" t="inlineStr">
        <is>
          <t>https://www.youtube.com/watch?v=q6mLywYFqPE&amp;feature=youtu.be</t>
        </is>
      </c>
      <c r="K3670" s="7" t="inlineStr">
        <is>
          <t>http://pdc.adm.ncu.edu.tw/tldc/activities/1032/</t>
        </is>
      </c>
      <c r="L3670" s="7" t="inlineStr">
        <is>
          <t>http://pdc.adm.ncu.edu.tw/tldc/activities/1032/</t>
        </is>
      </c>
      <c r="M3670" s="7" t="inlineStr">
        <is>
          <t>https://www.phy.ncu.edu.tw/news/%e3%80%90%e6%95%99%e5%ad%b8%e7%99%bc%e5%b1%95%e4%b8%ad%e5%bf%83%e6%95%99%e5%ad%b8%e8%ac%9b%e5%ba%a7%e3%80%91%e3%80%8c%e7%94%a80-01%e7%9a%84%e6%94%b9%e8%ae%8a%e7%bf%bb%e8%bd%89%e6%95%99%e8%82%b2/</t>
        </is>
      </c>
      <c r="N3670" s="7" t="inlineStr">
        <is>
          <t>許慧君</t>
        </is>
      </c>
    </row>
    <row r="3671">
      <c r="A3671" s="7">
        <f>TRUE()</f>
        <v/>
      </c>
      <c r="B3671" s="7" t="inlineStr">
        <is>
          <t>其他</t>
        </is>
      </c>
      <c r="C3671" s="7" t="n"/>
      <c r="D3671" s="14" t="n">
        <v>42144</v>
      </c>
      <c r="E3671" s="7" t="inlineStr">
        <is>
          <t>717讀書室失物招領公告</t>
        </is>
      </c>
      <c r="F3671" s="7" t="inlineStr">
        <is>
          <t>717讀書室失物招領公告</t>
        </is>
      </c>
      <c r="G3671" s="7" t="inlineStr">
        <is>
          <t>717讀書室失物招領公告</t>
        </is>
      </c>
      <c r="H3671" s="7" t="inlineStr">
        <is>
          <t>http://www.phy.ncu.edu.tw/wp-content/uploads/2015/05/科四館717讀書室失物招領公告.doc</t>
        </is>
      </c>
      <c r="I3671" s="7" t="n"/>
      <c r="J3671" s="7" t="n"/>
      <c r="K3671" s="7" t="n"/>
      <c r="L3671" s="7" t="n"/>
      <c r="M3671" s="7" t="inlineStr">
        <is>
          <t>https://www.phy.ncu.edu.tw/news/717%e8%ae%80%e6%9b%b8%e5%ae%a4%e5%a4%b1%e7%89%a9%e6%8b%9b%e9%a0%98%e5%85%ac%e5%91%8a/</t>
        </is>
      </c>
      <c r="N3671" s="7" t="inlineStr">
        <is>
          <t>許慧君</t>
        </is>
      </c>
    </row>
    <row r="3672">
      <c r="A3672" s="7">
        <f>TRUE()</f>
        <v/>
      </c>
      <c r="B3672" s="7" t="inlineStr">
        <is>
          <t>其他</t>
        </is>
      </c>
      <c r="C3672" s="7" t="n"/>
      <c r="D3672" s="14" t="n">
        <v>42144</v>
      </c>
      <c r="E3672" s="7" t="inlineStr">
        <is>
          <t>第十屆李國鼎(K.T.)科技與人文藝術創意競賽6/15-7/31徵件</t>
        </is>
      </c>
      <c r="F3672" s="7" t="inlineStr">
        <is>
          <t>http://www.ktaward.tw/signup.php</t>
        </is>
      </c>
      <c r="G3672" s="7" t="inlineStr">
        <is>
          <t>http://www.ktaward.tw/signup.php</t>
        </is>
      </c>
      <c r="H3672" s="7" t="inlineStr">
        <is>
          <t>http://www.ktaward.tw/signup.php</t>
        </is>
      </c>
      <c r="I3672" s="7" t="n"/>
      <c r="J3672" s="7" t="n"/>
      <c r="K3672" s="7" t="n"/>
      <c r="L3672" s="7" t="n"/>
      <c r="M3672" s="7" t="inlineStr">
        <is>
          <t>https://www.phy.ncu.edu.tw/news/%e7%ac%ac%e5%8d%81%e5%b1%86%e6%9d%8e%e5%9c%8b%e9%bc%8ek-t-%e7%a7%91%e6%8a%80%e8%88%87%e4%ba%ba%e6%96%87%e8%97%9d%e8%a1%93%e5%89%b5%e6%84%8f%e7%ab%b6%e8%b3%bd615-731%e5%be%b5%e4%bb%b6/</t>
        </is>
      </c>
      <c r="N3672" s="7" t="inlineStr">
        <is>
          <t>許慧君</t>
        </is>
      </c>
    </row>
    <row r="3673">
      <c r="A3673" s="7">
        <f>TRUE()</f>
        <v/>
      </c>
      <c r="B3673" s="7" t="inlineStr">
        <is>
          <t>其他</t>
        </is>
      </c>
      <c r="C3673" s="7" t="n"/>
      <c r="D3673" s="14" t="n">
        <v>42143</v>
      </c>
      <c r="E3673" s="7" t="inlineStr">
        <is>
          <t>103(二)學期課程停修申請至104年5月22日17:00截止</t>
        </is>
      </c>
      <c r="F3673" s="7" t="inlineStr">
        <is>
          <t>103(二)學期課程停修申請截止日至104年5月22日17:00前完成相關手續並將申請單送至課務組，逾期不受理。</t>
        </is>
      </c>
      <c r="G3673" s="7" t="n"/>
      <c r="H3673" s="7" t="n"/>
      <c r="I3673" s="7" t="n"/>
      <c r="J3673" s="7" t="n"/>
      <c r="K3673" s="7" t="n"/>
      <c r="L3673" s="7" t="n"/>
      <c r="M3673" s="7" t="inlineStr">
        <is>
          <t>https://www.phy.ncu.edu.tw/news/103%e4%ba%8c%e5%ad%b8%e6%9c%9f%e8%aa%b2%e7%a8%8b%e5%81%9c%e4%bf%ae%e7%94%b3%e8%ab%8b%e8%87%b3104%e5%b9%b45%e6%9c%8822%e6%97%a51700%e6%88%aa%e6%ad%a2/</t>
        </is>
      </c>
      <c r="N3673" s="7" t="inlineStr">
        <is>
          <t>許慧君</t>
        </is>
      </c>
    </row>
    <row r="3674">
      <c r="A3674" s="7">
        <f>TRUE()</f>
        <v/>
      </c>
      <c r="B3674" s="7" t="inlineStr">
        <is>
          <t>其他</t>
        </is>
      </c>
      <c r="C3674" s="7" t="n"/>
      <c r="D3674" s="14" t="n">
        <v>42143</v>
      </c>
      <c r="E3674" s="7" t="inlineStr">
        <is>
          <t>105 交換及雙聯計畫說明會</t>
        </is>
      </c>
      <c r="F3674" s="7" t="inlineStr">
        <is>
          <t>105 交換及雙聯計畫說明會</t>
        </is>
      </c>
      <c r="G3674" s="7" t="inlineStr">
        <is>
          <t>105 交換及雙聯計畫說明會</t>
        </is>
      </c>
      <c r="H3674" s="7" t="inlineStr">
        <is>
          <t>http://oia.ncu.edu.tw/index.php/tw/194-%E6%B5%B7%E5%A4%96%E6%95%99%E8%82%B2%E6%8E%A8%E5%BB%A3%E7%B5%84/1363-105-%E4%BA%A4%E6%8F%9B%E5%8F%8A%E9%9B%99%E8%81%AF%E8%A8%88%E7%95%AB%E8%AA%AA%E6%98%8E%E6%9C%83.html</t>
        </is>
      </c>
      <c r="I3674" s="7" t="n"/>
      <c r="J3674" s="7" t="n"/>
      <c r="K3674" s="7" t="n"/>
      <c r="L3674" s="7" t="n"/>
      <c r="M3674" s="7" t="inlineStr">
        <is>
          <t>https://www.phy.ncu.edu.tw/news/105-%e4%ba%a4%e6%8f%9b%e5%8f%8a%e9%9b%99%e8%81%af%e8%a8%88%e7%95%ab%e8%aa%aa%e6%98%8e%e6%9c%83/</t>
        </is>
      </c>
      <c r="N3674" s="7" t="inlineStr">
        <is>
          <t>許慧君</t>
        </is>
      </c>
    </row>
    <row r="3675">
      <c r="A3675" s="7">
        <f>TRUE()</f>
        <v/>
      </c>
      <c r="B3675" s="7" t="inlineStr">
        <is>
          <t>計畫</t>
        </is>
      </c>
      <c r="C3675" s="7" t="n"/>
      <c r="D3675" s="14" t="n">
        <v>42143</v>
      </c>
      <c r="E3675" s="7" t="inlineStr">
        <is>
          <t>科技部106年度補助博士生赴國外研究</t>
        </is>
      </c>
      <c r="F3675" s="7" t="inlineStr">
        <is>
          <t>科技部106年度補助博士生赴國外研究</t>
        </is>
      </c>
      <c r="G3675" s="7" t="inlineStr">
        <is>
          <t>科技部106年度補助博士生赴國外研究</t>
        </is>
      </c>
      <c r="H3675" s="7" t="inlineStr">
        <is>
          <t>http://oia.ncu.edu.tw/index.php/tw/194-%E6%B5%B7%E5%A4%96%E6%95%99%E8%82%B2%E6%8E%A8%E5%BB%A3%E7%B5%84/1582-%E7%A7%91%E6%8A%80%E9%83%A8106%E5%B9%B4%E5%BA%A6%E8%A3%9C%E5%8A%A9%E5%8D%9A%E5%A3%AB%E7%94%9F%E8%B5%B4%E5%9C%8B%E5%A4%96%E7%A0%94%E7%A9%B6.html</t>
        </is>
      </c>
      <c r="I3675" s="7" t="n"/>
      <c r="J3675" s="7" t="n"/>
      <c r="K3675" s="7" t="n"/>
      <c r="L3675" s="7" t="n"/>
      <c r="M3675" s="7" t="inlineStr">
        <is>
          <t>https://www.phy.ncu.edu.tw/news/%e7%a7%91%e6%8a%80%e9%83%a8105%e5%b9%b4%e5%ba%a6%e8%a3%9c%e5%8a%a9%e5%8d%9a%e5%a3%ab%e7%94%9f%e8%b5%b4%e5%9c%8b%e5%a4%96%e7%a0%94%e7%a9%b6%ef%bc%8c%e7%94%b3%e8%ab%8b%e6%97%a5%e6%9c%9f61727%e4%b8%ad/</t>
        </is>
      </c>
      <c r="N3675" s="7" t="inlineStr">
        <is>
          <t>許慧君</t>
        </is>
      </c>
    </row>
    <row r="3676" ht="357" customHeight="1">
      <c r="A3676" s="7">
        <f>TRUE()</f>
        <v/>
      </c>
      <c r="B3676" s="7" t="inlineStr">
        <is>
          <t>其他</t>
        </is>
      </c>
      <c r="C3676" s="7" t="n"/>
      <c r="D3676" s="14" t="n">
        <v>42142</v>
      </c>
      <c r="E3676" s="7" t="inlineStr">
        <is>
          <t>103-2大學部畢業生辦理離校注意事項</t>
        </is>
      </c>
      <c r="F3676" s="9" t="inlineStr">
        <is>
          <t>103學年度第二學期 物理系大學部畢業生辦理離校注意事項
一、學生符合下列資格者，應領取學位證書。 
學士班學生：符合本校「學則」第四十八條規定者。 
二、領取時間： 
學士班學生：104年7月 6日至103年7月31日上班時間。
三、成績到齊：請先上網確認各學期所修課程(含英檢成績)及操行成績是否已全部登錄分數、學習護照時數是否已達100 小時。
（各學期所修課程及操行成績應全部由教師繳交至註冊組後，本項目始算完成）
Ａ、請先自行上網查詢成績（中大首頁網址左方→Portal 入口→輸入帳號密碼→學生相關服務→學籍成績服務→學生學籍成績→查詢成績）。成績未繳交至註冊組者請向老師查證（補繳）。
Ｂ、大學部英文畢業門檻：最遲應於畢業當學期第 18 週結束前(6/26)，持英檢成績單「正本」向語言中心提出畢業門檻審核申請。 
Ｃ、學習護照時數如有問題請向服務學習辦公室詢問，分機57235。
四、完成下列兩項登錄後，請通知系辦公室作查核：
1.至物理系網頁【系友之家】進入【系友認證】填寫個人資料(http://alumni.phy.ncu.edu.tw/identity/step1.php )。
2.至物理系網頁【系友之家】最新消息下載填寫103學年度畢業生流向調查問卷電子檔並回傳給楊小姐 (http://alumni.phy.ncu.edu.tw/news/detail.php?pk=161) 
以上填寫如有疑問，請逕洽系辦公室楊小姐，分機65338。
五、電子離校手續：
1. 請利用電子離校系統（中大首頁網址左方→Portal 入口→輸入帳號密碼→學生相關服務→學籍成績服務→學生學籍成績→離校查詢）查詢並完成各項畢業離校相關手續。
2.繳驗學生證：完成全部離校手續後，至註冊組領取學位證書時辦理，驗畢歸還。學生證遺失者，請至註冊組網頁http://pdc.adm.ncu.edu.tw/Register/ →表格下載→學籍相關表格→[1-24 學生證遺失切結書(離校用)]下載填寫，並完成學生證掛失及註銷/退費程序。 
3.領取畢業證書：學生本人無法親自領取學位證書者，請至註冊組網站→表格下載→學籍相關表格→[1-23 代領學位證書委託書]下載填寫。</t>
        </is>
      </c>
      <c r="G3676" s="7" t="n"/>
      <c r="H3676" s="7" t="n"/>
      <c r="I3676" s="7" t="n"/>
      <c r="J3676" s="7" t="n"/>
      <c r="K3676" s="7" t="n"/>
      <c r="L3676" s="7" t="n"/>
      <c r="M3676" s="7" t="inlineStr">
        <is>
          <t>https://www.phy.ncu.edu.tw/news/103-2%e5%a4%a7%e5%ad%b8%e9%83%a8%e7%95%a2%e6%a5%ad%e7%94%9f%e8%be%a6%e7%90%86%e9%9b%a2%e6%a0%a1%e6%b3%a8%e6%84%8f%e4%ba%8b%e9%a0%85/</t>
        </is>
      </c>
      <c r="N3676" s="7" t="inlineStr">
        <is>
          <t>吳菁穗</t>
        </is>
      </c>
    </row>
    <row r="3677">
      <c r="A3677" s="7">
        <f>TRUE()</f>
        <v/>
      </c>
      <c r="B3677" s="7" t="inlineStr">
        <is>
          <t>其他</t>
        </is>
      </c>
      <c r="C3677" s="7" t="n"/>
      <c r="D3677" s="14" t="n">
        <v>42138</v>
      </c>
      <c r="E3677" s="7" t="inlineStr">
        <is>
          <t>103學年度畢業典禮</t>
        </is>
      </c>
      <c r="F3677" s="7" t="inlineStr">
        <is>
          <t>http://club.adm.ncu.edu.tw/graduate/</t>
        </is>
      </c>
      <c r="G3677" s="7" t="inlineStr">
        <is>
          <t>http://club.adm.ncu.edu.tw/graduate/</t>
        </is>
      </c>
      <c r="H3677" s="7" t="inlineStr">
        <is>
          <t>http://club.adm.ncu.edu.tw/graduate/</t>
        </is>
      </c>
      <c r="I3677" s="7" t="n"/>
      <c r="J3677" s="7" t="n"/>
      <c r="K3677" s="7" t="n"/>
      <c r="L3677" s="7" t="n"/>
      <c r="M3677" s="7" t="inlineStr">
        <is>
          <t>https://www.phy.ncu.edu.tw/news/103%e5%ad%b8%e5%b9%b4%e5%ba%a6%e7%95%a2%e6%a5%ad%e5%85%b8%e7%a6%ae/</t>
        </is>
      </c>
      <c r="N3677" s="7" t="inlineStr">
        <is>
          <t>許慧君</t>
        </is>
      </c>
    </row>
    <row r="3678" ht="409.6" customHeight="1">
      <c r="A3678" s="7">
        <f>TRUE()</f>
        <v/>
      </c>
      <c r="B3678" s="7" t="inlineStr">
        <is>
          <t>其他</t>
        </is>
      </c>
      <c r="C3678" s="7" t="n"/>
      <c r="D3678" s="14" t="n">
        <v>42138</v>
      </c>
      <c r="E3678" s="7" t="inlineStr">
        <is>
          <t>中大跨世紀　創新展活力──百年校慶大會暨全天慶祝活動</t>
        </is>
      </c>
      <c r="F3678" s="9" t="inlineStr">
        <is>
          <t>NCU 100，迎接百年校慶，六月六日週六全天一系列的校內慶祝活動，讓你發掘處處驚喜，盡興探索中大遊樂園！中大跨世紀，創新展活力！百 年校慶，有你有我，不見不散！
最新消息─
校慶Web. http://ncusec.ncu.edu.tw/ncu100/
校慶Fb. https://www.facebook.com/ncu100
校慶大會
10:00-12:00／大講堂
回顧風華歲月，展望創新未來；樂音飄飄揭開序幕，耳目一新的校慶大會期待您的蒞臨。一百週年校慶影片正式亮相，光影流轉；第 12屆傑出校友頒發表揚，殊榮與共；吳兆南相聲劇藝社「重量級演員」劉爾金、「相聲界林志玲」姬天語百年獻藝相聲表演〈中大生了 沒〉，帶您穿越時光隧道，說唱中大一窺深厚底蘊！
校慶論壇「百年脈動──中大與民國」
14:00-17:00／大講堂
民國四年建立的南京高等師範學校具備民國新學制高等教育規模，溯為中大前身。歷經動盪世局，在台復校後，優秀校友在各界發揮所 長，為國家社會，也為作育英才盡心貢獻。今年特別舉辦專題論壇，細數中大在教育、政經、文藝、科學、社會等等層面的深遠影響。（※提供公務人員、契僱人員、學生學習時數3小時）
創意市集
12:00-16:00／國泰樹草坪
歡迎來到百年校慶創意市集，匯集音樂、美食、遊戲、手工藝等等的各式主題攤位，五彩繽紛！闔家光臨的好去處，盡享午後魔幻時 光！開市時段可領取抽獎券，單次消費不限金額即可於消費攤位蓋章。集滿三章參加抽獎！6月6日，六六大順，逛市集別忘記試好運囉！
舞動人生──《根據真人真事改編》校慶重演版
14:30-15:40／黑盒子劇場（索票入場）
我們的身體是畫筆，任何空間都是能恣意塗抹的畫布。驫舞劇場專業編舞家帶領中大學生與自己的身體對話，重新發現自己的可能性， 將於校慶週重演破殼藝術節的精湛演出，歡迎索票預約一場與身體的詩意對話！
索票網址：http://www.accupass.com/go/aboutchoice
「中大100 星光燦爛」百年校慶演唱晚會
18:00-22:00／大草坪
中大百年校慶演唱晚會超級卡司，金曲歌后戴佩妮、情歌王子李聖傑、新生代人氣王Bii畢書盡、純愛天后郭靜、校園女王曾沛慈、 鐵肺女王家家、當紅男歌手吳思賢、星光踢館四連勝Kimberley（陳芳語）、南拳媽媽主唱Lara（梁心頤）、校友歌手陳惠婷、 樂團旺福、新生代團體男子漢、本勵門等13組歌手輪番上陣，連續近4小時的熱血沸騰，與你共度星光熠熠的校慶夜晚！此外，史無前例的 藝人星光大道走入校園，與偶像零距離的接觸，眾星雲集星光閃耀絕無僅有！MTV頻道進行全程線上直播。
星光大道／17:00起，百花川旁
入場方式／免費，自由入場
交通說明／17:00起管制外校車輛禁止入校，請多加利用市區公車132、 133、172前往中大。當日公車不繞校行駛，定點於前門上下車，請步行至演唱會場。
抽獎活動／本活動與創世基金會合作，憑5-6月份發票2張即可兌換限量精美禮品 及摸彩券（數量有限兌完為止），最大獎送你紫銧電動機車乙台。
百年校史特展－文化地圖：空間、生活、紀錄
全日／中大校園、校史館
「校史出走」，從地貌建物的變遷，就能看到中大的成長歷史。校園空間及景點設立校史發展特色介紹，讓你重新認識身邊再孰悉 不過的景物！6月6日於校史特展帆布處，擺出象徵100歲的姿勢或圖像拍照，照片上傳至FB粉絲團「中央大學．百年校史．文化地圖」，前20名即可於當日上班時間內至校友服務中心兌換精美小禮。
百年樹人─中大人著作館藏特展
當日開館時間／導覽：6/6(六) 14:00及16:00／總圖書館1樓
創校一百年間，中大師生、校友創作書寫，孕育無價的知識結晶。透過書本的形式，知識的集成和傳遞更顯珍貴；百年校慶主題書 展，不僅一覽中大人「立言」之社會貢獻，也是一場醇厚精彩的「知識饗宴」。
百年校慶「集章趣」
校慶活動趴趴走，六月六日集章去！
琳瑯滿目的中大百年校慶活動，你想參加哪幾個呢？趕快拿出手帳和彩筆，規劃好你的校慶活動日行程表吧！6月6日只要參加指定校 慶活動，於《百年校慶活動手冊》專屬頁面蓋滿3個不同印章，即可兌換「松濤環保餐具組」一套！（每人限領一份。300份兌完為止。）
集章場合及時間：
校慶大會&lt;10-12點／大講堂&gt;
校慶論壇&lt;14-16點／大講堂&gt;
創意市集&lt;12-16點／國泰樹草坪&gt;
中大人著作館藏特展&lt;9-16點／總圖書館&gt;
百年校史特展&lt;9-16點／校史館－大講堂3樓&gt;
集章禮品兌換時間及地點：
 6月6日下午14-17點／校史館－大講堂3樓</t>
        </is>
      </c>
      <c r="G3678" s="7" t="inlineStr">
        <is>
          <t>http://ncusec.ncu.edu.tw/ncu100/</t>
        </is>
      </c>
      <c r="H3678" s="7" t="inlineStr">
        <is>
          <t>http://ncusec.ncu.edu.tw/ncu100/</t>
        </is>
      </c>
      <c r="I3678" s="7" t="inlineStr">
        <is>
          <t>https://www.facebook.com/ncu100</t>
        </is>
      </c>
      <c r="J3678" s="7" t="inlineStr">
        <is>
          <t>https://www.facebook.com/ncu100</t>
        </is>
      </c>
      <c r="K3678" s="7" t="inlineStr">
        <is>
          <t>http://www.accupass.com/go/aboutchoice</t>
        </is>
      </c>
      <c r="L3678" s="7" t="inlineStr">
        <is>
          <t>http://www.accupass.com/go/aboutchoice</t>
        </is>
      </c>
      <c r="M3678" s="7" t="inlineStr">
        <is>
          <t>https://www.phy.ncu.edu.tw/news/%e4%b8%ad%e5%a4%a7%e8%b7%a8%e4%b8%96%e7%b4%80%e3%80%80%e5%89%b5%e6%96%b0%e5%b1%95%e6%b4%bb%e5%8a%9b%e2%94%80%e2%94%80%e7%99%be%e5%b9%b4%e6%a0%a1%e6%85%b6%e5%a4%a7%e6%9c%83%e6%9a%a8%e5%85%a8%e5%a4%a9/</t>
        </is>
      </c>
      <c r="N3678" s="7" t="inlineStr">
        <is>
          <t>許慧君</t>
        </is>
      </c>
    </row>
    <row r="3679" ht="53" customHeight="1">
      <c r="A3679" s="7">
        <f>TRUE()</f>
        <v/>
      </c>
      <c r="B3679" s="7" t="inlineStr">
        <is>
          <t>其他</t>
        </is>
      </c>
      <c r="C3679" s="7" t="n"/>
      <c r="D3679" s="14" t="n">
        <v>42138</v>
      </c>
      <c r="E3679" s="7" t="inlineStr">
        <is>
          <t>恭賀校友張博增教授榮獲第12屆傑出校友</t>
        </is>
      </c>
      <c r="F3679" s="9" t="inlineStr">
        <is>
          <t>恭賀校友張博增教授榮獲第12屆傑出校友
張博增教授為美國萊特州立大學機械與材料工程系教授，主要從事材料科學與新材料製備方面的研究工作，曾獲得100多項美國專利，是世界知名的納米石墨烯專家。
相關連結：http://cecs.wright.edu/directory/bor-jang</t>
        </is>
      </c>
      <c r="G3679" s="7" t="inlineStr">
        <is>
          <t>http://cecs.wright.edu/directory/bor-jang</t>
        </is>
      </c>
      <c r="H3679" s="7" t="inlineStr">
        <is>
          <t>http://cecs.wright.edu/directory/bor-jang</t>
        </is>
      </c>
      <c r="I3679" s="7" t="n"/>
      <c r="J3679" s="7" t="n"/>
      <c r="K3679" s="7" t="n"/>
      <c r="L3679" s="7" t="n"/>
      <c r="M3679" s="7" t="inlineStr">
        <is>
          <t>https://www.phy.ncu.edu.tw/news/%e6%81%ad%e8%b3%80%e6%a0%a1%e5%8f%8b%e5%bc%b5%e5%8d%9a%e5%a2%9e%e6%95%99%e6%8e%88%e6%a6%ae%e7%8d%b2%e7%ac%ac12%e5%b1%86%e5%82%91%e5%87%ba%e6%a0%a1%e5%8f%8b/</t>
        </is>
      </c>
      <c r="N3679" s="7" t="inlineStr">
        <is>
          <t>許慧君</t>
        </is>
      </c>
    </row>
    <row r="3680" ht="235" customHeight="1">
      <c r="A3680" s="7">
        <f>TRUE()</f>
        <v/>
      </c>
      <c r="B3680" s="7" t="inlineStr">
        <is>
          <t>演講</t>
        </is>
      </c>
      <c r="C3680" s="7" t="n"/>
      <c r="D3680" s="14" t="n">
        <v>42138</v>
      </c>
      <c r="E3680" s="7" t="inlineStr">
        <is>
          <t>103學年度第二學期客家學院職涯講座</t>
        </is>
      </c>
      <c r="F3680" s="9" t="inlineStr">
        <is>
          <t>(一)  我不是天才，我只是喜歡偷學！
講者：翟本喬（和沛科技總經理）
時間：104年6月2日星期二下午1:00~3:00
地點：管二館105室
註:該專題演講為通識課程「電子化政府課程」演講活動(法律與政府研究所許雲翔老師)
(該教室可容納80人，含修課人數40人，可再容納40位聽眾)
(二)英國留遊學申請及經驗分享
講者：李欣芸（英國文化協會專員）
時間：104年6月9日星期二中午12時
地點：客家學院3樓315會議室
當日將會提供便當，請參加同學務必提前報名(6月8日止)
報名網址 https://goo.gl/R4fhvj  (未報名者恕不提供午餐)
(三) 柯P新政的規劃與執行
講者：林德芳（台北市政府研考會研究員）
時間：104年6月16日星期二中午12時
地點：客家學院4樓418會議室
當日將會提供便當，請參加同學務必提前報名(6月15日止)
報名網址 https://goo.gl/j1yWIK  (未報名者恕不提供午餐)</t>
        </is>
      </c>
      <c r="G3680" s="7" t="inlineStr">
        <is>
          <t>https://goo.gl/R4fhvj</t>
        </is>
      </c>
      <c r="H3680" s="7" t="inlineStr">
        <is>
          <t>https://goo.gl/R4fhvj</t>
        </is>
      </c>
      <c r="I3680" s="7" t="inlineStr">
        <is>
          <t>https://goo.gl/j1yWIK</t>
        </is>
      </c>
      <c r="J3680" s="7" t="inlineStr">
        <is>
          <t>https://goo.gl/j1yWIK</t>
        </is>
      </c>
      <c r="K3680" s="7" t="n"/>
      <c r="L3680" s="7" t="n"/>
      <c r="M3680" s="7" t="inlineStr">
        <is>
          <t>https://www.phy.ncu.edu.tw/news/103%e5%ad%b8%e5%b9%b4%e5%ba%a6%e7%ac%ac%e4%ba%8c%e5%ad%b8%e6%9c%9f%e5%ae%a2%e5%ae%b6%e5%ad%b8%e9%99%a2%e8%81%b7%e6%b6%af%e8%ac%9b%e5%ba%a7/</t>
        </is>
      </c>
      <c r="N3680" s="7" t="inlineStr">
        <is>
          <t>許慧君</t>
        </is>
      </c>
    </row>
    <row r="3681" ht="131" customHeight="1">
      <c r="A3681" s="7">
        <f>TRUE()</f>
        <v/>
      </c>
      <c r="B3681" s="7" t="inlineStr">
        <is>
          <t>演講</t>
        </is>
      </c>
      <c r="C3681" s="7" t="n"/>
      <c r="D3681" s="14" t="n">
        <v>42137</v>
      </c>
      <c r="E3681" s="7" t="inlineStr">
        <is>
          <t>Colloquium20150519-星際效應-玄妙時空理論的炫麗展現</t>
        </is>
      </c>
      <c r="F3681" s="9" t="inlineStr">
        <is>
          <t>Colloquium
Department of Physics, NCU
星際效應-玄妙時空理論的炫麗展現
Speaker
Prof. Yih-Yuh Chen (陳義裕)
Department of Physics, NTU
Date 2015.5.19(Tue)
Time 14:00
Place S4-625
「歡迎大學部同學參加，可獲得中大護照認證2小時」</t>
        </is>
      </c>
      <c r="G3681" s="7" t="n"/>
      <c r="H3681" s="7" t="n"/>
      <c r="I3681" s="7" t="n"/>
      <c r="J3681" s="7" t="n"/>
      <c r="K3681" s="7" t="n"/>
      <c r="L3681" s="7" t="n"/>
      <c r="M3681" s="7" t="inlineStr">
        <is>
          <t>https://www.phy.ncu.edu.tw/news/colloquium20150519-%e6%98%9f%e9%9a%9b%e6%95%88%e6%87%89-%e7%8e%84%e5%a6%99%e6%99%82%e7%a9%ba%e7%90%86%e8%ab%96%e7%9a%84%e7%82%ab%e9%ba%97%e5%b1%95%e7%8f%be/</t>
        </is>
      </c>
      <c r="N3681" s="7" t="inlineStr">
        <is>
          <t>許慧君</t>
        </is>
      </c>
    </row>
    <row r="3682" ht="196" customHeight="1">
      <c r="A3682" s="7">
        <f>TRUE()</f>
        <v/>
      </c>
      <c r="B3682" s="7" t="inlineStr">
        <is>
          <t>其他</t>
        </is>
      </c>
      <c r="C3682" s="7" t="n"/>
      <c r="D3682" s="14" t="n">
        <v>42136</v>
      </c>
      <c r="E3682" s="7" t="inlineStr">
        <is>
          <t>物理系畢業撥穗公告</t>
        </is>
      </c>
      <c r="F3682" s="9" t="inlineStr">
        <is>
          <t>參加對象：物理系應屆畢業生、物理系教師
時間：2015年6月13日星期六
流程：
11:50~13:10  餐會(S4-625)
13:20-13:25 全體師生團體照(理學院科二館大門口)
13:25-13:30 物理系師生合照(理學院科二館大門口)
13:50~14:10  典禮開始 教授致詞(S4-209)
14:10~15:30  撥穗頒發畢業證書(S4-209)
15:30~15:45  畢業生行謝師禮
15:45~16:00合影留念(S4-1F)
說明：
餐會時間有準備許多餐點，可以與畢業生一起享用。系學會也敬邀所有同學前來撥穗觀禮，可以準備鮮花、禮物獻上對畢業生的祝福 也可以帶相機與畢業生們一同合影留念，留下難忘的紀念
物理系系學會敬邀</t>
        </is>
      </c>
      <c r="G3682" s="7" t="n"/>
      <c r="H3682" s="7" t="n"/>
      <c r="I3682" s="7" t="n"/>
      <c r="J3682" s="7" t="n"/>
      <c r="K3682" s="7" t="n"/>
      <c r="L3682" s="7" t="n"/>
      <c r="M3682" s="7" t="inlineStr">
        <is>
          <t>https://www.phy.ncu.edu.tw/news/%e7%89%a9%e7%90%86%e7%b3%bb%e7%95%a2%e6%a5%ad%e6%92%a5%e7%a9%97%e5%85%ac%e5%91%8a/</t>
        </is>
      </c>
      <c r="N3682" s="7" t="inlineStr">
        <is>
          <t>許慧君</t>
        </is>
      </c>
    </row>
    <row r="3683">
      <c r="A3683" s="7">
        <f>TRUE()</f>
        <v/>
      </c>
      <c r="B3683" s="7" t="inlineStr">
        <is>
          <t>其他</t>
        </is>
      </c>
      <c r="C3683" s="7" t="n"/>
      <c r="D3683" s="14" t="n">
        <v>42135</v>
      </c>
      <c r="E3683" s="7" t="inlineStr">
        <is>
          <t>圖書館103學年度博碩論文繳交講習時間表</t>
        </is>
      </c>
      <c r="F3683" s="7" t="inlineStr">
        <is>
          <t>圖書館103學年度博碩論文繳交講習時間表</t>
        </is>
      </c>
      <c r="G3683" s="7" t="inlineStr">
        <is>
          <t>圖書館103學年度博碩論文繳交講習時間表</t>
        </is>
      </c>
      <c r="H3683" s="7" t="inlineStr">
        <is>
          <t>http://www.phy.ncu.edu.tw/wp-content/uploads/2015/05/圖書館-圖書館-10-3學年度博碩論文-學年度博碩論文-學年度博碩論文-繳交-講習-時間表-時.pdf</t>
        </is>
      </c>
      <c r="I3683" s="7" t="n"/>
      <c r="J3683" s="7" t="n"/>
      <c r="K3683" s="7" t="n"/>
      <c r="L3683" s="7" t="n"/>
      <c r="M3683" s="7" t="inlineStr">
        <is>
          <t>https://www.phy.ncu.edu.tw/news/%e5%9c%96%e6%9b%b8%e9%a4%a8103%e5%ad%b8%e5%b9%b4%e5%ba%a6%e5%8d%9a%e7%a2%a9%e8%ab%96%e6%96%87%e7%b9%b3%e4%ba%a4%e8%ac%9b%e7%bf%92%e6%99%82%e9%96%93%e8%a1%a8/</t>
        </is>
      </c>
      <c r="N3683" s="7" t="inlineStr">
        <is>
          <t>許慧君</t>
        </is>
      </c>
    </row>
    <row r="3684" ht="53" customHeight="1">
      <c r="A3684" s="7">
        <f>TRUE()</f>
        <v/>
      </c>
      <c r="B3684" s="7" t="inlineStr">
        <is>
          <t>研討會</t>
        </is>
      </c>
      <c r="C3684" s="7" t="n"/>
      <c r="D3684" s="14" t="n">
        <v>42135</v>
      </c>
      <c r="E3684" s="7" t="inlineStr">
        <is>
          <t>6/7(日)物理小年會</t>
        </is>
      </c>
      <c r="F3684" s="9" t="inlineStr">
        <is>
          <t>時間：民國104年6月7日(日)8:00至17:30
地點：(32001)桃園市中壢區中大路300號 志道樓
活動流程請參閱
物理小年會</t>
        </is>
      </c>
      <c r="G3684" s="7" t="inlineStr">
        <is>
          <t>物理小年會</t>
        </is>
      </c>
      <c r="H3684" s="7" t="inlineStr">
        <is>
          <t>http://www.phy.ncu.edu.tw/wp-content/uploads/2015/05/物理小年會公告.pdf</t>
        </is>
      </c>
      <c r="I3684" s="7" t="n"/>
      <c r="J3684" s="7" t="n"/>
      <c r="K3684" s="7" t="n"/>
      <c r="L3684" s="7" t="n"/>
      <c r="M3684" s="7" t="inlineStr">
        <is>
          <t>https://www.phy.ncu.edu.tw/news/67%e6%97%a5%e7%89%a9%e7%90%86%e5%b0%8f%e5%b9%b4%e6%9c%83/</t>
        </is>
      </c>
      <c r="N3684" s="7" t="inlineStr">
        <is>
          <t>許慧君</t>
        </is>
      </c>
    </row>
    <row r="3685" ht="409.6" customHeight="1">
      <c r="A3685" s="7">
        <f>TRUE()</f>
        <v/>
      </c>
      <c r="B3685" s="7" t="inlineStr">
        <is>
          <t>其他</t>
        </is>
      </c>
      <c r="C3685" s="7" t="n"/>
      <c r="D3685" s="14" t="n">
        <v>42135</v>
      </c>
      <c r="E3685" s="7" t="inlineStr">
        <is>
          <t>隆達電子暑期實習計畫</t>
        </is>
      </c>
      <c r="F3685" s="9" t="inlineStr">
        <is>
          <t>竹科的隆達電子推出星光種子暑期實習計畫囉!!!邀請您來進行申請與報名!!
²  公司簡介：隆達電子成立於2008年5月23日，為一專業生產超高亮度發光二極體LED磊晶片、晶粒及封裝技術到光源應用的公司，同時是國內LED產業中唯一採上、中、下游製程到產品應用一條龍生產的營運模式。隆達電子隸屬明基友達集團，集團企業之友達光電為全球領先的薄膜電晶體液晶顯示器（TFT-LCD）之設計、研發及製造公司。LED的特點符合現代環保與節能的趨勢：產品體積小、材料不含汞、耗電量低且使用壽命長。其應用範圍包含液晶顯示器背光源、消費性電子產品的指示燈、交通號誌顯示燈、車用燈具以及各式照明燈具等。
²  報名期間：即日起至2015/05/31(日)
²  實習期間：2015/7/1~2015/8/31(共計兩個月)，週休二日
²  實習地點：新竹市科學園區工業東三路3號
²  實習對象：大四升研一(請附上研究所錄取證明) &amp; 研究生之同學(需為在學學生)
²  目標學校：台灣大學、交通大學、清華大學、成功大學、中央大學、台灣科技大學
²  目標科系：光電、電子、電機、機械、材料、化學、物理等相關研究所
²  薪資：26,000元/每月
²  實習職缺：
職缺名稱
適合科系
地點
電子/電機
機械
光電
材料/化學/物理
LED光學元件研發種子
V
V
V
新竹
LED研發種子
V
V
V
新竹
LED晶粒技術種子
V
V
V
新竹
LED光學機構種子
V
V
V
新竹
²  福利：
-享公司保險(勞/健/團保)及勞退金提撥
-通過實習考核，可獲得實習結業證書
-憑此結業證書，於畢業後一年內至隆達電子應徵者，優先錄用
²  備審資料：
-隆達暑期實習申請表(請見附檔or請上官網下載，網址：http://www.lextar.com/ )
-校外經歷 (含社團、工讀、得獎經歷、個人或團體比賽得獎證明等)
-在學成績單
-備有師長推薦函者優先考量
²  報名方式：請將備審資料寄送至 sandy.liu@lextar.com ，信件標題請使用「應徵隆達星光種子計畫-學校+科系+姓名」
²  面試時間：經書面審核後，如符合資格，將另行通知面試時間
²  錄取通知：2015/6/18(四)前電話通知 &amp; Email通知錄取名單，未錄取者不另行通知
²   隆達電子聯絡窗口：劉小姐 sandy.liu@lextar.com (Email)，若有任何問題，歡迎來信，我們會盡快與你聯繫，歡迎你加入我們的行列，成為LED Star！</t>
        </is>
      </c>
      <c r="G3685" s="7" t="inlineStr">
        <is>
          <t>http://www.lextar.com/</t>
        </is>
      </c>
      <c r="H3685" s="7" t="inlineStr">
        <is>
          <t>http://www.lextar.com/</t>
        </is>
      </c>
      <c r="I3685" s="7" t="inlineStr">
        <is>
          <t>sandy.liu@lextar.com</t>
        </is>
      </c>
      <c r="J3685" s="7" t="inlineStr">
        <is>
          <t>mailto:sandy.liu@lextar.com</t>
        </is>
      </c>
      <c r="K3685" s="7" t="inlineStr">
        <is>
          <t>sandy.liu@lextar.com</t>
        </is>
      </c>
      <c r="L3685" s="7" t="inlineStr">
        <is>
          <t>mailto:sandy.liu@lextar.com</t>
        </is>
      </c>
      <c r="M3685" s="7" t="inlineStr">
        <is>
          <t>https://www.phy.ncu.edu.tw/news/%e9%9a%86%e9%81%94%e9%9b%bb%e5%ad%90%e6%9a%91%e6%9c%9f%e5%af%a6%e7%bf%92%e8%a8%88%e7%95%ab/</t>
        </is>
      </c>
      <c r="N3685" s="7" t="inlineStr">
        <is>
          <t>許慧君</t>
        </is>
      </c>
    </row>
    <row r="3686" ht="27" customHeight="1">
      <c r="A3686" s="7">
        <f>TRUE()</f>
        <v/>
      </c>
      <c r="B3686" s="7" t="inlineStr">
        <is>
          <t>其他</t>
        </is>
      </c>
      <c r="C3686" s="7" t="n"/>
      <c r="D3686" s="14" t="n">
        <v>42134</v>
      </c>
      <c r="E3686" s="7" t="inlineStr">
        <is>
          <t>104學年度校曆</t>
        </is>
      </c>
      <c r="F3686" s="9" t="inlineStr">
        <is>
          <t>104學年度校曆
http://pdc.adm.ncu.edu.tw/calendar/calendar104.pdf</t>
        </is>
      </c>
      <c r="G3686" s="7" t="inlineStr">
        <is>
          <t>http://pdc.adm.ncu.edu.tw/calendar/calendar104.pdf</t>
        </is>
      </c>
      <c r="H3686" s="7" t="inlineStr">
        <is>
          <t>http://pdc.adm.ncu.edu.tw/calendar/calendar104.pdf</t>
        </is>
      </c>
      <c r="I3686" s="7" t="n"/>
      <c r="J3686" s="7" t="n"/>
      <c r="K3686" s="7" t="n"/>
      <c r="L3686" s="7" t="n"/>
      <c r="M3686" s="7" t="inlineStr">
        <is>
          <t>https://www.phy.ncu.edu.tw/news/104%e5%ad%b8%e5%b9%b4%e5%ba%a6%e6%a0%a1%e6%9b%86/</t>
        </is>
      </c>
      <c r="N3686" s="7" t="inlineStr">
        <is>
          <t>許慧君</t>
        </is>
      </c>
    </row>
    <row r="3687" ht="209" customHeight="1">
      <c r="A3687" s="7">
        <f>TRUE()</f>
        <v/>
      </c>
      <c r="B3687" s="7" t="inlineStr">
        <is>
          <t>演講</t>
        </is>
      </c>
      <c r="C3687" s="7" t="n"/>
      <c r="D3687" s="14" t="n">
        <v>42131</v>
      </c>
      <c r="E3687" s="7" t="inlineStr">
        <is>
          <t>5/11中午12:00__迎接創新創業時代 (管中閔院士主講)@大講堂</t>
        </is>
      </c>
      <c r="F3687" s="9" t="inlineStr">
        <is>
          <t>【中大百年校慶  經濟院士系列演講】系列二
講題：迎接創新創業時代
講者：管中閔院士
時間：2015/5/11 (一) 中午12:00-14:00
地點：本校大講堂
主辦單位：國立中央大學管理學院、經濟學系、台灣經濟發展研究中心
【全程參加者可獲學習時數2小時】
欲知詳情，您可以
1. 參加演講活動或幫忙邀請朋友來參加
https://www.facebook.com/events/301053323398737/
2. 點選連結到『中大百年校慶，經濟院士演講系列』粉絲專頁，參加有獎徵答：整支影片一共出現幾次「爺們」？
https://www.facebook.com/ncu.100anniv.speech/videos/vb.452456001574486/463088767177876/?type=2&amp;theater&amp;notif_t=video_comment
3. 觀賞我們精心製作的另一支宣傳影片
https://youtu.be/TV7wdzicQws</t>
        </is>
      </c>
      <c r="G3687" s="7" t="inlineStr">
        <is>
          <t>https://www.facebook.com/events/301053323398737/</t>
        </is>
      </c>
      <c r="H3687" s="7" t="inlineStr">
        <is>
          <t>https://www.facebook.com/events/301053323398737/?ref=22&amp;source=22</t>
        </is>
      </c>
      <c r="I3687" s="7" t="inlineStr">
        <is>
          <t>https://www.facebook.com/ncu.100anniv.speech/videos/vb.45245</t>
        </is>
      </c>
      <c r="J3687" s="7" t="inlineStr">
        <is>
          <t>https://www.facebook.com/ncu.100anniv.speech/videos/463088767177876/</t>
        </is>
      </c>
      <c r="K3687" s="7" t="inlineStr">
        <is>
          <t>https://youtu.be/TV7wdzicQws</t>
        </is>
      </c>
      <c r="L3687" s="7" t="inlineStr">
        <is>
          <t>https://youtu.be/TV7wdzicQws</t>
        </is>
      </c>
      <c r="M3687" s="7" t="inlineStr">
        <is>
          <t>https://www.phy.ncu.edu.tw/news/511%e4%b8%ad%e5%8d%881200__%e8%bf%8e%e6%8e%a5%e5%89%b5%e6%96%b0%e5%89%b5%e6%a5%ad%e6%99%82%e4%bb%a3-%e7%ae%a1%e4%b8%ad%e9%96%94%e9%99%a2%e5%a3%ab%e4%b8%bb%e8%ac%9b%e5%a4%a7%e8%ac%9b%e5%a0%82/</t>
        </is>
      </c>
      <c r="N3687" s="7" t="inlineStr">
        <is>
          <t>許慧君</t>
        </is>
      </c>
    </row>
    <row r="3688" ht="209" customHeight="1">
      <c r="A3688" s="7">
        <f>TRUE()</f>
        <v/>
      </c>
      <c r="B3688" s="7" t="inlineStr">
        <is>
          <t>演講</t>
        </is>
      </c>
      <c r="C3688" s="7" t="n"/>
      <c r="D3688" s="14" t="n">
        <v>42131</v>
      </c>
      <c r="E3688" s="7" t="inlineStr">
        <is>
          <t>Colloquium20150512-Coherent Manipulation of Single Photons</t>
        </is>
      </c>
      <c r="F3688" s="9" t="inlineStr">
        <is>
          <t>Colloquium
Department of Physics, NCU
Coherent Manipulation of Single Photons
Speaker
Prof. Chuu, Chih-Sung (褚志崧)
Department of Physics, NTHU
Date 2015.5.12(Tue)
Time 14:00
Place S4-625
「歡迎大學部同學參加，可獲得中大護照認證2小時」
Manipulation of single photons is a promising way to control the light-matter interaction at the single photon level. In this talk, we will review our previous work using four-wave mixing in atomic ensemble as well as our present work using parametric down-conversion in nonlinear crystal. The latter provides more flexibilities and possibilities when controlling the light-matter interaction, which is crucial for realizing advanced technologies such as quantum computation, communication, and networking.</t>
        </is>
      </c>
      <c r="G3688" s="7" t="n"/>
      <c r="H3688" s="7" t="n"/>
      <c r="I3688" s="7" t="n"/>
      <c r="J3688" s="7" t="n"/>
      <c r="K3688" s="7" t="n"/>
      <c r="L3688" s="7" t="n"/>
      <c r="M3688" s="7" t="inlineStr">
        <is>
          <t>https://www.phy.ncu.edu.tw/news/colloquium20150512-coherent-manipulation-of-single-photons/</t>
        </is>
      </c>
      <c r="N3688" s="7" t="inlineStr">
        <is>
          <t>許慧君</t>
        </is>
      </c>
    </row>
    <row r="3689" ht="118" customHeight="1">
      <c r="A3689" s="7">
        <f>TRUE()</f>
        <v/>
      </c>
      <c r="B3689" s="7" t="inlineStr">
        <is>
          <t>其他</t>
        </is>
      </c>
      <c r="C3689" s="7" t="n"/>
      <c r="D3689" s="14" t="n">
        <v>42130</v>
      </c>
      <c r="E3689" s="7" t="inlineStr">
        <is>
          <t>0519(二)研究生導生聚報名調查Graduate students and tutors gathering</t>
        </is>
      </c>
      <c r="F3689" s="9" t="inlineStr">
        <is>
          <t>本系研究生導師羅夢凡主任與陸大安副主任
訂於5月19日(星期二)11:30~13:30
於健雄館六樓625室舉辦研究生導生聚餐
屆時提供簡便餐點
有意參與者請於5/13(三)前 EMAIL : corona@ncu.edu.tw 報名
學號:
姓名:
如需素食請告知
歡迎研究生踴躍報名參加</t>
        </is>
      </c>
      <c r="G3689" s="7" t="n"/>
      <c r="H3689" s="7" t="n"/>
      <c r="I3689" s="7" t="n"/>
      <c r="J3689" s="7" t="n"/>
      <c r="K3689" s="7" t="n"/>
      <c r="L3689" s="7" t="n"/>
      <c r="M3689" s="7" t="inlineStr">
        <is>
          <t>https://www.phy.ncu.edu.tw/news/0519%e4%ba%8c%e7%a0%94%e7%a9%b6%e7%94%9f%e5%b0%8e%e7%94%9f%e8%81%9a%e5%a0%b1%e5%90%8d%e8%aa%bf%e6%9f%a5graduate-students-and-tutors-gathering/</t>
        </is>
      </c>
      <c r="N3689" s="7" t="inlineStr">
        <is>
          <t>許慧君</t>
        </is>
      </c>
    </row>
    <row r="3690" ht="333" customHeight="1">
      <c r="A3690" s="7">
        <f>TRUE()</f>
        <v/>
      </c>
      <c r="B3690" s="7" t="inlineStr">
        <is>
          <t>招生</t>
        </is>
      </c>
      <c r="C3690" s="7" t="n"/>
      <c r="D3690" s="14" t="n">
        <v>42125</v>
      </c>
      <c r="E3690" s="7" t="inlineStr">
        <is>
          <t>104學年度博士班考試入學可參加複試名單</t>
        </is>
      </c>
      <c r="F3690" s="9" t="inlineStr">
        <is>
          <t>國立中央大學104學年度物理學系
博士班考試入學口試通知
一、口試時間：104年5月7日（星期四）
二、口試地點：健雄館(科四館)六樓625室
三、口試方式：
每人全程20分鐘。
前10分鐘解說碩士論文內容、未來研究計畫（本系備有筆記型電腦提供軟體Microsoft PowerPoint及單槍投影機），可自備電腦（如有特殊軟體需求時請自備電腦）。
後10分鐘由口試委員就論文內容及物理概念提問題對答。
四、請於口試時間10分鐘前至健雄館(科四館)六樓629-1室（本系辦公室）報到，逾時以缺考論。請攜帶本通知函及國民身份證或學生證辦理報到。
五、如有任何問題，請洽詢物理系辦許小姐
電話：(03)4227151分機65384
六、口試考生與時間對照表：
序號
口試時間
淮考證號
姓名
1
10:00-10:20
005010001
張宜豐
2
10:20-10:40
005010002
陳韋佳</t>
        </is>
      </c>
      <c r="G3690" s="7" t="n"/>
      <c r="H3690" s="7" t="n"/>
      <c r="I3690" s="7" t="n"/>
      <c r="J3690" s="7" t="n"/>
      <c r="K3690" s="7" t="n"/>
      <c r="L3690" s="7" t="n"/>
      <c r="M3690" s="7" t="inlineStr">
        <is>
          <t>https://www.phy.ncu.edu.tw/news/104%e5%ad%b8%e5%b9%b4%e5%ba%a6%e5%8d%9a%e5%a3%ab%e7%8f%ad%e8%80%83%e8%a9%a6%e5%85%a5%e5%ad%b8%e5%8f%af%e5%8f%83%e5%8a%a0%e8%a4%87%e8%a9%a6%e5%90%8d%e5%96%ae/</t>
        </is>
      </c>
      <c r="N3690" s="7" t="inlineStr">
        <is>
          <t>許慧君</t>
        </is>
      </c>
    </row>
    <row r="3691">
      <c r="A3691" s="7">
        <f>TRUE()</f>
        <v/>
      </c>
      <c r="B3691" s="7" t="inlineStr">
        <is>
          <t>招生</t>
        </is>
      </c>
      <c r="C3691" s="7" t="n"/>
      <c r="D3691" s="14" t="n">
        <v>42125</v>
      </c>
      <c r="E3691" s="7" t="inlineStr">
        <is>
          <t>104學年度博士班考試入學報名人數統計表</t>
        </is>
      </c>
      <c r="F3691" s="7" t="inlineStr">
        <is>
          <t>104學年度博士班考試入學報名人數統計表</t>
        </is>
      </c>
      <c r="G3691" s="7" t="inlineStr">
        <is>
          <t>104學年度博士班考試入學報名人數統計表</t>
        </is>
      </c>
      <c r="H3691" s="7" t="inlineStr">
        <is>
          <t>http://pdc.adm.ncu.edu.tw/postM/post/adm/104%E5%8D%9A%E7%8F%AD%E5%A0%B1%E5%90%8D%E4%BA%BA%E6%95%B8(%E7%B6%B2%E4%BD%88).pdf</t>
        </is>
      </c>
      <c r="I3691" s="7" t="n"/>
      <c r="J3691" s="7" t="n"/>
      <c r="K3691" s="7" t="n"/>
      <c r="L3691" s="7" t="n"/>
      <c r="M3691" s="7" t="inlineStr">
        <is>
          <t>https://www.phy.ncu.edu.tw/news/104%e5%ad%b8%e5%b9%b4%e5%ba%a6%e5%8d%9a%e5%a3%ab%e7%8f%ad%e8%80%83%e8%a9%a6%e5%85%a5%e5%ad%b8%e5%a0%b1%e5%90%8d%e4%ba%ba%e6%95%b8%e7%b5%b1%e8%a8%88%e8%a1%a8/</t>
        </is>
      </c>
      <c r="N3691" s="7" t="inlineStr">
        <is>
          <t>許慧君</t>
        </is>
      </c>
    </row>
    <row r="3692" ht="92" customHeight="1">
      <c r="A3692" s="7">
        <f>TRUE()</f>
        <v/>
      </c>
      <c r="B3692" s="7" t="inlineStr">
        <is>
          <t>其他</t>
        </is>
      </c>
      <c r="C3692" s="7" t="n"/>
      <c r="D3692" s="14" t="n">
        <v>42124</v>
      </c>
      <c r="E3692" s="7" t="inlineStr">
        <is>
          <t>物理系二手書跳蚤市場募集書本公告</t>
        </is>
      </c>
      <c r="F3692" s="9" t="inlineStr">
        <is>
          <t>物理系二手書跳蚤市場募集書本公告
募集物理類書籍，書主自訂欲拍賣價錢，交由系辦彙整後，於跳蚤市場拍賣，拍賣所得將於本活動結束後歸還書主。
收書時間地點:5/1-7/31請於上班時間將書本送至物理系辦公室（健雄館629室）
跳蚤市場活動時間地點：九月份開學前另行公告
如書本數量很多，可先填寫好(物理系二手書跳蚤市場聯絡單)，連同書本一起送至物理系辦</t>
        </is>
      </c>
      <c r="G3692" s="7" t="inlineStr">
        <is>
          <t>物理系二手書跳蚤市場聯絡單</t>
        </is>
      </c>
      <c r="H3692" s="7" t="inlineStr">
        <is>
          <t>http://www.phy.ncu.edu.tw/wp-content/uploads/2015/04/物理系二手書跳蚤市場聯絡單.doc</t>
        </is>
      </c>
      <c r="I3692" s="7" t="n"/>
      <c r="J3692" s="7" t="n"/>
      <c r="K3692" s="7" t="n"/>
      <c r="L3692" s="7" t="n"/>
      <c r="M3692" s="7" t="inlineStr">
        <is>
          <t>https://www.phy.ncu.edu.tw/news/%e7%89%a9%e7%90%86%e7%b3%bb%e4%ba%8c%e6%89%8b%e6%9b%b8%e8%b7%b3%e8%9a%a4%e5%b8%82%e5%a0%b4%e5%8b%9f%e9%9b%86%e6%9b%b8%e6%9c%ac%e5%85%ac%e5%91%8a/</t>
        </is>
      </c>
      <c r="N3692" s="7" t="inlineStr">
        <is>
          <t>許慧君</t>
        </is>
      </c>
    </row>
    <row r="3693" ht="144" customHeight="1">
      <c r="A3693" s="7">
        <f>TRUE()</f>
        <v/>
      </c>
      <c r="B3693" s="7" t="inlineStr">
        <is>
          <t>演講</t>
        </is>
      </c>
      <c r="C3693" s="7" t="n"/>
      <c r="D3693" s="14" t="n">
        <v>42123</v>
      </c>
      <c r="E3693" s="7" t="inlineStr">
        <is>
          <t>Colloquium20150505-Group Delay Control</t>
        </is>
      </c>
      <c r="F3693" s="9" t="inlineStr">
        <is>
          <t>Colloquium
Department of Physics, NCU
Group Delay Control
光速的調控---群速度可以大於光速嗎?
Speaker
Prof. Chang, Tsun-Hsu (張存續)
Department of Physics, NTHU
Date 2015.5.5(Tue)
Time 14:00
Place S4-625
「歡迎大學部同學參加，可獲得中大護照認證2小時」</t>
        </is>
      </c>
      <c r="G3693" s="7" t="n"/>
      <c r="H3693" s="7" t="n"/>
      <c r="I3693" s="7" t="n"/>
      <c r="J3693" s="7" t="n"/>
      <c r="K3693" s="7" t="n"/>
      <c r="L3693" s="7" t="n"/>
      <c r="M3693" s="7" t="inlineStr">
        <is>
          <t>https://www.phy.ncu.edu.tw/news/colloquium20150505-group-delay-control/</t>
        </is>
      </c>
      <c r="N3693" s="7" t="inlineStr">
        <is>
          <t>許慧君</t>
        </is>
      </c>
    </row>
    <row r="3694" ht="409.6" customHeight="1">
      <c r="A3694" s="7">
        <f>TRUE()</f>
        <v/>
      </c>
      <c r="B3694" s="7" t="inlineStr">
        <is>
          <t>招生</t>
        </is>
      </c>
      <c r="C3694" s="7" t="n"/>
      <c r="D3694" s="14" t="n">
        <v>42118</v>
      </c>
      <c r="E3694" s="7" t="inlineStr">
        <is>
          <t>104學年度大學甄選「個人申請」錄取名單</t>
        </is>
      </c>
      <c r="F3694" s="9" t="inlineStr">
        <is>
          <t>以下錄取名單摘錄自：104學年度「個人申請入學」錄取名單
016052 - 物理學系
名額類別：招生名額
 正取：15名(先由左至右，再由上而下，依考生名次排序)
 10016439 徐格雅
 10137641 饒孝節
 10344913 廖伯翰
 10044106 張芹芸
 10088134 連士權
 10046631 王崴翔
 10242016 葉育誠
 10285437 陳鈺旻
 10331542 陳韋辰
 10033403 盧宥良
 10333338 江風毅
 10055322 林文麒
 10032017 廖宜慶
 10242207 林以晉
 10076335 林裕貴
 備取：12名(先由左至右，再由上而下，依考生名次排序)
 10342735 蔡典良
 10256203 李彥樺
 10079015 林憲邦
 10155002 陳孔祥
 10184039 吳秉宜
 10056825 許祐誠
 10129813 陳霆陽
 10281107 孫聖諺
 10168407 廖浚祺
 10280406 朱哲門
 10031537 吳承祐
 10290413 宋澔禹
名額類別：原住民外加名額
 正取：0名</t>
        </is>
      </c>
      <c r="G3694" s="7" t="inlineStr">
        <is>
          <t>104學年度「個人申請入學」錄取名單</t>
        </is>
      </c>
      <c r="H3694" s="7" t="inlineStr">
        <is>
          <t>http://pdc.adm.ncu.edu.tw/postM/post/adm//1040424_016pass/pass_016.htm</t>
        </is>
      </c>
      <c r="I3694" s="7" t="n"/>
      <c r="J3694" s="7" t="n"/>
      <c r="K3694" s="7" t="n"/>
      <c r="L3694" s="7" t="n"/>
      <c r="M3694" s="7" t="inlineStr">
        <is>
          <t>https://www.phy.ncu.edu.tw/news/104%e5%ad%b8%e5%b9%b4%e5%ba%a6%e5%a4%a7%e5%ad%b8%e7%94%84%e9%81%b8%e3%80%8c%e5%80%8b%e4%ba%ba%e7%94%b3%e8%ab%8b%e3%80%8d%e9%8c%84%e5%8f%96%e5%90%8d%e5%96%ae/</t>
        </is>
      </c>
      <c r="N3694" s="7" t="inlineStr">
        <is>
          <t>吳菁穗</t>
        </is>
      </c>
    </row>
    <row r="3695" ht="118" customHeight="1">
      <c r="A3695" s="7">
        <f>TRUE()</f>
        <v/>
      </c>
      <c r="B3695" s="7" t="inlineStr">
        <is>
          <t>其他</t>
        </is>
      </c>
      <c r="C3695" s="7" t="n"/>
      <c r="D3695" s="14" t="n">
        <v>42118</v>
      </c>
      <c r="E3695" s="7" t="inlineStr">
        <is>
          <t>2015 全國高中生 物理科學研習營</t>
        </is>
      </c>
      <c r="F3695" s="9" t="inlineStr">
        <is>
          <t>2015全國高中生物理科學研習營
日期：2015/07/11~2015/07/15
即日起接受報名，截止日期為2015/05/29 24:00止
請點入以下連結報名：
http://2015phycamp.weebly.com/
匯款資訊詳見：http://2015phycamp.weebly.com/22577215172604127861.html
若有任何疑問，請逕洽
執行長 徐智仁 0972-866-027
副執行長 陳雋廷 0975-697-627</t>
        </is>
      </c>
      <c r="G3695" s="7" t="inlineStr">
        <is>
          <t>http://2015phycamp.weebly.com/</t>
        </is>
      </c>
      <c r="H3695" s="7" t="inlineStr">
        <is>
          <t>http://2015phycamp.weebly.com/</t>
        </is>
      </c>
      <c r="I3695" s="7" t="inlineStr">
        <is>
          <t>http://2015phycamp.weebly.com/22577215172604127861.html</t>
        </is>
      </c>
      <c r="J3695" s="7" t="inlineStr">
        <is>
          <t>http://2015phycamp.weebly.com/22577215172604127861.html</t>
        </is>
      </c>
      <c r="K3695" s="7" t="n"/>
      <c r="L3695" s="7" t="n"/>
      <c r="M3695" s="7" t="inlineStr">
        <is>
          <t>https://www.phy.ncu.edu.tw/news/2015-%e5%85%a8%e5%9c%8b%e9%ab%98%e4%b8%ad%e7%94%9f-%e7%89%a9%e7%90%86%e7%a7%91%e5%ad%b8%e7%a0%94%e7%bf%92%e7%87%9f/</t>
        </is>
      </c>
      <c r="N3695" s="7" t="inlineStr">
        <is>
          <t>許慧君</t>
        </is>
      </c>
    </row>
    <row r="3696">
      <c r="A3696" s="7">
        <f>TRUE()</f>
        <v/>
      </c>
      <c r="B3696" s="7" t="inlineStr">
        <is>
          <t>其他</t>
        </is>
      </c>
      <c r="C3696" s="7" t="n"/>
      <c r="D3696" s="14" t="n">
        <v>42118</v>
      </c>
      <c r="E3696" s="7" t="inlineStr">
        <is>
          <t>一百周年校慶紀念日</t>
        </is>
      </c>
      <c r="F3696" s="7" t="inlineStr">
        <is>
          <t>http://ncusec.ncu.edu.tw/ncu100/</t>
        </is>
      </c>
      <c r="G3696" s="7" t="inlineStr">
        <is>
          <t>http://ncusec.ncu.edu.tw/ncu100/</t>
        </is>
      </c>
      <c r="H3696" s="7" t="inlineStr">
        <is>
          <t>http://ncusec.ncu.edu.tw/ncu100/</t>
        </is>
      </c>
      <c r="I3696" s="7" t="n"/>
      <c r="J3696" s="7" t="n"/>
      <c r="K3696" s="7" t="n"/>
      <c r="L3696" s="7" t="n"/>
      <c r="M3696" s="7" t="inlineStr">
        <is>
          <t>https://www.phy.ncu.edu.tw/news/%e4%b8%80%e7%99%be%e5%91%a8%e5%b9%b4%e6%a0%a1%e6%85%b6%e7%b4%80%e5%bf%b5%e6%97%a5/</t>
        </is>
      </c>
      <c r="N3696" s="7" t="inlineStr">
        <is>
          <t>許慧君</t>
        </is>
      </c>
    </row>
    <row r="3697" ht="333" customHeight="1">
      <c r="A3697" s="7">
        <f>TRUE()</f>
        <v/>
      </c>
      <c r="B3697" s="7" t="inlineStr">
        <is>
          <t>研討會</t>
        </is>
      </c>
      <c r="C3697" s="7" t="n"/>
      <c r="D3697" s="14" t="n">
        <v>42118</v>
      </c>
      <c r="E3697" s="7" t="inlineStr">
        <is>
          <t>2015 國立中央大學實驗室天文物理學暑期課程</t>
        </is>
      </c>
      <c r="F3697" s="9" t="inlineStr">
        <is>
          <t>報名網址: http://goo.gl/4UX9Yf
天文學和天文物理是非常豐富的跨學科領域，研究方法亦有多個面向。除了天文觀測、影像和光譜處理、理論和數值模擬，光電儀器的研發亦是非常重要的一個環節。而相關的技術如可適應光學，更是廣泛應用在材料科學和生醫研究。另一個非常重要的研究方法則是在實驗室中模擬天文物理現像，並將實驗結果與天文觀測資料比較和印證。譬如星際物質如何通過與光子的作用而産生複雜的有機分子的過程，便可從紫外線或X光與照射冰晶樣品所獲得的多分子產物的紅外線光譜，和恆星形成區域或者彗星的麈埃光譜比較。這些研究工作將可直接應用在ALMA, 下一代太空望遠鏡等大型天文工作上。超新星爆炸和伽瑪射綫爆產生的高能噴流機制，則可以在實驗室中用強場雷射光束作模擬。
實驗室天文物理學研究方法非常具有特色和發展潛力，即將在這個暑期課程得到詳細介紹，敬邀大專院校的同學們踴躍參與！
【活動安排】
• 日期：2015年8月24日(一) 至 8月26日(三)
• 地點：國立中央大學科學四館 (地圖: http://goo.gl/e5Lj61)
• 費用：課程與參訪無需報名費；餐點、住宿自理（將安排入住校內宿舍）
• 報名人數上限：40人
【課程內容】
• 課程師資來自中央大學物理系與天文研究所之六位知名教授，深入淺出講解有關天文物理的豐富知識
• 實地參觀從事天文物理現象研究之單位，如新竹國家同步輻射中心與中央大學具有先進科研設備之實驗室
【活動聯絡窗口】
• 趙之暢 先生
• (03) 422-7151 #65304; cchao@g.ncu.edu.tw
*本教育宣導活動所填個人資料僅限活動統計使用，絕不做它用
**為響應節能減碳，本活動不提供紙本講義，並敬請自備水杯</t>
        </is>
      </c>
      <c r="G3697" s="7" t="inlineStr">
        <is>
          <t>http://goo.gl/4UX9Yf</t>
        </is>
      </c>
      <c r="H3697" s="7" t="inlineStr">
        <is>
          <t>http://goo.gl/4UX9Yf</t>
        </is>
      </c>
      <c r="I3697" s="7" t="inlineStr">
        <is>
          <t>http://goo.gl/e5Lj61</t>
        </is>
      </c>
      <c r="J3697" s="7" t="inlineStr">
        <is>
          <t>http://goo.gl/e5Lj61</t>
        </is>
      </c>
      <c r="K3697" s="7" t="inlineStr">
        <is>
          <t>cchao@g.ncu.edu.tw</t>
        </is>
      </c>
      <c r="L3697" s="7" t="inlineStr">
        <is>
          <t>mailto:cchao@g.ncu.edu.tw</t>
        </is>
      </c>
      <c r="M3697" s="7" t="inlineStr">
        <is>
          <t>https://www.phy.ncu.edu.tw/news/2015-%e5%9c%8b%e7%ab%8b%e4%b8%ad%e5%a4%ae%e5%a4%a7%e5%ad%b8%e5%af%a6%e9%a9%97%e5%ae%a4%e5%a4%a9%e6%96%87%e7%89%a9%e7%90%86%e5%ad%b8%e6%9a%91%e6%9c%9f%e8%aa%b2%e7%a8%8b/</t>
        </is>
      </c>
      <c r="N3697" s="7" t="inlineStr">
        <is>
          <t>許慧君</t>
        </is>
      </c>
    </row>
    <row r="3698" ht="297" customHeight="1">
      <c r="A3698" s="7">
        <f>TRUE()</f>
        <v/>
      </c>
      <c r="B3698" s="7" t="inlineStr">
        <is>
          <t>演講</t>
        </is>
      </c>
      <c r="C3698" s="7" t="n"/>
      <c r="D3698" s="14" t="n">
        <v>42117</v>
      </c>
      <c r="E3698" s="7" t="inlineStr">
        <is>
          <t>Colloquium20150428-Topological crystalline insulators: A new type of topological materials</t>
        </is>
      </c>
      <c r="F3698" s="9" t="inlineStr">
        <is>
          <t>Colloquium
Department of Physics, NCU
Topological crystalline insulators: A new type of topological materials
Speaker
Dr. Wei-Feng Tsai (蔡維楓)
Assistant Professor
Department of Physics, National Sun Yat-sen University
Date 2015.4.28(Tue)
Time 14:00
Place S4-625
「歡迎大學部同學參加，可獲得中大護照認證2小時」
Abstract:
Topological insulators belong to a new phase of matter with their topological nature protected by time reversal symmetry. Since their discovery condensed matter physicists have made enormous effort in the manipulation and possible application of them as well as a hunt for new materials with non-trivial topology, including topological superconductors. However, recently discovered topological crystalline insulators, Pb$_{\mathrm{1-x}}$Sn$_{\mathrm{x}}$(Te, Se), can harbor multiple Dirac surface states, which are protected by a discrete set of crystalline symmetries rather than time reversal symmetry. In this talk, I will compare the physical properties of these materials with those in topological insulators.
In particular, the new possibilities opened by the presence of the multiple Dirac surface states will be discussed through concrete examples.</t>
        </is>
      </c>
      <c r="G3698" s="7" t="n"/>
      <c r="H3698" s="7" t="n"/>
      <c r="I3698" s="7" t="n"/>
      <c r="J3698" s="7" t="n"/>
      <c r="K3698" s="7" t="n"/>
      <c r="L3698" s="7" t="n"/>
      <c r="M3698" s="7" t="inlineStr">
        <is>
          <t>https://www.phy.ncu.edu.tw/news/colloquium20150428-topological-crystalline-insulators-a-new-type-of-topological-materials/</t>
        </is>
      </c>
      <c r="N3698" s="7" t="inlineStr">
        <is>
          <t>許慧君</t>
        </is>
      </c>
    </row>
    <row r="3699" ht="209" customHeight="1">
      <c r="A3699" s="7">
        <f>TRUE()</f>
        <v/>
      </c>
      <c r="B3699" s="7" t="inlineStr">
        <is>
          <t>其他</t>
        </is>
      </c>
      <c r="C3699" s="7" t="n"/>
      <c r="D3699" s="14" t="n">
        <v>42116</v>
      </c>
      <c r="E3699" s="7" t="inlineStr">
        <is>
          <t>103-2研究生畢業離校手續</t>
        </is>
      </c>
      <c r="F3699" s="9" t="inlineStr">
        <is>
          <t>物理系/生物物理碩博士班
103-2研究生畢業離校手續
104.4.22更新
u    系內流程：
填寫『畢業生流向資訊調查問卷』http://careercenter.ncu.edu.tw/activity/activity_info.php?OID=269
至物理系網頁【系友之家】進入【系友認證】填寫資料。http://alumni.phy.ncu.edu.tw/identity/step1.php（如前一學籍即為本系學生，請使用之前的帳號密碼登入。認證成功後會收到確認信。有問題請洽系辦楊小姐/分機65338）
完成上述事項後，至系辦繳交：
(1)  離校系所同意書（含學生證正反面影本）
請至物理系網頁『系所規章』下載列印，並請指導教授簽名。
(2)  門禁卡
u    校內流程：
請見103學年度第2學期頒發學位證書相關注意事項。
http://pdc.adm.ncu.edu.tw/postM/post/reg/1040225_1.pdf</t>
        </is>
      </c>
      <c r="G3699" s="7" t="inlineStr">
        <is>
          <t>http://careercenter.ncu.edu.tw/activity/activity_info.php?OI</t>
        </is>
      </c>
      <c r="H3699" s="7" t="inlineStr">
        <is>
          <t>http://careercenter.ncu.edu.tw/activity/activity_info.php?OID=269</t>
        </is>
      </c>
      <c r="I3699" s="7" t="inlineStr">
        <is>
          <t>http://alumni.phy.ncu.edu.tw/identity/step1.php</t>
        </is>
      </c>
      <c r="J3699" s="7" t="inlineStr">
        <is>
          <t>http://alumni.phy.ncu.edu.tw/identity/step1.php</t>
        </is>
      </c>
      <c r="K3699" s="7" t="inlineStr">
        <is>
          <t>http://pdc.adm.ncu.edu.tw/postM/post/reg/1040225_1.pdf</t>
        </is>
      </c>
      <c r="L3699" s="7" t="inlineStr">
        <is>
          <t>http://pdc.adm.ncu.edu.tw/postM/post/reg/1040225_1.pdf</t>
        </is>
      </c>
      <c r="M3699" s="7" t="inlineStr">
        <is>
          <t>https://www.phy.ncu.edu.tw/news/103-2%e7%a0%94%e7%a9%b6%e7%94%9f%e7%95%a2%e6%a5%ad%e9%9b%a2%e6%a0%a1%e6%89%8b%e7%ba%8c-2/</t>
        </is>
      </c>
      <c r="N3699" s="7" t="inlineStr">
        <is>
          <t>許慧君</t>
        </is>
      </c>
    </row>
    <row r="3700" ht="409.6" customHeight="1">
      <c r="A3700" s="7">
        <f>TRUE()</f>
        <v/>
      </c>
      <c r="B3700" s="7" t="inlineStr">
        <is>
          <t>其他</t>
        </is>
      </c>
      <c r="C3700" s="7" t="n"/>
      <c r="D3700" s="14" t="n">
        <v>42115</v>
      </c>
      <c r="E3700" s="7" t="inlineStr">
        <is>
          <t>電算中心2015年「全校短期資訊推廣課程」- CentOS 7 系統管理</t>
        </is>
      </c>
      <c r="F3700" s="9" t="inlineStr">
        <is>
          <t>◎課程主題：CentOS 7 系統管理
◎課程對象：本校對此課程有興趣之教職員生
◎提供學生學習護照時數認證 &amp; 公務員終身學習時數認證
◎報名及進場方式：
一、網路報名：50個名額 ，2015/4/28(週二)起開放報名，網路報名者享有預留
座位，請至少提前十分鐘報到入場，逾時未報到者，視同自行
放棄預留的座位。
屆時，未提前報到的名額，將開放給現場報名人士。
二、現場報名：10個名額，上課當天至現場報名，先到先進場，額滿須排候補。
◎網路報名網址： http://donkey.cc.ncu.edu.tw/~training/
◎上課地點： 志希館二樓 I202 計中電腦教室(共60個座位)
◎授課人員：計中工讀小組成員
◎課程資訊：
一、課程名稱：CentOS 7系統安裝
課程大綱：1、VirtualBox簡介(包含操作介紹)
2、OS安裝流程及說明
3、套件管理系統以及套件安裝教學
上課時間：2015/05/16 (週六) 9:00~10:50
授課人員：資工二 吳承霖
資工二 蔡孟谷
二、課程名稱：Unix 基本指令
課程大綱：1、前言
2、檔案目錄與管理
3、使用者管理
4、CentOS套件管理(yum)
上課時間：2015/05/16 (週六) 11:00~11:50
授課人員：資工二 李政遠
三、課程名稱：VIM編輯器
課程大綱：1、安裝vim
2、模式介紹
3、快速移動編輯
4、Vim設定檔介紹
5、plugin安裝/管理
6、plugin推薦
上課時間：2015/05/16 (週六) 13:00~13:50
授課人員：資工二 賴建勳
四、課程名稱：AMP &amp; Web Service
課程大綱：1、基本AMP (Apache + MySQL + PHP)
2、Ｗeb Service (phpMyAdmin、wordpress)
3、進階AMP (Virtual Host、php-fpm、SSL)
上課時間：2015/05/16 (週六) 14:00~15:50
授課人員：資工二 吳易璋
資工二 黃詩凱
五、課程名稱：DNS server  &amp; Mail server
課程大綱：1、DNS server
1-1、DNS的功\能及運作流程
1-2、架設DNS
1-3、基本查詢指令
1-4、DNS安全議題
2、Mail server
2-1、簡介 Mail Server 及其歷史
2-2、Mail Server 的運作流程
2-3、簡單嘗試直接對現有 Mail Server操作
2-4、設定Mail Server (Postfix)
2-5、其他補充 &amp; QA
上課時間：2015/05/17(週日) 9:00~10:50
授課人員：資工二 曾耀儂
資管二 郭子德
六、課程名稱：Shell Script
課程大綱：1、認識Shell Script
2、利用shell script完成一連串的工作
3、學習判斷式的使用(test [] if...then case)
4、簡單的迴圈應用
上課時間：2015/05/17 (週日) 11:00~11:50
授課人員：資工四 宋明昌
七、課程名稱：Linux 系統管理與安全─讓你的主機不被當肉雞
課程大綱：1、CentOS介紹
1-1、基本系統工具
1-2、基本服務設定
1-3、Log統整與分析
1-4、自動化工具
1-5、效能分析工具
2、資訊安全原則
2-1、權限控管工具
2-2、檔案權限設定
2-3、服務保安設定
2-4、資訊洩漏分析設定
2-5、防火牆設定
2-6、防踹服務設定
2-7、自動更新
上課時間：2015/05/17(週日) 13:00~15:50
授課人員：資工碩二 蔡維泰</t>
        </is>
      </c>
      <c r="G3700" s="7" t="inlineStr">
        <is>
          <t>http://donkey.cc.ncu.edu.tw/~training/</t>
        </is>
      </c>
      <c r="H3700" s="7" t="inlineStr">
        <is>
          <t>http://donkey.cc.ncu.edu.tw/~training/</t>
        </is>
      </c>
      <c r="I3700" s="7" t="n"/>
      <c r="J3700" s="7" t="n"/>
      <c r="K3700" s="7" t="n"/>
      <c r="L3700" s="7" t="n"/>
      <c r="M3700" s="7" t="inlineStr">
        <is>
          <t>https://www.phy.ncu.edu.tw/news/%e9%9b%bb%e7%ae%97%e4%b8%ad%e5%bf%832015%e5%b9%b4%e3%80%8c%e5%85%a8%e6%a0%a1%e7%9f%ad%e6%9c%9f%e8%b3%87%e8%a8%8a%e6%8e%a8%e5%bb%a3%e8%aa%b2%e7%a8%8b%e3%80%8d-centos-7-%e7%b3%bb%e7%b5%b1%e7%ae%a1/</t>
        </is>
      </c>
      <c r="N3700" s="7" t="inlineStr">
        <is>
          <t>許慧君</t>
        </is>
      </c>
    </row>
    <row r="3701" ht="409.6" customHeight="1">
      <c r="A3701" s="7">
        <f>TRUE()</f>
        <v/>
      </c>
      <c r="B3701" s="7" t="inlineStr">
        <is>
          <t>其他</t>
        </is>
      </c>
      <c r="C3701" s="7" t="n"/>
      <c r="D3701" s="14" t="n">
        <v>42115</v>
      </c>
      <c r="E3701" s="7" t="inlineStr">
        <is>
          <t>103二教學發展中心學習系列講座</t>
        </is>
      </c>
      <c r="F3701" s="9" t="inlineStr">
        <is>
          <t>幾年前，美國一所名校提供了八個獎學金的名額給台灣跟中國大陸的學生，面試過後，八個獎學金名額統統給了大陸的學生。
結果發現輸贏的關鍵，就在口語表達能力。
哈佛大學前校長德瑞克‧伯克（Derek Bok）提出二十一世紀大學的八個教育目標，其中以「表達溝通能力」最為重要。
環顧世界各國，中國大陸從中小學開始就安排「口語交際課程」，來培養孩子口語表達溝通的能力，尤其在上海世博期間，政府更大力推廣這樣的課程。在中國，幾乎每一堂課老師都在做口語表達的訓練。
歐美國家的學生更早已習慣討論、發問、西方教育認為表達能力的訓練就是思想訓練，所以每一堂課都要設計讓學生應用到表達的機會。
不論是推甄口試或者職場面試，以及未來每次重要的工作選才和挑戰，溝通表達永遠是您無法逃避的戰友和利器。身為台灣學生，如果我們依然習慣聽老師說，看到上台發言，總是躲到邊角，又如何能儲備好21世紀新世代所具備的重大挑戰呢?
為能培養屬於中大學生的表達力和溝通力，這次我們特別邀請到口語表達專家劉世英教授，為大家一一剖析溝通表達每個關鍵步驟，邀請對未來躍躍欲試的您，勇敢入座，一起學習與世界接軌的第一階!!
【學習系列講座】
演講主題:
「口語表達的技巧與藝術-如何作好口頭報告與良性的人際溝通?」
【演講內容】
時間:104年5月1日(星期五)上午10點
地點:游藝館國際會議廳
講者:世新大學口語傳播學系劉文英教授
報名: http://pdc.adm.ncu.edu.tw/tldc/activities/1032/
聯絡:教務處教學發展中心(校內分機:57133)
備註:凡報名且參加者贈80元餐卷乙張，並給予學習時數。
現場提問並有機會獲得相關贈品
※本學期另一場學期講座，系統同步開放報名!
時間:104年5月6日(星期三)下午5:00-8:00
地點:游藝館國際會議廳
講者:台灣大學師培中心  符碧真老師
報名:http://pdc.adm.ncu.edu.tw/tldc/activities/1032/
教務處教學發展中心  敬啟</t>
        </is>
      </c>
      <c r="G3701" s="7" t="inlineStr">
        <is>
          <t>http://pdc.adm.ncu.edu.tw/tldc/activities/1032/</t>
        </is>
      </c>
      <c r="H3701" s="7" t="inlineStr">
        <is>
          <t>http://pdc.adm.ncu.edu.tw/tldc/activities/1032/</t>
        </is>
      </c>
      <c r="I3701" s="7" t="inlineStr">
        <is>
          <t>http://pdc.adm.ncu.edu.tw/tldc/activities/1032/</t>
        </is>
      </c>
      <c r="J3701" s="7" t="inlineStr">
        <is>
          <t>http://pdc.adm.ncu.edu.tw/tldc/activities/1032/</t>
        </is>
      </c>
      <c r="K3701" s="7" t="n"/>
      <c r="L3701" s="7" t="n"/>
      <c r="M3701" s="7" t="inlineStr">
        <is>
          <t>https://www.phy.ncu.edu.tw/news/103%e4%ba%8c%e6%95%99%e5%ad%b8%e7%99%bc%e5%b1%95%e4%b8%ad%e5%bf%83%e5%ad%b8%e7%bf%92%e7%b3%bb%e5%88%97%e8%ac%9b%e5%ba%a7/</t>
        </is>
      </c>
      <c r="N3701" s="7" t="inlineStr">
        <is>
          <t>許慧君</t>
        </is>
      </c>
    </row>
    <row r="3702" ht="131" customHeight="1">
      <c r="A3702" s="7">
        <f>TRUE()</f>
        <v/>
      </c>
      <c r="B3702" s="7" t="inlineStr">
        <is>
          <t>演講</t>
        </is>
      </c>
      <c r="C3702" s="7" t="n"/>
      <c r="D3702" s="14" t="n">
        <v>42114</v>
      </c>
      <c r="E3702" s="7" t="inlineStr">
        <is>
          <t>【理學院教研交流系列演講】5月7日(週四)12:00-13:30(4月29日前報名)</t>
        </is>
      </c>
      <c r="F3702" s="9" t="inlineStr">
        <is>
          <t>敬邀參加
理學院本學期第一次教研交流系列演講
時間：104年5月7日(星期四)12:00-13:30，11:30開始報到、供餐
講者：數學系陳宜良講座教授
講題：工業與數學
地點：光電大樓一樓國際會議廳
有意參加者請於4/29前EMAIL報名:corona@ncu.edu.tw
姓名、職稱/學號
敬備餐盒(如需素食請務必事先告知)
學生參加可獲得生活知能兩小時時數</t>
        </is>
      </c>
      <c r="G3702" s="7" t="n"/>
      <c r="H3702" s="7" t="n"/>
      <c r="I3702" s="7" t="n"/>
      <c r="J3702" s="7" t="n"/>
      <c r="K3702" s="7" t="n"/>
      <c r="L3702" s="7" t="n"/>
      <c r="M3702" s="7" t="inlineStr">
        <is>
          <t>https://www.phy.ncu.edu.tw/news/%e3%80%90%e7%90%86%e5%ad%b8%e9%99%a2%e6%95%99%e7%a0%94%e4%ba%a4%e6%b5%81%e7%b3%bb%e5%88%97%e6%bc%94%e8%ac%9b%e3%80%915%e6%9c%887%e6%97%a5%e9%80%b1%e5%9b%9b1200-13304%e6%9c%8829%e6%97%a5%e5%89%8d/</t>
        </is>
      </c>
      <c r="N3702" s="7" t="inlineStr">
        <is>
          <t>許慧君</t>
        </is>
      </c>
    </row>
    <row r="3703" ht="170" customHeight="1">
      <c r="A3703" s="7">
        <f>TRUE()</f>
        <v/>
      </c>
      <c r="B3703" s="7" t="inlineStr">
        <is>
          <t>其他</t>
        </is>
      </c>
      <c r="C3703" s="7" t="n"/>
      <c r="D3703" s="14" t="n">
        <v>42110</v>
      </c>
      <c r="E3703" s="7" t="inlineStr">
        <is>
          <t>國網中心預計進行GigaPoP對TWAREN VPLS頻寬優化調整作業</t>
        </is>
      </c>
      <c r="F3703" s="9" t="inlineStr">
        <is>
          <t>事由： 國網中心預計進行以下各GigaPoP對TWAREN VPLS頻寬優化調整作業。
作業時程如下：
4/16(四)18:00-19:00中山大學。
4/17(五)17:00-19:00中央大學、交通大學、成功大學。
預估影響時間：
起：2015-04-16 18:00:00~
迄：2015-04-17 19:00:00
影響範圍：
4/16(四)18:00-19:00中山大學。
4/17(五)17:00-19:00中央大學、交通大學、成功大學。
於維護時間將影響上述GigaPoP及其下游連線單位之TWAREN Research、VPLS VPN、SSL VPN等服務。
調整過程流量會自動繞徑，可能會有瞬斷或壅塞等情形。</t>
        </is>
      </c>
      <c r="G3703" s="7" t="n"/>
      <c r="H3703" s="7" t="n"/>
      <c r="I3703" s="7" t="n"/>
      <c r="J3703" s="7" t="n"/>
      <c r="K3703" s="7" t="n"/>
      <c r="L3703" s="7" t="n"/>
      <c r="M3703" s="7" t="inlineStr">
        <is>
          <t>https://www.phy.ncu.edu.tw/news/%e5%9c%8b%e7%b6%b2%e4%b8%ad%e5%bf%83%e9%a0%90%e8%a8%88%e9%80%b2%e8%a1%8cgigapop%e5%b0%8dtwaren-vpls%e9%a0%bb%e5%af%ac%e5%84%aa%e5%8c%96%e8%aa%bf%e6%95%b4%e4%bd%9c%e6%a5%ad/</t>
        </is>
      </c>
      <c r="N3703" s="7" t="inlineStr">
        <is>
          <t>許慧君</t>
        </is>
      </c>
    </row>
    <row r="3704" ht="92" customHeight="1">
      <c r="A3704" s="7">
        <f>TRUE()</f>
        <v/>
      </c>
      <c r="B3704" s="7" t="inlineStr">
        <is>
          <t>其他</t>
        </is>
      </c>
      <c r="C3704" s="7" t="n"/>
      <c r="D3704" s="14" t="n">
        <v>42109</v>
      </c>
      <c r="E3704" s="7" t="inlineStr">
        <is>
          <t>郵件招領公告104.04.15</t>
        </is>
      </c>
      <c r="F3704" s="9" t="inlineStr">
        <is>
          <t>104年3月~4月
一般郵件招領
下列收件人請於4/30前至物理系辦公室領回信件，逾期未領回之信件一律清除。
溫永瀚(2)、趙家加、簡維德、陳翁基、蔡承志、藍紹文、林明賢(2)、謝長穎、洪德昇(2)、黃昱銓、楊棨翔、Mr. Y Hsiao
每個月固定有郵件的同學，務必請時常去717讀書室之學生信箱領取郵件，謝謝配合!
學生掛號郵件與包裹請自行至行政大樓文書組領取。</t>
        </is>
      </c>
      <c r="G3704" s="7" t="n"/>
      <c r="H3704" s="7" t="n"/>
      <c r="I3704" s="7" t="n"/>
      <c r="J3704" s="7" t="n"/>
      <c r="K3704" s="7" t="n"/>
      <c r="L3704" s="7" t="n"/>
      <c r="M3704" s="7" t="inlineStr">
        <is>
          <t>https://www.phy.ncu.edu.tw/news/%e9%83%b5%e4%bb%b6%e6%8b%9b%e9%a0%98%e5%85%ac%e5%91%8a104-04-15/</t>
        </is>
      </c>
      <c r="N3704" s="7" t="inlineStr">
        <is>
          <t>許慧君</t>
        </is>
      </c>
    </row>
    <row r="3705" ht="27" customHeight="1">
      <c r="A3705" s="7">
        <f>TRUE()</f>
        <v/>
      </c>
      <c r="B3705" s="7" t="inlineStr">
        <is>
          <t>其他</t>
        </is>
      </c>
      <c r="C3705" s="7" t="n"/>
      <c r="D3705" s="14" t="n">
        <v>42109</v>
      </c>
      <c r="E3705" s="7" t="inlineStr">
        <is>
          <t>失物招領公告104.04.15</t>
        </is>
      </c>
      <c r="F3705" s="9" t="inlineStr">
        <is>
          <t>有遺失如附件物品者，請儘速至物理系辦(S4-629)認領，未領取物品將於4.30清除。
失物招領1040415</t>
        </is>
      </c>
      <c r="G3705" s="7" t="inlineStr">
        <is>
          <t>失物招領1040415</t>
        </is>
      </c>
      <c r="H3705" s="7" t="inlineStr">
        <is>
          <t>http://www.phy.ncu.edu.tw/wp-content/uploads/2015/04/失物招領1040415.doc</t>
        </is>
      </c>
      <c r="I3705" s="7" t="n"/>
      <c r="J3705" s="7" t="n"/>
      <c r="K3705" s="7" t="n"/>
      <c r="L3705" s="7" t="n"/>
      <c r="M3705" s="7" t="inlineStr">
        <is>
          <t>https://www.phy.ncu.edu.tw/news/%e5%a4%b1%e7%89%a9%e6%8b%9b%e9%a0%98%e5%85%ac%e5%91%8a104-04-15/</t>
        </is>
      </c>
      <c r="N3705" s="7" t="inlineStr">
        <is>
          <t>許慧君</t>
        </is>
      </c>
    </row>
    <row r="3706" ht="409.6" customHeight="1">
      <c r="A3706" s="7">
        <f>TRUE()</f>
        <v/>
      </c>
      <c r="B3706" s="7" t="inlineStr">
        <is>
          <t>演講</t>
        </is>
      </c>
      <c r="C3706" s="7" t="n"/>
      <c r="D3706" s="14" t="n">
        <v>42108</v>
      </c>
      <c r="E3706" s="7" t="inlineStr">
        <is>
          <t>Colloquium20150421-Light at the Nanotip – Optical Imaging of Single Molecules and Nanometric Chemical Identification</t>
        </is>
      </c>
      <c r="F3706" s="9" t="inlineStr">
        <is>
          <t>Colloquium
Department of Physics, NCU
Light at the Nanotip - Optical Imaging of Single Molecules and Nanometric Chemical Identification
Speaker
Dr. Chi Chen (陳祺)
Assistant Research Fellow
Research Center for Applied Science, Academia Sinica
Date 2015.4.21(Tue)
Time 14:00
Place S4-625
「歡迎大學部同學參加，可獲得中大護照認證2小時」
Abstract:
In this talk, two topics based on the optical enhancement of the localized surface plasmon on the tip apex of a scanning tunneling microscope (STM) will be presented.
First, submolecular resolution electroluminescence imaging of intramolecular transition probability will be discussed. Photon imaging of ring-like pattern with 4-fold symmetry is achieved by integrating a STM and optical detection systems. The 4-fold symmetric distribution is further resolved as two orthogonal vibronic transitions after incorporating spectral selectivity. This photon emission is through an intramolecular transition from two orthogonal LUMOs to a HOMO state, which is coupled and enhanced by the localized surface plasmon in the STM junction. This novel imaging technique opens an innovative approach to probe the electron-molecule-photon coupled system such as dye sensitized solar cell or organic light emitting diode.
Second, tip-enhanced Raman spectroscopic (TERS) imaging of the individual Raman modes of carbon nanotubes (CNT) is presented in real space with 1.7 nm lateral resolution based on the enhancement and positioning of the STM tip. This is the best resolution for optics, photon based spectroscopy, and chemical analysis in the ambient. With superior resolution, we start to observe beautiful underlying physical chemistry of CNTs, such as diameter effect, local defect, and bundling effect in real space and further distinguish one of the CNTs as a multiwall CNT. Comparing to TEM-EELS or STM-IETS, we do not require UHV and low temperature environment to reach 1 nm scale chemical analysis. This makes STM-TERS a unique analytical tool for molecules, soft materials, and biological sample with ultrahigh spatial resolution at ambient condition.</t>
        </is>
      </c>
      <c r="G3706" s="7" t="n"/>
      <c r="H3706" s="7" t="n"/>
      <c r="I3706" s="7" t="n"/>
      <c r="J3706" s="7" t="n"/>
      <c r="K3706" s="7" t="n"/>
      <c r="L3706" s="7" t="n"/>
      <c r="M3706" s="7" t="inlineStr">
        <is>
          <t>https://www.phy.ncu.edu.tw/news/colloquium20150421-light-at-the-nanotip-optical-imaging-of-single-molecules-and-nanometric-chemical-identification/</t>
        </is>
      </c>
      <c r="N3706" s="7" t="inlineStr">
        <is>
          <t>許慧君</t>
        </is>
      </c>
    </row>
    <row r="3707" ht="273" customHeight="1">
      <c r="A3707" s="7">
        <f>TRUE()</f>
        <v/>
      </c>
      <c r="B3707" s="7" t="inlineStr">
        <is>
          <t>演講</t>
        </is>
      </c>
      <c r="C3707" s="7" t="n"/>
      <c r="D3707" s="14" t="n">
        <v>42108</v>
      </c>
      <c r="E3707" s="7" t="inlineStr">
        <is>
          <t>台聯大系統溫世仁卓越學術講座:Albie Sachs演講(4/29上午10點)</t>
        </is>
      </c>
      <c r="F3707" s="9" t="inlineStr">
        <is>
          <t>報名網址 http://goo.gl/3FuOxY
前南非大法官奧比 . 薩克思Albie Sachs演講
由台灣聯大溫世仁卓越學術講座邀請2014唐獎法治得獎人奧比.薩克思，親自分享轉型正義與民主的和解以及南非從分裂社會中弭合傷痕的經驗，讓您從中學習尊重人性尊嚴。將於中央大學和清華大學進行二場的演講，近距離感受唐獎得主之風采。
Albie Sachs has, through his life and work, contributed to the realization of the rule of law in a free and democratic South Africa, and to establishing a society that respects diversity and is based on democratic values, social justice and fundamental human rights. Further, he has contributed to human rights and justice globally through an understanding of the rule of law in which the dignity of all persons is respected, and the strengths and values of all communities are embraced.
◎第一場: 4/29(三) / 10:00 中央大學 / 國鼎光電大樓 國際會議廳
Kwoh Ting Optoelectronic Building / NCU
從負面到正面發展的轉型正義
【Converting negativity into positivity through Transitional Justice】
◎第二場: 4/30(四) / 14:00 清華大學 / 學習資源中心旺宏館 國際會議廳
MXIC Building / NTHU
納爾遜．曼德拉：由反抗惡法到開創新法的漫漫自由路
【Nelson Mandela, from Lawbreaker to Lawmaker】活動聯絡人: 台灣聯大 李小姐 03-4227151 ext. 57085 / 中央大學 許老師 03-4227151 ext. 25887 / 清華大學 顏小姐 03-5742427</t>
        </is>
      </c>
      <c r="G3707" s="7" t="inlineStr">
        <is>
          <t>http://goo.gl/3FuOxY</t>
        </is>
      </c>
      <c r="H3707" s="7" t="inlineStr">
        <is>
          <t>http://goo.gl/3FuOxY</t>
        </is>
      </c>
      <c r="I3707" s="7" t="n"/>
      <c r="J3707" s="7" t="n"/>
      <c r="K3707" s="7" t="n"/>
      <c r="L3707" s="7" t="n"/>
      <c r="M3707" s="7" t="inlineStr">
        <is>
          <t>https://www.phy.ncu.edu.tw/news/%e5%8f%b0%e8%81%af%e5%a4%a7%e7%b3%bb%e7%b5%b1%e6%ba%ab%e4%b8%96%e4%bb%81%e5%8d%93%e8%b6%8a%e5%ad%b8%e8%a1%93%e8%ac%9b%e5%ba%a7albie-sachs%e6%bc%94%e8%ac%9b429%e4%b8%8a%e5%8d%8810%e9%bb%9e/</t>
        </is>
      </c>
      <c r="N3707" s="7" t="inlineStr">
        <is>
          <t>許慧君</t>
        </is>
      </c>
    </row>
    <row r="3708">
      <c r="A3708" s="7">
        <f>TRUE()</f>
        <v/>
      </c>
      <c r="B3708" s="7" t="inlineStr">
        <is>
          <t>招生</t>
        </is>
      </c>
      <c r="C3708" s="7" t="n"/>
      <c r="D3708" s="14" t="n">
        <v>42107</v>
      </c>
      <c r="E3708" s="7" t="inlineStr">
        <is>
          <t>104 學年度學生轉系所事宜</t>
        </is>
      </c>
      <c r="F3708" s="7" t="inlineStr">
        <is>
          <t>104 學年度學生轉系所事宜</t>
        </is>
      </c>
      <c r="G3708" s="7" t="inlineStr">
        <is>
          <t>104 學年度學生轉系所事宜</t>
        </is>
      </c>
      <c r="H3708" s="7" t="inlineStr">
        <is>
          <t>http://pdc.adm.ncu.edu.tw/postM/post/reg/reg1040407.pdf</t>
        </is>
      </c>
      <c r="I3708" s="7" t="n"/>
      <c r="J3708" s="7" t="n"/>
      <c r="K3708" s="7" t="n"/>
      <c r="L3708" s="7" t="n"/>
      <c r="M3708" s="7" t="inlineStr">
        <is>
          <t>https://www.phy.ncu.edu.tw/news/104-%e5%ad%b8%ef%a6%8e%ef%a8%81%e5%ad%b8%e7%94%9f%e8%bd%89%e7%b3%bb%e6%89%80%e4%ba%8b%e5%ae%9c/</t>
        </is>
      </c>
      <c r="N3708" s="7" t="inlineStr">
        <is>
          <t>許慧君</t>
        </is>
      </c>
    </row>
    <row r="3709" ht="297" customHeight="1">
      <c r="A3709" s="7">
        <f>TRUE()</f>
        <v/>
      </c>
      <c r="B3709" s="7" t="inlineStr">
        <is>
          <t>演講</t>
        </is>
      </c>
      <c r="C3709" s="7" t="n"/>
      <c r="D3709" s="14" t="n">
        <v>42104</v>
      </c>
      <c r="E3709" s="7" t="inlineStr">
        <is>
          <t>Colloquium20150414-Exploration of Molecular and Cellular Biophysics - Cell Division as an Example</t>
        </is>
      </c>
      <c r="F3709" s="9" t="inlineStr">
        <is>
          <t>Colloquium
Department of Physics, NCU
Exploration of Molecular and Cellular Biophysics - Cell Division as an Example
Speaker
張宜仁教授 (Yi-Ren Chang)
Department of Physics, NTNU
Date 2015.4.14(Tue)
Time 14:00
Place S4-625
「歡迎大學部同學參加，可獲得中大護照認證2小時」
Abstract:
Bacterial cell division, as one of the essential decision for survival, contains multiple process including replication, segregation and separation. To explore the molecular and cellular biophysics in cell division, two of the involved protein systems are studied in vitroand in vivoas examples. As the first, which related to the DNA segregation, we performed single molecule rupture force measurements on the binding of Topoisomerase (TOPO) II to double-stranded DNAby using magnetic tweezers. With a few hundred pulling events, we found the rupture force between wild type TOPOII-DNA complex is ~50pN.  Also, related to the septum formation, we used fluorescence imaging to detail the mode transitions in distinct MinD/E pattern formations and other fluorescence techniques (FRAP, FCS) to probe the organization/interactions of MinD/E assembly in living cells. Our results suggest a new scenario of how MinDE self-organize dynamic patterns and collaborate with nucleoid to maintain quasi-periodic oscillations.</t>
        </is>
      </c>
      <c r="G3709" s="7" t="n"/>
      <c r="H3709" s="7" t="n"/>
      <c r="I3709" s="7" t="n"/>
      <c r="J3709" s="7" t="n"/>
      <c r="K3709" s="7" t="n"/>
      <c r="L3709" s="7" t="n"/>
      <c r="M3709" s="7" t="inlineStr">
        <is>
          <t>https://www.phy.ncu.edu.tw/news/colloquium20150414-exploration-of-molecular-and-cellular-biophysics-cell-division-as-an-example/</t>
        </is>
      </c>
      <c r="N3709" s="7" t="inlineStr">
        <is>
          <t>許慧君</t>
        </is>
      </c>
    </row>
    <row r="3710" ht="92" customHeight="1">
      <c r="A3710" s="7">
        <f>TRUE()</f>
        <v/>
      </c>
      <c r="B3710" s="7" t="inlineStr">
        <is>
          <t>其他</t>
        </is>
      </c>
      <c r="C3710" s="7" t="n"/>
      <c r="D3710" s="14" t="n">
        <v>42102</v>
      </c>
      <c r="E3710" s="7" t="inlineStr">
        <is>
          <t>104 學年度第二次交換生申請開放時程</t>
        </is>
      </c>
      <c r="F3710" s="9" t="inlineStr">
        <is>
          <t>104 學年度中央大學學生出國交換計畫第二次申請已經開放了~
相關資訊已放置於國際處網站首頁:
http://oia.ncu.edu.tw/index.php/tw/194-%E6%B5%B7%E5%A4%96%E6%95%99%E8%82%B2%E6%8E%A8%E5%BB%A3%E7%B5%84/1300-%E9%99%90104-%E5%AD%B8%E5%B9%B4%E5%BA%A6%E7%AC%AC%E4%BA%8C%E5%AD%B8%E6%9C%9F%E5%89%8D%E5%BE%80%E5%A7%90%E5%A6%B9%E6%A0%A1.html</t>
        </is>
      </c>
      <c r="G3710" s="7" t="inlineStr">
        <is>
          <t>http://oia.ncu.edu.tw/index.php/tw/194-%E6%B5%B7%E5%A4%96%E6</t>
        </is>
      </c>
      <c r="H3710" s="7" t="inlineStr">
        <is>
          <t>http://oia.ncu.edu.tw/index.php/tw/194-%E6%B5%B7%E5%A4%96%E6%95%99%E8%82%B2%E6%8E%A8%E5%BB%A3%E7%B5%84/1300-%E9%99%90104-%E5%AD%B8%E5%B9%B4%E5%BA%A6%E7%AC%AC%E4%BA%8C%E5%AD%B8%E6%9C%9F%E5%89%8D%E5%BE%80%E5%A7%90%E5%A6%B9%E6%A0%A1.html</t>
        </is>
      </c>
      <c r="I3710" s="7" t="n"/>
      <c r="J3710" s="7" t="n"/>
      <c r="K3710" s="7" t="n"/>
      <c r="L3710" s="7" t="n"/>
      <c r="M3710" s="7" t="inlineStr">
        <is>
          <t>https://www.phy.ncu.edu.tw/news/104-%e5%ad%b8%e5%b9%b4%e5%ba%a6%e7%ac%ac%e4%ba%8c%e6%ac%a1%e4%ba%a4%e6%8f%9b%e7%94%9f%e7%94%b3%e8%ab%8b%e9%96%8b%e6%94%be%e6%99%82%e7%a8%8b/</t>
        </is>
      </c>
      <c r="N3710" s="7" t="inlineStr">
        <is>
          <t>許慧君</t>
        </is>
      </c>
    </row>
    <row r="3711" ht="27" customHeight="1">
      <c r="A3711" s="7">
        <f>TRUE()</f>
        <v/>
      </c>
      <c r="B3711" s="7" t="inlineStr">
        <is>
          <t>招生</t>
        </is>
      </c>
      <c r="C3711" s="7" t="n"/>
      <c r="D3711" s="14" t="n">
        <v>42096</v>
      </c>
      <c r="E3711" s="7" t="inlineStr">
        <is>
          <t>104學年度大學甄選「個人申請」第二階段指定項目甄試通知</t>
        </is>
      </c>
      <c r="F3711" s="9" t="inlineStr">
        <is>
          <t>104學年度大學甄選「個人申請」第二階段指定項目甄試通知函內容如附檔，敬請查閱。
通知函正本於104年4月2日以限時掛號寄出，敬請注意收件，謝謝！</t>
        </is>
      </c>
      <c r="G3711" s="7" t="n"/>
      <c r="H3711" s="7" t="n"/>
      <c r="I3711" s="7" t="n"/>
      <c r="J3711" s="7" t="n"/>
      <c r="K3711" s="7" t="n"/>
      <c r="L3711" s="7" t="n"/>
      <c r="M3711" s="7" t="inlineStr">
        <is>
          <t>https://www.phy.ncu.edu.tw/news/104%e5%ad%b8%e5%b9%b4%e5%ba%a6%e5%a4%a7%e5%ad%b8%e7%94%84%e9%81%b8%e3%80%8c%e5%80%8b%e4%ba%ba%e7%94%b3%e8%ab%8b%e3%80%8d%e7%ac%ac%e4%ba%8c%e9%9a%8e%e6%ae%b5%e6%8c%87%e5%ae%9a%e9%a0%85%e7%9b%ae/</t>
        </is>
      </c>
      <c r="N3711" s="7" t="inlineStr">
        <is>
          <t>吳菁穗</t>
        </is>
      </c>
    </row>
    <row r="3712" ht="357" customHeight="1">
      <c r="A3712" s="7">
        <f>TRUE()</f>
        <v/>
      </c>
      <c r="B3712" s="7" t="inlineStr">
        <is>
          <t>演講</t>
        </is>
      </c>
      <c r="C3712" s="7" t="n"/>
      <c r="D3712" s="14" t="n">
        <v>42094</v>
      </c>
      <c r="E3712" s="7" t="inlineStr">
        <is>
          <t>Colloquium20150407-Spin Hall Effect</t>
        </is>
      </c>
      <c r="F3712" s="9" t="inlineStr">
        <is>
          <t>Colloquium
Department of Physics, NCU
Spin Hall Effect
Speaker
郭光宇教授 (Guang-yu Guo)
Department of Physics, NTU
Date 2015.4.7(Tue)
Time 14:00
Place S4-625
「歡迎大學部同學參加，可獲得中大護照認證2小時」
Abstract:
Spin Hall effect (SHE) refers to the generation of transverse spin current in nonmagnetic solids by an applied electric field due to relativistic spin-orbit coupling. Spin current generation, detection and manipulation are three key elements of the emerging spintronics. Large room temperature SHE not only provides dissipationless spin current but also is used to probe spin current and to drive magneto-electronic devices with little power consumption. Recent intensive research on SHE has also led us to such topical fields as topological insulators and spin caloritronics. In this talk, I will first give an overview on SHE. This will be followed by a presentation of my own theoretical investigations on SHE, including Berry phase theory and ab initio relativistic band structure method [1,2], large intrinsic SHE in metals [2-3] and gigantic SHE due to multi-orbital Kondo effect in gold with iron impurities [4-5].
[1] G. Y. Guo, Y. Yao and Q. Niu, Phys. Rev. Lett. 94, 226601 (2005)
[2] G. Y. Guo, S. Murakami, T. W. Chen, and N. Nagaosa, Phys. Rev. Lett. 100, 096401 (2008)
[3] G. Y. Guo, J. Appl. Phys. 105, 07C701 (2009)
[4] G. Y. Guo, S. Maekawa, and N. Nagaosa, Phys. Rev. Lett. 102, 036401 (2009)
[5] B. Gu, J.-Y. Gan, N. Bulut, T. Ziman, G. Y. Guo, N. Nagaosa and S. Maekawa, Phys. Rev. Lett. 105, 086401 (2010)</t>
        </is>
      </c>
      <c r="G3712" s="7" t="n"/>
      <c r="H3712" s="7" t="n"/>
      <c r="I3712" s="7" t="n"/>
      <c r="J3712" s="7" t="n"/>
      <c r="K3712" s="7" t="n"/>
      <c r="L3712" s="7" t="n"/>
      <c r="M3712" s="7" t="inlineStr">
        <is>
          <t>https://www.phy.ncu.edu.tw/news/colloquium20150407-spin-hall-effect/</t>
        </is>
      </c>
      <c r="N3712" s="7" t="inlineStr">
        <is>
          <t>許慧君</t>
        </is>
      </c>
    </row>
    <row r="3713" ht="79" customHeight="1">
      <c r="A3713" s="7">
        <f>TRUE()</f>
        <v/>
      </c>
      <c r="B3713" s="7" t="inlineStr">
        <is>
          <t>招生</t>
        </is>
      </c>
      <c r="C3713" s="7" t="n"/>
      <c r="D3713" s="14" t="n">
        <v>42094</v>
      </c>
      <c r="E3713" s="7" t="inlineStr">
        <is>
          <t>學生逕行修讀物理系博士學位申請公告</t>
        </is>
      </c>
      <c r="F3713" s="9" t="inlineStr">
        <is>
          <t>學生逕行修讀物理系博士學位申請公告】
本次申請通過者為 104 學年度第1 學期入學
（下次申請時間為民國104 年12 月，申請通過者為104 學年度第2 學期入學）
 申請時間：即日起至民國104 年4 月24 日止
相關申請辦法請詳閱附件說明
學生逕行修讀物理系博士學位申請公告</t>
        </is>
      </c>
      <c r="G3713" s="7" t="inlineStr">
        <is>
          <t>學生逕行修讀物理系博士學位申請公告</t>
        </is>
      </c>
      <c r="H3713" s="7" t="inlineStr">
        <is>
          <t>http://www.phy.ncu.edu.tw/wp-content/uploads/2015/03/逕讀博士學位申請-104.04.pdf</t>
        </is>
      </c>
      <c r="I3713" s="7" t="n"/>
      <c r="J3713" s="7" t="n"/>
      <c r="K3713" s="7" t="n"/>
      <c r="L3713" s="7" t="n"/>
      <c r="M3713" s="7" t="inlineStr">
        <is>
          <t>https://www.phy.ncu.edu.tw/news/%e5%ad%b8%e7%94%9f%e9%80%95%ef%a8%88%e4%bf%ae%ef%a5%9a%e7%89%a9%ef%a7%a4%e7%b3%bb%e5%8d%9a%e5%a3%ab%e5%ad%b8%e4%bd%8d%e7%94%b3%e8%ab%8b%e5%85%ac%e5%91%8a/</t>
        </is>
      </c>
      <c r="N3713" s="7" t="inlineStr">
        <is>
          <t>許慧君</t>
        </is>
      </c>
    </row>
    <row r="3714" ht="118" customHeight="1">
      <c r="A3714" s="7">
        <f>TRUE()</f>
        <v/>
      </c>
      <c r="B3714" s="7" t="inlineStr">
        <is>
          <t>演講</t>
        </is>
      </c>
      <c r="C3714" s="7" t="n"/>
      <c r="D3714" s="14" t="n">
        <v>42093</v>
      </c>
      <c r="E3714" s="7" t="inlineStr">
        <is>
          <t>20150401-Electric Field Control of Spin Transfer Torque in Multiferroic Tunnel Junctions</t>
        </is>
      </c>
      <c r="F3714" s="9" t="inlineStr">
        <is>
          <t>Department of Physics, NCU
Electric Field Control of Spin Transfer Torque in Multiferroic Tunnel Junctions
Speaker
Dr. Artur Useinov
Department of Physics, Materials Science and Engineering
National Tsing Hua University
Date  2015.4.1 (Wed)
Place  S4-208I (數學與理論物理中心)
Time  11:30</t>
        </is>
      </c>
      <c r="G3714" s="7" t="n"/>
      <c r="H3714" s="7" t="n"/>
      <c r="I3714" s="7" t="n"/>
      <c r="J3714" s="7" t="n"/>
      <c r="K3714" s="7" t="n"/>
      <c r="L3714" s="7" t="n"/>
      <c r="M3714" s="7" t="inlineStr">
        <is>
          <t>https://www.phy.ncu.edu.tw/news/20150401-electric-field-control-of-spin-transfer-torque-in-multiferroic-tunnel-junctions/</t>
        </is>
      </c>
      <c r="N3714" s="7" t="inlineStr">
        <is>
          <t>許慧君</t>
        </is>
      </c>
    </row>
    <row r="3715" ht="105" customHeight="1">
      <c r="A3715" s="7">
        <f>TRUE()</f>
        <v/>
      </c>
      <c r="B3715" s="7" t="inlineStr">
        <is>
          <t>其他</t>
        </is>
      </c>
      <c r="C3715" s="7" t="n"/>
      <c r="D3715" s="14" t="n">
        <v>42090</v>
      </c>
      <c r="E3715" s="7" t="inlineStr">
        <is>
          <t>4月1日起桃園地區每週星期三、星期四停水</t>
        </is>
      </c>
      <c r="F3715" s="9" t="inlineStr">
        <is>
          <t>為因應水情嚴峻，石門水庫蓄水量持續下探，自來水 公司配合「旱災中央災害應變中心」第2次工作會報決議，104年4月1日起新北(板 新、林口)及桃園地區實施第三階段限水(供水5天，停水2天)措施。本校 將配合自來水公司分區供水，停水週期為每週星期三、星期四(4月1日 0時起)，停水期間造成用水不便尚請見諒！
並呼籲大家共體時艱節約用水，將水資源做最有效利 用，以順利渡過今年的旱象，另如有必須通知用戶知曉之事情，台水公司將於平面媒體發布訊息，用戶亦可進入台水公司網站抗 旱專區(http://www.water.gov.tw/subject/index.asp)查 詢，或撥1910免付費電話洽詢。
總務處營繕組啟</t>
        </is>
      </c>
      <c r="G3715" s="7" t="inlineStr">
        <is>
          <t>http://www.water.gov.tw/subject/index.asp</t>
        </is>
      </c>
      <c r="H3715" s="7" t="inlineStr">
        <is>
          <t>http://www.water.gov.tw/subject/index.asp</t>
        </is>
      </c>
      <c r="I3715" s="7" t="n"/>
      <c r="J3715" s="7" t="n"/>
      <c r="K3715" s="7" t="n"/>
      <c r="L3715" s="7" t="n"/>
      <c r="M3715" s="7" t="inlineStr">
        <is>
          <t>https://www.phy.ncu.edu.tw/news/4%e6%9c%881%e6%97%a5%e8%b5%b7%e6%a1%83%e5%9c%92%e5%9c%b0%e5%8d%80%e6%af%8f%e9%80%b1%e6%98%9f%e6%9c%9f%e4%b8%89%e3%80%81%e6%98%9f%e6%9c%9f%e5%9b%9b%e5%81%9c%e6%b0%b4/</t>
        </is>
      </c>
      <c r="N3715" s="7" t="inlineStr">
        <is>
          <t>許慧君</t>
        </is>
      </c>
    </row>
    <row r="3716" ht="369" customHeight="1">
      <c r="A3716" s="7">
        <f>TRUE()</f>
        <v/>
      </c>
      <c r="B3716" s="7" t="inlineStr">
        <is>
          <t>演講</t>
        </is>
      </c>
      <c r="C3716" s="7" t="n"/>
      <c r="D3716" s="14" t="n">
        <v>42087</v>
      </c>
      <c r="E3716" s="7" t="inlineStr">
        <is>
          <t>Colloquium20150331-Ultrafast dynamics of materials under extreme conditions</t>
        </is>
      </c>
      <c r="F3716" s="9" t="inlineStr">
        <is>
          <t>Colloquium
Department of Physics, NCU
Ultrafast dynamics of materials under extreme conditions
Speaker
謝文斌助研究員 (Wen-Pin Hsieh)
Institute of Earth Sciences, Academia Sinica
Date 2015.3.31(Tue)
Time 14:00
Place S4-625
「歡迎大學部同學參加，可獲得中大護照認證2小時」
Abstract:
Recent progress in ultrafast optical and X-ray techniques provides a unique window to track the real-time motion of atoms and electrons as well as their complex interactions. Extreme pressure-temperature environments can drive materials into exotic states, offering a new platform to synthesize novel materials with potential applications. Combining ultrafast techniques with extreme environments enables in situ probing of the dynamics of emergent states over a wide, unexplored pressure-temperature area, which will lead to exciting and unexpected discoveries. In this talk, I will present some examples of using ultrafast lasers coupled with high-pressure diamond anvil cells to explore the physics of nanoscale thermal transport in thin films [1, 2] and phase transition dynamics in strongly correlated materials [3]. I will also discuss possibilities of using this novel combination to study energy-related materials, for example, thermoelectric and phase change materials.
[1] Wen-Pin Hsieh, B. Chen, J. Li, P. Keblinski, and David G. Cahill, ”Pressure tuning of the thermal conductivity of the layered muscovite crystal,” Phys. Rev. B 80, 180302(R) (2009).
[2] Wen-Pin Hsieh, Austin Lyons, Eric Pop, Pawel Keblinski, and David G. Cahill, “Pressure tuning of the thermal conductance of weak interfaces,” Phys. Rev. B 84, 184107(2011).
[3] Wen-Pin Hsieh, Mariano Trigo, David Reis, G. Artioli, Lorenzo Malavasi, and Wendy L. Mao, “Evidence for photo-induced monoclinic metallic VO2 under high pressure,” Appl. Phys. Lett. 104, 021917 (2014).</t>
        </is>
      </c>
      <c r="G3716" s="7" t="n"/>
      <c r="H3716" s="7" t="n"/>
      <c r="I3716" s="7" t="n"/>
      <c r="J3716" s="7" t="n"/>
      <c r="K3716" s="7" t="n"/>
      <c r="L3716" s="7" t="n"/>
      <c r="M3716" s="7" t="inlineStr">
        <is>
          <t>https://www.phy.ncu.edu.tw/news/colloquium20150331-ultrafast-dynamics-of-materials-under-extreme-conditions/</t>
        </is>
      </c>
      <c r="N3716" s="7" t="inlineStr">
        <is>
          <t>許慧君</t>
        </is>
      </c>
    </row>
    <row r="3717" ht="92" customHeight="1">
      <c r="A3717" s="7">
        <f>TRUE()</f>
        <v/>
      </c>
      <c r="B3717" s="7" t="inlineStr">
        <is>
          <t>獎學金</t>
        </is>
      </c>
      <c r="C3717" s="7" t="n"/>
      <c r="D3717" s="14" t="n">
        <v>42086</v>
      </c>
      <c r="E3717" s="7" t="inlineStr">
        <is>
          <t>中大朱順一合勤獎學金即日起受理申請</t>
        </is>
      </c>
      <c r="F3717" s="9" t="inlineStr">
        <is>
          <t>「國立中央大學朱順一合勤獎學金」即日起受理申請，獎學金申請表及辦法如附檔，申請表 獎學金辦法
欲申請者，請於 4月7日星期二前將申請表及申請文件送至系辦公室。
申請資格：
一、學業優良獎學金須為正式學籍之大學部三年級學生；運動績優獎學金須為學校代表隊學生且於專長領域有特殊表現者，兩者均不含延長修業學生及在職生。
二、操行成績在八十分以上且無懲處紀錄。</t>
        </is>
      </c>
      <c r="G3717" s="7" t="inlineStr">
        <is>
          <t>申請表</t>
        </is>
      </c>
      <c r="H3717" s="7" t="inlineStr">
        <is>
          <t>http://www.phy.ncu.edu.tw/wp-content/uploads/2015/03/申請表.doc</t>
        </is>
      </c>
      <c r="I3717" s="7" t="inlineStr">
        <is>
          <t>獎學金辦法</t>
        </is>
      </c>
      <c r="J3717" s="7" t="inlineStr">
        <is>
          <t>http://www.phy.ncu.edu.tw/wp-content/uploads/2015/03/獎學金辦法.docx</t>
        </is>
      </c>
      <c r="K3717" s="7" t="n"/>
      <c r="L3717" s="7" t="n"/>
      <c r="M3717" s="7" t="inlineStr">
        <is>
          <t>https://www.phy.ncu.edu.tw/news/%e4%b8%ad%e5%a4%a7%e6%9c%b1%e9%a0%86%e4%b8%80%e5%90%88%e5%8b%a4%e7%8d%8e%e5%ad%b8%e9%87%91%e5%8d%b3%e6%97%a5%e8%b5%b7%e5%8f%97%e7%90%86%e7%94%b3%e8%ab%8b/</t>
        </is>
      </c>
      <c r="N3717" s="7" t="inlineStr">
        <is>
          <t>劉怡貞</t>
        </is>
      </c>
    </row>
    <row r="3718">
      <c r="A3718" s="7">
        <f>TRUE()</f>
        <v/>
      </c>
      <c r="B3718" s="7" t="inlineStr">
        <is>
          <t>其他</t>
        </is>
      </c>
      <c r="C3718" s="7" t="n"/>
      <c r="D3718" s="14" t="n">
        <v>42086</v>
      </c>
      <c r="E3718" s="7" t="inlineStr">
        <is>
          <t>2015校園徵才系統活動之企業博覽會</t>
        </is>
      </c>
      <c r="F3718" s="7" t="inlineStr">
        <is>
          <t>http://careercenter.ncu.edu.tw/campusrecruitment/</t>
        </is>
      </c>
      <c r="G3718" s="7" t="inlineStr">
        <is>
          <t>http://careercenter.ncu.edu.tw/campusrecruitment/</t>
        </is>
      </c>
      <c r="H3718" s="7" t="inlineStr">
        <is>
          <t>http://careercenter.ncu.edu.tw/campusrecruitment/</t>
        </is>
      </c>
      <c r="I3718" s="7" t="n"/>
      <c r="J3718" s="7" t="n"/>
      <c r="K3718" s="7" t="n"/>
      <c r="L3718" s="7" t="n"/>
      <c r="M3718" s="7" t="inlineStr">
        <is>
          <t>https://www.phy.ncu.edu.tw/news/2015%e6%a0%a1%e5%9c%92%e5%be%b5%e6%89%8d%e7%b3%bb%e7%b5%b1%e6%b4%bb%e5%8b%95%e4%b9%8b%e4%bc%81%e6%a5%ad%e5%8d%9a%e8%a6%bd%e6%9c%83/</t>
        </is>
      </c>
      <c r="N3718" s="7" t="inlineStr">
        <is>
          <t>許慧君</t>
        </is>
      </c>
    </row>
    <row r="3719" ht="157" customHeight="1">
      <c r="A3719" s="7">
        <f>TRUE()</f>
        <v/>
      </c>
      <c r="B3719" s="7" t="inlineStr">
        <is>
          <t>其他</t>
        </is>
      </c>
      <c r="C3719" s="7" t="n"/>
      <c r="D3719" s="14" t="n">
        <v>42083</v>
      </c>
      <c r="E3719" s="7" t="inlineStr">
        <is>
          <t>徵才資訊【群創光電】2015暑期實習生計畫</t>
        </is>
      </c>
      <c r="F3719" s="9" t="inlineStr">
        <is>
          <t>【群創光電】2015暑期實習生計畫
一、計劃說明：
1.甄選對象：大三升大四生、準研究生(大四升碩一)、碩一升碩二生。
2.實習期間： 2015年7月~8月。
3.實習地點：群創光電台灣廠區(竹南、台南)。
4.需求科系：光電、電子電機、材料等理工相關系所或企管、工管、商管等相關系所。
二、報名相關資訊：
1.線上履歷投遞 ： 請統一至群創光電暑期實習生徵才網頁投遞履歷。
報名網址：http://recruit.innolux.com/RDSMS/signup.aspx
招募Facebook：https://www.facebook.com/innoluxrecruiting?ref=bookmarks
（會有暑期實習生最即時的活動資訊）
2.報名日期： 即日起至 2015年 4月17日止。</t>
        </is>
      </c>
      <c r="G3719" s="7" t="inlineStr">
        <is>
          <t>http://recruit.innolux.com/RDSMS/signup.aspx</t>
        </is>
      </c>
      <c r="H3719" s="7" t="inlineStr">
        <is>
          <t>http://recruit.innolux.com/RDSMS/signup.aspx</t>
        </is>
      </c>
      <c r="I3719" s="7" t="inlineStr">
        <is>
          <t>https://www.facebook.com/innoluxrecruiting?ref=bookmarks</t>
        </is>
      </c>
      <c r="J3719" s="7" t="inlineStr">
        <is>
          <t>https://www.facebook.com/innoluxrecruiting?ref=bookmarks</t>
        </is>
      </c>
      <c r="K3719" s="7" t="n"/>
      <c r="L3719" s="7" t="n"/>
      <c r="M3719" s="7" t="inlineStr">
        <is>
          <t>https://www.phy.ncu.edu.tw/news/%e5%be%b5%e6%89%8d%e8%b3%87%e8%a8%8a%e3%80%90%e7%be%a4%e5%89%b5%e5%85%89%e9%9b%bb%e3%80%912015%e6%9a%91%e6%9c%9f%e5%af%a6%e7%bf%92%e7%94%9f%e8%a8%88%e7%95%ab/</t>
        </is>
      </c>
      <c r="N3719" s="7" t="inlineStr">
        <is>
          <t>許慧君</t>
        </is>
      </c>
    </row>
    <row r="3720" ht="297" customHeight="1">
      <c r="A3720" s="7">
        <f>TRUE()</f>
        <v/>
      </c>
      <c r="B3720" s="7" t="inlineStr">
        <is>
          <t>其他</t>
        </is>
      </c>
      <c r="C3720" s="7" t="n"/>
      <c r="D3720" s="14" t="n">
        <v>42083</v>
      </c>
      <c r="E3720" s="7" t="inlineStr">
        <is>
          <t>103(二)學分費及就貸不足繳費期間 104.03.20~104.03.31</t>
        </is>
      </c>
      <c r="F3720" s="9" t="inlineStr">
        <is>
          <t>103(二)學分費及就貸不足繳費期間104.03.20~104.03.31
收費對象：碩博士生(學號97~103之博士生除外)、大學延畢生、修教育學分者。
1、繳費期間為104年03月20日至104年03月31日。
繳費截止日:104年03月31日。
使用信用卡或超商繳費者，入帳需5~6 個工作天(上班日)，請提早授權或繳納，以免逾期。學分費之逾期後續問題請洽課務組。
2、紙本繳費單於03月19日發送至各實驗室/研究室，未領取到者請派代表至系辦領取。
網路列印繳費單時間預計自104年03月19日起。
(1)本校學生可至學校首頁的 Portal入口，下載列印繳費單。
(2)第一銀行第e學雜費入口網 (可查詢繳費狀況及列印繳費收據)，網址 https://eschool.firstbank.com.tw
3、繳費方式有五:
(1) 臨櫃繳款-第一銀行全省分行 (第一商業銀行中壢分行於每週二、四、五
上午10:30-12:00 會配合到校服務/行政大樓一樓)
(2) ATM轉帳繳費:轉入行庫代碼007(第一銀行)
(3) 語音信用卡繳費:02-2760-8818
(4) 網路信用卡繳費:https://www.27608818.com/tuipaymt/index.jsp
(5) 超商繳款：須自付手續費6元(入帳需5~6 個工作天(上班日))
請同學多利用自動化設備繳款，繳費證明可於繳款入帳後於Portal入口列印。
4、若對繳費單有任何疑問，請電洽出納組(分機57346)。
5、未繳交學分費者，依選課辦法第三條規定,依規定需繳交學分費者，
請於期限內繳交完畢，否則視同未完成選課手續，所修習需繳交學分費之課程，均予自動退選。請注意，以免權益受損。</t>
        </is>
      </c>
      <c r="G3720" s="7" t="inlineStr">
        <is>
          <t>https://eschool.firstbank.com.tw</t>
        </is>
      </c>
      <c r="H3720" s="7" t="inlineStr">
        <is>
          <t>https://eschool.firstbank.com.tw</t>
        </is>
      </c>
      <c r="I3720" s="7" t="n"/>
      <c r="J3720" s="7" t="n"/>
      <c r="K3720" s="7" t="n"/>
      <c r="L3720" s="7" t="n"/>
      <c r="M3720" s="7" t="inlineStr">
        <is>
          <t>https://www.phy.ncu.edu.tw/news/103%e4%ba%8c%e5%ad%b8%e5%88%86%e8%b2%bb%e5%8f%8a%e5%b0%b1%e8%b2%b8%e4%b8%8d%e8%b6%b3%e7%b9%b3%e8%b2%bb%e6%9c%9f%e9%96%93-104-03-20104-03-31/</t>
        </is>
      </c>
      <c r="N3720" s="7" t="inlineStr">
        <is>
          <t>許慧君</t>
        </is>
      </c>
    </row>
    <row r="3721" ht="92" customHeight="1">
      <c r="A3721" s="7">
        <f>TRUE()</f>
        <v/>
      </c>
      <c r="B3721" s="7" t="inlineStr">
        <is>
          <t>招生</t>
        </is>
      </c>
      <c r="C3721" s="7" t="n"/>
      <c r="D3721" s="14" t="n">
        <v>42082</v>
      </c>
      <c r="E3721" s="7" t="inlineStr">
        <is>
          <t>104 學年度碩士班考試入學招生複試成績單與正取生錄取通知書</t>
        </is>
      </c>
      <c r="F3721" s="9" t="inlineStr">
        <is>
          <t>104 學年度碩士班考試入學招生複試
複試考生成績單與正取生錄取通知書已於3/19以掛號寄至考生通訊地址
請正取生於簡章規定報到時間(104年03月27日至104年04月02日)內完成報到程序
正取生報到後，如有缺額將依序通知備取生，先以電話通知，並同時以掛號郵寄錄取通知書及新生報到資料至考生報名時提供之通訊地址。
另網路報名系統可查詢目前備取情形，備取生請隨時留意，
https://stuexam.ncu.edu.tw/ExamRegister/checkin?activityNo=29</t>
        </is>
      </c>
      <c r="G3721" s="7" t="inlineStr">
        <is>
          <t>https://stuexam.ncu.edu.tw/ExamRegister/checkin?activityNo=2</t>
        </is>
      </c>
      <c r="H3721" s="7" t="inlineStr">
        <is>
          <t>https://stuexam.ncu.edu.tw/ExamRegister/checkin?activityNo=29</t>
        </is>
      </c>
      <c r="I3721" s="7" t="n"/>
      <c r="J3721" s="7" t="n"/>
      <c r="K3721" s="7" t="n"/>
      <c r="L3721" s="7" t="n"/>
      <c r="M3721" s="7" t="inlineStr">
        <is>
          <t>https://www.phy.ncu.edu.tw/news/104-%e5%ad%b8%e5%b9%b4%e5%ba%a6%e7%a2%a9%e5%a3%ab%e7%8f%ad%e8%80%83%e8%a9%a6%e5%85%a5%e5%ad%b8%e6%8b%9b%e7%94%9f%e8%a4%87%e8%a9%a6%e6%88%90%e7%b8%be%e5%96%ae%e8%88%87%e6%ad%a3%e5%8f%96%e7%94%9f/</t>
        </is>
      </c>
      <c r="N3721" s="7" t="inlineStr">
        <is>
          <t>許慧君</t>
        </is>
      </c>
    </row>
    <row r="3722">
      <c r="A3722" s="7">
        <f>TRUE()</f>
        <v/>
      </c>
      <c r="B3722" s="7" t="inlineStr">
        <is>
          <t>招生</t>
        </is>
      </c>
      <c r="C3722" s="7" t="n"/>
      <c r="D3722" s="14" t="n">
        <v>42081</v>
      </c>
      <c r="E3722" s="7" t="inlineStr">
        <is>
          <t>104學年度博士班考試入學招生公告</t>
        </is>
      </c>
      <c r="F3722" s="7" t="inlineStr">
        <is>
          <t>104學年度博士班考試入學招生公告</t>
        </is>
      </c>
      <c r="G3722" s="7" t="inlineStr">
        <is>
          <t>104學年度博士班考試入學招生公告</t>
        </is>
      </c>
      <c r="H3722" s="7" t="inlineStr">
        <is>
          <t>http://pdc.adm.ncu.edu.tw/postM/post/adm/1040318_3.pdf</t>
        </is>
      </c>
      <c r="I3722" s="7" t="n"/>
      <c r="J3722" s="7" t="n"/>
      <c r="K3722" s="7" t="n"/>
      <c r="L3722" s="7" t="n"/>
      <c r="M3722" s="7" t="inlineStr">
        <is>
          <t>https://www.phy.ncu.edu.tw/news/104%e5%ad%b8%e5%b9%b4%e5%ba%a6%e5%8d%9a%e5%a3%ab%e7%8f%ad%e8%80%83%e8%a9%a6%e5%85%a5%e5%ad%b8%e6%8b%9b%e7%94%9f%e5%85%ac%e5%91%8a/</t>
        </is>
      </c>
      <c r="N3722" s="7" t="inlineStr">
        <is>
          <t>許慧君</t>
        </is>
      </c>
    </row>
    <row r="3723">
      <c r="A3723" s="7">
        <f>TRUE()</f>
        <v/>
      </c>
      <c r="B3723" s="7" t="inlineStr">
        <is>
          <t>招生</t>
        </is>
      </c>
      <c r="C3723" s="7" t="n"/>
      <c r="D3723" s="14" t="n">
        <v>42081</v>
      </c>
      <c r="E3723" s="7" t="inlineStr">
        <is>
          <t>104 學年度碩士班考試入學招生複試錄取名單</t>
        </is>
      </c>
      <c r="F3723" s="7" t="inlineStr">
        <is>
          <t>104 學年度碩士班考試入學招生複試錄取名單</t>
        </is>
      </c>
      <c r="G3723" s="7" t="inlineStr">
        <is>
          <t>104 學年度碩士班考試入學招生複試錄取名單</t>
        </is>
      </c>
      <c r="H3723" s="7" t="inlineStr">
        <is>
          <t>http://pdc.adm.ncu.edu.tw/news_detail.asp?no=1587</t>
        </is>
      </c>
      <c r="I3723" s="7" t="n"/>
      <c r="J3723" s="7" t="n"/>
      <c r="K3723" s="7" t="n"/>
      <c r="L3723" s="7" t="n"/>
      <c r="M3723" s="7" t="inlineStr">
        <is>
          <t>https://www.phy.ncu.edu.tw/news/104-%e5%ad%b8%e5%b9%b4%e5%ba%a6%e7%a2%a9%e5%a3%ab%e7%8f%ad%e8%80%83%e8%a9%a6%e5%85%a5%e5%ad%b8%e6%8b%9b%e7%94%9f%e8%a4%87%e8%a9%a6%e9%8c%84%e5%8f%96%e5%90%8d%e5%96%ae/</t>
        </is>
      </c>
      <c r="N3723" s="7" t="inlineStr">
        <is>
          <t>許慧君</t>
        </is>
      </c>
    </row>
    <row r="3724" ht="409.6" customHeight="1">
      <c r="A3724" s="7">
        <f>TRUE()</f>
        <v/>
      </c>
      <c r="B3724" s="7" t="inlineStr">
        <is>
          <t>演講</t>
        </is>
      </c>
      <c r="C3724" s="7" t="n"/>
      <c r="D3724" s="14" t="n">
        <v>42081</v>
      </c>
      <c r="E3724" s="7" t="inlineStr">
        <is>
          <t>Colloquium20150324-Agent-Based Computational Economics:How the Idea Originated and Where It Is Going</t>
        </is>
      </c>
      <c r="F3724" s="9" t="inlineStr">
        <is>
          <t>Colloquium
Department of Physics, NCU
Agent-Based Computational Economics:How the Idea Originated and Where It Is Going
Speaker
陳樹衡教授 (Prof. Shu-Heng Chen)
Department of Economics, NCCU
Date 2015.3.24(Tue)
Time 14:00
Place S4-625
「歡迎大學部同學參加，可獲得中大護照認證2小時」
Abstract:
One of the greatest changes in social sciences over the last two decades is their increasing reliance on experimental or simulation approaches to unveil the nature of social complexity. This marvellous march is generally known as the computational social science or the social science from bottom up. In economics, this new field has been recognized as agent-based computational economics (ACE). In this 45-minute talk, we open the subject by giving ACE a historical review and tracing its four origins. From a modelling viewpoint, ACE ‘reinvents’ the bazaar by bringing truly decen-tralized procedures into market analysis, from a single market to the whole econ-omy (macroeconomy). The decentralization process is made of various Homo sapi-ens, from entropy-maximizing agents to autonomous agents. In between the spec-trum, the talk reviews how experimental economics and artificial intelligence have shaped the development of ACE. For the former, the talk discusses how ACE models can be used to analyse the economic consequences of cognitive capacity, personal- ity and cultural inheritance. For the latter, the book covers the various tools used to construct artificial adaptive agents, including reinforcement learning, fuzzy de-cision rules, neural networks, and evolutionary computation. The economic (game) theory of network formation arose in the 1990s. While the development of ACEmod-els is also under the influence of this series of development which is now known as network science, the early ACE models, built from the 1970s to the early 1990s, are network-based. They exist in the form of cellular automata. The talk also surveys this origin from Schelling’s pioneering segregation model all the way down to the modern agent-based model of network formation, and extends them to the related complexity issues, including Herbert Simon’s view of evolving hierarchies. If time is enough, the practical uses of ACE models are also briefly introduced, including the econometric modelling of ACE models, the policy design or business simulation of product innovation using ACE models.
Due to time constraint all technical detailswill be skipped. We only give audience a large and general picture of ACE so that the interested and motivated audience can define their own adventure after the talk. The audience who want to get access to more readings or materials are welcome to send the speaker an email.</t>
        </is>
      </c>
      <c r="G3724" s="7" t="n"/>
      <c r="H3724" s="7" t="n"/>
      <c r="I3724" s="7" t="n"/>
      <c r="J3724" s="7" t="n"/>
      <c r="K3724" s="7" t="n"/>
      <c r="L3724" s="7" t="n"/>
      <c r="M3724" s="7" t="inlineStr">
        <is>
          <t>https://www.phy.ncu.edu.tw/news/colloquium20150324-agent-based-computational-economicshow-the-idea-originated-and-where-it-is-going/</t>
        </is>
      </c>
      <c r="N3724" s="7" t="inlineStr">
        <is>
          <t>許慧君</t>
        </is>
      </c>
    </row>
    <row r="3725" ht="105" customHeight="1">
      <c r="A3725" s="7">
        <f>TRUE()</f>
        <v/>
      </c>
      <c r="B3725" s="7" t="inlineStr">
        <is>
          <t>其他</t>
        </is>
      </c>
      <c r="C3725" s="7" t="n"/>
      <c r="D3725" s="14" t="n">
        <v>42080</v>
      </c>
      <c r="E3725" s="7" t="inlineStr">
        <is>
          <t>104學年度『五年取得學、碩士學位』即日起受理申請</t>
        </is>
      </c>
      <c r="F3725" s="9" t="inlineStr">
        <is>
          <t>104學年度『五年取得學、碩士學位』即日起受理申請
申請截止日：103/04/30
欲申請的三年級學生，請備妥：申請表、本系師長推薦函2封(含指導教授1封)及歷年成績單乙份(含累計成績排名及總平均成績)等，於截止日前送至系辦吳小姐處。
申請表請至系辦吳小姐處領取。
物理系網頁--系所規章--大學部--國立中央大學物理學系五年取得學、碩士學位推薦辦法 。
http://www.phy.ncu.edu.tw/%E7%B3%BB%E6%89%80%E7%B0%A1%E4%BB%8B/%E7%B3%BB%E6%89%80%E8%A6%8F%E7%AB%A0</t>
        </is>
      </c>
      <c r="G3725" s="7" t="n"/>
      <c r="H3725" s="7" t="n"/>
      <c r="I3725" s="7" t="n"/>
      <c r="J3725" s="7" t="n"/>
      <c r="K3725" s="7" t="n"/>
      <c r="L3725" s="7" t="n"/>
      <c r="M3725" s="7" t="inlineStr">
        <is>
          <t>https://www.phy.ncu.edu.tw/news/104%e5%ad%b8%e5%b9%b4%e5%ba%a6%e3%80%8e%e4%ba%94%e5%b9%b4%e5%8f%96%e5%be%97%e5%ad%b8%e3%80%81%e7%a2%a9%e5%a3%ab%e5%ad%b8%e4%bd%8d%e3%80%8f%e5%8d%b3%e6%97%a5%e8%b5%b7%e5%8f%97%e7%90%86%e7%94%b3/</t>
        </is>
      </c>
      <c r="N3725" s="7" t="inlineStr">
        <is>
          <t>吳菁穗</t>
        </is>
      </c>
    </row>
    <row r="3726" ht="79" customHeight="1">
      <c r="A3726" s="7">
        <f>TRUE()</f>
        <v/>
      </c>
      <c r="B3726" s="7" t="inlineStr">
        <is>
          <t>其他</t>
        </is>
      </c>
      <c r="C3726" s="7" t="n"/>
      <c r="D3726" s="14" t="n">
        <v>42079</v>
      </c>
      <c r="E3726" s="7" t="inlineStr">
        <is>
          <t>物理系停課公告3/16物理數學II</t>
        </is>
      </c>
      <c r="F3726" s="9" t="inlineStr">
        <is>
          <t>物理系停課公告
3/16(一)13:00-15:00
 PH3030*-物理數學II
 任課教師:唐毓慧老師
 停課一次
 補課時間另行通知</t>
        </is>
      </c>
      <c r="G3726" s="7" t="n"/>
      <c r="H3726" s="7" t="n"/>
      <c r="I3726" s="7" t="n"/>
      <c r="J3726" s="7" t="n"/>
      <c r="K3726" s="7" t="n"/>
      <c r="L3726" s="7" t="n"/>
      <c r="M3726" s="7" t="inlineStr">
        <is>
          <t>https://www.phy.ncu.edu.tw/news/%e7%89%a9%e7%90%86%e7%b3%bb%e5%81%9c%e8%aa%b2%e5%85%ac%e5%91%8a316%e7%89%a9%e7%90%86%e6%95%b8%e5%ad%b8ii/</t>
        </is>
      </c>
      <c r="N3726" s="7" t="inlineStr">
        <is>
          <t>許慧君</t>
        </is>
      </c>
    </row>
    <row r="3727" ht="297" customHeight="1">
      <c r="A3727" s="7">
        <f>TRUE()</f>
        <v/>
      </c>
      <c r="B3727" s="7" t="inlineStr">
        <is>
          <t>演講</t>
        </is>
      </c>
      <c r="C3727" s="7" t="n"/>
      <c r="D3727" s="14" t="n">
        <v>42073</v>
      </c>
      <c r="E3727" s="7" t="inlineStr">
        <is>
          <t>Colloquium20150317-From the Travelling Salesman Problem to Computational Drug Design</t>
        </is>
      </c>
      <c r="F3727" s="9" t="inlineStr">
        <is>
          <t>Colloquium
Department of Physics, NCU
From the Travelling Salesman Problem to Computational Drug Design
Speaker
林榮信教授 (Prof. Jung-Hsin Lin)
Research Center for Applied Sciences, Academia Sinica
Date 2015.3.17(Tue)
Time 14:00
Place S4-625
「歡迎大學部同學參加，可獲得中大護照認證2小時」
Abstract:
Thanks to the exponential growth of computational power in the past decades, computation is already playing an important role in various areas of modern scientific researches. In this talk I will start with a very generic computational problem, the travelling salesman problem, to explain why computation deserves to be considered as a discipline of its own. It will be seen very clearly that the aforementioned hardware advancement is not sufficient to address many typical problems related to “combinatorial explosion” or “the curse of high dimensionality” that we would like to tackle.   I will then describe some basics of the molecular dynamics simulations, and some of its state-of-the-art applications in a few biophysical applications, including the protein folding problem, the atomic force microscopy simulations, and computational drug design.  If time allows, I will briefly touch the extended magic bullet concept in the modern drug design practices and some of our own drug development experiences.</t>
        </is>
      </c>
      <c r="G3727" s="7" t="n"/>
      <c r="H3727" s="7" t="n"/>
      <c r="I3727" s="7" t="n"/>
      <c r="J3727" s="7" t="n"/>
      <c r="K3727" s="7" t="n"/>
      <c r="L3727" s="7" t="n"/>
      <c r="M3727" s="7" t="inlineStr">
        <is>
          <t>https://www.phy.ncu.edu.tw/news/colloquium20150317-from-the-travelling-salesman-problem-to-computational-drug-design/</t>
        </is>
      </c>
      <c r="N3727" s="7" t="inlineStr">
        <is>
          <t>許慧君</t>
        </is>
      </c>
    </row>
    <row r="3728" ht="235" customHeight="1">
      <c r="A3728" s="7">
        <f>TRUE()</f>
        <v/>
      </c>
      <c r="B3728" s="7" t="inlineStr">
        <is>
          <t>其他</t>
        </is>
      </c>
      <c r="C3728" s="7" t="n"/>
      <c r="D3728" s="14" t="n">
        <v>42067</v>
      </c>
      <c r="E3728" s="7" t="inlineStr">
        <is>
          <t>103學年度第2學期大一週會時程表</t>
        </is>
      </c>
      <c r="F3728" s="9" t="inlineStr">
        <is>
          <t>大一週會時間：週二上午10:00~12:00大一週會報名網站：http://140.115.185.138/weeklylearning/Learning/Learning_index.php
大一週會粉絲專頁
【大一週會】
104/3/10 大一週會_ A Cappella藝術講座：細說人聲(朱元雷，台灣合唱音樂中心藝術總監）(大講堂)
104/3/17 大一週會_百年校慶當代大師講座：學做人_哈佛大學杜維明教授主講(大講堂)
104/5/05 大一週會_科學與人文素養之培育：中正大學黃俊儒教授、元智大學梁家祺教授 與談(大講堂)
104/5/19 大一週會_余紀忠講座：中國現代政治文明之探索：從民本到民主的歷史之路_金耀基院士主講(大講堂)
【院週會】
104/3/24 資電院週會(大講堂)
104/4/07 文學院院週會：最強的英雄--LOL&amp;神魔啟示錄(羅智強先生主講)(大講堂)
104/4/14 工學院院週會(大講堂) 、地科學院院週會(秉文堂)
104/4/28 理學院院週會(大講堂) 、客家學院院週會(客院國際會議廳)
104/6/02 管院週會(大講堂)
104/6/09 生醫理工院週會</t>
        </is>
      </c>
      <c r="G3728" s="7" t="inlineStr">
        <is>
          <t>http://140.115.185.138/weeklylearning/Learning/Learning_inde</t>
        </is>
      </c>
      <c r="H3728" s="7" t="inlineStr">
        <is>
          <t>http://140.115.185.138/weeklylearning/Learning/Learning_index.php</t>
        </is>
      </c>
      <c r="I3728" s="7" t="inlineStr">
        <is>
          <t>大一週會粉絲專頁</t>
        </is>
      </c>
      <c r="J3728" s="7" t="inlineStr">
        <is>
          <t>https://www.facebook.com/pages/%E4%B8%AD%E5%A4%AE%E5%A4%A7%E5%AD%B8%E5%A4%A7%E4%B8%80%E9%80%B1%E6%9C%83/264207660343839</t>
        </is>
      </c>
      <c r="K3728" s="7" t="n"/>
      <c r="L3728" s="7" t="n"/>
      <c r="M3728" s="7" t="inlineStr">
        <is>
          <t>https://www.phy.ncu.edu.tw/news/103%e5%ad%b8%e5%b9%b4%e5%ba%a6%e7%ac%ac2%e5%ad%b8%e6%9c%9f%e5%a4%a7%e4%b8%80%e9%80%b1%e6%9c%83%e6%99%82%e7%a8%8b%e8%a1%a8/</t>
        </is>
      </c>
      <c r="N3728" s="7" t="inlineStr">
        <is>
          <t>許慧君</t>
        </is>
      </c>
    </row>
    <row r="3729" ht="79" customHeight="1">
      <c r="A3729" s="7">
        <f>TRUE()</f>
        <v/>
      </c>
      <c r="B3729" s="7" t="inlineStr">
        <is>
          <t>其他</t>
        </is>
      </c>
      <c r="C3729" s="7" t="n"/>
      <c r="D3729" s="14" t="n">
        <v>42067</v>
      </c>
      <c r="E3729" s="7" t="inlineStr">
        <is>
          <t>公共空間清潔公告</t>
        </is>
      </c>
      <c r="F3729" s="9" t="inlineStr">
        <is>
          <t>公共空間清潔公告
時間：3/14（六）
地點：健雄館三樓走廊
內容：地板除蠟
請三樓各實驗室清空走廊上堆放物品。
除蠟期間略有噪音，不便之處請多諒解。</t>
        </is>
      </c>
      <c r="G3729" s="7" t="n"/>
      <c r="H3729" s="7" t="n"/>
      <c r="I3729" s="7" t="n"/>
      <c r="J3729" s="7" t="n"/>
      <c r="K3729" s="7" t="n"/>
      <c r="L3729" s="7" t="n"/>
      <c r="M3729" s="7" t="inlineStr">
        <is>
          <t>https://www.phy.ncu.edu.tw/news/%e5%85%ac%e5%85%b1%e7%a9%ba%e9%96%93%e6%b8%85%e6%bd%94%e5%85%ac%e5%91%8a/</t>
        </is>
      </c>
      <c r="N3729" s="7" t="inlineStr">
        <is>
          <t>許慧君</t>
        </is>
      </c>
    </row>
    <row r="3730" ht="235" customHeight="1">
      <c r="A3730" s="7">
        <f>TRUE()</f>
        <v/>
      </c>
      <c r="B3730" s="7" t="inlineStr">
        <is>
          <t>演講</t>
        </is>
      </c>
      <c r="C3730" s="7" t="n"/>
      <c r="D3730" s="14" t="n">
        <v>42066</v>
      </c>
      <c r="E3730" s="7" t="inlineStr">
        <is>
          <t>Colloquium201500310-Spin-orbit coupling and the realization of spin transistors</t>
        </is>
      </c>
      <c r="F3730" s="9" t="inlineStr">
        <is>
          <t>Colloquium
Department of Physics, NCU
Spin-orbit coupling and the realization of spin transistors
Speaker
陳則銘教授 (Prof. Tse-Ming Chen)
NCKU Physics
Date 2015.3.10(Tue)
Time 14:00
Place S4-625
「歡迎大學部同學參加，可獲得中大護照認證2小時」
Abstract:
The spin field effect transistor (FET) envisioned by Datta and Das opens a gateway to spin information processing. Although the coherent manipulation of electron spins in semiconductors is now possible, the realization of a functional spin FET for information processing has yet to be achieved, owing to several fundamental challenges such as the low spin-injection efficiency due to resistance mismatch, the spin relaxation, and the spread of spin precession angles. In this talk I will review some recent advances in this field and present our contributions to the realization of spin FETs.</t>
        </is>
      </c>
      <c r="G3730" s="7" t="n"/>
      <c r="H3730" s="7" t="n"/>
      <c r="I3730" s="7" t="n"/>
      <c r="J3730" s="7" t="n"/>
      <c r="K3730" s="7" t="n"/>
      <c r="L3730" s="7" t="n"/>
      <c r="M3730" s="7" t="inlineStr">
        <is>
          <t>https://www.phy.ncu.edu.tw/news/colloquium201500310-spin-orbit-coupling-and-the-realization-of-spin-transistors/</t>
        </is>
      </c>
      <c r="N3730" s="7" t="inlineStr">
        <is>
          <t>許慧君</t>
        </is>
      </c>
    </row>
    <row r="3731" ht="92" customHeight="1">
      <c r="A3731" s="7">
        <f>TRUE()</f>
        <v/>
      </c>
      <c r="B3731" s="7" t="inlineStr">
        <is>
          <t>招生</t>
        </is>
      </c>
      <c r="C3731" s="7" t="n"/>
      <c r="D3731" s="14" t="n">
        <v>42065</v>
      </c>
      <c r="E3731" s="7" t="inlineStr">
        <is>
          <t>104學年度碩士班考試入學複試通知函與複試時間表</t>
        </is>
      </c>
      <c r="F3731" s="9" t="inlineStr">
        <is>
          <t>物理-104物理系碩士班入學考試複試通知函
生物物理-104物理系生物物理碩士班入學考試複試通知函
物理系碩士班&amp;物理系生物物理碩士班複試通知函與初試成績單
將於3/3(二)以掛號寄至考生通訊地址
審查資料：請務必依據招生簡章上所規定『複試審查資料』請於 104 年 3 月 5 日前（以郵戳為憑）寄至32001中壢市中大路300號中央大學物理系辦公室。（信封封面請註明『准考證號碼』＆『姓名』）』</t>
        </is>
      </c>
      <c r="G3731" s="7" t="inlineStr">
        <is>
          <t>物理-104物理系碩士班入學考試複試通知函</t>
        </is>
      </c>
      <c r="H3731" s="7" t="inlineStr">
        <is>
          <t>http://www.phy.ncu.edu.tw/wp-content/uploads/2015/03/物理-104物理系碩士班入學考試複試通知函.pdf</t>
        </is>
      </c>
      <c r="I3731" s="7" t="inlineStr">
        <is>
          <t>生物物理-104物理系生物物理碩士班入學考試複試通知函</t>
        </is>
      </c>
      <c r="J3731" s="7" t="inlineStr">
        <is>
          <t>http://www.phy.ncu.edu.tw/wp-content/uploads/2015/03/生物物理-104物理系生物物理碩士班入學考試複試通知函.pdf</t>
        </is>
      </c>
      <c r="K3731" s="7" t="n"/>
      <c r="L3731" s="7" t="n"/>
      <c r="M3731" s="7" t="inlineStr">
        <is>
          <t>https://www.phy.ncu.edu.tw/news/104%e5%ad%b8%e5%b9%b4%e5%ba%a6%e7%a2%a9%e5%a3%ab%e7%8f%ad%e8%80%83%e8%a9%a6%e5%85%a5%e5%ad%b8%e8%a4%87%e8%a9%a6%e9%80%9a%e7%9f%a5%e5%87%bd%e8%88%87%e8%a4%87%e8%a9%a6%e6%99%82%e9%96%93%e8%a1%a8/</t>
        </is>
      </c>
      <c r="N3731" s="7" t="inlineStr">
        <is>
          <t>許慧君</t>
        </is>
      </c>
    </row>
    <row r="3732">
      <c r="A3732" s="7">
        <f>TRUE()</f>
        <v/>
      </c>
      <c r="B3732" s="7" t="inlineStr">
        <is>
          <t>其他</t>
        </is>
      </c>
      <c r="C3732" s="7" t="n"/>
      <c r="D3732" s="14" t="n">
        <v>42065</v>
      </c>
      <c r="E3732" s="7" t="inlineStr">
        <is>
          <t>台大線校園專車103學年度第2學期時刻表(新增南京東路停靠點)</t>
        </is>
      </c>
      <c r="F3732" s="7" t="inlineStr">
        <is>
          <t>台大線校園專車103學年度第2學期時刻表(新增南京東路停靠點)</t>
        </is>
      </c>
      <c r="G3732" s="7" t="inlineStr">
        <is>
          <t>台大線校園專車103學年度第2學期時刻表(新增南京東路停靠點)</t>
        </is>
      </c>
      <c r="H3732" s="7" t="inlineStr">
        <is>
          <t>http://oga.ncu.edu.tw/ncuoga/affair/newsform.php?id=13349</t>
        </is>
      </c>
      <c r="I3732" s="7" t="n"/>
      <c r="J3732" s="7" t="n"/>
      <c r="K3732" s="7" t="n"/>
      <c r="L3732" s="7" t="n"/>
      <c r="M3732" s="7" t="inlineStr">
        <is>
          <t>https://www.phy.ncu.edu.tw/news/%e5%8f%b0%e5%a4%a7%e7%b7%9a%e6%a0%a1%e5%9c%92%e5%b0%88%e8%bb%8a103%e5%ad%b8%e5%b9%b4%e5%ba%a6%e7%ac%ac2%e5%ad%b8%e6%9c%9f%e6%99%82%e5%88%bb%e8%a1%a8%e6%96%b0%e5%a2%9e%e5%8d%97%e4%ba%ac%e6%9d%b1/</t>
        </is>
      </c>
      <c r="N3732" s="7" t="inlineStr">
        <is>
          <t>許慧君</t>
        </is>
      </c>
    </row>
    <row r="3733">
      <c r="A3733" s="7">
        <f>TRUE()</f>
        <v/>
      </c>
      <c r="B3733" s="7" t="inlineStr">
        <is>
          <t>其他</t>
        </is>
      </c>
      <c r="C3733" s="7" t="n"/>
      <c r="D3733" s="14" t="n">
        <v>42065</v>
      </c>
      <c r="E3733" s="7" t="inlineStr">
        <is>
          <t>103學年度第2學期中研院區間車行駛經本校及清華大學時刻表</t>
        </is>
      </c>
      <c r="F3733" s="7" t="inlineStr">
        <is>
          <t>103學年度第2學期中研院區間車行駛經本校及清華大學時刻表</t>
        </is>
      </c>
      <c r="G3733" s="7" t="inlineStr">
        <is>
          <t>103學年度第2學期中研院區間車行駛經本校及清華大學時刻表</t>
        </is>
      </c>
      <c r="H3733" s="7" t="inlineStr">
        <is>
          <t>http://oga.ncu.edu.tw/ncuoga/download.php?filePath=upload/affair_bus/adcf5ddf257a2406d67236c860ed260e..doc&amp;fileName=103%A4U%20%A4%A4%AC%E3%B0|%B0%CF%B6%A1%A8%AE%AE%C9%A8%E8%AA%ED_1030224.doc</t>
        </is>
      </c>
      <c r="I3733" s="7" t="n"/>
      <c r="J3733" s="7" t="n"/>
      <c r="K3733" s="7" t="n"/>
      <c r="L3733" s="7" t="n"/>
      <c r="M3733" s="7" t="inlineStr">
        <is>
          <t>https://www.phy.ncu.edu.tw/news/103%e5%ad%b8%e5%b9%b4%e5%ba%a6%e7%ac%ac2%e5%ad%b8%e6%9c%9f%e4%b8%ad%e7%a0%94%e9%99%a2%e5%8d%80%e9%96%93%e8%bb%8a%e8%a1%8c%e9%a7%9b%e7%b6%93%e6%9c%ac%e6%a0%a1%e5%8f%8a%e6%b8%85%e8%8f%af%e5%a4%a7/</t>
        </is>
      </c>
      <c r="N3733" s="7" t="inlineStr">
        <is>
          <t>許慧君</t>
        </is>
      </c>
    </row>
    <row r="3734">
      <c r="A3734" s="7">
        <f>TRUE()</f>
        <v/>
      </c>
      <c r="B3734" s="7" t="inlineStr">
        <is>
          <t>其他</t>
        </is>
      </c>
      <c r="C3734" s="7" t="n"/>
      <c r="D3734" s="14" t="n">
        <v>42065</v>
      </c>
      <c r="E3734" s="7" t="inlineStr">
        <is>
          <t>103學年度台聯大校際專車時刻表</t>
        </is>
      </c>
      <c r="F3734" s="7" t="inlineStr">
        <is>
          <t>103學年度台聯大校際專車時刻表</t>
        </is>
      </c>
      <c r="G3734" s="7" t="inlineStr">
        <is>
          <t>103學年度台聯大校際專車時刻表</t>
        </is>
      </c>
      <c r="H3734" s="7" t="inlineStr">
        <is>
          <t>http://oga.ncu.edu.tw/ncuoga/download.php?filePath=upload/affair_bus/492308c93b5cdeb64472aea6e15ff54a..jpg&amp;fileName=schoolbus__103%B2%C4%A4@%BE%C7%B4%C1.jpg</t>
        </is>
      </c>
      <c r="I3734" s="7" t="n"/>
      <c r="J3734" s="7" t="n"/>
      <c r="K3734" s="7" t="n"/>
      <c r="L3734" s="7" t="n"/>
      <c r="M3734" s="7" t="inlineStr">
        <is>
          <t>https://www.phy.ncu.edu.tw/news/103%e5%ad%b8%e5%b9%b4%e5%ba%a6%e5%8f%b0%e8%81%af%e5%a4%a7%e6%a0%a1%e9%9a%9b%e5%b0%88%e8%bb%8a%e6%99%82%e5%88%bb%e8%a1%a8/</t>
        </is>
      </c>
      <c r="N3734" s="7" t="inlineStr">
        <is>
          <t>許慧君</t>
        </is>
      </c>
    </row>
    <row r="3735" ht="196" customHeight="1">
      <c r="A3735" s="7">
        <f>TRUE()</f>
        <v/>
      </c>
      <c r="B3735" s="7" t="inlineStr">
        <is>
          <t>其他</t>
        </is>
      </c>
      <c r="C3735" s="7" t="n"/>
      <c r="D3735" s="14" t="n">
        <v>42065</v>
      </c>
      <c r="E3735" s="7" t="inlineStr">
        <is>
          <t>103-2研究生畢業離校手續</t>
        </is>
      </c>
      <c r="F3735" s="9" t="inlineStr">
        <is>
          <t>物理系/生物物理碩博士班
103-2研究生畢業離校手續
104.3.2更新
u    系內流程：
1. 填寫『畢業生流向資訊調查問卷』http://alumni.phy.ncu.edu.tw/news/detail.php?pk=161
2. 至物理系網頁【系友之家】進入【系友認證】填寫資料。http://alumni.phy.ncu.edu.tw/identity/step1.php（如前一學籍即為本系學生，請使用之前的帳號密碼登入。認證成功後會收到確認信。有問題請洽系辦楊小姐/分機65338）
3. 完成上述事項後，至系辦繳交：
(1)  離校系所同意書（含學生證正反面影本）請至物理系網頁『系所規章』下載列印，並請指導教授簽名。
(2)  門禁卡
u    校內流程：
請見103學年度第2學期頒發學位證書相關注意事項。
http://pdc.adm.ncu.edu.tw/postM/post/reg/1040225_1.pdf</t>
        </is>
      </c>
      <c r="G3735" s="7" t="inlineStr">
        <is>
          <t>http://alumni.phy.ncu.edu.tw/news/detail.php?pk=161</t>
        </is>
      </c>
      <c r="H3735" s="7" t="inlineStr">
        <is>
          <t>http://alumni.phy.ncu.edu.tw/news/detail.php?pk=161</t>
        </is>
      </c>
      <c r="I3735" s="7" t="inlineStr">
        <is>
          <t>http://alumni.phy.ncu.edu.tw/identity/step1.php</t>
        </is>
      </c>
      <c r="J3735" s="7" t="inlineStr">
        <is>
          <t>http://alumni.phy.ncu.edu.tw/identity/step1.php</t>
        </is>
      </c>
      <c r="K3735" s="7" t="inlineStr">
        <is>
          <t>http://pdc.adm.ncu.edu.tw/postM/post/reg/1040225_1.pdf</t>
        </is>
      </c>
      <c r="L3735" s="7" t="inlineStr">
        <is>
          <t>http://pdc.adm.ncu.edu.tw/postM/post/reg/1040225_1.pdf</t>
        </is>
      </c>
      <c r="M3735" s="7" t="inlineStr">
        <is>
          <t>https://www.phy.ncu.edu.tw/news/103-2%e7%a0%94%e7%a9%b6%e7%94%9f%e7%95%a2%e6%a5%ad%e9%9b%a2%e6%a0%a1%e6%89%8b%e7%ba%8c/</t>
        </is>
      </c>
      <c r="N3735" s="7" t="inlineStr">
        <is>
          <t>許慧君</t>
        </is>
      </c>
    </row>
    <row r="3736" ht="92" customHeight="1">
      <c r="A3736" s="7">
        <f>TRUE()</f>
        <v/>
      </c>
      <c r="B3736" s="7" t="inlineStr">
        <is>
          <t>其他</t>
        </is>
      </c>
      <c r="C3736" s="7" t="n"/>
      <c r="D3736" s="14" t="n">
        <v>42065</v>
      </c>
      <c r="E3736" s="7" t="inlineStr">
        <is>
          <t>水公司自來水減壓公告</t>
        </is>
      </c>
      <c r="F3736" s="9" t="inlineStr">
        <is>
          <t>水公司自來水減壓公告
104.02.26
茲因久旱不雨，各河川流量明顯降低，水庫水位嚴重下降，依據經濟部104年2月10日決議：新北(林 口及板新)、桃園、新竹、苗栗、臺中、彰化(北部) 、臺南及 高雄地區2月26日 起實施第二階段限水措施，自來水公司已於2月26日，進行限水措施減量供水，敬請各單位、館舍及眷村用戶節約用水共體時艱 配合並節約用水。
總務處營繕組啟</t>
        </is>
      </c>
      <c r="G3736" s="7" t="n"/>
      <c r="H3736" s="7" t="n"/>
      <c r="I3736" s="7" t="n"/>
      <c r="J3736" s="7" t="n"/>
      <c r="K3736" s="7" t="n"/>
      <c r="L3736" s="7" t="n"/>
      <c r="M3736" s="7" t="inlineStr">
        <is>
          <t>https://www.phy.ncu.edu.tw/news/%e6%b0%b4%e5%85%ac%e5%8f%b8%e8%87%aa%e4%be%86%e6%b0%b4%e6%b8%9b%e5%a3%93%e5%85%ac%e5%91%8a/</t>
        </is>
      </c>
      <c r="N3736" s="7" t="inlineStr">
        <is>
          <t>許慧君</t>
        </is>
      </c>
    </row>
    <row r="3737" ht="92" customHeight="1">
      <c r="A3737" s="7">
        <f>TRUE()</f>
        <v/>
      </c>
      <c r="B3737" s="7" t="inlineStr">
        <is>
          <t>招生</t>
        </is>
      </c>
      <c r="C3737" s="7" t="n"/>
      <c r="D3737" s="14" t="n">
        <v>42061</v>
      </c>
      <c r="E3737" s="7" t="inlineStr">
        <is>
          <t>104學年度碩士班考試入學初試錄取暨得參加複試名單</t>
        </is>
      </c>
      <c r="F3737" s="9" t="inlineStr">
        <is>
          <t>104學年度碩士班考試入學初試錄取暨得參加複試名單
物理系碩士班&amp;物理系生物物理碩士班複試時間與相關通知
將於3/2(一)下午以掛號寄至考生通訊地址
並同時公告於本系網頁
審查資料：請務必依據招生簡章上所規定『複試審查資料請於 104 年 3 月 5 日前（以郵戳為憑）寄至32001中壢市中大路300號中央大學物理系辦公室。（信封封面請註明『准考證號碼』＆『姓名』）』</t>
        </is>
      </c>
      <c r="G3737" s="7" t="inlineStr">
        <is>
          <t>104學年度碩士班考試入學初試錄取暨得參加複試名單</t>
        </is>
      </c>
      <c r="H3737" s="7" t="inlineStr">
        <is>
          <t>http://pdc.adm.ncu.edu.tw/postM/post/adm/1040226_1.pdf</t>
        </is>
      </c>
      <c r="I3737" s="7" t="n"/>
      <c r="J3737" s="7" t="n"/>
      <c r="K3737" s="7" t="n"/>
      <c r="L3737" s="7" t="n"/>
      <c r="M3737" s="7" t="inlineStr">
        <is>
          <t>https://www.phy.ncu.edu.tw/news/104%e5%ad%b8%e5%b9%b4%e5%ba%a6%e7%a2%a9%e5%a3%ab%e7%8f%ad%e8%80%83%e8%a9%a6%e5%85%a5%e5%ad%b8%e5%88%9d%e8%a9%a6%e9%8c%84%e5%8f%96%e6%9a%a8%e5%be%97%e5%8f%83%e5%8a%a0%e8%a4%87%e8%a9%a6%e5%90%8d/</t>
        </is>
      </c>
      <c r="N3737" s="7" t="inlineStr">
        <is>
          <t>許慧君</t>
        </is>
      </c>
    </row>
    <row r="3738">
      <c r="A3738" s="7">
        <f>TRUE()</f>
        <v/>
      </c>
      <c r="B3738" s="7" t="inlineStr">
        <is>
          <t>招生</t>
        </is>
      </c>
      <c r="C3738" s="7" t="n"/>
      <c r="D3738" s="14" t="n">
        <v>42061</v>
      </c>
      <c r="E3738" s="7" t="inlineStr">
        <is>
          <t>104學年度大學甄選「個人申請」入學考生須知</t>
        </is>
      </c>
      <c r="F3738" s="7" t="inlineStr">
        <is>
          <t>104學年度大學甄選「個人申請」入學考生須知</t>
        </is>
      </c>
      <c r="G3738" s="7" t="inlineStr">
        <is>
          <t>104學年度大學甄選「個人申請」入學考生須知</t>
        </is>
      </c>
      <c r="H3738" s="7" t="inlineStr">
        <is>
          <t>http://pdc.adm.ncu.edu.tw/Admission/%E5%90%84%E9%A0%85%E6%8B%9B%E7%94%9F/%E5%A4%A7%E5%AD%B8%E7%94%84%E9%81%B8/104/index.htm</t>
        </is>
      </c>
      <c r="I3738" s="7" t="n"/>
      <c r="J3738" s="7" t="n"/>
      <c r="K3738" s="7" t="n"/>
      <c r="L3738" s="7" t="n"/>
      <c r="M3738" s="7" t="inlineStr">
        <is>
          <t>https://www.phy.ncu.edu.tw/news/104%e5%ad%b8%e5%b9%b4%e5%ba%a6%e5%a4%a7%e5%ad%b8%e7%94%84%e9%81%b8%e3%80%8c%e5%80%8b%e4%ba%ba%e7%94%b3%e8%ab%8b%e3%80%8d%e5%85%a5%e5%ad%b8%e8%80%83%e7%94%9f%e9%a0%88%e7%9f%a5/</t>
        </is>
      </c>
      <c r="N3738" s="7" t="inlineStr">
        <is>
          <t>吳菁穗</t>
        </is>
      </c>
    </row>
    <row r="3739" ht="183" customHeight="1">
      <c r="A3739" s="7">
        <f>TRUE()</f>
        <v/>
      </c>
      <c r="B3739" s="7" t="inlineStr">
        <is>
          <t>其他</t>
        </is>
      </c>
      <c r="C3739" s="7" t="n"/>
      <c r="D3739" s="14" t="n">
        <v>42061</v>
      </c>
      <c r="E3739" s="7" t="inlineStr">
        <is>
          <t>研究生必修學術研究倫理課程(102學年度後入學者)</t>
        </is>
      </c>
      <c r="F3739" s="9" t="inlineStr">
        <is>
          <t>凡於102學年度起入學之研究生(學號為102，103者)，均須於線上修習學術研究倫理課程四小時。
請於入學後第一學期至本校首頁→學生→快速連結→學術研究倫理課程 http://ethics.nctu.edu.tw/Ethics103/Default.aspx自行修習本課程。
修習本必修0學分課程之學生，須通過線上課程測驗達及格標準，未通過者，須於申請學位口試前補修完成，未完成本課程，不得申請學位口試。
102學年度使用舊版通過之名單，置於學術研究倫理課程(網頁名稱現為 校園學術倫理教育與機制發展計畫) →最新消息→[公告] 2014年9月22日前中央大學學生課程通過名單 裡。
Academic Research Ethics
Study Period: The first Semester after admission / enrollment, or you can’t apply the Academic Degree Examination
 The Web Site：http://www.ncu.edu.tw/user/student Research Ethics]   or http://ethics.nctu.edu.tw/Ethics103/Default.aspx
Read the content of Academic Research Ethics and pass the test On-Line.</t>
        </is>
      </c>
      <c r="G3739" s="7" t="inlineStr">
        <is>
          <t>http://ethics.nctu.edu.tw/Ethics103/Default.aspx</t>
        </is>
      </c>
      <c r="H3739" s="7" t="inlineStr">
        <is>
          <t>http://ethics.nctu.edu.tw/Ethics103/Default.aspx</t>
        </is>
      </c>
      <c r="I3739" s="7" t="inlineStr">
        <is>
          <t>[公告] 2014年9月22日前中央大學學生課程通過名單</t>
        </is>
      </c>
      <c r="J3739" s="7" t="inlineStr">
        <is>
          <t>http://ethics.nctu.edu.tw/Ethics103/ReadNews.aspx?NewsID=10</t>
        </is>
      </c>
      <c r="K3739" s="7" t="inlineStr">
        <is>
          <t>http://www.ncu.edu.tw/user/student</t>
        </is>
      </c>
      <c r="L3739" s="7" t="inlineStr">
        <is>
          <t>http://www.ncu.edu.tw/user/student</t>
        </is>
      </c>
      <c r="M3739" s="7" t="inlineStr">
        <is>
          <t>https://www.phy.ncu.edu.tw/news/%e7%a0%94%e7%a9%b6%e7%94%9f%e5%bf%85%e4%bf%ae%e5%ad%b8%e8%a1%93%e7%a0%94%e7%a9%b6%e5%80%ab%e7%90%86%e8%aa%b2%e7%a8%8b102%e5%ad%b8%e5%b9%b4%e5%ba%a6%e5%be%8c%e5%85%a5%e5%ad%b8%e8%80%85/</t>
        </is>
      </c>
      <c r="N3739" s="7" t="inlineStr">
        <is>
          <t>許慧君</t>
        </is>
      </c>
    </row>
    <row r="3740" ht="196" customHeight="1">
      <c r="A3740" s="7">
        <f>TRUE()</f>
        <v/>
      </c>
      <c r="B3740" s="7" t="inlineStr">
        <is>
          <t>其他</t>
        </is>
      </c>
      <c r="C3740" s="7" t="n"/>
      <c r="D3740" s="14" t="n">
        <v>42060</v>
      </c>
      <c r="E3740" s="7" t="inlineStr">
        <is>
          <t>103-2物理系課程助教-助學金申請書&amp;助教切結書(請於2/26前繳交系辦)</t>
        </is>
      </c>
      <c r="F3740" s="9" t="inlineStr">
        <is>
          <t>103-2物理系課程助教
請擔任課程助教者，於104.2.26前登入
本校入口網站 =&gt; 學生相關服務 =&gt; 生活助學服務 =&gt;獎助學金暨工讀管理系統
填寫研究生獎助學金申請書
研究生獎助學金申請書紙本請簽名，並經指導教授簽名後，連同助教同意切結書紙本送系辦。
可申請類別有下列四種，請依據附件助教分配表所列之助學金單位數申請，填寫錯誤者將會被退件。
103-2物理系課程助教(助學金單位數2)
103-2物理系課程助教(助學金單位數3)
103-2物理系課程助教(助學金單位數4)
103-2物理系課程助教(助學金單位數5)
如申請有疑問請參考
【研究生獎助學金管理-學生專區】系統操作手冊
103-2學期助學金單位金額暫定為1250元。</t>
        </is>
      </c>
      <c r="G3740" s="7" t="inlineStr">
        <is>
          <t>103-2物理系課程助教</t>
        </is>
      </c>
      <c r="H3740" s="7" t="inlineStr">
        <is>
          <t>http://www.phy.ncu.edu.tw/wp-content/uploads/2015/02/103-2物理系課程助教.pdf</t>
        </is>
      </c>
      <c r="I3740" s="7" t="inlineStr">
        <is>
          <t>助教同意切結書</t>
        </is>
      </c>
      <c r="J3740" s="7" t="inlineStr">
        <is>
          <t>http://www.phy.ncu.edu.tw/wp-content/uploads/2013/09/%E5%8A%A9%E6%95%99%E5%90%8C%E6%84%8F%E5%88%87%E7%B5%90%E6%9B%B8.doc</t>
        </is>
      </c>
      <c r="K3740" s="7" t="inlineStr">
        <is>
          <t>【研究生獎助學金管理-學生專區】系統操作手冊</t>
        </is>
      </c>
      <c r="L3740" s="7" t="inlineStr">
        <is>
          <t>http://140.115.183.185/ncu7221/index.php?option=com_attachments&amp;task=download&amp;id=298</t>
        </is>
      </c>
      <c r="M3740" s="7" t="inlineStr">
        <is>
          <t>https://www.phy.ncu.edu.tw/news/103-2%e7%89%a9%e7%90%86%e7%b3%bb%e8%aa%b2%e7%a8%8b%e5%8a%a9%e6%95%99-%e5%8a%a9%e5%ad%b8%e9%87%91%e7%94%b3%e8%ab%8b%e6%9b%b8%e5%8a%a9%e6%95%99%e5%88%87%e7%b5%90%e6%9b%b8%e8%ab%8b%e6%96%bc226/</t>
        </is>
      </c>
      <c r="N3740" s="7" t="inlineStr">
        <is>
          <t>許慧君</t>
        </is>
      </c>
    </row>
    <row r="3741" ht="297" customHeight="1">
      <c r="A3741" s="7">
        <f>TRUE()</f>
        <v/>
      </c>
      <c r="B3741" s="7" t="inlineStr">
        <is>
          <t>演講</t>
        </is>
      </c>
      <c r="C3741" s="7" t="n"/>
      <c r="D3741" s="14" t="n">
        <v>42060</v>
      </c>
      <c r="E3741" s="7" t="inlineStr">
        <is>
          <t>Colloquium20150303-Insights and mistakes of a legendary genius</t>
        </is>
      </c>
      <c r="F3741" s="9" t="inlineStr">
        <is>
          <t>Colloquium
Department of Physics, NCU
Insights and mistakes of a legendary genius
Speaker
Prof. James M. Nester
Dept. of Physics, NCU
Date 2015.3.3(Tue)
Time 14:00
Place S4-625
「歡迎大學部同學參加，可獲得中大護照認證2小時」
Abstract:
2015 is the 100th anniversary of Einstein's great achievement, his gravity theory, general relativity.  This presentation reviews some of the lesser known history, mostly from a recent book [Ohanion: Einsteins's Mistakes] described as follows: ''Although Einstein was the greatest genius of the twentieth century, many of his groundbreaking discoveries were blighted by mistakes, ranging from serious errors in mathematics to bad misconceptions in physics and failures to grasp the subtleties of his own creations. His extraordinary intuition about physics nonetheless permitted him to discover profound truths despite---and sometimes because of---the mistakes he made along the way''
These include his (i) mistakes in deriving his equations, (ii) problematical principles, (iii) light bending predictions, (iv) cosmological constant blunder, (vi)  unaccepted Phys Rev paper, and (vii) attempts at a unified field theory. I may also mention his gravitational energy-momentum density, which indirectly profoundly affected our modern theories.</t>
        </is>
      </c>
      <c r="G3741" s="7" t="n"/>
      <c r="H3741" s="7" t="n"/>
      <c r="I3741" s="7" t="n"/>
      <c r="J3741" s="7" t="n"/>
      <c r="K3741" s="7" t="n"/>
      <c r="L3741" s="7" t="n"/>
      <c r="M3741" s="7" t="inlineStr">
        <is>
          <t>https://www.phy.ncu.edu.tw/news/colloquium20150303-insights-and-mistakes-of-a-legendary-genius/</t>
        </is>
      </c>
      <c r="N3741" s="7" t="inlineStr">
        <is>
          <t>許慧君</t>
        </is>
      </c>
    </row>
    <row r="3742" ht="144" customHeight="1">
      <c r="A3742" s="7">
        <f>TRUE()</f>
        <v/>
      </c>
      <c r="B3742" s="7" t="inlineStr">
        <is>
          <t>獎學金</t>
        </is>
      </c>
      <c r="C3742" s="7" t="n"/>
      <c r="D3742" s="14" t="n">
        <v>42047</v>
      </c>
      <c r="E3742" s="7" t="inlineStr">
        <is>
          <t>104學年度校長獎學金申請公告</t>
        </is>
      </c>
      <c r="F3742" s="9" t="inlineStr">
        <is>
          <t>104學年度校長獎學金開始受理申請，申請辦法詳見獎學金處理要點，本獎學金申請對象為博士班學生。
受推薦學生需於本校獎助學金暨工讀管理系統https://scholarship.is.ncu.edu.tw/Scholarship/ 登錄基本資料。
本獎學金申請資格為至少發表過一篇期刊論文，並成為該篇論文第一作者或通訊作者，且須為104學年度仍在學之學生。申請者本人不在國內者亦可提出申請，惟在簡報時必須找同學(不得為指導老師)代為簡報。
理學院將於四月初召開推薦甄試審查會議，申請人需做15分鐘簡報(10分鐘簡介目前所作之研究，另5分鐘由委員們發問)。
有意申請者請備妥附件「申請書」所要求之相關文件及附件「校長獎學金成果發表情形」紙本及電子檔於3/20(五)前送系辦許小姐(corona@ncu.edu.tw)</t>
        </is>
      </c>
      <c r="G3742" s="7" t="inlineStr">
        <is>
          <t>獎學金處理要點</t>
        </is>
      </c>
      <c r="H3742" s="7" t="inlineStr">
        <is>
          <t>http://www.phy.ncu.edu.tw/wp-content/uploads/2015/02/獎學金處理要點.pdf</t>
        </is>
      </c>
      <c r="I3742" s="7" t="inlineStr">
        <is>
          <t>https://scholarship.is.ncu.edu.tw/Scholarship/</t>
        </is>
      </c>
      <c r="J3742" s="7" t="inlineStr">
        <is>
          <t>https://scholarship.is.ncu.edu.tw/Scholarship/</t>
        </is>
      </c>
      <c r="K3742" s="7" t="inlineStr">
        <is>
          <t>申請書</t>
        </is>
      </c>
      <c r="L3742" s="7" t="inlineStr">
        <is>
          <t>http://www.phy.ncu.edu.tw/wp-content/uploads/2015/02/申請書.doc</t>
        </is>
      </c>
      <c r="M3742" s="7" t="inlineStr">
        <is>
          <t>https://www.phy.ncu.edu.tw/news/104%e5%ad%b8%e5%b9%b4%e5%ba%a6%e6%a0%a1%e9%95%b7%e7%8d%8e%e5%ad%b8%e9%87%91%e7%94%b3%e8%ab%8b%e5%85%ac%e5%91%8a/</t>
        </is>
      </c>
      <c r="N3742" s="7" t="inlineStr">
        <is>
          <t>許慧君</t>
        </is>
      </c>
    </row>
    <row r="3743" ht="92" customHeight="1">
      <c r="A3743" s="7">
        <f>TRUE()</f>
        <v/>
      </c>
      <c r="B3743" s="7" t="inlineStr">
        <is>
          <t>獎學金</t>
        </is>
      </c>
      <c r="C3743" s="7" t="n"/>
      <c r="D3743" s="14" t="n">
        <v>42045</v>
      </c>
      <c r="E3743" s="7" t="inlineStr">
        <is>
          <t>103學年度第2學期優秀學生獎學金申請公告</t>
        </is>
      </c>
      <c r="F3743" s="9" t="inlineStr">
        <is>
          <t>103學年度第2學期優秀學生獎學金申請公告
相關申請辦法與文件詳附件說明
優秀學生獎學金辦法與申請表格
有意申請者請於3/20(五)前備妥相關申請文件
送物理系辦許小姐申請
本校獎學金系統
https://scholarship.is.ncu.edu.tw/Scholarship/</t>
        </is>
      </c>
      <c r="G3743" s="7" t="inlineStr">
        <is>
          <t>優秀學生獎學金辦法與申請表格</t>
        </is>
      </c>
      <c r="H3743" s="7" t="inlineStr">
        <is>
          <t>http://www.phy.ncu.edu.tw/wp-content/uploads/2015/02/優秀學生獎學金辦法與申請表格.pdf</t>
        </is>
      </c>
      <c r="I3743" s="7" t="inlineStr">
        <is>
          <t>https://scholarship.is.ncu.edu.tw/Scholarship/</t>
        </is>
      </c>
      <c r="J3743" s="7" t="inlineStr">
        <is>
          <t>https://scholarship.is.ncu.edu.tw/Scholarship/</t>
        </is>
      </c>
      <c r="K3743" s="7" t="n"/>
      <c r="L3743" s="7" t="n"/>
      <c r="M3743" s="7" t="inlineStr">
        <is>
          <t>https://www.phy.ncu.edu.tw/news/103%e5%ad%b8%e5%b9%b4%e5%ba%a6%e7%ac%ac2%e5%ad%b8%e6%9c%9f%e5%84%aa%e7%a7%80%e5%ad%b8%e7%94%9f%e7%8d%8e%e5%ad%b8%e9%87%91%e7%94%b3%e8%ab%8b%e5%85%ac%e5%91%8a/</t>
        </is>
      </c>
      <c r="N3743" s="7" t="inlineStr">
        <is>
          <t>許慧君</t>
        </is>
      </c>
    </row>
    <row r="3744" ht="131" customHeight="1">
      <c r="A3744" s="7">
        <f>TRUE()</f>
        <v/>
      </c>
      <c r="B3744" s="7" t="inlineStr">
        <is>
          <t>演講</t>
        </is>
      </c>
      <c r="C3744" s="7" t="n"/>
      <c r="D3744" s="14" t="n">
        <v>42044</v>
      </c>
      <c r="E3744" s="7" t="inlineStr">
        <is>
          <t>Colloquium20150224-是"愛徒"還是"礙徒"~我與指導教授的關係</t>
        </is>
      </c>
      <c r="F3744" s="9" t="inlineStr">
        <is>
          <t>Colloquium
Department of Physics, NCU
是"愛徒"還是"礙徒"~我與指導教授的關係
Speaker
謝秀貞心理師
中央大學專任諮商心理師
Date 2015.2.24(Tue)
Time 14:00
Place S4-625
「歡迎大學部同學參加，可獲得中大護照認證2小時」</t>
        </is>
      </c>
      <c r="G3744" s="7" t="n"/>
      <c r="H3744" s="7" t="n"/>
      <c r="I3744" s="7" t="n"/>
      <c r="J3744" s="7" t="n"/>
      <c r="K3744" s="7" t="n"/>
      <c r="L3744" s="7" t="n"/>
      <c r="M3744" s="7" t="inlineStr">
        <is>
          <t>https://www.phy.ncu.edu.tw/news/colloquium20150224-%e6%98%af%e6%84%9b%e5%be%92%e9%82%84%e6%98%af%e7%a4%99%e5%be%92%e6%88%91%e8%88%87%e6%8c%87%e5%b0%8e%e6%95%99%e6%8e%88%e7%9a%84%e9%97%9c%e4%bf%82/</t>
        </is>
      </c>
      <c r="N3744" s="7" t="inlineStr">
        <is>
          <t>許慧君</t>
        </is>
      </c>
    </row>
    <row r="3745" ht="297" customHeight="1">
      <c r="A3745" s="7">
        <f>TRUE()</f>
        <v/>
      </c>
      <c r="B3745" s="7" t="inlineStr">
        <is>
          <t>其他</t>
        </is>
      </c>
      <c r="C3745" s="7" t="n"/>
      <c r="D3745" s="14" t="n">
        <v>42041</v>
      </c>
      <c r="E3745" s="7" t="inlineStr">
        <is>
          <t>台聯大【2015美國/香港 暑期實習】即日起報名至3月2日</t>
        </is>
      </c>
      <c r="F3745" s="9" t="inlineStr">
        <is>
          <t>以下轉本校國際處公告--
各位同學，
台聯大今年的「海外暑期實習」，報名已經開始了！中大校內截止日至3月2日星期一(中午12:00止)。
請大家把握時間，於截止日前，將所需報名文件繳至國際處。
報名詳情請參閱學校網站：http://www.ncu.edu.tw/events/showevent/eventid/1051
實習細節可詢問：台聯大李安玲小姐(電話：03-4227151#57085)
報名問題可詢問：中大國際處顏妙怡Mandy(電話：03-4227151#57084)
【申請資格】
1. 具中大在學之學籍生。
2. 大二以上(含)，限大學部學生。
3. 符合各校語言與成績條件規定。
【獎學金補助】
申請前往香港者：補助NT$1萬元為原則。
申請前往美國者：補助NT$2萬元為原則。
【可實習學校】
美國加州大學聖地牙哥分校(UCSD) University of California, San Diego
香港中文大學(CUHK) The Chinese University of Hong Kong
香港科技大學(HKUST) Hong Kong University of Science and Technology
香港城市大學(CityU) City University of Hong Kong
※請注意：無護照者，請務必自行考量今年2月份節慶長假時間，提早送件予旅行社代辦，以免無法如期繳交。
(大頭照拍攝2-3工作天+護照一般件申請7工作天=約10工作天)。</t>
        </is>
      </c>
      <c r="G3745" s="7" t="inlineStr">
        <is>
          <t>http://www.ncu.edu.tw/events/showevent/eventid/1051</t>
        </is>
      </c>
      <c r="H3745" s="7" t="inlineStr">
        <is>
          <t>http://www.ncu.edu.tw/events/showevent/eventid/1051</t>
        </is>
      </c>
      <c r="I3745" s="7" t="n"/>
      <c r="J3745" s="7" t="n"/>
      <c r="K3745" s="7" t="n"/>
      <c r="L3745" s="7" t="n"/>
      <c r="M3745" s="7" t="inlineStr">
        <is>
          <t>https://www.phy.ncu.edu.tw/news/%e5%8f%b0%e8%81%af%e5%a4%a7%e3%80%902015%e7%be%8e%e5%9c%8b%e9%a6%99%e6%b8%af-%e6%9a%91%e6%9c%9f%e5%af%a6%e7%bf%92%e3%80%91%e5%8d%b3%e6%97%a5%e8%b5%b7%e5%a0%b1%e5%90%8d%e8%87%b33%e6%9c%882%e6%97%a5/</t>
        </is>
      </c>
      <c r="N3745" s="7" t="inlineStr">
        <is>
          <t>劉怡貞</t>
        </is>
      </c>
    </row>
    <row r="3746">
      <c r="A3746" s="7">
        <f>TRUE()</f>
        <v/>
      </c>
      <c r="B3746" s="7" t="inlineStr">
        <is>
          <t>其他</t>
        </is>
      </c>
      <c r="C3746" s="7" t="n"/>
      <c r="D3746" s="14" t="n">
        <v>42041</v>
      </c>
      <c r="E3746" s="7" t="inlineStr">
        <is>
          <t>恭賀本系聶斯特教授榮獲中華民國物理學會2014年特殊貢獻獎</t>
        </is>
      </c>
      <c r="F3746" s="7" t="inlineStr">
        <is>
          <t>http://www.psroc.org.tw/award.php?id=24&amp;fid=4&amp;aid=38</t>
        </is>
      </c>
      <c r="G3746" s="7" t="inlineStr">
        <is>
          <t>http://www.psroc.org.tw/award.php?id=24&amp;fid=4&amp;aid=38</t>
        </is>
      </c>
      <c r="H3746" s="7" t="inlineStr">
        <is>
          <t>http://www.psroc.org.tw/award.php?id=24&amp;fid=4&amp;aid=38</t>
        </is>
      </c>
      <c r="I3746" s="7" t="n"/>
      <c r="J3746" s="7" t="n"/>
      <c r="K3746" s="7" t="n"/>
      <c r="L3746" s="7" t="n"/>
      <c r="M3746" s="7" t="inlineStr">
        <is>
          <t>https://www.phy.ncu.edu.tw/news/%e6%81%ad%e8%b3%80%e6%9c%ac%e7%b3%bb%e8%81%b6%e6%96%af%e7%89%b9%e6%95%99%e6%8e%88%e6%a6%ae%e7%8d%b2%e4%b8%ad%e8%8f%af%e6%b0%91%e5%9c%8b%e7%89%a9%e7%90%86%e5%ad%b8%e6%9c%832014%e5%b9%b4%e7%89%b9/</t>
        </is>
      </c>
      <c r="N3746" s="7" t="inlineStr">
        <is>
          <t>許慧君</t>
        </is>
      </c>
    </row>
    <row r="3747">
      <c r="A3747" s="7">
        <f>TRUE()</f>
        <v/>
      </c>
      <c r="B3747" s="7" t="inlineStr">
        <is>
          <t>其他</t>
        </is>
      </c>
      <c r="C3747" s="7" t="n"/>
      <c r="D3747" s="14" t="n">
        <v>42041</v>
      </c>
      <c r="E3747" s="7" t="inlineStr">
        <is>
          <t>恭賀本系張元翰教授榮獲中華民國物理學會2014年會士</t>
        </is>
      </c>
      <c r="F3747" s="7" t="inlineStr">
        <is>
          <t>http://www.psroc.org.tw/award.php?id=25&amp;fid=4&amp;aid=37</t>
        </is>
      </c>
      <c r="G3747" s="7" t="inlineStr">
        <is>
          <t>http://www.psroc.org.tw/award.php?id=25&amp;fid=4&amp;aid=37</t>
        </is>
      </c>
      <c r="H3747" s="7" t="inlineStr">
        <is>
          <t>http://www.psroc.org.tw/award.php?id=25&amp;fid=4&amp;aid=37</t>
        </is>
      </c>
      <c r="I3747" s="7" t="n"/>
      <c r="J3747" s="7" t="n"/>
      <c r="K3747" s="7" t="n"/>
      <c r="L3747" s="7" t="n"/>
      <c r="M3747" s="7" t="inlineStr">
        <is>
          <t>https://www.phy.ncu.edu.tw/news/%e6%81%ad%e8%b3%80%e6%9c%ac%e7%b3%bb%e5%bc%b5%e5%85%83%e7%bf%b0%e6%95%99%e6%8e%88%e6%a6%ae%e7%8d%b2%e4%b8%ad%e8%8f%af%e6%b0%91%e5%9c%8b%e7%89%a9%e7%90%86%e5%ad%b8%e6%9c%83%e6%9c%83%e5%a3%ab/</t>
        </is>
      </c>
      <c r="N3747" s="7" t="inlineStr">
        <is>
          <t>許慧君</t>
        </is>
      </c>
    </row>
    <row r="3748" ht="297" customHeight="1">
      <c r="A3748" s="7">
        <f>TRUE()</f>
        <v/>
      </c>
      <c r="B3748" s="7" t="inlineStr">
        <is>
          <t>計畫</t>
        </is>
      </c>
      <c r="C3748" s="7" t="n"/>
      <c r="D3748" s="14" t="n">
        <v>42040</v>
      </c>
      <c r="E3748" s="7" t="inlineStr">
        <is>
          <t>104-1新聘專案教師研究人員申請公告</t>
        </is>
      </c>
      <c r="F3748" s="9" t="inlineStr">
        <is>
          <t>邁向頂尖大學計畫
新聘專案教師研究人員申請公告
專案教研人員分為『專案教師』及『專案研究人員』，其等級為：
1、專案教師：專案教授、副教授、助理教授及講師。
2、專案研究人員：專案研究員、副研究員、助理研究員。（不含博士後研究員）
聘期：104.08.01起
有意申請者請備妥
附件『專案研究人員申請書(含博士後)(10205版)』或『專案教師申請書(10205版)』
學位證書影本及服務經歷證明文件。
著作審查所需相關文件（建議外審委員名單、送審專門著作一覽表、代表作合著人證明、送審著作全文電子檔）
公開甄選之資料（請提供徵才資料給系辦公告）
紙本一份＆電子檔(請email至HSUcorona@gmail.com)
於2/27(四)前送系辦許小姐申請
以利本系進行著作外審作業
經研發處審核通過後仍需完成三級教評會評審程序，方可聘任。
附件
相關辦法：
進用專案教研人員審議委員會設置辦法(103.10.20修正版)
專案教研人員(含博士後)申請作業流程(103.10.20修正版)
著作外審所需文件：
新聘教師研究人員送審專門著作一覽表
教師資格審查代表作合著人證明</t>
        </is>
      </c>
      <c r="G3748" s="7" t="inlineStr">
        <is>
          <t>專案研究人員申請書(含博士後)(10205版)</t>
        </is>
      </c>
      <c r="H3748" s="7" t="inlineStr">
        <is>
          <t>http://www.phy.ncu.edu.tw/wp-content/uploads/2015/02/專案研究人員申請書含博士後10205版.doc</t>
        </is>
      </c>
      <c r="I3748" s="7" t="inlineStr">
        <is>
          <t>專案教師申請書(10205版)</t>
        </is>
      </c>
      <c r="J3748" s="7" t="inlineStr">
        <is>
          <t>http://www.phy.ncu.edu.tw/wp-content/uploads/2015/02/專案教師申請書10205版.doc</t>
        </is>
      </c>
      <c r="K3748" s="7" t="inlineStr">
        <is>
          <t>請email至HSUcorona@gmail.com</t>
        </is>
      </c>
      <c r="L3748" s="7" t="inlineStr">
        <is>
          <t>mailto:請email至HSUcorona@gmail.com</t>
        </is>
      </c>
      <c r="M3748" s="7" t="inlineStr">
        <is>
          <t>https://www.phy.ncu.edu.tw/news/104-1%e6%96%b0%e8%81%98%e5%b0%88%e6%a1%88%e6%95%99%e5%b8%ab%e7%a0%94%e7%a9%b6%e4%ba%ba%e5%93%a1%e7%94%b3%e8%ab%8b%e5%85%ac%e5%91%8a/</t>
        </is>
      </c>
      <c r="N3748" s="7" t="inlineStr">
        <is>
          <t>許慧君</t>
        </is>
      </c>
    </row>
    <row r="3749" ht="235" customHeight="1">
      <c r="A3749" s="7">
        <f>TRUE()</f>
        <v/>
      </c>
      <c r="B3749" s="7" t="inlineStr">
        <is>
          <t>其他</t>
        </is>
      </c>
      <c r="C3749" s="7" t="n"/>
      <c r="D3749" s="14" t="n">
        <v>42040</v>
      </c>
      <c r="E3749" s="7" t="inlineStr">
        <is>
          <t>2015物理年會壁報論文獎</t>
        </is>
      </c>
      <c r="F3749" s="9" t="inlineStr">
        <is>
          <t>優良
林柏丞
Self-excited Oscillation of Acoustically Levitated Droplet
佳作
廖志揚
Probing the Physical Environments of Bacterial Swarm Colony
佳作
葉政威
Study of isolated γ+jet correlation in PbPb and pp collisions
佳作
蔡俊毅
Self-excited Single Dust Acoustic Vortex in the Dusty Plasma Cluster
佳作
蔡宏傑
Reduction dynamics of scanning probe lithography induced defects on graphene
佳作
謝玉玲
"Superconductor subgap transport in graphene/superconductor/graphene system</t>
        </is>
      </c>
      <c r="G3749" s="7" t="n"/>
      <c r="H3749" s="7" t="n"/>
      <c r="I3749" s="7" t="n"/>
      <c r="J3749" s="7" t="n"/>
      <c r="K3749" s="7" t="n"/>
      <c r="L3749" s="7" t="n"/>
      <c r="M3749" s="7" t="inlineStr">
        <is>
          <t>https://www.phy.ncu.edu.tw/news/2015%e7%89%a9%e7%90%86%e5%b9%b4%e6%9c%83%e5%a3%81%e5%a0%b1%e8%ab%96%e6%96%87%e7%8d%8e/</t>
        </is>
      </c>
      <c r="N3749" s="7" t="inlineStr">
        <is>
          <t>許慧君</t>
        </is>
      </c>
    </row>
    <row r="3750" ht="92" customHeight="1">
      <c r="A3750" s="7">
        <f>TRUE()</f>
        <v/>
      </c>
      <c r="B3750" s="7" t="inlineStr">
        <is>
          <t>其他</t>
        </is>
      </c>
      <c r="C3750" s="7" t="n"/>
      <c r="D3750" s="14" t="n">
        <v>42040</v>
      </c>
      <c r="E3750" s="7" t="inlineStr">
        <is>
          <t>國立中央大學100週年校慶宣傳影片</t>
        </is>
      </c>
      <c r="F3750" s="9" t="inlineStr">
        <is>
          <t>國立中央大學100週年校慶宣傳預告片（中文版）
https://www.youtube.com/watch?v=q9G3bIHq50Q
國立中央大學100週年校慶宣傳預告片（英文版）
https://www.youtube.com/watch?v=r9arGGlTigw
國立中央大學 http://www.ncu.edu.tw/
中大百年校慶官網 http://ncusec.ncu.edu.tw/ncu100/
中大百年校慶Facebook https://www.facebook.com/ncu100</t>
        </is>
      </c>
      <c r="G3750" s="7" t="inlineStr">
        <is>
          <t>https://www.youtube.com/watch?v=q9G3bIHq50Q</t>
        </is>
      </c>
      <c r="H3750" s="7" t="inlineStr">
        <is>
          <t>https://www.youtube.com/watch?v=q9G3bIHq50Q</t>
        </is>
      </c>
      <c r="I3750" s="7" t="inlineStr">
        <is>
          <t>https://www.youtube.com/watch?v=r9arGGlTigw</t>
        </is>
      </c>
      <c r="J3750" s="7" t="inlineStr">
        <is>
          <t>https://www.youtube.com/watch?v=r9arGGlTigw</t>
        </is>
      </c>
      <c r="K3750" s="7" t="inlineStr">
        <is>
          <t>http://www.ncu.edu.tw/</t>
        </is>
      </c>
      <c r="L3750" s="7" t="inlineStr">
        <is>
          <t>http://www.ncu.edu.tw/</t>
        </is>
      </c>
      <c r="M3750" s="7" t="inlineStr">
        <is>
          <t>https://www.phy.ncu.edu.tw/news/%e5%9c%8b%e7%ab%8b%e4%b8%ad%e5%a4%ae%e5%a4%a7%e5%ad%b8100%e9%80%b1%e5%b9%b4%e6%a0%a1%e6%85%b6%e5%ae%a3%e5%82%b3%e5%bd%b1%e7%89%87/</t>
        </is>
      </c>
      <c r="N3750" s="7" t="inlineStr">
        <is>
          <t>許慧君</t>
        </is>
      </c>
    </row>
    <row r="3751" ht="157" customHeight="1">
      <c r="A3751" s="7">
        <f>TRUE()</f>
        <v/>
      </c>
      <c r="B3751" s="7" t="inlineStr">
        <is>
          <t>研討會</t>
        </is>
      </c>
      <c r="C3751" s="7" t="n"/>
      <c r="D3751" s="14" t="n">
        <v>42038</v>
      </c>
      <c r="E3751" s="7" t="inlineStr">
        <is>
          <t>2015 Winter Mini-workshop on Soft-matter &amp; Biophysics</t>
        </is>
      </c>
      <c r="F3751" s="9" t="inlineStr">
        <is>
          <t>2015 Winter Mini-workshop on Soft-matter &amp; Biophysics
Date：2015 Feb. 5 (Thursday)
Place：Dept. of Physics, National Central University
主辦單位：National Center for Theoretical Sciences; Institute of Physics, Academia Sinica
協辦單位：Center for Mathematics &amp; Theoretical Physics, Center for Complex Systems, NCU
This is a one-day casual mini-workshop gathering people who worked on various topics related
to frontier Soft-matter &amp; Biophysics, ranging from cell/bacteria motion, nonlinear biophysics,
neurophysics, to statistical soft-matter physics. A large portion of the talks will be given by
young researchers. PI’s, postdocs and students are encouraged to attend and exchanging ideas.</t>
        </is>
      </c>
      <c r="G3751" s="7" t="inlineStr">
        <is>
          <t>2015 Winter Mini-workshop on Soft-matter &amp; Biophysics</t>
        </is>
      </c>
      <c r="H3751" s="7" t="inlineStr">
        <is>
          <t>http://www.phy.ncu.edu.tw/wp-content/uploads/2015/02/ScheduleMini-workshoprevised-21.pdf</t>
        </is>
      </c>
      <c r="I3751" s="7" t="n"/>
      <c r="J3751" s="7" t="n"/>
      <c r="K3751" s="7" t="n"/>
      <c r="L3751" s="7" t="n"/>
      <c r="M3751" s="7" t="inlineStr">
        <is>
          <t>https://www.phy.ncu.edu.tw/news/2015-winter-mini-workshop-on-soft-matter-biophysics/</t>
        </is>
      </c>
      <c r="N3751" s="7" t="inlineStr">
        <is>
          <t>許慧君</t>
        </is>
      </c>
    </row>
    <row r="3752">
      <c r="A3752" s="7">
        <f>TRUE()</f>
        <v/>
      </c>
      <c r="B3752" s="7" t="inlineStr">
        <is>
          <t>其他</t>
        </is>
      </c>
      <c r="C3752" s="7" t="n"/>
      <c r="D3752" s="14" t="n">
        <v>42037</v>
      </c>
      <c r="E3752" s="7" t="inlineStr">
        <is>
          <t>103-2物理系博碩士學位口試注意事項</t>
        </is>
      </c>
      <c r="F3752" s="7" t="inlineStr">
        <is>
          <t>物理系博碩士班學位口試注意事項</t>
        </is>
      </c>
      <c r="G3752" s="7" t="inlineStr">
        <is>
          <t>物理系博碩士班學位口試注意事項</t>
        </is>
      </c>
      <c r="H3752" s="7" t="inlineStr">
        <is>
          <t>http://www.phy.ncu.edu.tw/wp-content/uploads/2015/02/物理系博碩士班學位口試注意事項.pdf</t>
        </is>
      </c>
      <c r="I3752" s="7" t="n"/>
      <c r="J3752" s="7" t="n"/>
      <c r="K3752" s="7" t="n"/>
      <c r="L3752" s="7" t="n"/>
      <c r="M3752" s="7" t="inlineStr">
        <is>
          <t>https://www.phy.ncu.edu.tw/news/103-2%e7%89%a9%e7%90%86%e7%b3%bb%e5%8d%9a%e7%a2%a9%e5%a3%ab%e5%ad%b8%e4%bd%8d%e5%8f%a3%e8%a9%a6%e6%b3%a8%e6%84%8f%e4%ba%8b%e9%a0%85/</t>
        </is>
      </c>
      <c r="N3752" s="7" t="inlineStr">
        <is>
          <t>許慧君</t>
        </is>
      </c>
    </row>
    <row r="3753" ht="381" customHeight="1">
      <c r="A3753" s="7">
        <f>TRUE()</f>
        <v/>
      </c>
      <c r="B3753" s="7" t="inlineStr">
        <is>
          <t>其他</t>
        </is>
      </c>
      <c r="C3753" s="7" t="n"/>
      <c r="D3753" s="14" t="n">
        <v>42037</v>
      </c>
      <c r="E3753" s="7" t="inlineStr">
        <is>
          <t>103-2物理系研究生申請學分抵免、免修</t>
        </is>
      </c>
      <c r="F3753" s="9" t="inlineStr">
        <is>
          <t>103-2物理系研究生申請學分抵免、免修
時間：2/2-3/4
申請法規：
*國立中央大學學分抵免辦法(http://pdc.adm.ncu.edu.tw/rule/rule102/13.pdf )
*物理系博士班研究生先修課程抵免辦法(http://www.phy.ncu.edu.tw/layout/office/doc/fetch.php?pk=379 )
*物理系碩士班研究生先修課程抵免辦法(http://www.phy.ncu.edu.tw/layout/office/doc/fetch.php?pk=380 )
*物理系生物物理博士班研究生學分抵免辦法(http://www.phy.ncu.edu.tw/layout/office/doc/fetch.php?pk=418 )
*物理系生物物理碩士班研究生學分抵免辦法(http://www.phy.ncu.edu.tw/layout/office/doc/fetch.php?pk=419 )
申請表：
*抵免：國立中央大學學生學分抵免申請表
http://pdc.adm.ncu.edu.tw/Form/form/form02-11-1f.htm （抵免成功後，會在成績單上出現該課程，且學分數會加入本學籍）
*免修：國立中央大學物理系研究生課程免修申請表(http://www.phy.ncu.edu.tw/layout/office/doc/fetch.php?pk=383)（免修成功後，表該課程無需再修，但學分數未計入本學籍，亦不會出現在成績單上）
*如果是他校及本校非同系所畢業之研究所新生入學辦理抵免，須多填寫『國立中央大學學生學分抵免申請修讀研究所學分證明』。(http://www.phy.ncu.edu.tw/layout/office/doc/fetch.php?pk=597 )
*抵必修課-物理系博士生選修外系課程抵PH開頭課程申請表(如修業辦法註2: 如因研究所需，學生經指導教授同意後，由課程委員會審核通過，可修習本校及台聯大博士班(含碩博同修)課程，以減少上述PH5、PH6、PH7、PH8、PHT開頭課程之選修要求。(至多A組減少2門、B組減少2門、C組減少2門、D組減少4門)。)
抵免、免修學分之申請時間：新生（含轉學生）應於入學第一學期或第二學期校曆規定時間內辦理。
如未於規定時間內申請者
需加寫『學生報告-非第一學年申請者』</t>
        </is>
      </c>
      <c r="G3753" s="7" t="inlineStr">
        <is>
          <t>http://pdc.adm.ncu.edu.tw/rule/rule102/13.pdf</t>
        </is>
      </c>
      <c r="H3753" s="7" t="inlineStr">
        <is>
          <t>http://pdc.adm.ncu.edu.tw/rule/rule102/13.pdf</t>
        </is>
      </c>
      <c r="I3753" s="7" t="inlineStr">
        <is>
          <t>http://www.phy.ncu.edu.tw/layout/office/doc/fetch.php?pk=379</t>
        </is>
      </c>
      <c r="J3753" s="7" t="inlineStr">
        <is>
          <t>http://www.phy.ncu.edu.tw/layout/office/doc/fetch.php?pk=379</t>
        </is>
      </c>
      <c r="K3753" s="7" t="inlineStr">
        <is>
          <t>http://www.phy.ncu.edu.tw/layout/office/doc/fetch.php?pk=380</t>
        </is>
      </c>
      <c r="L3753" s="7" t="inlineStr">
        <is>
          <t>http://www.phy.ncu.edu.tw/layout/office/doc/fetch.php?pk=380</t>
        </is>
      </c>
      <c r="M3753" s="7" t="inlineStr">
        <is>
          <t>https://www.phy.ncu.edu.tw/news/103-2%e7%89%a9%e7%90%86%e7%b3%bb%e7%a0%94%e7%a9%b6%e7%94%9f%e7%94%b3%e8%ab%8b%e5%ad%b8%e5%88%86%e6%8a%b5%e5%85%8d%e3%80%81%e5%85%8d%e4%bf%ae/</t>
        </is>
      </c>
      <c r="N3753" s="7" t="inlineStr">
        <is>
          <t>許慧君</t>
        </is>
      </c>
    </row>
    <row r="3754" ht="297" customHeight="1">
      <c r="A3754" s="7">
        <f>TRUE()</f>
        <v/>
      </c>
      <c r="B3754" s="7" t="inlineStr">
        <is>
          <t>其他</t>
        </is>
      </c>
      <c r="C3754" s="7" t="n"/>
      <c r="D3754" s="14" t="n">
        <v>42037</v>
      </c>
      <c r="E3754" s="7" t="inlineStr">
        <is>
          <t>103-2物理系博士生資格考口試注意事項</t>
        </is>
      </c>
      <c r="F3754" s="9" t="inlineStr">
        <is>
          <t>103-2物理系博士生資格考口試注意事項
申請口試時間：至遲口試日前二週。
申請口試繳交文件：（請至系網頁-系所規章-博士班相關規章下載）
(一)申請表
(二)博士班學生修課組別選擇表
(三)至前一學期的完整版成績單
完成口試日期：104.02.01至104.07.31
附件:
說明:
103-2博士生資格考口試注意事項
表格:
物理學系博士班學生資格考試申請書（口試）
物理系_博士班學生修課組別選擇表
辦法:
103資格考物理系考試委員會建議口試委員名單
物理系_博士學位候選人資格與資格考試辦法（102.3.20教務會議通過）
物理系_博碩士論文指導教授暨學位考試委員提聘資格認定標準實施要點（9803教務處法規小組修正）
物理系生物物理_博士學位候選人之資格與資格考試辦法（102.3.20教務會議通過）
物理系生物物理_博碩士論文指導教授暨學位考試委員提聘資格認定標準實施要點（99.12.07系務會議通過）
國立中央大學物理學系與中央研究院合作辦理國際研究生學程修業辦法(1040114教務會議通過)</t>
        </is>
      </c>
      <c r="G3754" s="7" t="inlineStr">
        <is>
          <t>103-2博士生資格考口試注意事項</t>
        </is>
      </c>
      <c r="H3754" s="7" t="inlineStr">
        <is>
          <t>http://www.phy.ncu.edu.tw/wp-content/uploads/2015/02/103-2博士生資格考口試注意事項.doc</t>
        </is>
      </c>
      <c r="I3754" s="7" t="inlineStr">
        <is>
          <t>物理學系博士班學生資格考試申請書（口試）</t>
        </is>
      </c>
      <c r="J3754" s="7" t="inlineStr">
        <is>
          <t>http://www.phy.ncu.edu.tw/wp-content/uploads/2015/02/物理學系博士班學生資格考試申請書（口試）.doc</t>
        </is>
      </c>
      <c r="K3754" s="7" t="inlineStr">
        <is>
          <t>物理系_博士班學生修課組別選擇表</t>
        </is>
      </c>
      <c r="L3754" s="7" t="inlineStr">
        <is>
          <t>http://www.phy.ncu.edu.tw/wp-content/uploads/2015/02/物理系_博士班學生修課組別選擇表.doc</t>
        </is>
      </c>
      <c r="M3754" s="7" t="inlineStr">
        <is>
          <t>https://www.phy.ncu.edu.tw/news/103-2%e7%89%a9%e7%90%86%e7%b3%bb%e5%8d%9a%e5%a3%ab%e7%94%9f%e8%b3%87%e6%a0%bc%e8%80%83%e5%8f%a3%e8%a9%a6%e6%b3%a8%e6%84%8f%e4%ba%8b%e9%a0%85/</t>
        </is>
      </c>
      <c r="N3754" s="7" t="inlineStr">
        <is>
          <t>許慧君</t>
        </is>
      </c>
    </row>
    <row r="3755" ht="40" customHeight="1">
      <c r="A3755" s="7">
        <f>TRUE()</f>
        <v/>
      </c>
      <c r="B3755" s="7" t="inlineStr">
        <is>
          <t>其他</t>
        </is>
      </c>
      <c r="C3755" s="7" t="n"/>
      <c r="D3755" s="14" t="n">
        <v>42033</v>
      </c>
      <c r="E3755" s="7" t="inlineStr">
        <is>
          <t>104暑假寒假校區高壓停電範圍通知</t>
        </is>
      </c>
      <c r="F3755" s="9" t="inlineStr">
        <is>
          <t>本(科四)館寒假停電時間 :
104年01月31日(六)  08：30 ~ 12：30
104年02月01日(日)  08：30 ~ 18：00</t>
        </is>
      </c>
      <c r="G3755" s="7" t="n"/>
      <c r="H3755" s="7" t="n"/>
      <c r="I3755" s="7" t="n"/>
      <c r="J3755" s="7" t="n"/>
      <c r="K3755" s="7" t="n"/>
      <c r="L3755" s="7" t="n"/>
      <c r="M3755" s="7" t="inlineStr">
        <is>
          <t>https://www.phy.ncu.edu.tw/news/104%e6%9a%91%e5%81%87%e5%af%92%e5%81%87%e6%a0%a1%e5%8d%80%e9%ab%98%e5%a3%93%e5%81%9c%e9%9b%bb%e7%af%84%e5%9c%8d%e9%80%9a%e7%9f%a5/</t>
        </is>
      </c>
      <c r="N3755" s="7" t="inlineStr">
        <is>
          <t>許慧君</t>
        </is>
      </c>
    </row>
    <row r="3756" ht="27" customHeight="1">
      <c r="A3756" s="7">
        <f>TRUE()</f>
        <v/>
      </c>
      <c r="B3756" s="7" t="inlineStr">
        <is>
          <t>其他</t>
        </is>
      </c>
      <c r="C3756" s="7" t="n"/>
      <c r="D3756" s="14" t="n">
        <v>42032</v>
      </c>
      <c r="E3756" s="7" t="inlineStr">
        <is>
          <t>2015物理年會交通車公告(清大上車地點變更)</t>
        </is>
      </c>
      <c r="F3756" s="9" t="inlineStr">
        <is>
          <t>搭乘回程班次者請注意
清華大學上車地點變更為大禮堂前。</t>
        </is>
      </c>
      <c r="G3756" s="7" t="n"/>
      <c r="H3756" s="7" t="n"/>
      <c r="I3756" s="7" t="n"/>
      <c r="J3756" s="7" t="n"/>
      <c r="K3756" s="7" t="n"/>
      <c r="L3756" s="7" t="n"/>
      <c r="M3756" s="7" t="inlineStr">
        <is>
          <t>https://www.phy.ncu.edu.tw/news/2015%e7%89%a9%e7%90%86%e5%b9%b4%e6%9c%83%e4%ba%a4%e9%80%9a%e8%bb%8a%e5%85%ac%e5%91%8a%e6%b8%85%e5%a4%a7%e4%b8%8a%e8%bb%8a%e5%9c%b0%e9%bb%9e%e8%ae%8a%e6%9b%b4/</t>
        </is>
      </c>
      <c r="N3756" s="7" t="inlineStr">
        <is>
          <t>許慧君</t>
        </is>
      </c>
    </row>
    <row r="3757" ht="131" customHeight="1">
      <c r="A3757" s="7">
        <f>TRUE()</f>
        <v/>
      </c>
      <c r="B3757" s="7" t="inlineStr">
        <is>
          <t>其他</t>
        </is>
      </c>
      <c r="C3757" s="7" t="n"/>
      <c r="D3757" s="14" t="n">
        <v>42032</v>
      </c>
      <c r="E3757" s="7" t="inlineStr">
        <is>
          <t>2/6七樓717讀書室暫停開放</t>
        </is>
      </c>
      <c r="F3757" s="9" t="inlineStr">
        <is>
          <t>物理系公告
七樓717讀書室暫停開放
2/6(五)0800-1200
717讀書室暫停開放
公共讀書區
研究生公共座位1-4號
書櫃沙發區
請勿堆放私人物品，否則一律清除丟棄，謝謝合作            
l前次清理之物品放置於白板下方桌上，請盡速領取。
l請多加利用儲物櫃存放私人物品!</t>
        </is>
      </c>
      <c r="G3757" s="7" t="n"/>
      <c r="H3757" s="7" t="n"/>
      <c r="I3757" s="7" t="n"/>
      <c r="J3757" s="7" t="n"/>
      <c r="K3757" s="7" t="n"/>
      <c r="L3757" s="7" t="n"/>
      <c r="M3757" s="7" t="inlineStr">
        <is>
          <t>https://www.phy.ncu.edu.tw/news/26%e4%b8%83%e6%a8%93717%e8%ae%80%e6%9b%b8%e5%ae%a4%e6%9a%ab%e5%81%9c%e9%96%8b%e6%94%be/</t>
        </is>
      </c>
      <c r="N3757" s="7" t="inlineStr">
        <is>
          <t>許慧君</t>
        </is>
      </c>
    </row>
    <row r="3758" ht="118" customHeight="1">
      <c r="A3758" s="7">
        <f>TRUE()</f>
        <v/>
      </c>
      <c r="B3758" s="7" t="inlineStr">
        <is>
          <t>其他</t>
        </is>
      </c>
      <c r="C3758" s="7" t="n"/>
      <c r="D3758" s="14" t="n">
        <v>42032</v>
      </c>
      <c r="E3758" s="7" t="inlineStr">
        <is>
          <t>103-2物理系課程助教1040128</t>
        </is>
      </c>
      <c r="F3758" s="9" t="inlineStr">
        <is>
          <t>103-2物理系課程助教
目前尚有數門課程助教待聘，有意申請者請填寫附件申請表，盡速回傳電子檔
103-2課程教學助教志願表-學號-姓名(第四次申請)
因春節假期過後即開學
請課程助教務必與任課老師先聯繫詢問課程相關注意事項
謝謝
依據助教辦法:每位學生以擔任一門課程助教為原則，但亦得視實際需求擔任超過一門課程之助教。
故已被分配擔任助教者，仍可提出申請。</t>
        </is>
      </c>
      <c r="G3758" s="7" t="inlineStr">
        <is>
          <t>103-2物理系課程助教</t>
        </is>
      </c>
      <c r="H3758" s="7" t="inlineStr">
        <is>
          <t>http://www.phy.ncu.edu.tw/wp-content/uploads/2015/01/103-2物理系課程助教2.pdf</t>
        </is>
      </c>
      <c r="I3758" s="7" t="inlineStr">
        <is>
          <t>103-2課程教學助教志願表-學號-姓名(第四次申請)</t>
        </is>
      </c>
      <c r="J3758" s="7" t="inlineStr">
        <is>
          <t>http://www.phy.ncu.edu.tw/wp-content/uploads/2015/01/103-2課程教學助教志願表-學號-姓名第四次申請.xls</t>
        </is>
      </c>
      <c r="K3758" s="7" t="n"/>
      <c r="L3758" s="7" t="n"/>
      <c r="M3758" s="7" t="inlineStr">
        <is>
          <t>https://www.phy.ncu.edu.tw/news/103-2%e7%89%a9%e7%90%86%e7%b3%bb%e8%aa%b2%e7%a8%8b%e5%8a%a9%e6%95%991040128/</t>
        </is>
      </c>
      <c r="N3758" s="7" t="inlineStr">
        <is>
          <t>許慧君</t>
        </is>
      </c>
    </row>
    <row r="3759" ht="40" customHeight="1">
      <c r="A3759" s="7">
        <f>TRUE()</f>
        <v/>
      </c>
      <c r="B3759" s="7" t="inlineStr">
        <is>
          <t>其他</t>
        </is>
      </c>
      <c r="C3759" s="7" t="n"/>
      <c r="D3759" s="14" t="n">
        <v>42030</v>
      </c>
      <c r="E3759" s="7" t="inlineStr">
        <is>
          <t>1/27google 路由調整</t>
        </is>
      </c>
      <c r="F3759" s="9" t="inlineStr">
        <is>
          <t>中心預計1/27(星期二) 12:00~13:30與TWAREN, 教育部資科司, 交大 進行google 路由調整,在此段期間學校到google的連線有短暫時間會受到影響. 造成的不便,請見諒.
Post By (發信者) 電算中心 呂芳發</t>
        </is>
      </c>
      <c r="G3759" s="7" t="n"/>
      <c r="H3759" s="7" t="n"/>
      <c r="I3759" s="7" t="n"/>
      <c r="J3759" s="7" t="n"/>
      <c r="K3759" s="7" t="n"/>
      <c r="L3759" s="7" t="n"/>
      <c r="M3759" s="7" t="inlineStr">
        <is>
          <t>https://www.phy.ncu.edu.tw/news/127google-%e8%b7%af%e7%94%b1%e8%aa%bf%e6%95%b4/</t>
        </is>
      </c>
      <c r="N3759" s="7" t="inlineStr">
        <is>
          <t>許慧君</t>
        </is>
      </c>
    </row>
    <row r="3760" ht="118" customHeight="1">
      <c r="A3760" s="7">
        <f>TRUE()</f>
        <v/>
      </c>
      <c r="B3760" s="7" t="inlineStr">
        <is>
          <t>其他</t>
        </is>
      </c>
      <c r="C3760" s="7" t="n"/>
      <c r="D3760" s="14" t="n">
        <v>42030</v>
      </c>
      <c r="E3760" s="7" t="inlineStr">
        <is>
          <t>1/31中華電信建新機房光纜改接作業</t>
        </is>
      </c>
      <c r="F3760" s="9" t="inlineStr">
        <is>
          <t>轉交大通知: 中華電信作業時段台聯大網路將受到影響, 影響期間到國外路由會切換至TANet.
交大通知:
本校因配合中華電信建新機房光纜改接，將進行計劃性維運工作，相關訊息如下：
1. 事由：中華電信建新機房光纜改接作業
2. 期間：1/31(六) 09:00-16:30
3. 預估影響時間：預估造成服務中斷180分鐘
4. 影響範圍：影響國際路由。
造成您的不便，敬請見諒，衷心地感謝您的諒解與配合。</t>
        </is>
      </c>
      <c r="G3760" s="7" t="n"/>
      <c r="H3760" s="7" t="n"/>
      <c r="I3760" s="7" t="n"/>
      <c r="J3760" s="7" t="n"/>
      <c r="K3760" s="7" t="n"/>
      <c r="L3760" s="7" t="n"/>
      <c r="M3760" s="7" t="inlineStr">
        <is>
          <t>https://www.phy.ncu.edu.tw/news/131%e4%b8%ad%e8%8f%af%e9%9b%bb%e4%bf%a1%e5%bb%ba%e6%96%b0%e6%a9%9f%e6%88%bf%e5%85%89%e7%ba%9c%e6%94%b9%e6%8e%a5%e4%bd%9c%e6%a5%ad/</t>
        </is>
      </c>
      <c r="N3760" s="7" t="inlineStr">
        <is>
          <t>許慧君</t>
        </is>
      </c>
    </row>
    <row r="3761" ht="105" customHeight="1">
      <c r="A3761" s="7">
        <f>TRUE()</f>
        <v/>
      </c>
      <c r="B3761" s="7" t="inlineStr">
        <is>
          <t>其他</t>
        </is>
      </c>
      <c r="C3761" s="7" t="n"/>
      <c r="D3761" s="14" t="n">
        <v>42026</v>
      </c>
      <c r="E3761" s="7" t="inlineStr">
        <is>
          <t>103-2物理系課程助教1040122</t>
        </is>
      </c>
      <c r="F3761" s="9" t="inlineStr">
        <is>
          <t>同學您好
附件助教分配表更新
103-2物理系課程助教
目前尚有數門課程助教待聘，有意申請者請填寫附件申請表，於1/26(一)前回傳電子檔
103-2課程教學助教志願表-學號-姓名(第三次申請)
依據助教辦法:每位學生以擔任一門課程助教為原則，但亦得視實際需求擔任超過一門課程之助教。
故已被分配擔任助教者，仍可提出申請。</t>
        </is>
      </c>
      <c r="G3761" s="7" t="inlineStr">
        <is>
          <t>103-2物理系課程助教</t>
        </is>
      </c>
      <c r="H3761" s="7" t="inlineStr">
        <is>
          <t>http://www.phy.ncu.edu.tw/wp-content/uploads/2015/01/103-2物理系課程助教1.pdf</t>
        </is>
      </c>
      <c r="I3761" s="7" t="inlineStr">
        <is>
          <t>103-2課程教學助教志願表-學號-姓名(第三次申請)</t>
        </is>
      </c>
      <c r="J3761" s="7" t="inlineStr">
        <is>
          <t>http://www.phy.ncu.edu.tw/wp-content/uploads/2015/01/103-2課程教學助教志願表-學號-姓名第三次申請.xls</t>
        </is>
      </c>
      <c r="K3761" s="7" t="n"/>
      <c r="L3761" s="7" t="n"/>
      <c r="M3761" s="7" t="inlineStr">
        <is>
          <t>https://www.phy.ncu.edu.tw/news/103-2%e7%89%a9%e7%90%86%e7%b3%bb%e8%aa%b2%e7%a8%8b%e5%8a%a9%e6%95%991040122/</t>
        </is>
      </c>
      <c r="N3761" s="7" t="inlineStr">
        <is>
          <t>許慧君</t>
        </is>
      </c>
    </row>
    <row r="3762" ht="79" customHeight="1">
      <c r="A3762" s="7">
        <f>TRUE()</f>
        <v/>
      </c>
      <c r="B3762" s="7" t="inlineStr">
        <is>
          <t>其他</t>
        </is>
      </c>
      <c r="C3762" s="7" t="n"/>
      <c r="D3762" s="14" t="n">
        <v>42026</v>
      </c>
      <c r="E3762" s="7" t="inlineStr">
        <is>
          <t>1/13,14學校連至Google連線異常查修結果說明</t>
        </is>
      </c>
      <c r="F3762" s="9" t="inlineStr">
        <is>
          <t>System Network Manager Group (SNMG) Post
------------------------------------------------------------------------------
有關1/13,14 學校至Google連線異常結果，於1/19與教育部資科司、國網中心、中研院、交通大學電算中心(台聯大網路)共同查修後，研判應為GGC(Google Global Cache, 放置點在交大) Google路由問題造成，經停止中央大學GGC路由交換後，Google連線恢復正常。
Post By (發信者) 電算中心 呂芳發</t>
        </is>
      </c>
      <c r="G3762" s="7" t="n"/>
      <c r="H3762" s="7" t="n"/>
      <c r="I3762" s="7" t="n"/>
      <c r="J3762" s="7" t="n"/>
      <c r="K3762" s="7" t="n"/>
      <c r="L3762" s="7" t="n"/>
      <c r="M3762" s="7" t="inlineStr">
        <is>
          <t>https://www.phy.ncu.edu.tw/news/11314%e5%ad%b8%e6%a0%a1%e9%80%a3%e8%87%b3google%e9%80%a3%e7%b7%9a%e7%95%b0%e5%b8%b8%e6%9f%a5%e4%bf%ae%e7%b5%90%e6%9e%9c%e8%aa%aa%e6%98%8e/</t>
        </is>
      </c>
      <c r="N3762" s="7" t="inlineStr">
        <is>
          <t>許慧君</t>
        </is>
      </c>
    </row>
    <row r="3763">
      <c r="A3763" s="7">
        <f>TRUE()</f>
        <v/>
      </c>
      <c r="B3763" s="7" t="inlineStr">
        <is>
          <t>其他</t>
        </is>
      </c>
      <c r="C3763" s="7" t="n"/>
      <c r="D3763" s="14" t="n">
        <v>42020</v>
      </c>
      <c r="E3763" s="7" t="inlineStr">
        <is>
          <t>學生相關法規修訂-國立中央大學物理學系碩、博士班研究生修業辦法(1040114教務會議通過)</t>
        </is>
      </c>
      <c r="F3763" s="7" t="inlineStr">
        <is>
          <t>國立中央大學物理學系碩、博士班研究生修業辦法(1040114教務會議通過)</t>
        </is>
      </c>
      <c r="G3763" s="7" t="inlineStr">
        <is>
          <t>國立中央大學物理學系碩、博士班研究生修業辦法(1040114教務會議通過)</t>
        </is>
      </c>
      <c r="H3763" s="7" t="inlineStr">
        <is>
          <t>http://www.phy.ncu.edu.tw/wp-content/uploads/2015/01/國立中央大學物理學系碩、博士班研究生修業辦法1040114教務會議通過.pdf</t>
        </is>
      </c>
      <c r="I3763" s="7" t="n"/>
      <c r="J3763" s="7" t="n"/>
      <c r="K3763" s="7" t="n"/>
      <c r="L3763" s="7" t="n"/>
      <c r="M3763" s="7" t="inlineStr">
        <is>
          <t>https://www.phy.ncu.edu.tw/news/%e5%ad%b8%e7%94%9f%e7%9b%b8%e9%97%9c%e6%b3%95%e8%a6%8f%e4%bf%ae%e8%a8%82-%e5%9c%8b%e7%ab%8b%e4%b8%ad%e5%a4%ae%e5%a4%a7%e5%ad%b8%e7%89%a9%e7%90%86%e5%ad%b8%e7%b3%bb%e7%a2%a9%e3%80%81%e5%8d%9a%e5%a3%ab/</t>
        </is>
      </c>
      <c r="N3763" s="7" t="inlineStr">
        <is>
          <t>許慧君</t>
        </is>
      </c>
    </row>
    <row r="3764">
      <c r="A3764" s="7">
        <f>TRUE()</f>
        <v/>
      </c>
      <c r="B3764" s="7" t="inlineStr">
        <is>
          <t>其他</t>
        </is>
      </c>
      <c r="C3764" s="7" t="n"/>
      <c r="D3764" s="14" t="n">
        <v>42020</v>
      </c>
      <c r="E3764" s="7" t="inlineStr">
        <is>
          <t>學生相關法規修訂-國立中央大學物理學系與中央研究院合作辦理國際研究生學程修業辦法(1040114教務會議通過)</t>
        </is>
      </c>
      <c r="F3764" s="7" t="inlineStr">
        <is>
          <t>國立中央大學物理學系與中央研究院合作辦理國際研究生學程修業辦法(1040114教務會議通過)</t>
        </is>
      </c>
      <c r="G3764" s="7" t="inlineStr">
        <is>
          <t>國立中央大學物理學系與中央研究院合作辦理國際研究生學程修業辦法(1040114教務會議通過)</t>
        </is>
      </c>
      <c r="H3764" s="7" t="inlineStr">
        <is>
          <t>http://www.phy.ncu.edu.tw/wp-content/uploads/2015/01/國立中央大學物理學系與中央研究院合作辦理國際研究生學程修業辦法1040114教務會議通過1.pdf</t>
        </is>
      </c>
      <c r="I3764" s="7" t="n"/>
      <c r="J3764" s="7" t="n"/>
      <c r="K3764" s="7" t="n"/>
      <c r="L3764" s="7" t="n"/>
      <c r="M3764" s="7" t="inlineStr">
        <is>
          <t>https://www.phy.ncu.edu.tw/news/%e5%ad%b8%e7%94%9f%e7%9b%b8%e9%97%9c%e6%b3%95%e8%a6%8f%e4%bf%ae%e8%a8%82-%e5%9c%8b%e7%ab%8b%e4%b8%ad%e5%a4%ae%e5%a4%a7%e5%ad%b8%e7%89%a9%e7%90%86%e5%ad%b8%e7%b3%bb%e8%88%87%e4%b8%ad%e5%a4%ae%e7%a0%94/</t>
        </is>
      </c>
      <c r="N3764" s="7" t="inlineStr">
        <is>
          <t>許慧君</t>
        </is>
      </c>
    </row>
    <row r="3765" ht="131" customHeight="1">
      <c r="A3765" s="7">
        <f>TRUE()</f>
        <v/>
      </c>
      <c r="B3765" s="7" t="inlineStr">
        <is>
          <t>其他</t>
        </is>
      </c>
      <c r="C3765" s="7" t="n"/>
      <c r="D3765" s="14" t="n">
        <v>42020</v>
      </c>
      <c r="E3765" s="7" t="inlineStr">
        <is>
          <t>103-2物理系課程助教1040116</t>
        </is>
      </c>
      <c r="F3765" s="9" t="inlineStr">
        <is>
          <t>103-2物理系課程助教
助教請儘速與授課老師聯繫，詢問工作相關訊息。
擔任助教且需修習『物理教學研習課程』者，請務必上網選課。未被分配擔任助教，但已選修『物理教學研習』者，請務必辦理退選，否則該課程學期末時會以0分計算。
『助教切結書』＆『助學金申請書』待二月份開學系辦公告後填寫
目前尚有數門課程助教待聘，有意申請者請填寫附件申請表，於1/20(二)前回傳電子檔
103-2課程教學助教志願表-學號-姓名(第二次申請)
依據助教辦法:每位學生以擔任一門課程助教為原則，但亦得視實際需求擔任超過一門課程之助教。
故已被分配擔任助教者，仍可提出申請。</t>
        </is>
      </c>
      <c r="G3765" s="7" t="inlineStr">
        <is>
          <t>103-2物理系課程助教</t>
        </is>
      </c>
      <c r="H3765" s="7" t="inlineStr">
        <is>
          <t>http://www.phy.ncu.edu.tw/wp-content/uploads/2015/01/103-2物理系課程助教.pdf</t>
        </is>
      </c>
      <c r="I3765" s="7" t="inlineStr">
        <is>
          <t>103-2課程教學助教志願表-學號-姓名(第二次申請)</t>
        </is>
      </c>
      <c r="J3765" s="7" t="inlineStr">
        <is>
          <t>http://www.phy.ncu.edu.tw/wp-content/uploads/2015/01/103-2課程教學助教志願表-學號-姓名第二次申請.xls</t>
        </is>
      </c>
      <c r="K3765" s="7" t="n"/>
      <c r="L3765" s="7" t="n"/>
      <c r="M3765" s="7" t="inlineStr">
        <is>
          <t>https://www.phy.ncu.edu.tw/news/103-2%e7%89%a9%e7%90%86%e7%b3%bb%e8%aa%b2%e7%a8%8b%e5%8a%a9%e6%95%991040116/</t>
        </is>
      </c>
      <c r="N3765" s="7" t="inlineStr">
        <is>
          <t>許慧君</t>
        </is>
      </c>
    </row>
    <row r="3766" ht="66" customHeight="1">
      <c r="A3766" s="7">
        <f>TRUE()</f>
        <v/>
      </c>
      <c r="B3766" s="7" t="inlineStr">
        <is>
          <t>其他</t>
        </is>
      </c>
      <c r="C3766" s="7" t="n"/>
      <c r="D3766" s="14" t="n">
        <v>42020</v>
      </c>
      <c r="E3766" s="7" t="inlineStr">
        <is>
          <t>電算中心預計1/19(星期一)12:00~13:30開啟TWAREN連線</t>
        </is>
      </c>
      <c r="F3766" s="9" t="inlineStr">
        <is>
          <t>1/14因TWAREN 國際路由影響google 連線暫時停止學校與TWAREN間連線,對學校的學術研究影響很大. 中心預計1/19(星期一) 12:00~13:30開啟TWAREN連線,抓取必要的分析資料與國網中心共同早日解決此連線問題,在此段期間學校到google的連線可能受到影響. 造成的不便,請見諒.
Post By (發信者) 電算中心 呂芳發</t>
        </is>
      </c>
      <c r="G3766" s="7" t="n"/>
      <c r="H3766" s="7" t="n"/>
      <c r="I3766" s="7" t="n"/>
      <c r="J3766" s="7" t="n"/>
      <c r="K3766" s="7" t="n"/>
      <c r="L3766" s="7" t="n"/>
      <c r="M3766" s="7" t="inlineStr">
        <is>
          <t>https://www.phy.ncu.edu.tw/news/%e9%9b%bb%e7%ae%97%e4%b8%ad%e5%bf%83%e9%a0%90%e8%a8%88119%e6%98%9f%e6%9c%9f%e4%b8%8012001330%e9%96%8b%e5%95%9ftwaren%e9%80%a3%e7%b7%9a/</t>
        </is>
      </c>
      <c r="N3766" s="7" t="inlineStr">
        <is>
          <t>許慧君</t>
        </is>
      </c>
    </row>
    <row r="3767" ht="131" customHeight="1">
      <c r="A3767" s="7">
        <f>TRUE()</f>
        <v/>
      </c>
      <c r="B3767" s="7" t="inlineStr">
        <is>
          <t>其他</t>
        </is>
      </c>
      <c r="C3767" s="7" t="n"/>
      <c r="D3767" s="14" t="n">
        <v>42017</v>
      </c>
      <c r="E3767" s="7" t="inlineStr">
        <is>
          <t>104.01.22七樓717讀書室暫停開放</t>
        </is>
      </c>
      <c r="F3767" s="9" t="inlineStr">
        <is>
          <t>物理系公告
七樓717讀書室暫停開放
1/22(四)1000-1200
717讀書室暫停開放
公共讀書區
研究生公共座位1-4號
書櫃沙發區
請勿堆放私人物品，否則一律清除丟棄，謝謝合作            
l前次清理之物品放置於白板下方桌上，請盡速領取。
l請多加利用儲物櫃存放私人物品!</t>
        </is>
      </c>
      <c r="G3767" s="7" t="n"/>
      <c r="H3767" s="7" t="n"/>
      <c r="I3767" s="7" t="n"/>
      <c r="J3767" s="7" t="n"/>
      <c r="K3767" s="7" t="n"/>
      <c r="L3767" s="7" t="n"/>
      <c r="M3767" s="7" t="inlineStr">
        <is>
          <t>https://www.phy.ncu.edu.tw/news/104-01-22%e4%b8%83%e6%a8%93717%e8%ae%80%e6%9b%b8%e5%ae%a4%e6%9a%ab%e5%81%9c%e9%96%8b%e6%94%be/</t>
        </is>
      </c>
      <c r="N3767" s="7" t="inlineStr">
        <is>
          <t>許慧君</t>
        </is>
      </c>
    </row>
    <row r="3768" ht="92" customHeight="1">
      <c r="A3768" s="7">
        <f>TRUE()</f>
        <v/>
      </c>
      <c r="B3768" s="7" t="inlineStr">
        <is>
          <t>其他</t>
        </is>
      </c>
      <c r="C3768" s="7" t="n"/>
      <c r="D3768" s="14" t="n">
        <v>42013</v>
      </c>
      <c r="E3768" s="7" t="inlineStr">
        <is>
          <t>2015理學院師生聯合大理盃訂於3/21(六)-3/27(五)舉行</t>
        </is>
      </c>
      <c r="F3768" s="9" t="inlineStr">
        <is>
          <t>今年理學院第四屆師生聯合大理盃訂於3/21(六)-3/27(五)舉行，
比賽項目有籃球、排球、羽球、桌球、疊疊樂、心臟病、及拔河等七項。
平日比賽時間選在課後舉行，而週末則是整天。
各項比賽報名期限：即日起至1/31(六)止。
歡迎一同共襄盛舉，謝謝!
報名網址如下： http://goo.gl/znoSzO
更多詳細資訊請參考附檔之宣傳海報及臉書粉絲專頁： http://goo.gl/3JvjPD</t>
        </is>
      </c>
      <c r="G3768" s="7" t="inlineStr">
        <is>
          <t>http://goo.gl/znoSzO</t>
        </is>
      </c>
      <c r="H3768" s="7" t="inlineStr">
        <is>
          <t>http://goo.gl/znoSzO</t>
        </is>
      </c>
      <c r="I3768" s="7" t="inlineStr">
        <is>
          <t>http://goo.gl/3JvjPD</t>
        </is>
      </c>
      <c r="J3768" s="7" t="inlineStr">
        <is>
          <t>http://goo.gl/3JvjPD</t>
        </is>
      </c>
      <c r="K3768" s="7" t="n"/>
      <c r="L3768" s="7" t="n"/>
      <c r="M3768" s="7" t="inlineStr">
        <is>
          <t>https://www.phy.ncu.edu.tw/news/2015%e7%90%86%e5%ad%b8%e9%99%a2%e5%b8%ab%e7%94%9f%e8%81%af%e5%90%88%e5%a4%a7%e7%90%86%e7%9b%83%e8%a8%82%e6%96%bc321%e5%85%ad-327%e4%ba%94%e8%88%89%e8%a1%8c/</t>
        </is>
      </c>
      <c r="N3768" s="7" t="inlineStr">
        <is>
          <t>劉怡貞</t>
        </is>
      </c>
    </row>
    <row r="3769">
      <c r="A3769" s="7">
        <f>TRUE()</f>
        <v/>
      </c>
      <c r="B3769" s="7" t="inlineStr">
        <is>
          <t>其他</t>
        </is>
      </c>
      <c r="C3769" s="7" t="n"/>
      <c r="D3769" s="14" t="n">
        <v>42011</v>
      </c>
      <c r="E3769" s="7" t="inlineStr">
        <is>
          <t>103(二)課程上網公告</t>
        </is>
      </c>
      <c r="F3769" s="7" t="inlineStr">
        <is>
          <t>http://www.ncu.edu.tw/events/showevent/eventid/964</t>
        </is>
      </c>
      <c r="G3769" s="7" t="inlineStr">
        <is>
          <t>http://www.ncu.edu.tw/events/showevent/eventid/964</t>
        </is>
      </c>
      <c r="H3769" s="7" t="inlineStr">
        <is>
          <t>http://www.ncu.edu.tw/events/showevent/eventid/964</t>
        </is>
      </c>
      <c r="I3769" s="7" t="n"/>
      <c r="J3769" s="7" t="n"/>
      <c r="K3769" s="7" t="n"/>
      <c r="L3769" s="7" t="n"/>
      <c r="M3769" s="7" t="inlineStr">
        <is>
          <t>https://www.phy.ncu.edu.tw/news/103%e4%ba%8c%e8%aa%b2%e7%a8%8b%e4%b8%8a%e7%b6%b2%e5%85%ac%e5%91%8a/</t>
        </is>
      </c>
      <c r="N3769" s="7" t="inlineStr">
        <is>
          <t>許慧君</t>
        </is>
      </c>
    </row>
    <row r="3770">
      <c r="A3770" s="7">
        <f>TRUE()</f>
        <v/>
      </c>
      <c r="B3770" s="7" t="inlineStr">
        <is>
          <t>其他</t>
        </is>
      </c>
      <c r="C3770" s="7" t="n"/>
      <c r="D3770" s="14" t="n">
        <v>42011</v>
      </c>
      <c r="E3770" s="7" t="inlineStr">
        <is>
          <t>103學年度第2學期學雜費減免開始申請</t>
        </is>
      </c>
      <c r="F3770" s="7" t="inlineStr">
        <is>
          <t>http://www.ncu.edu.tw/events/showevent/eventid/985</t>
        </is>
      </c>
      <c r="G3770" s="7" t="inlineStr">
        <is>
          <t>http://www.ncu.edu.tw/events/showevent/eventid/985</t>
        </is>
      </c>
      <c r="H3770" s="7" t="inlineStr">
        <is>
          <t>http://www.ncu.edu.tw/events/showevent/eventid/985</t>
        </is>
      </c>
      <c r="I3770" s="7" t="n"/>
      <c r="J3770" s="7" t="n"/>
      <c r="K3770" s="7" t="n"/>
      <c r="L3770" s="7" t="n"/>
      <c r="M3770" s="7" t="inlineStr">
        <is>
          <t>https://www.phy.ncu.edu.tw/news/103%e5%ad%b8%e5%b9%b4%e5%ba%a6%e7%ac%ac2%e5%ad%b8%e6%9c%9f%e5%ad%b8%e9%9b%9c%e8%b2%bb%e6%b8%9b%e5%85%8d%e9%96%8b%e5%a7%8b%e7%94%b3%e8%ab%8b/</t>
        </is>
      </c>
      <c r="N3770" s="7" t="inlineStr">
        <is>
          <t>許慧君</t>
        </is>
      </c>
    </row>
    <row r="3771">
      <c r="A3771" s="7">
        <f>TRUE()</f>
        <v/>
      </c>
      <c r="B3771" s="7" t="inlineStr">
        <is>
          <t>其他</t>
        </is>
      </c>
      <c r="C3771" s="7" t="n"/>
      <c r="D3771" s="14" t="n">
        <v>42011</v>
      </c>
      <c r="E3771" s="7" t="inlineStr">
        <is>
          <t>103學年度第2學期舊生暨提前入學新生註冊須知</t>
        </is>
      </c>
      <c r="F3771" s="7" t="inlineStr">
        <is>
          <t>http://www.ncu.edu.tw/events/showevent/eventid/1031</t>
        </is>
      </c>
      <c r="G3771" s="7" t="inlineStr">
        <is>
          <t>http://www.ncu.edu.tw/events/showevent/eventid/1031</t>
        </is>
      </c>
      <c r="H3771" s="7" t="inlineStr">
        <is>
          <t>http://www.ncu.edu.tw/events/showevent/eventid/1031</t>
        </is>
      </c>
      <c r="I3771" s="7" t="n"/>
      <c r="J3771" s="7" t="n"/>
      <c r="K3771" s="7" t="n"/>
      <c r="L3771" s="7" t="n"/>
      <c r="M3771" s="7" t="inlineStr">
        <is>
          <t>https://www.phy.ncu.edu.tw/news/103%e5%ad%b8%e5%b9%b4%e5%ba%a6%e7%ac%ac2%e5%ad%b8%e6%9c%9f%e8%88%8a%e7%94%9f%e6%9a%a8%e6%8f%90%e5%89%8d%e5%85%a5%e5%ad%b8%e6%96%b0%e7%94%9f%e8%a8%bb%e5%86%8a%e9%a0%88%e7%9f%a5/</t>
        </is>
      </c>
      <c r="N3771" s="7" t="inlineStr">
        <is>
          <t>許慧君</t>
        </is>
      </c>
    </row>
    <row r="3772" ht="409.6" customHeight="1">
      <c r="A3772" s="7">
        <f>TRUE()</f>
        <v/>
      </c>
      <c r="B3772" s="7" t="inlineStr">
        <is>
          <t>演講</t>
        </is>
      </c>
      <c r="C3772" s="7" t="n"/>
      <c r="D3772" s="14" t="n">
        <v>42009</v>
      </c>
      <c r="E3772" s="7" t="inlineStr">
        <is>
          <t>20150107演講公告-Optical frequency combs at LNE-SYRTE : some novel applications in optical frequency metrology</t>
        </is>
      </c>
      <c r="F3772" s="9" t="inlineStr">
        <is>
          <t>Colloquium
Department of Physics, NCU
Optical frequency combs at LNE-SYRTE : some novel applications in optical frequency metrology
Date 2015.01.07(三)
Time 13:30
Place S4-625
Speaker
Dr. Yann LE Coq
SYRTE, Optical Frequency Group
(巴黎天文台，國家時空標準研究所，光頻研究群)
Abstract (附，鄭王曜老師的簡單翻譯，電梯一分鐘懶人包)
光梳雷射是目前光頻計量的利器，連結了微波標準(1010 Hz)到光頻率標準 (1015 Hz)。我的演講將描述法國國家時空標準研究所的貢獻，尤其在光纖光梳雷射這一塊，很可能在科學上，甚至軍事上，會有重要的應用，同時也會提到我們在Nature Photonics 2014文章上的創意 (三千億年誤差一秒)，為目前世界上光梳工藝的極致。
"Optical frequency combs are nowadays the instrument of choice for optical frequency metrology worldwide, as they provide a phase coherent bridge between different optical frequencies, as well as between the optical and radio-frequency/microwave domain.
I will be describing a few novel applications that go beyond the simple measurement of optical frequency that have been developed at LNE-SYRTE (the National Metrology Institute of France for time and frequency) over the past few years. In particular, I will describe our work toward realizing and characterizing fiber-based optical frequency combs in the ultra-narrow linewidth regime.
I will also describe the application of low phase-noise microwave generation with these tools. As a matter of facts, optical frequency combs are now capable of producing the lowest phase-noise microwave source of every competing technology in a large range of Fourier frequencies, which may have a strong impact for scientific, civil and military applications alike.
To finish, I will describe our latest experiments which demonstrated the transfer of spectral purity between different optical wavelengths at the 10-18 level (Nature Photonics 8, 219, 2014). This demonstration is an important milestone for the future development of ultra-stable cw lasers for optical frequency metrology, as it allows sharing a single laser in between many different experiments operation at various wavelengths, thanks to the use of a state-of-the-art frequency comb".
鄭王曜老師的說明：
法國科學家把光梳雷射在計量學上應用到極致，並登在2014年nature photonics上，這個演講很適合同學們了解普物課本第一頁，時間標準，人類所到達的境界目前在哪裡。(修光學的同學，請讓助教知道你聽了演講)
補充： 古老國家的時間標準，是由國家天文台負責。加上愛因斯坦告訴我們時空是不需要區分的，因此空間也可由時間定義。 所以很多國家space-time標準由天文台負責。巴黎，也是聯合國底下，許多度量衡標準的中心。</t>
        </is>
      </c>
      <c r="G3772" s="7" t="n"/>
      <c r="H3772" s="7" t="n"/>
      <c r="I3772" s="7" t="n"/>
      <c r="J3772" s="7" t="n"/>
      <c r="K3772" s="7" t="n"/>
      <c r="L3772" s="7" t="n"/>
      <c r="M3772" s="7" t="inlineStr">
        <is>
          <t>https://www.phy.ncu.edu.tw/news/20150107%e6%bc%94%e8%ac%9b%e5%85%ac%e5%91%8a-optical-frequency-combs-at-lne-syrte-some-novel-applications-in-optical-frequency-metrology/</t>
        </is>
      </c>
      <c r="N3772" s="7" t="inlineStr">
        <is>
          <t>許慧君</t>
        </is>
      </c>
    </row>
    <row r="3773" ht="131" customHeight="1">
      <c r="A3773" s="7">
        <f>TRUE()</f>
        <v/>
      </c>
      <c r="B3773" s="7" t="inlineStr">
        <is>
          <t>演講</t>
        </is>
      </c>
      <c r="C3773" s="7" t="n"/>
      <c r="D3773" s="14" t="n">
        <v>42009</v>
      </c>
      <c r="E3773" s="7" t="inlineStr">
        <is>
          <t>博士生學位考試公告</t>
        </is>
      </c>
      <c r="F3773" s="9" t="inlineStr">
        <is>
          <t>博士生:王正宏
時間:104.1.7(三)13:00
地點:健雄館二樓數學與理論物理中心
題目:Universal scaling laws of diffusion and microscopic dynamics in a 2D airtable granular system
博士生:楊棨翔
時間:104.1.19(一)14:00
地點:健雄館625室
題目:Synthesis of a beat-wave pulse train for quasi-phase-matched high-harmonic generation (HHG) and single-shot measurement of HHG pulse duration</t>
        </is>
      </c>
      <c r="G3773" s="7" t="n"/>
      <c r="H3773" s="7" t="n"/>
      <c r="I3773" s="7" t="n"/>
      <c r="J3773" s="7" t="n"/>
      <c r="K3773" s="7" t="n"/>
      <c r="L3773" s="7" t="n"/>
      <c r="M3773" s="7" t="inlineStr">
        <is>
          <t>https://www.phy.ncu.edu.tw/news/%e5%8d%9a%e5%a3%ab%e7%94%9f%e5%ad%b8%e4%bd%8d%e8%80%83%e8%a9%a6%e5%85%ac%e5%91%8a/</t>
        </is>
      </c>
      <c r="N3773" s="7" t="inlineStr">
        <is>
          <t>許慧君</t>
        </is>
      </c>
    </row>
    <row r="3774" ht="118" customHeight="1">
      <c r="A3774" s="7">
        <f>TRUE()</f>
        <v/>
      </c>
      <c r="B3774" s="7" t="inlineStr">
        <is>
          <t>其他</t>
        </is>
      </c>
      <c r="C3774" s="7" t="n"/>
      <c r="D3774" s="14" t="n">
        <v>42009</v>
      </c>
      <c r="E3774" s="7" t="inlineStr">
        <is>
          <t>103-2課程教學助教申請公告</t>
        </is>
      </c>
      <c r="F3774" s="9" t="inlineStr">
        <is>
          <t>中央大學物理系公告
103學年度第2學期
課程教學助教志願調查
物理系（含生物物理碩博士班）研究生欲申請擔任課程教學助教者，請填寫『課程教學助教志願表』電子檔(請至物理系網頁最新公告下載)，於104年1月12日（一）前回傳。
依研究生修業規定，修業期間碩士生至少需擔任一學期（上下學期皆可）課程助教、博士生至少需擔任兩學期（上下學期各一）課程助教，方可畢業。（經分配擔任助教者需選修『物理教學研習』課程）
103-2課程教學助教志願表-學號-姓名</t>
        </is>
      </c>
      <c r="G3774" s="7" t="inlineStr">
        <is>
          <t>103-2課程教學助教志願表-學號-姓名</t>
        </is>
      </c>
      <c r="H3774" s="7" t="inlineStr">
        <is>
          <t>http://www.phy.ncu.edu.tw/wp-content/uploads/2015/01/103-2課程教學助教志願表-學號-姓名.xls</t>
        </is>
      </c>
      <c r="I3774" s="7" t="n"/>
      <c r="J3774" s="7" t="n"/>
      <c r="K3774" s="7" t="n"/>
      <c r="L3774" s="7" t="n"/>
      <c r="M3774" s="7" t="inlineStr">
        <is>
          <t>https://www.phy.ncu.edu.tw/news/103-2%e8%aa%b2%e7%a8%8b%e6%95%99%e5%ad%b8%e5%8a%a9%e6%95%99%e7%94%b3%e8%ab%8b%e5%85%ac%e5%91%8a/</t>
        </is>
      </c>
      <c r="N3774" s="7" t="inlineStr">
        <is>
          <t>許慧君</t>
        </is>
      </c>
    </row>
    <row r="3775" ht="235" customHeight="1">
      <c r="A3775" s="7">
        <f>TRUE()</f>
        <v/>
      </c>
      <c r="B3775" s="7" t="inlineStr">
        <is>
          <t>演講</t>
        </is>
      </c>
      <c r="C3775" s="7" t="n"/>
      <c r="D3775" s="14" t="n">
        <v>42004</v>
      </c>
      <c r="E3775" s="7" t="inlineStr">
        <is>
          <t>Colloquium20150106-Gravitational waves: classification, sources and method of detection</t>
        </is>
      </c>
      <c r="F3775" s="9" t="inlineStr">
        <is>
          <t>Colloquium
Department of Physics, NCU
Gravitational waves: classification, sources and method of detection
Speaker
Prof. Wei-Tou Ni (倪維斗)
Department of Physics, NTHU
Date 2015.1.6(Tue)
Time 14:00
Place S4-625
「歡迎大學部同學參加，可獲得中大護照認證2小時」
We present a complete classification of gravitational waves according to their frequencies together with an introductory account of the corresponding sources and methods of detection. The complete frequency classification is (i) Ultra high frequency band (above 1 THz); (ii) Very high frequency band (100 kHz – 1 THz); (iii) High frequency band (10 Hz – 100 kHz);  (iv) Middle frequency band ( 0.1 Hz – 10 Hz); (v) Low frequency band (100 nHz – 0.1 Hz); (vi) Very low frequency band (300 pHz – 100 nHz); (vii) Ultra low frequency band (10 fHz – 300 pHz); (viii) Hubble (extremely low) frequency band (1 aHz – 10 fHz); (ix) Infra-Hubble frequency band (below 1 aHz).</t>
        </is>
      </c>
      <c r="G3775" s="7" t="n"/>
      <c r="H3775" s="7" t="n"/>
      <c r="I3775" s="7" t="n"/>
      <c r="J3775" s="7" t="n"/>
      <c r="K3775" s="7" t="n"/>
      <c r="L3775" s="7" t="n"/>
      <c r="M3775" s="7" t="inlineStr">
        <is>
          <t>https://www.phy.ncu.edu.tw/news/colloquium20150106-gravitational-waves-classification-sources-and-method-of-detection/</t>
        </is>
      </c>
      <c r="N3775" s="7" t="inlineStr">
        <is>
          <t>許慧君</t>
        </is>
      </c>
    </row>
    <row r="3776" ht="131" customHeight="1">
      <c r="A3776" s="7">
        <f>TRUE()</f>
        <v/>
      </c>
      <c r="B3776" s="7" t="inlineStr">
        <is>
          <t>演講</t>
        </is>
      </c>
      <c r="C3776" s="7" t="n"/>
      <c r="D3776" s="14" t="n">
        <v>41998</v>
      </c>
      <c r="E3776" s="7" t="inlineStr">
        <is>
          <t>Colloquium20141230-Contact angle hysteresis: theory and experiment</t>
        </is>
      </c>
      <c r="F3776" s="9" t="inlineStr">
        <is>
          <t>Colloquium
Department of Physics, NCU
Contact angle hysteresis: theory and experiment
Speaker
Prof. Hsuan-Yi Chen (陳宣毅)
Department of Physics, NCU
Date 2014.12.30(Tue)
Time 14:00
Place S4-625
「歡迎大學部同學參加，可獲得中大護照認證2小時」</t>
        </is>
      </c>
      <c r="G3776" s="7" t="n"/>
      <c r="H3776" s="7" t="n"/>
      <c r="I3776" s="7" t="n"/>
      <c r="J3776" s="7" t="n"/>
      <c r="K3776" s="7" t="n"/>
      <c r="L3776" s="7" t="n"/>
      <c r="M3776" s="7" t="inlineStr">
        <is>
          <t>https://www.phy.ncu.edu.tw/news/colloquium20141230-symmetries-and-cell-movement/</t>
        </is>
      </c>
      <c r="N3776" s="7" t="inlineStr">
        <is>
          <t>許慧君</t>
        </is>
      </c>
    </row>
    <row r="3777" ht="40" customHeight="1">
      <c r="A3777" s="7">
        <f>TRUE()</f>
        <v/>
      </c>
      <c r="B3777" s="7" t="inlineStr">
        <is>
          <t>其他</t>
        </is>
      </c>
      <c r="C3777" s="7" t="n"/>
      <c r="D3777" s="14" t="n">
        <v>41992</v>
      </c>
      <c r="E3777" s="7" t="inlineStr">
        <is>
          <t>急尋實驗器材</t>
        </is>
      </c>
      <c r="F3777" s="9" t="inlineStr">
        <is>
          <t>遺失時間:103.12.19(五)下午
遺失地點:健雄館一樓機械工廠
請拾獲者協助盡速送還物理系辦公室(健雄館六樓629室)~謝謝</t>
        </is>
      </c>
      <c r="G3777" s="7" t="inlineStr">
        <is>
          <t>http://www.phy.ncu.edu.tw/wp-content/uploads/2014/12/遺失實驗器材.</t>
        </is>
      </c>
      <c r="H3777" s="7" t="inlineStr">
        <is>
          <t>http://www.phy.ncu.edu.tw/wp-content/uploads/2014/12/遺失實驗器材.jpg</t>
        </is>
      </c>
      <c r="I3777" s="7" t="n"/>
      <c r="J3777" s="7" t="n"/>
      <c r="K3777" s="7" t="n"/>
      <c r="L3777" s="7" t="n"/>
      <c r="M3777" s="7" t="inlineStr">
        <is>
          <t>https://www.phy.ncu.edu.tw/news/%e6%80%a5%e5%b0%8b%e5%af%a6%e9%a9%97%e5%99%a8%e6%9d%90/</t>
        </is>
      </c>
      <c r="N3777" s="7" t="inlineStr">
        <is>
          <t>許慧君</t>
        </is>
      </c>
    </row>
    <row r="3778">
      <c r="A3778" s="7">
        <f>TRUE()</f>
        <v/>
      </c>
      <c r="B3778" s="7" t="inlineStr">
        <is>
          <t>其他</t>
        </is>
      </c>
      <c r="C3778" s="7" t="n"/>
      <c r="D3778" s="14" t="n">
        <v>41990</v>
      </c>
      <c r="E3778" s="7" t="inlineStr">
        <is>
          <t>國立中央大學物理系研究生獎、助學金辦法(1031216修訂)</t>
        </is>
      </c>
      <c r="F3778" s="7" t="inlineStr">
        <is>
          <t>中央大學物理系研究生獎、助學金辦法(2014-1216)</t>
        </is>
      </c>
      <c r="G3778" s="7" t="inlineStr">
        <is>
          <t>中央大學物理系研究生獎、助學金辦法(2014-1216)</t>
        </is>
      </c>
      <c r="H3778" s="7" t="inlineStr">
        <is>
          <t>http://www.phy.ncu.edu.tw/wp-content/uploads/2013/09/國立中央大學物理系研究生獎、助學金辦法2014-1216.pdf</t>
        </is>
      </c>
      <c r="I3778" s="7" t="n"/>
      <c r="J3778" s="7" t="n"/>
      <c r="K3778" s="7" t="n"/>
      <c r="L3778" s="7" t="n"/>
      <c r="M3778" s="7" t="inlineStr">
        <is>
          <t>https://www.phy.ncu.edu.tw/news/%e5%9c%8b%ef%a7%b7%e4%b8%ad%e5%a4%ae%e5%a4%a7%e5%ad%b8%e7%89%a9%ef%a7%a4%e7%b3%bb%e7%a0%94%e7%a9%b6%e7%94%9f%e7%8d%8e%e3%80%81%e5%8a%a9%e5%ad%b8%ef%a4%8a%e8%be%a6%e6%b3%951031216%e4%bf%ae%e8%a8%82/</t>
        </is>
      </c>
      <c r="N3778" s="7" t="inlineStr">
        <is>
          <t>許慧君</t>
        </is>
      </c>
    </row>
    <row r="3779" ht="209" customHeight="1">
      <c r="A3779" s="7">
        <f>TRUE()</f>
        <v/>
      </c>
      <c r="B3779" s="7" t="inlineStr">
        <is>
          <t>演講</t>
        </is>
      </c>
      <c r="C3779" s="7" t="n"/>
      <c r="D3779" s="14" t="n">
        <v>41990</v>
      </c>
      <c r="E3779" s="7" t="inlineStr">
        <is>
          <t>Colloquium20141223-Surface Defects and Dualities in Supersymmetric Gauge Theories</t>
        </is>
      </c>
      <c r="F3779" s="9" t="inlineStr">
        <is>
          <t>Colloquium
Department of Physics, NCU
Surface Defects and Dualities in Supersymmetric Gauge Theories
Speaker
Prof. Heng-Yu Chen (陳恆榆)
Department of Physics, NTU
Date 2014.12.23(Tue)
Time 14:00
Place S4-625
「歡迎大學部同學參加，可獲得中大護照認證2小時」
Abstract: I will begin by introducing different surface defects in 4d N=2 supersymmetric gauge theories, and discuss how the 4d supersymmetry breaking effect can descend into the 2d world volume theories of the surface defects.I will then discuss how certain surface defects can naturally appear as saddle point solutions in 4d N=1 and N=2 superconformal indices, also confirm this with explicit 2d elliptic genus calculations. I will wrap up the talk by discussing their roles in different field theoretic dualities.</t>
        </is>
      </c>
      <c r="G3779" s="7" t="n"/>
      <c r="H3779" s="7" t="n"/>
      <c r="I3779" s="7" t="n"/>
      <c r="J3779" s="7" t="n"/>
      <c r="K3779" s="7" t="n"/>
      <c r="L3779" s="7" t="n"/>
      <c r="M3779" s="7" t="inlineStr">
        <is>
          <t>https://www.phy.ncu.edu.tw/news/colloquium20141223-surface-defects-and-dualities-in-supersymmetric-gauge-theories/</t>
        </is>
      </c>
      <c r="N3779" s="7" t="inlineStr">
        <is>
          <t>許慧君</t>
        </is>
      </c>
    </row>
    <row r="3780" ht="131" customHeight="1">
      <c r="A3780" s="7">
        <f>TRUE()</f>
        <v/>
      </c>
      <c r="B3780" s="7" t="inlineStr">
        <is>
          <t>其他</t>
        </is>
      </c>
      <c r="C3780" s="7" t="n"/>
      <c r="D3780" s="14" t="n">
        <v>41988</v>
      </c>
      <c r="E3780" s="7" t="inlineStr">
        <is>
          <t>必修課程(普通物理/電磁學)課後輔導</t>
        </is>
      </c>
      <c r="F3780" s="9" t="inlineStr">
        <is>
          <t>103學年度第一學期
物理系必修課程課後輔導
必修課程課後輔導為本系在期中考、期末考前，特別安排研究生課程助教協助同學問題解答。歡迎同學踴躍參加～
地點：健雄館七樓724研討室
日期：期中考前三周(10/20-11/7)&amp;期末考前三周(12/22-1/9)
時間：晚上7:00-9:00
(因健雄館夜間門禁，助教會於7:00-7:10於一樓大門協助開門讓外系修課生進入，外系生欲參加課輔者請務必準時!)
詳細資訊詳附件說明103-1 物理系專業必修課程課後輔導</t>
        </is>
      </c>
      <c r="G3780" s="7" t="inlineStr">
        <is>
          <t>103-1 物理系專業必修課程課後輔導</t>
        </is>
      </c>
      <c r="H3780" s="7" t="inlineStr">
        <is>
          <t>http://www.phy.ncu.edu.tw/wp-content/uploads/2014/12/103-1-物理系專業必修課程課後輔導.pdf</t>
        </is>
      </c>
      <c r="I3780" s="7" t="n"/>
      <c r="J3780" s="7" t="n"/>
      <c r="K3780" s="7" t="n"/>
      <c r="L3780" s="7" t="n"/>
      <c r="M3780" s="7" t="inlineStr">
        <is>
          <t>https://www.phy.ncu.edu.tw/news/%e5%bf%85%e4%bf%ae%e8%aa%b2%e7%a8%8b%e6%99%ae%e9%80%9a%e7%89%a9%e7%90%86%e9%9b%bb%e7%a3%81%e5%ad%b8%e8%aa%b2%e5%be%8c%e8%bc%94%e5%b0%8e/</t>
        </is>
      </c>
      <c r="N3780" s="7" t="inlineStr">
        <is>
          <t>許慧君</t>
        </is>
      </c>
    </row>
    <row r="3781" ht="321" customHeight="1">
      <c r="A3781" s="7">
        <f>TRUE()</f>
        <v/>
      </c>
      <c r="B3781" s="7" t="inlineStr">
        <is>
          <t>演講</t>
        </is>
      </c>
      <c r="C3781" s="7" t="n"/>
      <c r="D3781" s="14" t="n">
        <v>41982</v>
      </c>
      <c r="E3781" s="7" t="inlineStr">
        <is>
          <t>Colloquium20141216-The sweet sound of Stradivari violins: Fact or Fiction</t>
        </is>
      </c>
      <c r="F3781" s="9" t="inlineStr">
        <is>
          <t>Colloquium
Department of Physics, NCU
The sweet sound of Stradivari violins: Fact or Fiction
Speaker
Prof. Hwan-Ching Tai (戴桓青)
Department of Chemistry, NTU
Date 2014.12.16(Tue)
Time 14:00
Place S4-625
「歡迎大學部同學參加，可獲得中大護照認證2小時」
Abstract:
For over two centuries, top violinists and collectors have universally praised the works of two violin makers for creating the best sounding violins in human history. These two makers, Antonio Stradivari (1644-1737) and Giuseppe Guarneri “del Gesu” (1698-1744) were neighbors in the Italian town of Cremona. The violin itself was invented in Cremona by Andrea Amati around 1550, and hence it was believed that makers in this town possessed “lost secrets” which allowed them to make superior violins.
However, in recent studies, some scientists have challenged the notion that Stradivari violins possess unique tonal qualities. But our own data, in collaboration with Chi Mei Museum in Taiwan, suggest that Stradivari violins show different resonance properties from other good violins. In this talk we will discuss the history of acoustic research on Stradivari violins and the latest development. How to measure violins and how to analyze the sound have always been contentious issues, and surprisingly little research using has been conducted. We will also discuss evidence that reveals special material technologies used by Stradivari, which may be underlying reason for their unique sound.</t>
        </is>
      </c>
      <c r="G3781" s="7" t="n"/>
      <c r="H3781" s="7" t="n"/>
      <c r="I3781" s="7" t="n"/>
      <c r="J3781" s="7" t="n"/>
      <c r="K3781" s="7" t="n"/>
      <c r="L3781" s="7" t="n"/>
      <c r="M3781" s="7" t="inlineStr">
        <is>
          <t>https://www.phy.ncu.edu.tw/news/colloquium20141216-the-sweet-sound-of-stradivari-violins-fact-or-fiction/</t>
        </is>
      </c>
      <c r="N3781" s="7" t="inlineStr">
        <is>
          <t>許慧君</t>
        </is>
      </c>
    </row>
    <row r="3782" ht="40" customHeight="1">
      <c r="A3782" s="7">
        <f>TRUE()</f>
        <v/>
      </c>
      <c r="B3782" s="7" t="inlineStr">
        <is>
          <t>其他</t>
        </is>
      </c>
      <c r="C3782" s="7" t="n"/>
      <c r="D3782" s="14" t="n">
        <v>41982</v>
      </c>
      <c r="E3782" s="7" t="inlineStr">
        <is>
          <t>台灣聯合大學系統學生出國交換計畫心得分享</t>
        </is>
      </c>
      <c r="F3782" s="9" t="inlineStr">
        <is>
          <t>活動名稱 : 台灣聯合大學系統學生出國交換計畫心得分享
時間:103年12月23日(星期二) 早上10:00
地點:中央大學科四館(健雄管)209視聽教室學生交換計畫poster 分享會海報</t>
        </is>
      </c>
      <c r="G3782" s="7" t="inlineStr">
        <is>
          <t>學生交換計畫poster</t>
        </is>
      </c>
      <c r="H3782" s="7" t="inlineStr">
        <is>
          <t>http://www.phy.ncu.edu.tw/wp-content/uploads/2014/12/學生交換計畫poster.pdf</t>
        </is>
      </c>
      <c r="I3782" s="7" t="inlineStr">
        <is>
          <t>分享會海報</t>
        </is>
      </c>
      <c r="J3782" s="7" t="inlineStr">
        <is>
          <t>http://www.phy.ncu.edu.tw/wp-content/uploads/2014/12/分享會海報.pdf</t>
        </is>
      </c>
      <c r="K3782" s="7" t="n"/>
      <c r="L3782" s="7" t="n"/>
      <c r="M3782" s="7" t="inlineStr">
        <is>
          <t>https://www.phy.ncu.edu.tw/news/%e5%8f%b0%e7%81%a3%e8%81%af%e5%90%88%e5%a4%a7%e5%ad%b8%e7%b3%bb%e7%b5%b1%e5%ad%b8%e7%94%9f%e5%87%ba%e5%9c%8b%e4%ba%a4%e6%8f%9b%e8%a8%88%e7%95%ab%e5%bf%83%e5%be%97%e5%88%86%e4%ba%ab/</t>
        </is>
      </c>
      <c r="N3782" s="7" t="inlineStr">
        <is>
          <t>劉怡貞</t>
        </is>
      </c>
    </row>
    <row r="3783">
      <c r="A3783" s="7">
        <f>TRUE()</f>
        <v/>
      </c>
      <c r="B3783" s="7" t="inlineStr">
        <is>
          <t>其他</t>
        </is>
      </c>
      <c r="C3783" s="7" t="n"/>
      <c r="D3783" s="14" t="n">
        <v>41978</v>
      </c>
      <c r="E3783" s="7" t="inlineStr">
        <is>
          <t>2015物理年會徵稿期限將延長至2014.12.8(一)，敬請把握機會上傳及修正您的摘要</t>
        </is>
      </c>
      <c r="F3783" s="7" t="inlineStr">
        <is>
          <t>http://annualmeeting.psroc.org/site/news.aspx?sid=1037&amp;lang=cht&amp;pid=60</t>
        </is>
      </c>
      <c r="G3783" s="7" t="inlineStr">
        <is>
          <t>http://annualmeeting.psroc.org/site/news.aspx?sid=1037&amp;lang=</t>
        </is>
      </c>
      <c r="H3783" s="7" t="inlineStr">
        <is>
          <t>http://annualmeeting.psroc.org/site/news.aspx?sid=1037&amp;lang=cht&amp;pid=60</t>
        </is>
      </c>
      <c r="I3783" s="7" t="n"/>
      <c r="J3783" s="7" t="n"/>
      <c r="K3783" s="7" t="n"/>
      <c r="L3783" s="7" t="n"/>
      <c r="M3783" s="7" t="inlineStr">
        <is>
          <t>https://www.phy.ncu.edu.tw/news/2015%e7%89%a9%e7%90%86%e5%b9%b4%e6%9c%83%e5%be%b5%e7%a8%bf%e6%9c%9f%e9%99%90%e5%b0%87%e5%bb%b6%e9%95%b7%e8%87%b32014-12-8%e4%b8%80%ef%bc%8c%e6%95%ac%e8%ab%8b%e6%8a%8a%e6%8f%a1%e6%a9%9f%e6%9c%83/</t>
        </is>
      </c>
      <c r="N3783" s="7" t="inlineStr">
        <is>
          <t>許慧君</t>
        </is>
      </c>
    </row>
    <row r="3784" ht="222" customHeight="1">
      <c r="A3784" s="7">
        <f>TRUE()</f>
        <v/>
      </c>
      <c r="B3784" s="7" t="inlineStr">
        <is>
          <t>其他</t>
        </is>
      </c>
      <c r="C3784" s="7" t="n"/>
      <c r="D3784" s="14" t="n">
        <v>41976</v>
      </c>
      <c r="E3784" s="7" t="inlineStr">
        <is>
          <t>2015頂大聯盟公費留學英國倫敦帝國學院說明會</t>
        </is>
      </c>
      <c r="F3784" s="9" t="inlineStr">
        <is>
          <t>2015頂大策略聯盟公費留學英國倫敦帝國學院修讀博士學位說明會
主講人：國立陽明大學 宋晏仁國際長 及英國倫敦帝國學院代表
時間：12月19日（週五）下午15:30~17:00
地點：國立中央大學工程五館A102階梯教室
主辦單位：陽明大學國際事務處
聯絡人：蔣昆宏 (02) 28275657，khjiang@ym.edu.tw
選送領域：除humanities 及social sciences，另外新增natural sciences, engineering, medicine, and medical devices等領域
議程：
Time
Agenda
15:30-15:55
頂大聯盟學生申請資格及程序說明： 宋晏仁 國際長
15:55-16:20
ICL入學程序及條件相關說明： Angela Lin
16:20-17:00
學生提問</t>
        </is>
      </c>
      <c r="G3784" s="7" t="inlineStr">
        <is>
          <t>khjiang@ym.edu.tw</t>
        </is>
      </c>
      <c r="H3784" s="7" t="inlineStr">
        <is>
          <t>mailto:khjiang@ym.edu.tw</t>
        </is>
      </c>
      <c r="I3784" s="7" t="n"/>
      <c r="J3784" s="7" t="n"/>
      <c r="K3784" s="7" t="n"/>
      <c r="L3784" s="7" t="n"/>
      <c r="M3784" s="7" t="inlineStr">
        <is>
          <t>https://www.phy.ncu.edu.tw/news/2015%e9%a0%82%e5%a4%a7%e8%81%af%e7%9b%9f%e5%85%ac%e8%b2%bb%e7%95%99%e5%ad%b8%e8%8b%b1%e5%9c%8b%e5%80%ab%e6%95%a6%e5%b8%9d%e5%9c%8b%e5%ad%b8%e9%99%a2%e8%aa%aa%e6%98%8e%e6%9c%83/</t>
        </is>
      </c>
      <c r="N3784" s="7" t="inlineStr">
        <is>
          <t>劉怡貞</t>
        </is>
      </c>
    </row>
    <row r="3785" ht="131" customHeight="1">
      <c r="A3785" s="7">
        <f>TRUE()</f>
        <v/>
      </c>
      <c r="B3785" s="7" t="inlineStr">
        <is>
          <t>演講</t>
        </is>
      </c>
      <c r="C3785" s="7" t="n"/>
      <c r="D3785" s="14" t="n">
        <v>41976</v>
      </c>
      <c r="E3785" s="7" t="inlineStr">
        <is>
          <t>Colloquium20141209-Synchrotron-Radiation Photoemission Study of Organics-Passivated CdSe Nanoparticles</t>
        </is>
      </c>
      <c r="F3785" s="9" t="inlineStr">
        <is>
          <t>Colloquium
Department of Physics, NCU
Synchrotron-Radiation Photoemission Study of Organics-Passivated CdSe Nanoparticles
Speaker
Dr. Pin-Jiun Wu (吳品鈞)
National Synchrotron Radiation Research Center
Date 2014.12.9(Tue)
Time 14:00
Place S4-625
「歡迎大學部同學參加，可獲得中大護照認證2小時」</t>
        </is>
      </c>
      <c r="G3785" s="7" t="n"/>
      <c r="H3785" s="7" t="n"/>
      <c r="I3785" s="7" t="n"/>
      <c r="J3785" s="7" t="n"/>
      <c r="K3785" s="7" t="n"/>
      <c r="L3785" s="7" t="n"/>
      <c r="M3785" s="7" t="inlineStr">
        <is>
          <t>https://www.phy.ncu.edu.tw/news/colloquium20141209-synchrotron-radiation-photoemission-study-of-organics-passivated-cdse-nanoparticles/</t>
        </is>
      </c>
      <c r="N3785" s="7" t="inlineStr">
        <is>
          <t>許慧君</t>
        </is>
      </c>
    </row>
    <row r="3786" ht="144" customHeight="1">
      <c r="A3786" s="7">
        <f>TRUE()</f>
        <v/>
      </c>
      <c r="B3786" s="7" t="inlineStr">
        <is>
          <t>其他</t>
        </is>
      </c>
      <c r="C3786" s="7" t="n"/>
      <c r="D3786" s="14" t="n">
        <v>41975</v>
      </c>
      <c r="E3786" s="7" t="inlineStr">
        <is>
          <t>103年晶元光電獎助學金</t>
        </is>
      </c>
      <c r="F3786" s="9" t="inlineStr">
        <is>
          <t>103年晶元光電獎助學金相關資訊--
報名日期：即日起～2015/01/31止
報名資格：貴校之電子、電機、材料、光電、物理、化學、機械及工業工程等碩博班在學學生
報名方式：
1.步驟一：線上申請。至晶元光電官網之活動網頁申請(http://www.epistar.com.tw/_chinese/05_hr/01_overview.php)
2.步驟二：郵寄繳件。線上申請後並下載報名表，於申請期間內(以郵戳為憑)以掛號連同其他備審資料郵寄至晶元光電獎助學金專案小組
3.如有任何問題，歡迎隨時與我們聯繫，謝謝您！(活動聯繫人：黃小姐06-5053889#517561)</t>
        </is>
      </c>
      <c r="G3786" s="7" t="inlineStr">
        <is>
          <t>http://www.epistar.com.tw/_chinese/05_hr/01_overview.php</t>
        </is>
      </c>
      <c r="H3786" s="7" t="inlineStr">
        <is>
          <t>http://www.epistar.com.tw/_chinese/05_hr/01_overview.php</t>
        </is>
      </c>
      <c r="I3786" s="7" t="n"/>
      <c r="J3786" s="7" t="n"/>
      <c r="K3786" s="7" t="n"/>
      <c r="L3786" s="7" t="n"/>
      <c r="M3786" s="7" t="inlineStr">
        <is>
          <t>https://www.phy.ncu.edu.tw/news/103%e5%b9%b4%e6%99%b6%e5%85%83%e5%85%89%e9%9b%bb%e7%8d%8e%e5%8a%a9%e5%ad%b8%e9%87%91/</t>
        </is>
      </c>
      <c r="N3786" s="7" t="inlineStr">
        <is>
          <t>劉怡貞</t>
        </is>
      </c>
    </row>
    <row r="3787" ht="105" customHeight="1">
      <c r="A3787" s="7">
        <f>TRUE()</f>
        <v/>
      </c>
      <c r="B3787" s="7" t="inlineStr">
        <is>
          <t>招生</t>
        </is>
      </c>
      <c r="C3787" s="7" t="n"/>
      <c r="D3787" s="14" t="n">
        <v>41974</v>
      </c>
      <c r="E3787" s="7" t="inlineStr">
        <is>
          <t>104學年度碩士班甄試入學錄取通知書與成績單注意事項</t>
        </is>
      </c>
      <c r="F3787" s="9" t="inlineStr">
        <is>
          <t>104學年度碩士班甄試入學
物理系碩士班/生物物理碩士班
錄取通知書與成績單已於11/28以限時掛號寄至考生通訊地址
請正取生於12/12前依據通知書所述流程完成報到手續
如正取生有缺額，本系在收到正取生放棄聲明書後，將以電話依序通知備取生遞補，若未接聽則改以電子郵件通知。並同時以掛號郵寄錄取報到相關文件。
正備取報到狀況可查詢(12/9開放)
https://stuexam.ncu.edu.tw/ExamRegister/</t>
        </is>
      </c>
      <c r="G3787" s="7" t="inlineStr">
        <is>
          <t>https://stuexam.ncu.edu.tw/ExamRegister/</t>
        </is>
      </c>
      <c r="H3787" s="7" t="inlineStr">
        <is>
          <t>https://stuexam.ncu.edu.tw/ExamRegister/</t>
        </is>
      </c>
      <c r="I3787" s="7" t="n"/>
      <c r="J3787" s="7" t="n"/>
      <c r="K3787" s="7" t="n"/>
      <c r="L3787" s="7" t="n"/>
      <c r="M3787" s="7" t="inlineStr">
        <is>
          <t>https://www.phy.ncu.edu.tw/news/104%e5%ad%b8%e5%b9%b4%e5%ba%a6%e7%a2%a9%e5%a3%ab%e7%8f%ad%e7%94%84%e8%a9%a6%e5%85%a5%e5%ad%b8%e9%8c%84%e5%8f%96%e9%80%9a%e7%9f%a5%e6%9b%b8%e8%88%87%e6%88%90%e7%b8%be%e5%96%ae%e6%b3%a8%e6%84%8f/</t>
        </is>
      </c>
      <c r="N3787" s="7" t="inlineStr">
        <is>
          <t>許慧君</t>
        </is>
      </c>
    </row>
    <row r="3788">
      <c r="A3788" s="7">
        <f>TRUE()</f>
        <v/>
      </c>
      <c r="B3788" s="7" t="inlineStr">
        <is>
          <t>招生</t>
        </is>
      </c>
      <c r="C3788" s="7" t="n"/>
      <c r="D3788" s="14" t="n">
        <v>41971</v>
      </c>
      <c r="E3788" s="7" t="inlineStr">
        <is>
          <t>104學年度碩士班甄試入學錄取名單</t>
        </is>
      </c>
      <c r="F3788" s="7" t="inlineStr">
        <is>
          <t>http://pdc.adm.ncu.edu.tw/postM/post/adm/104_20141128_1.pdf</t>
        </is>
      </c>
      <c r="G3788" s="7" t="inlineStr">
        <is>
          <t>http://pdc.adm.ncu.edu.tw/postM/post/adm/104_20141128_1.pdf</t>
        </is>
      </c>
      <c r="H3788" s="7" t="inlineStr">
        <is>
          <t>http://pdc.adm.ncu.edu.tw/postM/post/adm/104_20141128_1.pdf</t>
        </is>
      </c>
      <c r="I3788" s="7" t="n"/>
      <c r="J3788" s="7" t="n"/>
      <c r="K3788" s="7" t="n"/>
      <c r="L3788" s="7" t="n"/>
      <c r="M3788" s="7" t="inlineStr">
        <is>
          <t>https://www.phy.ncu.edu.tw/news/104%e5%ad%b8%e5%b9%b4%e5%ba%a6%e7%a2%a9%e5%a3%ab%e7%8f%ad%e7%94%84%e8%a9%a6%e5%85%a5%e5%ad%b8%e9%8c%84%e5%8f%96%e5%90%8d%e5%96%ae/</t>
        </is>
      </c>
      <c r="N3788" s="7" t="inlineStr">
        <is>
          <t>許慧君</t>
        </is>
      </c>
    </row>
    <row r="3789" ht="79" customHeight="1">
      <c r="A3789" s="7">
        <f>TRUE()</f>
        <v/>
      </c>
      <c r="B3789" s="7" t="inlineStr">
        <is>
          <t>獎學金</t>
        </is>
      </c>
      <c r="C3789" s="7" t="n"/>
      <c r="D3789" s="14" t="n">
        <v>41971</v>
      </c>
      <c r="E3789" s="7" t="inlineStr">
        <is>
          <t>103學年度第1學期優秀學生獎學金獲獎名單</t>
        </is>
      </c>
      <c r="F3789" s="9" t="inlineStr">
        <is>
          <t>物理學系 100202516  林敬元
物理學系 100202519  林詣翔
物理學系博士班 102282006  劉子維
物理學系博士班 101282004  莊曜滕
請獲獎同學出席103年12月16日﹙星期二﹚上午11時，於大講堂舉辦「103學年度第1學期獎學金頒獎典禮」。</t>
        </is>
      </c>
      <c r="G3789" s="7" t="n"/>
      <c r="H3789" s="7" t="n"/>
      <c r="I3789" s="7" t="n"/>
      <c r="J3789" s="7" t="n"/>
      <c r="K3789" s="7" t="n"/>
      <c r="L3789" s="7" t="n"/>
      <c r="M3789" s="7" t="inlineStr">
        <is>
          <t>https://www.phy.ncu.edu.tw/news/103%e5%ad%b8%e5%b9%b4%e5%ba%a6%e7%ac%ac1%e5%ad%b8%e6%9c%9f%e5%84%aa%e7%a7%80%e5%ad%b8%e7%94%9f%e7%8d%8e%e5%ad%b8%e9%87%91%e7%8d%b2%e7%8d%8e%e5%90%8d%e5%96%ae/</t>
        </is>
      </c>
      <c r="N3789" s="7" t="inlineStr">
        <is>
          <t>許慧君</t>
        </is>
      </c>
    </row>
    <row r="3790" ht="27" customHeight="1">
      <c r="A3790" s="7">
        <f>TRUE()</f>
        <v/>
      </c>
      <c r="B3790" s="7" t="inlineStr">
        <is>
          <t>其他</t>
        </is>
      </c>
      <c r="C3790" s="7" t="n"/>
      <c r="D3790" s="14" t="n">
        <v>41969</v>
      </c>
      <c r="E3790" s="7" t="inlineStr">
        <is>
          <t>「物」換星移四十載　物理系校友回娘家重溫舊夢</t>
        </is>
      </c>
      <c r="F3790" s="9" t="inlineStr">
        <is>
          <t>「物」換星移四十載 物理系校友回娘家重溫舊夢
http://www.ncu.edu.tw/campus/article/1616</t>
        </is>
      </c>
      <c r="G3790" s="7" t="inlineStr">
        <is>
          <t>http://www.ncu.edu.tw/campus/article/1616</t>
        </is>
      </c>
      <c r="H3790" s="7" t="inlineStr">
        <is>
          <t>http://www.ncu.edu.tw/campus/article/1616</t>
        </is>
      </c>
      <c r="I3790" s="7" t="n"/>
      <c r="J3790" s="7" t="n"/>
      <c r="K3790" s="7" t="n"/>
      <c r="L3790" s="7" t="n"/>
      <c r="M3790" s="7" t="inlineStr">
        <is>
          <t>https://www.phy.ncu.edu.tw/news/%e3%80%8c%e7%89%a9%e3%80%8d%e6%8f%9b%e6%98%9f%e7%a7%bb%e5%9b%9b%e5%8d%81%e8%bc%89%e3%80%80%e7%89%a9%e7%90%86%e7%b3%bb%e6%a0%a1%e5%8f%8b%e5%9b%9e%e5%a8%98%e5%ae%b6%e9%87%8d%e6%ba%ab%e8%88%8a%e5%a4%a2/</t>
        </is>
      </c>
      <c r="N3790" s="7" t="inlineStr">
        <is>
          <t>許慧君</t>
        </is>
      </c>
    </row>
    <row r="3791" ht="131" customHeight="1">
      <c r="A3791" s="7">
        <f>TRUE()</f>
        <v/>
      </c>
      <c r="B3791" s="7" t="inlineStr">
        <is>
          <t>演講</t>
        </is>
      </c>
      <c r="C3791" s="7" t="n"/>
      <c r="D3791" s="14" t="n">
        <v>41969</v>
      </c>
      <c r="E3791" s="7" t="inlineStr">
        <is>
          <t>Colloquium20141202-Unveiling Emergent Phenomena at Oxide Interfaces by Atom-by-Atom Spectroscopy</t>
        </is>
      </c>
      <c r="F3791" s="9" t="inlineStr">
        <is>
          <t>Colloquium
Department of Physics, NCU
Unveiling Emergent Phenomena at Oxide Interfaces by Atom-by-Atom Spectroscopy
Speaker
Prof. Ming-Wen Chu (朱明文)
Center for Condensed Matter Sciences, National Taiwan University
Date 2014.12.2(Tue)
Time 14:00
Place S4-625
「歡迎大學部同學參加，可獲得中大護照認證2小時」</t>
        </is>
      </c>
      <c r="G3791" s="7" t="n"/>
      <c r="H3791" s="7" t="n"/>
      <c r="I3791" s="7" t="n"/>
      <c r="J3791" s="7" t="n"/>
      <c r="K3791" s="7" t="n"/>
      <c r="L3791" s="7" t="n"/>
      <c r="M3791" s="7" t="inlineStr">
        <is>
          <t>https://www.phy.ncu.edu.tw/news/colloquium20141202-unveiling-emergent-phenomena-at-oxide-interfaces-by-atom-by-atom-spectroscopy/</t>
        </is>
      </c>
      <c r="N3791" s="7" t="inlineStr">
        <is>
          <t>許慧君</t>
        </is>
      </c>
    </row>
    <row r="3792" ht="409.6" customHeight="1">
      <c r="A3792" s="7">
        <f>TRUE()</f>
        <v/>
      </c>
      <c r="B3792" s="7" t="inlineStr">
        <is>
          <t>研討會</t>
        </is>
      </c>
      <c r="C3792" s="7" t="n"/>
      <c r="D3792" s="14" t="n">
        <v>41968</v>
      </c>
      <c r="E3792" s="7" t="inlineStr">
        <is>
          <t>20141126-Mini workshop of soft matter and biophysics</t>
        </is>
      </c>
      <c r="F3792" s="9" t="inlineStr">
        <is>
          <t>Mini workshop of soft matter and biophysics
Date：2014/11/26 ( Wed )
Place：國立中央大學健雄館六樓625室
**當天現場報名簽到，會提供午餐**
Introduction：
This one-day workshop will discuss current important research topics on soft matter systems and biophysics. Especially active matter, bacterial motility, chemotaxis, tissue dynamics, etc.
Program：
09:00-09:10   Opening
09:10-09:50   Harmut Loewen (Duesseldorf)
Nonequilibrium statistical physics of self-propelled colloids
09:50-10:20   Tea break
10:20-11:00   Lin I 伊林 (Natl Central Univ)
Bacterial turbulence reduction by coupled passive particles
11:00-11:40   HK Tsao 曹恆光 (Natl Central Univ)
Entropy-Driven Clustering and Separation of Nanoparticles:Depletion Attraction
11:40-12:20   HR Jiang 江宏仁 (Natl Taiwan Univ)
Optically Driven Fluid Flow by PEG Thermophoretic Drifting
12:20-14:00   Lunch
14:00-14:40   Tatsuo Shibata (RIKEN)
Spatiotemporal dynamics of intracellular signaling process for eukaryotic chemotaxis
14:40-15:20   CJ Lo 羅健榮 (Natl Central Univ)
Dynamics and self-assembly of Bacterial Flagellar Motors
1520-15:50   Tea break
15:50-16:30   PL Chen 陳培亮 (Natl Central Univ)
Tumbling under Shear in low Reynolds Number Fluids, e.g., Micrometer Scale in Water
16:30-17:10   KH Lin 林耿慧 (Academia Sinica)
Taking cell culture to the third dimensionality by negatively curved substrate
17:10-20:00   Dinner ( ONLY for speakers and local professors)
Sponsor：National Center for Theoretical Sciences
Contact：Ms. Meirue Shih
Tel：03-5731265
Email：mrshi@phys.cts.nthu.edu.tw</t>
        </is>
      </c>
      <c r="G3792" s="7" t="inlineStr">
        <is>
          <t>mrshi@phys.cts.nthu.edu.tw</t>
        </is>
      </c>
      <c r="H3792" s="7" t="inlineStr">
        <is>
          <t>mailto:mrshi@phys.cts.nthu.edu.tw</t>
        </is>
      </c>
      <c r="I3792" s="7" t="n"/>
      <c r="J3792" s="7" t="n"/>
      <c r="K3792" s="7" t="n"/>
      <c r="L3792" s="7" t="n"/>
      <c r="M3792" s="7" t="inlineStr">
        <is>
          <t>https://www.phy.ncu.edu.tw/news/20141126-mini-workshop-of-soft-matter-and-biophysics/</t>
        </is>
      </c>
      <c r="N3792" s="7" t="inlineStr">
        <is>
          <t>許慧君</t>
        </is>
      </c>
    </row>
    <row r="3793" ht="285" customHeight="1">
      <c r="A3793" s="7">
        <f>TRUE()</f>
        <v/>
      </c>
      <c r="B3793" s="7" t="inlineStr">
        <is>
          <t>演講</t>
        </is>
      </c>
      <c r="C3793" s="7" t="n"/>
      <c r="D3793" s="14" t="n">
        <v>41961</v>
      </c>
      <c r="E3793" s="7" t="inlineStr">
        <is>
          <t>Colloquium20141125-Physics of active matter</t>
        </is>
      </c>
      <c r="F3793" s="9" t="inlineStr">
        <is>
          <t>Colloquium
Department of Physics, NCU
Physics of active matter
Speaker
Prof. H. Hartmut Löwen
Institut für Theoretische Physik II - Soft Matter Heinrich-Heine-Universität Düsseldorf, Germany
Date 2014.11.25(Tue)
Time 14:00
Place S4-625
「歡迎大學部同學參加，可獲得中大護照認證2小時」
Abstract: Ordinary materials are "passive" in the sense that their constituents are typically made by inert particles which are subjected to thermal fluctuations, internal interactions and external fields but do not move on their own. Living systems, like schools of fish, swarms of birds, pedestrians and swimming microbes are called "active matter" since they are composed of self-propelled constituents. Active matter is intrinsically in nonequilibrium and exhibits a plethora of novel phenomena as revealed by a recent combined effort of statistical theory, hydrodynamics and real-space experiments. The colloquium talk provides an introduction into the physics of active matter focussing on biological and artificial microswimmers as key examples of active soft matter. A number of single-particle and collective phenomena in active matter will be addressed. In detail, we shall discuss turbulent states and their ability to steer the transport of shuttles as well as kinetic phase separation in active systems.</t>
        </is>
      </c>
      <c r="G3793" s="7" t="n"/>
      <c r="H3793" s="7" t="n"/>
      <c r="I3793" s="7" t="n"/>
      <c r="J3793" s="7" t="n"/>
      <c r="K3793" s="7" t="n"/>
      <c r="L3793" s="7" t="n"/>
      <c r="M3793" s="7" t="inlineStr">
        <is>
          <t>https://www.phy.ncu.edu.tw/news/colloquium20141125-physics-of-active-matter/</t>
        </is>
      </c>
      <c r="N3793" s="7" t="inlineStr">
        <is>
          <t>許慧君</t>
        </is>
      </c>
    </row>
    <row r="3794" ht="131" customHeight="1">
      <c r="A3794" s="7">
        <f>TRUE()</f>
        <v/>
      </c>
      <c r="B3794" s="7" t="inlineStr">
        <is>
          <t>其他</t>
        </is>
      </c>
      <c r="C3794" s="7" t="n"/>
      <c r="D3794" s="14" t="n">
        <v>41961</v>
      </c>
      <c r="E3794" s="7" t="inlineStr">
        <is>
          <t>七樓717讀書室暫停開放 11/26(三)1000-1200</t>
        </is>
      </c>
      <c r="F3794" s="9" t="inlineStr">
        <is>
          <t>物理系公告
七樓717讀書室暫停開放
11/26(三)1000-1200
717讀書室暫停開放
 公共讀書區
 研究生公共座位1-4號
 書櫃沙發區
請勿堆放私人物品，否則一律清除丟棄，謝謝合作
 前次清理之物品放置於白板下方桌上，請盡速領取。
 請多加利用儲物櫃存放私人物品!</t>
        </is>
      </c>
      <c r="G3794" s="7" t="n"/>
      <c r="H3794" s="7" t="n"/>
      <c r="I3794" s="7" t="n"/>
      <c r="J3794" s="7" t="n"/>
      <c r="K3794" s="7" t="n"/>
      <c r="L3794" s="7" t="n"/>
      <c r="M3794" s="7" t="inlineStr">
        <is>
          <t>https://www.phy.ncu.edu.tw/news/%e4%b8%83%e6%a8%93717%e8%ae%80%e6%9b%b8%e5%ae%a4%e6%9a%ab%e5%81%9c%e9%96%8b%e6%94%be-1126%e4%b8%891000-1200/</t>
        </is>
      </c>
      <c r="N3794" s="7" t="inlineStr">
        <is>
          <t>許慧君</t>
        </is>
      </c>
    </row>
    <row r="3795" ht="131" customHeight="1">
      <c r="A3795" s="7">
        <f>TRUE()</f>
        <v/>
      </c>
      <c r="B3795" s="7" t="inlineStr">
        <is>
          <t>演講</t>
        </is>
      </c>
      <c r="C3795" s="7" t="n"/>
      <c r="D3795" s="14" t="n">
        <v>41956</v>
      </c>
      <c r="E3795" s="7" t="inlineStr">
        <is>
          <t>半導體產業簡介暨如何順利從校園跨入職場</t>
        </is>
      </c>
      <c r="F3795" s="9" t="inlineStr">
        <is>
          <t>想知道半導體最新產業趨勢?
想知道晶圓代工的產業特性?
想知道如何銜接校園知識與業界實務, 順利跨入職場?
想知道自身領域優勢何在, 如何選擇產業別與公司別?
想知道HR如何篩選履歷?
想知道如何從茫茫人海中脫穎而出?
教你如何與最新產業趨勢連結成功從校園跨入職場！
【演講者】:聯電招募部 部經理 Jeff
【地點】 中央大學物理系 S4 – 625
【時間】 12/02(二) 10:00 ~ 12:00</t>
        </is>
      </c>
      <c r="G3795" s="7" t="n"/>
      <c r="H3795" s="7" t="n"/>
      <c r="I3795" s="7" t="n"/>
      <c r="J3795" s="7" t="n"/>
      <c r="K3795" s="7" t="n"/>
      <c r="L3795" s="7" t="n"/>
      <c r="M3795" s="7" t="inlineStr">
        <is>
          <t>https://www.phy.ncu.edu.tw/news/%e5%8d%8a%e5%b0%8e%e9%ab%94%e7%94%a2%e6%a5%ad%e7%b0%a1%e4%bb%8b%e6%9a%a8%e5%a6%82%e4%bd%95%e9%a0%86%e5%88%a9%e5%be%9e%e6%a0%a1%e5%9c%92%e8%b7%a8%e5%85%a5%e8%81%b7%e5%a0%b4/</t>
        </is>
      </c>
      <c r="N3795" s="7" t="inlineStr">
        <is>
          <t>劉怡貞</t>
        </is>
      </c>
    </row>
    <row r="3796" ht="118" customHeight="1">
      <c r="A3796" s="7">
        <f>TRUE()</f>
        <v/>
      </c>
      <c r="B3796" s="7" t="inlineStr">
        <is>
          <t>其他</t>
        </is>
      </c>
      <c r="C3796" s="7" t="n"/>
      <c r="D3796" s="14" t="n">
        <v>41956</v>
      </c>
      <c r="E3796" s="7" t="inlineStr">
        <is>
          <t>碩一國文、英文能力鑑定考試—成績單</t>
        </is>
      </c>
      <c r="F3796" s="9" t="inlineStr">
        <is>
          <t>碩一國文、英文能力鑑定考試—成績單
已於11/11(二)下午專題演講課前交由班代分發
尚未領取者請盡速至物理系辦領取
成績單上第一個分數為國文分數、第二個為英文分數
國文分數未達75分及缺考者
英文分數未達34分及缺考者
系辦將會通知指導教授進行輔導自學
有需申請成績複查者
請於11/20前至物理系辦填寫申請表</t>
        </is>
      </c>
      <c r="G3796" s="7" t="n"/>
      <c r="H3796" s="7" t="n"/>
      <c r="I3796" s="7" t="n"/>
      <c r="J3796" s="7" t="n"/>
      <c r="K3796" s="7" t="n"/>
      <c r="L3796" s="7" t="n"/>
      <c r="M3796" s="7" t="inlineStr">
        <is>
          <t>https://www.phy.ncu.edu.tw/news/%e7%a2%a9%e4%b8%80%e5%9c%8b%e6%96%87%e3%80%81%e8%8b%b1%e6%96%87%e8%83%bd%e5%8a%9b%e9%91%91%e5%ae%9a%e8%80%83%e8%a9%a6-%e6%88%90%e7%b8%be%e5%96%ae/</t>
        </is>
      </c>
      <c r="N3796" s="7" t="inlineStr">
        <is>
          <t>許慧君</t>
        </is>
      </c>
    </row>
    <row r="3797">
      <c r="A3797" s="7">
        <f>TRUE()</f>
        <v/>
      </c>
      <c r="B3797" s="7" t="inlineStr">
        <is>
          <t>招生</t>
        </is>
      </c>
      <c r="C3797" s="7" t="n"/>
      <c r="D3797" s="14" t="n">
        <v>41954</v>
      </c>
      <c r="E3797" s="7" t="inlineStr">
        <is>
          <t>104學年度碩士班考試入學招生簡章</t>
        </is>
      </c>
      <c r="F3797" s="7" t="inlineStr">
        <is>
          <t>104學年度碩士班考試入學招生簡章</t>
        </is>
      </c>
      <c r="G3797" s="7" t="inlineStr">
        <is>
          <t>104學年度碩士班考試入學招生簡章</t>
        </is>
      </c>
      <c r="H3797" s="7" t="inlineStr">
        <is>
          <t>http://pdc.adm.ncu.edu.tw/Admission/%E5%90%84%E9%A0%85%E6%8B%9B%E7%94%9F/%E7%A2%A9%E5%A3%AB%E7%8F%AD%E8%80%83%E8%A9%A6/104/</t>
        </is>
      </c>
      <c r="I3797" s="7" t="n"/>
      <c r="J3797" s="7" t="n"/>
      <c r="K3797" s="7" t="n"/>
      <c r="L3797" s="7" t="n"/>
      <c r="M3797" s="7" t="inlineStr">
        <is>
          <t>https://www.phy.ncu.edu.tw/news/104%e5%ad%b8%e5%b9%b4%e5%ba%a6%e7%a2%a9%e5%a3%ab%e7%8f%ad%e8%80%83%e8%a9%a6%e5%85%a5%e5%ad%b8%e6%8b%9b%e7%94%9f%e7%b0%a1%e7%ab%a0/</t>
        </is>
      </c>
      <c r="N3797" s="7" t="inlineStr">
        <is>
          <t>許慧君</t>
        </is>
      </c>
    </row>
    <row r="3798" ht="409.6" customHeight="1">
      <c r="A3798" s="7">
        <f>TRUE()</f>
        <v/>
      </c>
      <c r="B3798" s="7" t="inlineStr">
        <is>
          <t>演講</t>
        </is>
      </c>
      <c r="C3798" s="7" t="n"/>
      <c r="D3798" s="14" t="n">
        <v>41954</v>
      </c>
      <c r="E3798" s="7" t="inlineStr">
        <is>
          <t>Colloquium20141118-2D materials: from electron microscope’s point of view</t>
        </is>
      </c>
      <c r="F3798" s="9" t="inlineStr">
        <is>
          <t>Colloquium
Department of Physics, NCU
2D materials: from electron microscope’s point of view
Speaker
Dr. Yung-Chang Lin
National Institute of Advanced Industrial Science and Technology (AIST), Japan
Date 2014.11.18(Tue)
Time 14:00
Place S4-625
「歡迎大學部同學參加，可獲得中大護照認證2小時」
The scanning transmission electron microscope (STEM) is an extremely powerful tool for the characterization of nanostructures, providing structure information at atomic precision, the single-elemental composition and electronic configuration at ultimate sensitivity. In the recent ten years, two-dimensional (2D) materials began to isolate from bulk crystals and present wide variety of properties including, for example, zero-gap semiconducting graphene, the insulating h-BN, direct band gap semiconductor MoS2, WS2, and superconducting NbS2, TaS2.
In this talk, we will present our recent findings on the use of in situ STEM to record the dynamics of structure transformation [1], defect migration [2,3], phase transition [4], and recrystallization [5] in 2D materials such as graphene, h-BN, and transition metal dichalcogenides. We also demonstrate the utmost sensitive electron energy loss spectroscopy studies on specific edge structures [6], dopant atoms and point defects in 2D materials [7].
References:
[1] Y. C. Lin, T. Björkman, H. P. Komsa, F. S. Huang, C. H. Yeh, K. H. Lin, J. Jadczak, Y. S. Huang, P. W. Chiu, A. V. Krasheninnikov, and K. Suenaga, “Rotational defects in two-dimensional transition metal dichalcogenides: a new class of point defect governed by crystal symmetry”, submitted, (2014).
[2] Y. C. Lin, D. O. Dumcenco, H. P. Komsa, Y. Niimi, A. V. Krasheninnikov, Y. S. Huang, and K. Suenaga, “Properties of individual dopant atoms in single-layer MoS2: atomic structure, migration, and enhanced reactivity”, Adv. Mater. 26, 2857-2861 (2014).
[3] O. Cretu, Y. C. Lin, and K. Suenaga, “Evidence for active atomic defects in monolayer hexagonal boron nitride: A new mechanism of plasticity in two-dimensional materials”, Nano Lett. 14, 1064-1068 (2014).
[4] Y. C. Lin, D. O. Dumcenco, Y. S. Huang, and K. Suenaga, “Atomic mechanism of the semiconducting-to-metallic phase transition in single-layered MoS2”, Nat. Nanotech. 9, 391-396 (2014).
[5] Z. Liu, Y. C. Lin, C. C. Lu, C. H. Yeh, P. W. Chiu, S. Iijima, and K. Suenaga, “In situ observation of step-edge in-plane growth of graphene in a STEM”, Nat. Comm. 5, 4055 (2014).
[6] J. Warner, Y. C. Lin, K. He, M. Koshino, and K. Suenaga, “Atomic level spatial variations of energy states along graphene edges”, Nano Lett. DOI: 10.1021/nl5023095 (2014).
[7] J. Warner, Y. C. Lin, K. He, M. Koshino, and K. Suenaga, “Stability and spectroscopy of single nitrogen dopants in graphene at elevated temperatures”, ACS Nano in press, (2014).</t>
        </is>
      </c>
      <c r="G3798" s="7" t="n"/>
      <c r="H3798" s="7" t="n"/>
      <c r="I3798" s="7" t="n"/>
      <c r="J3798" s="7" t="n"/>
      <c r="K3798" s="7" t="n"/>
      <c r="L3798" s="7" t="n"/>
      <c r="M3798" s="7" t="inlineStr">
        <is>
          <t>https://www.phy.ncu.edu.tw/news/colloquium20141118-2d-materials-from-electron-microscopes-point-of-view/</t>
        </is>
      </c>
      <c r="N3798" s="7" t="inlineStr">
        <is>
          <t>許慧君</t>
        </is>
      </c>
    </row>
    <row r="3799" ht="105" customHeight="1">
      <c r="A3799" s="7">
        <f>TRUE()</f>
        <v/>
      </c>
      <c r="B3799" s="7" t="inlineStr">
        <is>
          <t>其他</t>
        </is>
      </c>
      <c r="C3799" s="7" t="n"/>
      <c r="D3799" s="14" t="n">
        <v>41953</v>
      </c>
      <c r="E3799" s="7" t="inlineStr">
        <is>
          <t>中央大學企業參訪開始報名</t>
        </is>
      </c>
      <c r="F3799" s="9" t="inlineStr">
        <is>
          <t>中央大學職涯發展中心將於11月起辦理5場企業參訪，歡迎您報名參加，透過實地至企業參訪，可增進同學對企業實務的基本認識，掌握產業脈動及發展趨勢，提供同學與企業界職場生活及工作經驗之分享交流，與面對面雙向溝通的互動機會。
報名請上職涯發展中心活動報名系統：http://careercenter.ncu.edu.tw/activity/
​Best,
中央大學 學務處 職涯發展中心
http://careercenter.ncu.edu.tw/
https://www.facebook.com/ncucc</t>
        </is>
      </c>
      <c r="G3799" s="7" t="inlineStr">
        <is>
          <t>http://careercenter.ncu.edu.tw/activity/</t>
        </is>
      </c>
      <c r="H3799" s="7" t="inlineStr">
        <is>
          <t>http://careercenter.ncu.edu.tw/activity/</t>
        </is>
      </c>
      <c r="I3799" s="7" t="inlineStr">
        <is>
          <t>http://www.phy.ncu.edu.tw/wp-content/uploads/2014/11/國立中央大學1</t>
        </is>
      </c>
      <c r="J3799" s="7" t="inlineStr">
        <is>
          <t>http://www.phy.ncu.edu.tw/wp-content/uploads/2014/11/國立中央大學103年企業參訪.png</t>
        </is>
      </c>
      <c r="K3799" s="7" t="inlineStr">
        <is>
          <t>http://careercenter.ncu.edu.tw/</t>
        </is>
      </c>
      <c r="L3799" s="7" t="inlineStr">
        <is>
          <t>http://careercenter.ncu.edu.tw/</t>
        </is>
      </c>
      <c r="M3799" s="7" t="inlineStr">
        <is>
          <t>https://www.phy.ncu.edu.tw/news/%e4%b8%ad%e5%a4%ae%e5%a4%a7%e5%ad%b8%e4%bc%81%e6%a5%ad%e5%8f%83%e8%a8%aa%e9%96%8b%e5%a7%8b%e5%a0%b1%e5%90%8d/</t>
        </is>
      </c>
      <c r="N3799" s="7" t="inlineStr">
        <is>
          <t>劉怡貞</t>
        </is>
      </c>
    </row>
    <row r="3800" ht="92" customHeight="1">
      <c r="A3800" s="7">
        <f>TRUE()</f>
        <v/>
      </c>
      <c r="B3800" s="7" t="inlineStr">
        <is>
          <t>其他</t>
        </is>
      </c>
      <c r="C3800" s="7" t="n"/>
      <c r="D3800" s="14" t="n">
        <v>41950</v>
      </c>
      <c r="E3800" s="7" t="inlineStr">
        <is>
          <t>七樓717讀書室暫停開放1031112</t>
        </is>
      </c>
      <c r="F3800" s="9" t="inlineStr">
        <is>
          <t>七樓717讀書室暫停開放
11/12(三)1000-1200
717讀書室暫停開放
研究生座位＆儲物櫃以外之所有空間
請勿堆放私人物品
否則一律清除丟棄
謝謝合作</t>
        </is>
      </c>
      <c r="G3800" s="7" t="n"/>
      <c r="H3800" s="7" t="n"/>
      <c r="I3800" s="7" t="n"/>
      <c r="J3800" s="7" t="n"/>
      <c r="K3800" s="7" t="n"/>
      <c r="L3800" s="7" t="n"/>
      <c r="M3800" s="7" t="inlineStr">
        <is>
          <t>https://www.phy.ncu.edu.tw/news/%e4%b8%83%e6%a8%93717%e8%ae%80%e6%9b%b8%e5%ae%a4%e6%9a%ab%e5%81%9c%e9%96%8b%e6%94%be1031112/</t>
        </is>
      </c>
      <c r="N3800" s="7" t="inlineStr">
        <is>
          <t>許慧君</t>
        </is>
      </c>
    </row>
    <row r="3801" ht="40" customHeight="1">
      <c r="A3801" s="7">
        <f>TRUE()</f>
        <v/>
      </c>
      <c r="B3801" s="7" t="inlineStr">
        <is>
          <t>招生</t>
        </is>
      </c>
      <c r="C3801" s="7" t="n"/>
      <c r="D3801" s="14" t="n">
        <v>41949</v>
      </c>
      <c r="E3801" s="7" t="inlineStr">
        <is>
          <t>104學年度研究所甄試-生物物理碩士班-可參加複試名單與複試時間表</t>
        </is>
      </c>
      <c r="F3801" s="9" t="inlineStr">
        <is>
          <t>可參加複試名單詳104生物物理碩士班甄試複試報到時間表
複試方式與注意事項請看104生物物理碩士班甄試初審結果通知函
複試通知函與成績單紙本已於11/6以限時掛號郵寄至通訊地址</t>
        </is>
      </c>
      <c r="G3801" s="7" t="inlineStr">
        <is>
          <t>104生物物理碩士班甄試複試報到時間表</t>
        </is>
      </c>
      <c r="H3801" s="7" t="inlineStr">
        <is>
          <t>http://www.phy.ncu.edu.tw/wp-content/uploads/2014/11/104碩甄複試時間表-生物物理碩士班.pdf</t>
        </is>
      </c>
      <c r="I3801" s="7" t="inlineStr">
        <is>
          <t>104生物物理碩士班甄試初審結果通知函</t>
        </is>
      </c>
      <c r="J3801" s="7" t="inlineStr">
        <is>
          <t>http://www.phy.ncu.edu.tw/wp-content/uploads/2014/11/104甄試初審通知-生物物理碩士班-初審通過.pdf</t>
        </is>
      </c>
      <c r="K3801" s="7" t="n"/>
      <c r="L3801" s="7" t="n"/>
      <c r="M3801" s="7" t="inlineStr">
        <is>
          <t>https://www.phy.ncu.edu.tw/news/104%e5%ad%b8%e5%b9%b4%e5%ba%a6%e7%a0%94%e7%a9%b6%e6%89%80%e7%94%84%e8%a9%a6-%e7%94%9f%e7%89%a9%e7%89%a9%e7%90%86%e7%a2%a9%e5%a3%ab%e7%8f%ad-%e5%8f%af%e5%8f%83%e5%8a%a0%e8%a4%87%e8%a9%a6%e5%90%8d/</t>
        </is>
      </c>
      <c r="N3801" s="7" t="inlineStr">
        <is>
          <t>許慧君</t>
        </is>
      </c>
    </row>
    <row r="3802" ht="40" customHeight="1">
      <c r="A3802" s="7">
        <f>TRUE()</f>
        <v/>
      </c>
      <c r="B3802" s="7" t="inlineStr">
        <is>
          <t>招生</t>
        </is>
      </c>
      <c r="C3802" s="7" t="n"/>
      <c r="D3802" s="14" t="n">
        <v>41949</v>
      </c>
      <c r="E3802" s="7" t="inlineStr">
        <is>
          <t>104學年度研究所甄試-物理系碩士班-可參加複試名單與複試時間表</t>
        </is>
      </c>
      <c r="F3802" s="9" t="inlineStr">
        <is>
          <t>可參加複試名單詳104碩士班甄試複試報到時間表
複試方式與注意事項請看104碩士班甄試初審結果通知函
複試通知函與成績單紙本已於11/6以限時掛號郵寄至通訊地址</t>
        </is>
      </c>
      <c r="G3802" s="7" t="inlineStr">
        <is>
          <t>104碩士班甄試複試報到時間表</t>
        </is>
      </c>
      <c r="H3802" s="7" t="inlineStr">
        <is>
          <t>http://www.phy.ncu.edu.tw/wp-content/uploads/2014/11/104碩甄複試報到時間表-物理系碩士班.pdf</t>
        </is>
      </c>
      <c r="I3802" s="7" t="inlineStr">
        <is>
          <t>104碩士班甄試初審結果通知函</t>
        </is>
      </c>
      <c r="J3802" s="7" t="inlineStr">
        <is>
          <t>http://www.phy.ncu.edu.tw/wp-content/uploads/2014/11/104甄試初審通知-物理系碩士班-初審通過.pdf</t>
        </is>
      </c>
      <c r="K3802" s="7" t="n"/>
      <c r="L3802" s="7" t="n"/>
      <c r="M3802" s="7" t="inlineStr">
        <is>
          <t>https://www.phy.ncu.edu.tw/news/104%e5%ad%b8%e5%b9%b4%e5%ba%a6%e7%a0%94%e7%a9%b6%e6%89%80%e7%94%84%e8%a9%a6-%e7%89%a9%e7%90%86%e7%b3%bb%e7%a2%a9%e5%a3%ab%e7%8f%ad-%e5%8f%af%e5%8f%83%e5%8a%a0%e8%a4%87%e8%a9%a6%e5%90%8d%e5%96%ae/</t>
        </is>
      </c>
      <c r="N3802" s="7" t="inlineStr">
        <is>
          <t>許慧君</t>
        </is>
      </c>
    </row>
    <row r="3803" ht="273" customHeight="1">
      <c r="A3803" s="7">
        <f>TRUE()</f>
        <v/>
      </c>
      <c r="B3803" s="7" t="inlineStr">
        <is>
          <t>招生</t>
        </is>
      </c>
      <c r="C3803" s="7" t="n"/>
      <c r="D3803" s="14" t="n">
        <v>41949</v>
      </c>
      <c r="E3803" s="7" t="inlineStr">
        <is>
          <t>104學年度研究所甄試-物理系碩士班-直接錄取名單</t>
        </is>
      </c>
      <c r="F3803" s="9" t="inlineStr">
        <is>
          <t>初試成績特優考生
直接錄取
不須參加複試
依准考證號碼排序
准考證號    姓名
108010004  林敬元
108010006  王浩臣
108010011  黃烱焜
108010015  饒高聖
108010016  吳冠融
108010017  陳毅
108010018  江冠勳
108010021  李侑穎
108010024  楊雅博
108010036  吳冠廷
108010037  程懋婷
研究所說明會（自由參加）
地點：健雄館（科學四館）六樓627室
時間：11/14(五)
第一場：09:30-10:00
第二場：14:00-14:30</t>
        </is>
      </c>
      <c r="G3803" s="7" t="n"/>
      <c r="H3803" s="7" t="n"/>
      <c r="I3803" s="7" t="n"/>
      <c r="J3803" s="7" t="n"/>
      <c r="K3803" s="7" t="n"/>
      <c r="L3803" s="7" t="n"/>
      <c r="M3803" s="7" t="inlineStr">
        <is>
          <t>https://www.phy.ncu.edu.tw/news/104%e5%ad%b8%e5%b9%b4%e5%ba%a6%e7%a0%94%e7%a9%b6%e6%89%80%e7%94%84%e8%a9%a6-%e7%89%a9%e7%90%86%e7%b3%bb%e7%a2%a9%e5%a3%ab%e7%8f%ad-%e7%9b%b4%e6%8e%a5%e9%8c%84%e5%8f%96%e5%90%8d%e5%96%ae/</t>
        </is>
      </c>
      <c r="N3803" s="7" t="inlineStr">
        <is>
          <t>許慧君</t>
        </is>
      </c>
    </row>
    <row r="3804">
      <c r="A3804" s="7">
        <f>TRUE()</f>
        <v/>
      </c>
      <c r="B3804" s="7" t="inlineStr">
        <is>
          <t>其他</t>
        </is>
      </c>
      <c r="C3804" s="7" t="n"/>
      <c r="D3804" s="14" t="n">
        <v>41948</v>
      </c>
      <c r="E3804" s="7" t="inlineStr">
        <is>
          <t>物理系通訊錄(分機)1031105更新</t>
        </is>
      </c>
      <c r="F3804" s="7" t="inlineStr">
        <is>
          <t>物理系通訊錄</t>
        </is>
      </c>
      <c r="G3804" s="7" t="inlineStr">
        <is>
          <t>物理系通訊錄</t>
        </is>
      </c>
      <c r="H3804" s="7" t="inlineStr">
        <is>
          <t>http://www.phy.ncu.edu.tw/wp-content/uploads/2014/11/物理系通訊錄3.pdf</t>
        </is>
      </c>
      <c r="I3804" s="7" t="n"/>
      <c r="J3804" s="7" t="n"/>
      <c r="K3804" s="7" t="n"/>
      <c r="L3804" s="7" t="n"/>
      <c r="M3804" s="7" t="inlineStr">
        <is>
          <t>https://www.phy.ncu.edu.tw/news/%e7%89%a9%e7%90%86%e7%b3%bb%e9%80%9a%e8%a8%8a%e9%8c%84%e5%88%86%e6%a9%9f1031105%e6%9b%b4%e6%96%b0/</t>
        </is>
      </c>
      <c r="N3804" s="7" t="inlineStr">
        <is>
          <t>許慧君</t>
        </is>
      </c>
    </row>
    <row r="3805" ht="261" customHeight="1">
      <c r="A3805" s="7">
        <f>TRUE()</f>
        <v/>
      </c>
      <c r="B3805" s="7" t="inlineStr">
        <is>
          <t>演講</t>
        </is>
      </c>
      <c r="C3805" s="7" t="n"/>
      <c r="D3805" s="14" t="n">
        <v>41948</v>
      </c>
      <c r="E3805" s="7" t="inlineStr">
        <is>
          <t>【學習系列講座】大學生的聰明閱讀技巧？~敬邀聰明的您限量入座~</t>
        </is>
      </c>
      <c r="F3805" s="9" t="inlineStr">
        <is>
          <t>【內容簡介】
面對文書資訊的充斥氾濫，閱讀力越強，越有能力蒐集、理解、判斷資訊，並運用資訊，因此廣義的閱讀力，
儼然成為您在職場與社會參與中，不容忽視的學習利器。
身處二十一世紀的知識叢林，閱讀力甚至已漸等同於個人的競爭力指標。
香港華人首富李嘉誠說:「在閱讀的過程中，我深深感受到知識改變命運。」。
的確，閱讀具有改變命運的神奇力量！
這次讓台灣大學閱讀指導大師符碧真教授，邀您一起來打造閱讀和學習的金鑰!!
本研習會除介紹有效閱讀的技巧和訣竅外，並將實際帶領大家運用所學進行演練，
最後更以前後施測方式，讓您體會不同閱讀策略所帶來的學習改變，
協助您建立符合個人的閱讀策略，內容精彩，不容錯過~
以下研習內容，並請代向貴系所師生週知，感謝您的參與及協助!!
【講題】學習系列講座:大學生的聰明閱讀技巧？
時間:103年11月12日(星期三)中午12:30-14:30
地點:游藝館國際會議廳
講者:台大師培中心符碧真教授
報名:http://pdc.adm.ncu.edu.tw/tldc/activities/1031/
聯絡:教務處教學發展中心(校內分機:57133)
備註:凡報名且參加者贈80元餐卷乙張及美味餐點乙份，並給予服務學習時數。
現場提問並有機會獲得學習相關贈書</t>
        </is>
      </c>
      <c r="G3805" s="7" t="n"/>
      <c r="H3805" s="7" t="n"/>
      <c r="I3805" s="7" t="n"/>
      <c r="J3805" s="7" t="n"/>
      <c r="K3805" s="7" t="n"/>
      <c r="L3805" s="7" t="n"/>
      <c r="M3805" s="7" t="inlineStr">
        <is>
          <t>https://www.phy.ncu.edu.tw/news/%e3%80%90%e5%ad%b8%e7%bf%92%e7%b3%bb%e5%88%97%e8%ac%9b%e5%ba%a7%e3%80%91%e5%a4%a7%e5%ad%b8%e7%94%9f%e7%9a%84%e8%81%b0%e6%98%8e%e9%96%b1%e8%ae%80%e6%8a%80%e5%b7%a7%ef%bc%9f%e6%95%ac%e9%82%80%e8%81%b0/</t>
        </is>
      </c>
      <c r="N3805" s="7" t="inlineStr">
        <is>
          <t>劉怡貞</t>
        </is>
      </c>
    </row>
    <row r="3806" ht="131" customHeight="1">
      <c r="A3806" s="7">
        <f>TRUE()</f>
        <v/>
      </c>
      <c r="B3806" s="7" t="inlineStr">
        <is>
          <t>演講</t>
        </is>
      </c>
      <c r="C3806" s="7" t="n"/>
      <c r="D3806" s="14" t="n">
        <v>41947</v>
      </c>
      <c r="E3806" s="7" t="inlineStr">
        <is>
          <t>Colloquium20141111-Search for the Dark Matter with the AMS experiment on the International Space Station</t>
        </is>
      </c>
      <c r="F3806" s="9" t="inlineStr">
        <is>
          <t>Colloquium
Department of Physics, NCU
Search for the Dark Matter with the AMS experiment on the International Space Station
Speaker
Prof. Yuan-Hann Chang (張元翰)
Dept. of Physics, NCU(中央大學物理系)
Date 2014.11.11(Tue)
Time 14:00
Place S4-625
「歡迎大學部同學參加，可獲得中大護照認證2小時」</t>
        </is>
      </c>
      <c r="G3806" s="7" t="n"/>
      <c r="H3806" s="7" t="n"/>
      <c r="I3806" s="7" t="n"/>
      <c r="J3806" s="7" t="n"/>
      <c r="K3806" s="7" t="n"/>
      <c r="L3806" s="7" t="n"/>
      <c r="M3806" s="7" t="inlineStr">
        <is>
          <t>https://www.phy.ncu.edu.tw/news/colloquium20141111-search-for-the-dark-matter-with-the-ams-experiment-on-the-international-space-station/</t>
        </is>
      </c>
      <c r="N3806" s="7" t="inlineStr">
        <is>
          <t>許慧君</t>
        </is>
      </c>
    </row>
    <row r="3807" ht="157" customHeight="1">
      <c r="A3807" s="7">
        <f>TRUE()</f>
        <v/>
      </c>
      <c r="B3807" s="7" t="inlineStr">
        <is>
          <t>其他</t>
        </is>
      </c>
      <c r="C3807" s="7" t="n"/>
      <c r="D3807" s="14" t="n">
        <v>41947</v>
      </c>
      <c r="E3807" s="7" t="inlineStr">
        <is>
          <t>MOOCs課程訊息</t>
        </is>
      </c>
      <c r="F3807" s="9" t="inlineStr">
        <is>
          <t>磨課師（MOOCs）課程，不受限於時、空間的優點，只要連上網路，任何時刻都可以開心學習！
嚴選３門MOOCs入門課程，加入馬上體驗！
普通化學 化學系廖康廩老師
http://goo.gl/3cVH1I
微積分拾級（11月17日開課）數學系單維彰老師
http://goo.gl/PxhtGN
演算法基礎與應用（12月1日開課）資工系江振瑞、蔡宗翰、張貴雲、鄭旭詠、何錦文、王家慶老師
http://goo.gl/WZnajm
NCUx 翱翔夢想雲端，翻轉學習熱情。
NCUx粉絲團 http://goo.gl/BPHCWa (歡迎按讚加入)</t>
        </is>
      </c>
      <c r="G3807" s="7" t="inlineStr">
        <is>
          <t>http://goo.gl/3cVH1I</t>
        </is>
      </c>
      <c r="H3807" s="7" t="inlineStr">
        <is>
          <t>http://goo.gl/3cVH1I</t>
        </is>
      </c>
      <c r="I3807" s="7" t="inlineStr">
        <is>
          <t>http://goo.gl/PxhtGN</t>
        </is>
      </c>
      <c r="J3807" s="7" t="inlineStr">
        <is>
          <t>http://goo.gl/PxhtGN</t>
        </is>
      </c>
      <c r="K3807" s="7" t="inlineStr">
        <is>
          <t>http://goo.gl/WZnajm</t>
        </is>
      </c>
      <c r="L3807" s="7" t="inlineStr">
        <is>
          <t>http://goo.gl/WZnajm</t>
        </is>
      </c>
      <c r="M3807" s="7" t="inlineStr">
        <is>
          <t>https://www.phy.ncu.edu.tw/news/moocs%e8%aa%b2%e7%a8%8b%e8%a8%8a%e6%81%af/</t>
        </is>
      </c>
      <c r="N3807" s="7" t="inlineStr">
        <is>
          <t>劉怡貞</t>
        </is>
      </c>
    </row>
    <row r="3808" ht="79" customHeight="1">
      <c r="A3808" s="7">
        <f>TRUE()</f>
        <v/>
      </c>
      <c r="B3808" s="7" t="inlineStr">
        <is>
          <t>其他</t>
        </is>
      </c>
      <c r="C3808" s="7" t="n"/>
      <c r="D3808" s="14" t="n">
        <v>41947</v>
      </c>
      <c r="E3808" s="7" t="inlineStr">
        <is>
          <t>103-2學生逕行修讀物理系博士學位申請公告</t>
        </is>
      </c>
      <c r="F3808" s="9" t="inlineStr">
        <is>
          <t>【學生逕行修讀物理系博士學位申請公告】
本次申請通過者為 103 學年度第2 學期（民國104 年2 月）入學
（申請104 學年度第1 學期入學者，申請時間為民國104 年4 月）
申請時間：即日起至民國103 年12 月12 日止
申請資格與相關文件詳附件說明
逕讀博士學位申請-103.11</t>
        </is>
      </c>
      <c r="G3808" s="7" t="inlineStr">
        <is>
          <t>逕讀博士學位申請-103.11</t>
        </is>
      </c>
      <c r="H3808" s="7" t="inlineStr">
        <is>
          <t>http://www.phy.ncu.edu.tw/wp-content/uploads/2014/11/逕讀博士學位申請-103.11.pdf</t>
        </is>
      </c>
      <c r="I3808" s="7" t="n"/>
      <c r="J3808" s="7" t="n"/>
      <c r="K3808" s="7" t="n"/>
      <c r="L3808" s="7" t="n"/>
      <c r="M3808" s="7" t="inlineStr">
        <is>
          <t>https://www.phy.ncu.edu.tw/news/103-2%e5%ad%b8%e7%94%9f%e9%80%95%ef%a8%88%e4%bf%ae%ef%a5%9a%e7%89%a9%ef%a7%a4%e7%b3%bb%e5%8d%9a%e5%a3%ab%e5%ad%b8%e4%bd%8d%e7%94%b3%e8%ab%8b%e5%85%ac%e5%91%8a/</t>
        </is>
      </c>
      <c r="N3808" s="7" t="inlineStr">
        <is>
          <t>許慧君</t>
        </is>
      </c>
    </row>
    <row r="3809" ht="40" customHeight="1">
      <c r="A3809" s="7">
        <f>TRUE()</f>
        <v/>
      </c>
      <c r="B3809" s="7" t="inlineStr">
        <is>
          <t>其他</t>
        </is>
      </c>
      <c r="C3809" s="7" t="n"/>
      <c r="D3809" s="14" t="n">
        <v>41943</v>
      </c>
      <c r="E3809" s="7" t="inlineStr">
        <is>
          <t>失物招領1031101</t>
        </is>
      </c>
      <c r="F3809" s="9" t="inlineStr">
        <is>
          <t>失物招領(103.11.01)
有遺失附件物品者，請儘速至物理系辦(S4-629)認領，未領取物品將於11.30清除。
失物招領1031101</t>
        </is>
      </c>
      <c r="G3809" s="7" t="inlineStr">
        <is>
          <t>失物招領1031101</t>
        </is>
      </c>
      <c r="H3809" s="7" t="inlineStr">
        <is>
          <t>http://www.phy.ncu.edu.tw/wp-content/uploads/2014/10/失物招領1031101.doc</t>
        </is>
      </c>
      <c r="I3809" s="7" t="n"/>
      <c r="J3809" s="7" t="n"/>
      <c r="K3809" s="7" t="n"/>
      <c r="L3809" s="7" t="n"/>
      <c r="M3809" s="7" t="inlineStr">
        <is>
          <t>https://www.phy.ncu.edu.tw/news/%e5%a4%b1%e7%89%a9%e6%8b%9b%e9%a0%981031101/</t>
        </is>
      </c>
      <c r="N3809" s="7" t="inlineStr">
        <is>
          <t>許慧君</t>
        </is>
      </c>
    </row>
    <row r="3810" ht="144" customHeight="1">
      <c r="A3810" s="7">
        <f>TRUE()</f>
        <v/>
      </c>
      <c r="B3810" s="7" t="inlineStr">
        <is>
          <t>演講</t>
        </is>
      </c>
      <c r="C3810" s="7" t="n"/>
      <c r="D3810" s="14" t="n">
        <v>41943</v>
      </c>
      <c r="E3810" s="7" t="inlineStr">
        <is>
          <t>Colloquium20141104-Irreversibility, violation of detailed balance and Einstein’s relation in non-equilibrium systems</t>
        </is>
      </c>
      <c r="F3810" s="9" t="inlineStr">
        <is>
          <t>Colloquium
Department of Physics, NCU
Irreversibility, violation of detailed balance and Einstein’s relation in non-equilibrium systems
Speaker
Prof. Pik-Yin Lai (黎璧賢)
Dept. of Physics, NCU(中央大學物理系)
Date 2014.11.04(Tue)
Time 14:00
Place S4-625
「歡迎大學部同學參加，可獲得中大護照認證2小時」</t>
        </is>
      </c>
      <c r="G3810" s="7" t="n"/>
      <c r="H3810" s="7" t="n"/>
      <c r="I3810" s="7" t="n"/>
      <c r="J3810" s="7" t="n"/>
      <c r="K3810" s="7" t="n"/>
      <c r="L3810" s="7" t="n"/>
      <c r="M3810" s="7" t="inlineStr">
        <is>
          <t>https://www.phy.ncu.edu.tw/news/colloquium20141104-irreversibility-violation-of-detailed-balance-and-einsteins-relation-in-non-equilibrium-systems/</t>
        </is>
      </c>
      <c r="N3810" s="7" t="inlineStr">
        <is>
          <t>許慧君</t>
        </is>
      </c>
    </row>
    <row r="3811" ht="222" customHeight="1">
      <c r="A3811" s="7">
        <f>TRUE()</f>
        <v/>
      </c>
      <c r="B3811" s="7" t="inlineStr">
        <is>
          <t>演講</t>
        </is>
      </c>
      <c r="C3811" s="7" t="n"/>
      <c r="D3811" s="14" t="n">
        <v>41940</v>
      </c>
      <c r="E3811" s="7" t="inlineStr">
        <is>
          <t>(取消)Colloquium20141104-Laser acceleration of charged particles in plasmas</t>
        </is>
      </c>
      <c r="F3811" s="9" t="inlineStr">
        <is>
          <t>Colloquium
Department of Physics, NCU
Laser acceleration of charged particles in plasmas
Speaker
Prof. Liu Chuan Sheng (劉全生)
Chao Kuang Piu College, University of Macau
Date 2014.11.04(Tue)
Time 14:00
Place S4-625
「歡迎大學部同學參加，可獲得中大護照認證2小時」
The physical processes of laser acceleration of charged particles in plasmas and their consequences and applications will be presented. I will first discuss electron acceleration by plasma waves generated by beat wave and Raman scattering and their effects on laser fusion. But the laser wake filed acceleration yielded Gev mono-energetic electrons with accelerating gradient of Gev/cm, making compact accelerator feasible. For proton acceleration, I will discuss Radiation Pressure Acceleration and Coulomb acceleration. The potential benefit of table top proton accelerator for cancer therapy will be discussed..</t>
        </is>
      </c>
      <c r="G3811" s="7" t="n"/>
      <c r="H3811" s="7" t="n"/>
      <c r="I3811" s="7" t="n"/>
      <c r="J3811" s="7" t="n"/>
      <c r="K3811" s="7" t="n"/>
      <c r="L3811" s="7" t="n"/>
      <c r="M3811" s="7" t="inlineStr">
        <is>
          <t>https://www.phy.ncu.edu.tw/news/colloquium20141104-laser-acceleration-of-charged-particles-in-plasmas/</t>
        </is>
      </c>
      <c r="N3811" s="7" t="inlineStr">
        <is>
          <t>許慧君</t>
        </is>
      </c>
    </row>
    <row r="3812" ht="92" customHeight="1">
      <c r="A3812" s="7">
        <f>TRUE()</f>
        <v/>
      </c>
      <c r="B3812" s="7" t="inlineStr">
        <is>
          <t>其他</t>
        </is>
      </c>
      <c r="C3812" s="7" t="n"/>
      <c r="D3812" s="14" t="n">
        <v>41936</v>
      </c>
      <c r="E3812" s="7" t="inlineStr">
        <is>
          <t>七樓717讀書室暫停開放</t>
        </is>
      </c>
      <c r="F3812" s="9" t="inlineStr">
        <is>
          <t>七樓717讀書室暫停開放
10/28(二)0900-1000
717讀書室暫停開放
研究生座位＆儲物櫃以外之所有空間
請勿堆放私人物品
否則一律清除丟棄
謝謝合作</t>
        </is>
      </c>
      <c r="G3812" s="7" t="n"/>
      <c r="H3812" s="7" t="n"/>
      <c r="I3812" s="7" t="n"/>
      <c r="J3812" s="7" t="n"/>
      <c r="K3812" s="7" t="n"/>
      <c r="L3812" s="7" t="n"/>
      <c r="M3812" s="7" t="inlineStr">
        <is>
          <t>https://www.phy.ncu.edu.tw/news/%e4%b8%83%e6%a8%93717%e8%ae%80%e6%9b%b8%e5%ae%a4%e6%9a%ab%e5%81%9c%e9%96%8b%e6%94%be/</t>
        </is>
      </c>
      <c r="N3812" s="7" t="inlineStr">
        <is>
          <t>許慧君</t>
        </is>
      </c>
    </row>
    <row r="3813" ht="131" customHeight="1">
      <c r="A3813" s="7">
        <f>TRUE()</f>
        <v/>
      </c>
      <c r="B3813" s="7" t="inlineStr">
        <is>
          <t>演講</t>
        </is>
      </c>
      <c r="C3813" s="7" t="n"/>
      <c r="D3813" s="14" t="n">
        <v>41934</v>
      </c>
      <c r="E3813" s="7" t="inlineStr">
        <is>
          <t>Colloquium20141028-Dielectric barrier discharge induced Saffman-Taylor-like instability</t>
        </is>
      </c>
      <c r="F3813" s="9" t="inlineStr">
        <is>
          <t>Colloquium
Department of Physics, NCU
Dielectric barrier discharge induced Saffman-Taylor-like instability
Speaker
Prof. Hong-Yu Chu (曲宏宇)
Dept. of Physics, National Chung Cheng University (中正大學物理系)
Date 2014.10.28(Tue)
Time 14:00
Place S4-625
「歡迎大學部同學參加，可獲得中大護照認證2小時」</t>
        </is>
      </c>
      <c r="G3813" s="7" t="n"/>
      <c r="H3813" s="7" t="n"/>
      <c r="I3813" s="7" t="n"/>
      <c r="J3813" s="7" t="n"/>
      <c r="K3813" s="7" t="n"/>
      <c r="L3813" s="7" t="n"/>
      <c r="M3813" s="7" t="inlineStr">
        <is>
          <t>https://www.phy.ncu.edu.tw/news/colloquium20141028-dielectric-barrier-discharge-induced-saffman-taylor-like-instability/</t>
        </is>
      </c>
      <c r="N3813" s="7" t="inlineStr">
        <is>
          <t>許慧君</t>
        </is>
      </c>
    </row>
    <row r="3814">
      <c r="A3814" s="7">
        <f>TRUE()</f>
        <v/>
      </c>
      <c r="B3814" s="7" t="inlineStr">
        <is>
          <t>其他</t>
        </is>
      </c>
      <c r="C3814" s="7" t="n"/>
      <c r="D3814" s="14" t="n">
        <v>41926</v>
      </c>
      <c r="E3814" s="7" t="inlineStr">
        <is>
          <t>103(一)學分費及就貸不足繳費期間 103.10.15~103.10.27</t>
        </is>
      </c>
      <c r="F3814" s="7" t="inlineStr">
        <is>
          <t>http://oga.ncu.edu.tw/ncuoga/cashier/newsform.php?id=13251</t>
        </is>
      </c>
      <c r="G3814" s="7" t="inlineStr">
        <is>
          <t>http://oga.ncu.edu.tw/ncuoga/cashier/newsform.php?id=13251</t>
        </is>
      </c>
      <c r="H3814" s="7" t="inlineStr">
        <is>
          <t>http://oga.ncu.edu.tw/ncuoga/cashier/newsform.php?id=13251</t>
        </is>
      </c>
      <c r="I3814" s="7" t="n"/>
      <c r="J3814" s="7" t="n"/>
      <c r="K3814" s="7" t="n"/>
      <c r="L3814" s="7" t="n"/>
      <c r="M3814" s="7" t="inlineStr">
        <is>
          <t>https://www.phy.ncu.edu.tw/news/103%e4%b8%80%e5%ad%b8%e5%88%86%e8%b2%bb%e5%8f%8a%e5%b0%b1%e8%b2%b8%e4%b8%8d%e8%b6%b3%e7%b9%b3%e8%b2%bb%e6%9c%9f%e9%96%93-103-10-15103-10-27/</t>
        </is>
      </c>
      <c r="N3814" s="7" t="inlineStr">
        <is>
          <t>許慧君</t>
        </is>
      </c>
    </row>
    <row r="3815">
      <c r="A3815" s="7">
        <f>TRUE()</f>
        <v/>
      </c>
      <c r="B3815" s="7" t="inlineStr">
        <is>
          <t>其他</t>
        </is>
      </c>
      <c r="C3815" s="7" t="n"/>
      <c r="D3815" s="14" t="n">
        <v>41925</v>
      </c>
      <c r="E3815" s="7" t="inlineStr">
        <is>
          <t>103 學年度第 1 學期頒發學位證書相關注意事項</t>
        </is>
      </c>
      <c r="F3815" s="7" t="inlineStr">
        <is>
          <t>http://pdc.adm.ncu.edu.tw/postM/post/reg/10311003_1.pdf</t>
        </is>
      </c>
      <c r="G3815" s="7" t="inlineStr">
        <is>
          <t>http://pdc.adm.ncu.edu.tw/postM/post/reg/10311003_1.pdf</t>
        </is>
      </c>
      <c r="H3815" s="7" t="inlineStr">
        <is>
          <t>http://pdc.adm.ncu.edu.tw/postM/post/reg/10311003_1.pdf</t>
        </is>
      </c>
      <c r="I3815" s="7" t="n"/>
      <c r="J3815" s="7" t="n"/>
      <c r="K3815" s="7" t="n"/>
      <c r="L3815" s="7" t="n"/>
      <c r="M3815" s="7" t="inlineStr">
        <is>
          <t>https://www.phy.ncu.edu.tw/news/103-%e5%ad%b8%e5%b9%b4%e5%ba%a6%e7%ac%ac-1-%e5%ad%b8%e6%9c%9f%e9%a0%92%e7%99%bc%e5%ad%b8%e4%bd%8d%e8%ad%89%e6%9b%b8%e7%9b%b8%e9%97%9c%e6%b3%a8%e6%84%8f%e4%ba%8b%e9%a0%85/</t>
        </is>
      </c>
      <c r="N3815" s="7" t="inlineStr">
        <is>
          <t>許慧君</t>
        </is>
      </c>
    </row>
    <row r="3816">
      <c r="A3816" s="7">
        <f>TRUE()</f>
        <v/>
      </c>
      <c r="B3816" s="7" t="inlineStr">
        <is>
          <t>其他</t>
        </is>
      </c>
      <c r="C3816" s="7" t="n"/>
      <c r="D3816" s="14" t="n">
        <v>41921</v>
      </c>
      <c r="E3816" s="7" t="inlineStr">
        <is>
          <t>2015物理年會</t>
        </is>
      </c>
      <c r="F3816" s="7" t="inlineStr">
        <is>
          <t>http://annualmeeting.psroc.org/site/Page.aspx?pid=901&amp;sid=1037&amp;lang=cht</t>
        </is>
      </c>
      <c r="G3816" s="7" t="inlineStr">
        <is>
          <t>http://annualmeeting.psroc.org/site/Page.aspx?pid=901&amp;sid=10</t>
        </is>
      </c>
      <c r="H3816" s="7" t="inlineStr">
        <is>
          <t>http://annualmeeting.psroc.org/site/Page.aspx?pid=901&amp;sid=1037&amp;lang=cht</t>
        </is>
      </c>
      <c r="I3816" s="7" t="n"/>
      <c r="J3816" s="7" t="n"/>
      <c r="K3816" s="7" t="n"/>
      <c r="L3816" s="7" t="n"/>
      <c r="M3816" s="7" t="inlineStr">
        <is>
          <t>https://www.phy.ncu.edu.tw/news/2015%e7%89%a9%e7%90%86%e5%b9%b4%e6%9c%83/</t>
        </is>
      </c>
      <c r="N3816" s="7" t="inlineStr">
        <is>
          <t>許慧君</t>
        </is>
      </c>
    </row>
    <row r="3817" ht="222" customHeight="1">
      <c r="A3817" s="7">
        <f>TRUE()</f>
        <v/>
      </c>
      <c r="B3817" s="7" t="inlineStr">
        <is>
          <t>其他</t>
        </is>
      </c>
      <c r="C3817" s="7" t="n"/>
      <c r="D3817" s="14" t="n">
        <v>41920</v>
      </c>
      <c r="E3817" s="7" t="inlineStr">
        <is>
          <t>2014理學院師生同仁歌唱暨表演賽---物理系初賽暨理學院觀賽報名</t>
        </is>
      </c>
      <c r="F3817" s="9" t="inlineStr">
        <is>
          <t>主旨：理學院擬於11/21（五）下午5:50，於大講堂辦理本院師生暨中大壢中歌唱表演賽，比賽分學生組與教職員組
受理報名：
有意參加者比賽者請於10/16(四)前 ; 觀賽者請於10/27(一)前
回復系辦劉小姐（或email:ncu5300@ncu.edu.tw）如下資訊
A.物理系初賽報名～
請回覆：姓名、年級、學號、手機、email、參賽歌曲/表演項目(或下載報名表直接繳至系辦或email回傳)
理學院訂於10/28星期二 下午6:00於本校KTV室(游藝館一樓)統一辦理初賽
B.報名觀賽～
請回覆：系級、學號、姓名
PS:報名觀賽者，憑餐卷用餐，沒有先行報名者可觀賞表演或比賽，但無法臨時供給晚餐。
第一名獎金新台幣三仟元、第二名獎金新台幣二仟伍佰元、第三名獎金新台幣二仟元、第四名獎金一仟伍佰元、第五名獎金一仟元、優勝數名，各500元;表演組項目不拘，將頒發特殊表演獎數名。
～歡迎大家踴躍參加～
20141008144112_1</t>
        </is>
      </c>
      <c r="G3817" s="7" t="inlineStr">
        <is>
          <t>20141008144112_1</t>
        </is>
      </c>
      <c r="H3817" s="7" t="inlineStr">
        <is>
          <t>http://www.phy.ncu.edu.tw/wp-content/uploads/2014/10/20141008144112_1.doc</t>
        </is>
      </c>
      <c r="I3817" s="7" t="n"/>
      <c r="J3817" s="7" t="n"/>
      <c r="K3817" s="7" t="n"/>
      <c r="L3817" s="7" t="n"/>
      <c r="M3817" s="7" t="inlineStr">
        <is>
          <t>https://www.phy.ncu.edu.tw/news/2014%e7%90%86%e5%ad%b8%e9%99%a2%e5%b8%ab%e7%94%9f%e5%90%8c%e4%bb%81%e6%ad%8c%e5%94%b1%e6%9a%a8%e8%a1%a8%e6%bc%94%e8%b3%bd-%e7%89%a9%e7%90%86%e7%b3%bb%e5%88%9d%e8%b3%bd%e6%9a%a8%e7%90%86%e5%ad%b8/</t>
        </is>
      </c>
      <c r="N3817" s="7" t="inlineStr">
        <is>
          <t>許慧君</t>
        </is>
      </c>
    </row>
    <row r="3818" ht="144" customHeight="1">
      <c r="A3818" s="7">
        <f>TRUE()</f>
        <v/>
      </c>
      <c r="B3818" s="7" t="inlineStr">
        <is>
          <t>其他</t>
        </is>
      </c>
      <c r="C3818" s="7" t="n"/>
      <c r="D3818" s="14" t="n">
        <v>41914</v>
      </c>
      <c r="E3818" s="7" t="inlineStr">
        <is>
          <t>103-1 物理系專業必修課程課後輔導</t>
        </is>
      </c>
      <c r="F3818" s="9" t="inlineStr">
        <is>
          <t>103學年度第一學期
物理系必修課程課後輔導
必修課程課後輔導為本系在期中考、期末考前，特別安排研究生課程助教協助同學問題解答。歡迎同學踴躍參加～
地點：健雄館七樓724研討室
日期：期中考前三周(10/20-11/7)
期末考前三周(12/22-1/9)
時間：晚上7:00-9:00
(因健雄館夜間門禁，助教會於7:00-7:10於一樓大門協助開門讓外系修課生進入，外系生欲參加課輔者請務必準時!)
詳細資訊詳附件說明 103-1 物理系專業必修課程課後輔導</t>
        </is>
      </c>
      <c r="G3818" s="7" t="inlineStr">
        <is>
          <t>103-1 物理系專業必修課程課後輔導</t>
        </is>
      </c>
      <c r="H3818" s="7" t="inlineStr">
        <is>
          <t>http://www.phy.ncu.edu.tw/wp-content/uploads/2014/10/103-1-物理系專業必修課程課後輔導.pdf</t>
        </is>
      </c>
      <c r="I3818" s="7" t="n"/>
      <c r="J3818" s="7" t="n"/>
      <c r="K3818" s="7" t="n"/>
      <c r="L3818" s="7" t="n"/>
      <c r="M3818" s="7" t="inlineStr">
        <is>
          <t>https://www.phy.ncu.edu.tw/news/103-1-%e7%89%a9%e7%90%86%e7%b3%bb%e5%b0%88%e6%a5%ad%e5%bf%85%e4%bf%ae%e8%aa%b2%e7%a8%8b%e8%aa%b2%e5%be%8c%e8%bc%94%e5%b0%8e/</t>
        </is>
      </c>
      <c r="N3818" s="7" t="inlineStr">
        <is>
          <t>許慧君</t>
        </is>
      </c>
    </row>
    <row r="3819">
      <c r="A3819" s="7">
        <f>TRUE()</f>
        <v/>
      </c>
      <c r="B3819" s="7" t="inlineStr">
        <is>
          <t>其他</t>
        </is>
      </c>
      <c r="C3819" s="7" t="n"/>
      <c r="D3819" s="14" t="n">
        <v>41913</v>
      </c>
      <c r="E3819" s="7" t="inlineStr">
        <is>
          <t>碩一國英文鑑定考試應考名單與注意事項</t>
        </is>
      </c>
      <c r="F3819" s="7" t="inlineStr">
        <is>
          <t>20141001144154_1</t>
        </is>
      </c>
      <c r="G3819" s="7" t="inlineStr">
        <is>
          <t>20141001144154_1</t>
        </is>
      </c>
      <c r="H3819" s="7" t="inlineStr">
        <is>
          <t>http://www.phy.ncu.edu.tw/wp-content/uploads/2014/10/20141001144154_1.pdf</t>
        </is>
      </c>
      <c r="I3819" s="7" t="n"/>
      <c r="J3819" s="7" t="n"/>
      <c r="K3819" s="7" t="n"/>
      <c r="L3819" s="7" t="n"/>
      <c r="M3819" s="7" t="inlineStr">
        <is>
          <t>https://www.phy.ncu.edu.tw/news/%e7%a2%a9%e4%b8%80%e5%9c%8b%e8%8b%b1%e6%96%87%e9%91%91%e5%ae%9a%e8%80%83%e8%a9%a6%e6%87%89%e8%80%83%e5%90%8d%e5%96%ae%e8%88%87%e6%b3%a8%e6%84%8f%e4%ba%8b%e9%a0%85/</t>
        </is>
      </c>
      <c r="N3819" s="7" t="inlineStr">
        <is>
          <t>許慧君</t>
        </is>
      </c>
    </row>
    <row r="3820" ht="27" customHeight="1">
      <c r="A3820" s="7">
        <f>TRUE()</f>
        <v/>
      </c>
      <c r="B3820" s="7" t="inlineStr">
        <is>
          <t>其他</t>
        </is>
      </c>
      <c r="C3820" s="7" t="n"/>
      <c r="D3820" s="14" t="n">
        <v>41907</v>
      </c>
      <c r="E3820" s="7" t="inlineStr">
        <is>
          <t>103碩一國、英文鑑定考Notice of Chinese and English Proficiency Test for New Master Degree Students</t>
        </is>
      </c>
      <c r="F3820" s="9" t="inlineStr">
        <is>
          <t>http://pdc.adm.ncu.edu.tw/postM/post/adm/02-1030925_1.pdf
http://pdc.adm.ncu.edu.tw/epostM/post/adm/1030925_2.pdf</t>
        </is>
      </c>
      <c r="G3820" s="7" t="inlineStr">
        <is>
          <t>http://pdc.adm.ncu.edu.tw/postM/post/adm/02-1030925_1.pdf</t>
        </is>
      </c>
      <c r="H3820" s="7" t="inlineStr">
        <is>
          <t>http://pdc.adm.ncu.edu.tw/postM/post/adm/02-1030925_1.pdf</t>
        </is>
      </c>
      <c r="I3820" s="7" t="inlineStr">
        <is>
          <t>http://pdc.adm.ncu.edu.tw/epostM/post/adm/1030925_2.pdf</t>
        </is>
      </c>
      <c r="J3820" s="7" t="inlineStr">
        <is>
          <t>http://pdc.adm.ncu.edu.tw/epostM/post/adm/1030925_2.pdf</t>
        </is>
      </c>
      <c r="K3820" s="7" t="n"/>
      <c r="L3820" s="7" t="n"/>
      <c r="M3820" s="7" t="inlineStr">
        <is>
          <t>https://www.phy.ncu.edu.tw/news/103%e7%a2%a9%e4%b8%80%e5%9c%8b%e3%80%81%e8%8b%b1%e6%96%87%e9%91%91%e5%ae%9a%e8%80%83notice-of-chinese-and-english-proficiency-test-for-new-master-degree-students/</t>
        </is>
      </c>
      <c r="N3820" s="7" t="inlineStr">
        <is>
          <t>許慧君</t>
        </is>
      </c>
    </row>
    <row r="3821" ht="79" customHeight="1">
      <c r="A3821" s="7">
        <f>TRUE()</f>
        <v/>
      </c>
      <c r="B3821" s="7" t="inlineStr">
        <is>
          <t>其他</t>
        </is>
      </c>
      <c r="C3821" s="7" t="n"/>
      <c r="D3821" s="14" t="n">
        <v>41906</v>
      </c>
      <c r="E3821" s="7" t="inlineStr">
        <is>
          <t>七樓717讀書室暫停開放10/1</t>
        </is>
      </c>
      <c r="F3821" s="9" t="inlineStr">
        <is>
          <t>10/1(三)1000-1200
717讀書室暫停開放
研究生座位＆儲物櫃以外之所有空間
請勿堆放私人物品
否則一律清除丟棄
謝謝合作</t>
        </is>
      </c>
      <c r="G3821" s="7" t="n"/>
      <c r="H3821" s="7" t="n"/>
      <c r="I3821" s="7" t="n"/>
      <c r="J3821" s="7" t="n"/>
      <c r="K3821" s="7" t="n"/>
      <c r="L3821" s="7" t="n"/>
      <c r="M3821" s="7" t="inlineStr">
        <is>
          <t>https://www.phy.ncu.edu.tw/news/%e4%b8%83%e6%a8%93717%e8%ae%80%e6%9b%b8%e5%ae%a4%e6%9a%ab%e5%81%9c%e9%96%8b%e6%94%be101/</t>
        </is>
      </c>
      <c r="N3821" s="7" t="inlineStr">
        <is>
          <t>許慧君</t>
        </is>
      </c>
    </row>
    <row r="3822" ht="261" customHeight="1">
      <c r="A3822" s="7">
        <f>TRUE()</f>
        <v/>
      </c>
      <c r="B3822" s="7" t="inlineStr">
        <is>
          <t>其他</t>
        </is>
      </c>
      <c r="C3822" s="7" t="n"/>
      <c r="D3822" s="14" t="n">
        <v>41905</v>
      </c>
      <c r="E3822" s="7" t="inlineStr">
        <is>
          <t>圖書館資料庫課程 (第二波)</t>
        </is>
      </c>
      <c r="F3822" s="9" t="inlineStr">
        <is>
          <t>一、103學年度第1學期圖書館推廣利用教育課程
10月份課程表
2014-10-01 10:00-12:00 研究生圖書資源利用(理&amp;地科&amp;生醫學院)
2014-10-01 13:00-16:00 EV/Scopus/SDOL
2014-10-07 14:00-16:00 研究生圖書資源利用(人文&amp;客家學院)
2014-10-14 10:00-12:00 Endnote書目管理軟體進階課程
2014-10-21 10:00-12:00 研究生圖書資源利用(管理學院)
2014-10-24 14:00-16:00 大一新鮮人認識圖書館(來就送新生禮)
報名網址：http://rapid.lib.ncu.edu.tw:8080/course/info.php歡迎報名!!
二、新生圖書館利用課程(團體報名)
1、大一新生「認識圖書館」--參與本課程可獲得學習護照時數2小時(生活知能類)
參加對象：大一新生及轉學生
課程內容：圖書館資源說明及環境介紹。
報名方式：以班級為單位，利用網路或電話方式向圖書館推廣服務組報名，報名網址：http://rapid.lib.ncu.edu.tw:8080/course/groupSignUp.php，校內分機57407。
2、研一新生「圖書館資源利用」
參加對象：研一新生
課程內容：各系所核心資料庫使用介紹、館際合作方式解說等。
報名方式：以班級為單位或集合5人以上，以網路或電話方式向圖書館推廣服務組報名，報名網址：http://rapid.lib.ncu.edu.tw:8080/course/groupSignUp.php，校內分機57407</t>
        </is>
      </c>
      <c r="G3822" s="7" t="inlineStr">
        <is>
          <t>http://rapid.lib.ncu.edu.tw:8080/course/info.php</t>
        </is>
      </c>
      <c r="H3822" s="7" t="inlineStr">
        <is>
          <t>http://rapid.lib.ncu.edu.tw:8080/course/info.php</t>
        </is>
      </c>
      <c r="I3822" s="7" t="inlineStr">
        <is>
          <t>http://rapid.lib.ncu.edu.tw:8080/course/groupSignUp.php</t>
        </is>
      </c>
      <c r="J3822" s="7" t="inlineStr">
        <is>
          <t>http://rapid.lib.ncu.edu.tw:8080/course/groupSignUp.php</t>
        </is>
      </c>
      <c r="K3822" s="7" t="inlineStr">
        <is>
          <t>http://rapid.lib.ncu.edu.tw:8080/course/groupSignUp.php</t>
        </is>
      </c>
      <c r="L3822" s="7" t="inlineStr">
        <is>
          <t>http://rapid.lib.ncu.edu.tw:8080/course/groupSignUp.php</t>
        </is>
      </c>
      <c r="M3822" s="7" t="inlineStr">
        <is>
          <t>https://www.phy.ncu.edu.tw/news/%e5%9c%96%e6%9b%b8%e9%a4%a8%e8%b3%87%e6%96%99%e5%ba%ab%e8%aa%b2%e7%a8%8b-%e7%ac%ac%e4%ba%8c%e6%b3%a2/</t>
        </is>
      </c>
      <c r="N3822" s="7" t="inlineStr">
        <is>
          <t>許慧君</t>
        </is>
      </c>
    </row>
    <row r="3823" ht="157" customHeight="1">
      <c r="A3823" s="7">
        <f>TRUE()</f>
        <v/>
      </c>
      <c r="B3823" s="7" t="inlineStr">
        <is>
          <t>其他</t>
        </is>
      </c>
      <c r="C3823" s="7" t="n"/>
      <c r="D3823" s="14" t="n">
        <v>41901</v>
      </c>
      <c r="E3823" s="7" t="inlineStr">
        <is>
          <t>『賈桃樂主題館參訪』報名--多元職涯發展與輔導活動</t>
        </is>
      </c>
      <c r="F3823" s="9" t="inlineStr">
        <is>
          <t>本校學務處職涯發展中心與勞動部勞動力發展署桃竹苗分署新竹就業中心合辦『賈桃樂主題館 參訪』之系列活動，以協助學生探索自我及認識職業環境，培養學生進行生涯規劃及生涯準備，辦理場次如下，有意申請學生請逕自報名
使用職涯發展中心報名
http://careercenter.ncu.edu.tw/activity/
2014/09/24/13:00-17:00 賈桃樂主題館參訪系列(2)
2014/09/30/13:00-17:00 賈桃樂主題館參訪系列(3)
2014/10/02/13:00-17:00 賈桃樂主題館參訪系列(4)
2014/10/06/13:00-17:00 賈桃樂主題館參訪系列(5)
2014/10/08/09:00-12:00 賈桃樂主題館參訪系列(6)
2014/10/16/13:00-17:00 賈桃樂主題館參訪系列(7)
2014/10/23/13:00-17:00 賈桃樂主題館參訪系列(8)</t>
        </is>
      </c>
      <c r="G3823" s="7" t="inlineStr">
        <is>
          <t>http://careercenter.ncu.edu.tw/activity/</t>
        </is>
      </c>
      <c r="H3823" s="7" t="inlineStr">
        <is>
          <t>http://careercenter.ncu.edu.tw/activity/</t>
        </is>
      </c>
      <c r="I3823" s="7" t="n"/>
      <c r="J3823" s="7" t="n"/>
      <c r="K3823" s="7" t="n"/>
      <c r="L3823" s="7" t="n"/>
      <c r="M3823" s="7" t="inlineStr">
        <is>
          <t>https://www.phy.ncu.edu.tw/news/%e3%80%8e%ef%a4%83%e6%a1%83%ef%a4%94%e4%b8%bb%e9%a1%8c%ef%a8%ac%ef%a5%ab%e8%a8%aa%e3%80%8f%e5%a0%b1%e5%90%8d-%e5%a4%9a%e5%85%83%e8%81%b7%e6%b6%af%e7%99%bc%e5%b1%95%e8%88%87%e8%bc%94%e5%b0%8e%e6%b4%bb/</t>
        </is>
      </c>
      <c r="N3823" s="7" t="inlineStr">
        <is>
          <t>許慧君</t>
        </is>
      </c>
    </row>
    <row r="3824" ht="170" customHeight="1">
      <c r="A3824" s="7">
        <f>TRUE()</f>
        <v/>
      </c>
      <c r="B3824" s="7" t="inlineStr">
        <is>
          <t>其他</t>
        </is>
      </c>
      <c r="C3824" s="7" t="n"/>
      <c r="D3824" s="14" t="n">
        <v>41899</v>
      </c>
      <c r="E3824" s="7" t="inlineStr">
        <is>
          <t>103學年度大學部導師分配</t>
        </is>
      </c>
      <c r="F3824" s="9" t="inlineStr">
        <is>
          <t>【103學年度導師分配】
**大二轉系生請任選一位大二導師。
**大三同學請找班代登記導師。
**延畢生請任選一位大四導師，逾期未登記則由系辦分配。
以上請於下週五(9/26)週五前回覆系辦。
●導師分配方式如下：
# 大一、大二：以實驗物理課任課老師為導師，補修大一實驗課的大二轉系生，仍請自由選擇一位大二實驗課老師為導師，並請於下週五(9/26)週五前告知系辦；
大一導師：伊林、羅健榮、郭家銘(上學期)/溫偉源(下學期)；
大二導師：張元翰、粘正勳、陳永富；
# 大三：導師三位，開放自由登記，額滿為止(以登記順序為主)。
大三導師：薛雅薇、陳仕宏、陳俞融；
# 大四 (同上學年度大三導師) ：鄭王曜、唐毓慧、徐翰。</t>
        </is>
      </c>
      <c r="G3824" s="7" t="n"/>
      <c r="H3824" s="7" t="n"/>
      <c r="I3824" s="7" t="n"/>
      <c r="J3824" s="7" t="n"/>
      <c r="K3824" s="7" t="n"/>
      <c r="L3824" s="7" t="n"/>
      <c r="M3824" s="7" t="inlineStr">
        <is>
          <t>https://www.phy.ncu.edu.tw/news/103%e5%ad%b8%e5%b9%b4%e5%ba%a6%e5%a4%a7%e5%ad%b8%e9%83%a8%e5%b0%8e%e5%b8%ab%e5%88%86%e9%85%8d/</t>
        </is>
      </c>
      <c r="N3824" s="7" t="inlineStr">
        <is>
          <t>許慧君</t>
        </is>
      </c>
    </row>
    <row r="3825" ht="27" customHeight="1">
      <c r="A3825" s="7">
        <f>TRUE()</f>
        <v/>
      </c>
      <c r="B3825" s="7" t="inlineStr">
        <is>
          <t>其他</t>
        </is>
      </c>
      <c r="C3825" s="7" t="n"/>
      <c r="D3825" s="14" t="n">
        <v>41898</v>
      </c>
      <c r="E3825" s="7" t="inlineStr">
        <is>
          <t>「103學年度碩一新生國文、英文能力鑑定考試」考試日程</t>
        </is>
      </c>
      <c r="F3825" s="9" t="inlineStr">
        <is>
          <t>詳情參閱附件
1030916_1</t>
        </is>
      </c>
      <c r="G3825" s="7" t="inlineStr">
        <is>
          <t>1030916_1</t>
        </is>
      </c>
      <c r="H3825" s="7" t="inlineStr">
        <is>
          <t>http://www.phy.ncu.edu.tw/wp-content/uploads/2014/09/1030916_1.pdf</t>
        </is>
      </c>
      <c r="I3825" s="7" t="n"/>
      <c r="J3825" s="7" t="n"/>
      <c r="K3825" s="7" t="n"/>
      <c r="L3825" s="7" t="n"/>
      <c r="M3825" s="7" t="inlineStr">
        <is>
          <t>https://www.phy.ncu.edu.tw/news/%e3%80%8c103%e5%ad%b8%e5%b9%b4%e5%ba%a6%e7%a2%a9%e4%b8%80%e6%96%b0%e7%94%9f%e5%9c%8b%e6%96%87%e3%80%81%e8%8b%b1%e6%96%87%e8%83%bd%e5%8a%9b%e9%91%91%e5%ae%9a%e8%80%83%e8%a9%a6%e3%80%8d%e8%80%83/</t>
        </is>
      </c>
      <c r="N3825" s="7" t="inlineStr">
        <is>
          <t>許慧君</t>
        </is>
      </c>
    </row>
    <row r="3826" ht="105" customHeight="1">
      <c r="A3826" s="7">
        <f>TRUE()</f>
        <v/>
      </c>
      <c r="B3826" s="7" t="inlineStr">
        <is>
          <t>其他</t>
        </is>
      </c>
      <c r="C3826" s="7" t="n"/>
      <c r="D3826" s="14" t="n">
        <v>41897</v>
      </c>
      <c r="E3826" s="7" t="inlineStr">
        <is>
          <t>學術研究倫理課程Academic Research Ethics</t>
        </is>
      </c>
      <c r="F3826" s="9" t="inlineStr">
        <is>
          <t>凡於102學年度起入學之研究生(學號為102及103者)，均須於線上修習學術研究倫理課程四小時。
目前網頁改版中，網頁上公告預計 103.9.22 開放，屆時請大家上網修習課程。
請於入學後第一學期至本校首頁→學生→學術研究倫理課程http://ethics.nctu.edu.tw/Ethics103/自行修習本課程。
修習本必修0學分課程之學生，須通過線上課程測驗達及格標準，未通過者，須於申請學位口試前補修完成，未完成本課程，不得申請學位口試。
Academic Research Ethics</t>
        </is>
      </c>
      <c r="G3826" s="7" t="inlineStr">
        <is>
          <t>http://ethics.nctu.edu.tw/Ethics103/</t>
        </is>
      </c>
      <c r="H3826" s="7" t="inlineStr">
        <is>
          <t>http://ethics.nctu.edu.tw/Ethics103/</t>
        </is>
      </c>
      <c r="I3826" s="7" t="n"/>
      <c r="J3826" s="7" t="n"/>
      <c r="K3826" s="7" t="n"/>
      <c r="L3826" s="7" t="n"/>
      <c r="M3826" s="7" t="inlineStr">
        <is>
          <t>https://www.phy.ncu.edu.tw/news/%e5%ad%b8%e8%a1%93%e7%a0%94%e7%a9%b6%e5%80%ab%e7%90%86%e8%aa%b2%e7%a8%8bacademic-research-ethics/</t>
        </is>
      </c>
      <c r="N3826" s="7" t="inlineStr">
        <is>
          <t>許慧君</t>
        </is>
      </c>
    </row>
    <row r="3827" ht="27" customHeight="1">
      <c r="A3827" s="7">
        <f>TRUE()</f>
        <v/>
      </c>
      <c r="B3827" s="7" t="inlineStr">
        <is>
          <t>其他</t>
        </is>
      </c>
      <c r="C3827" s="7" t="n"/>
      <c r="D3827" s="14" t="n">
        <v>41887</v>
      </c>
      <c r="E3827" s="7" t="inlineStr">
        <is>
          <t>失物招領公告1030905</t>
        </is>
      </c>
      <c r="F3827" s="9" t="inlineStr">
        <is>
          <t>有遺失附件物品者，請儘速至物理系辦(S4-629)認領，未領取物品將於9.19清除。 
20140905151900_1</t>
        </is>
      </c>
      <c r="G3827" s="7" t="inlineStr">
        <is>
          <t>20140905151900_1</t>
        </is>
      </c>
      <c r="H3827" s="7" t="inlineStr">
        <is>
          <t>http://www.phy.ncu.edu.tw/wp-content/uploads/2014/09/20140905151900_1.doc</t>
        </is>
      </c>
      <c r="I3827" s="7" t="n"/>
      <c r="J3827" s="7" t="n"/>
      <c r="K3827" s="7" t="n"/>
      <c r="L3827" s="7" t="n"/>
      <c r="M3827" s="7" t="inlineStr">
        <is>
          <t>https://www.phy.ncu.edu.tw/news/%e5%a4%b1%e7%89%a9%e6%8b%9b%e9%a0%98%e5%85%ac%e5%91%8a1030905/</t>
        </is>
      </c>
      <c r="N3827" s="7" t="inlineStr">
        <is>
          <t>許慧君</t>
        </is>
      </c>
    </row>
    <row r="3828" ht="79" customHeight="1">
      <c r="A3828" s="7">
        <f>TRUE()</f>
        <v/>
      </c>
      <c r="B3828" s="7" t="inlineStr">
        <is>
          <t>獎學金</t>
        </is>
      </c>
      <c r="C3828" s="7" t="n"/>
      <c r="D3828" s="14" t="n">
        <v>41886</v>
      </c>
      <c r="E3828" s="7" t="inlineStr">
        <is>
          <t>103-1校內獎學金公告</t>
        </is>
      </c>
      <c r="F3828" s="9" t="inlineStr">
        <is>
          <t>103學年度第1學期校內專屬獎學金一覽表
詳附件
國立中央大學優秀學生獎學金、國立中央大學清寒學生就學獎勵補助
兩種獎學金需透過物理系辦申請
請務必備妥文件於9/29前送物理系辦
20140904161550_1</t>
        </is>
      </c>
      <c r="G3828" s="7" t="inlineStr">
        <is>
          <t>20140904161550_1</t>
        </is>
      </c>
      <c r="H3828" s="7" t="inlineStr">
        <is>
          <t>http://www.phy.ncu.edu.tw/wp-content/uploads/2014/09/20140904161550_1.pdf</t>
        </is>
      </c>
      <c r="I3828" s="7" t="n"/>
      <c r="J3828" s="7" t="n"/>
      <c r="K3828" s="7" t="n"/>
      <c r="L3828" s="7" t="n"/>
      <c r="M3828" s="7" t="inlineStr">
        <is>
          <t>https://www.phy.ncu.edu.tw/news/103-1%e6%a0%a1%e5%85%a7%e7%8d%8e%e5%ad%b8%e9%87%91%e5%85%ac%e5%91%8a/</t>
        </is>
      </c>
      <c r="N3828" s="7" t="inlineStr">
        <is>
          <t>許慧君</t>
        </is>
      </c>
    </row>
    <row r="3829" ht="345" customHeight="1">
      <c r="A3829" s="7">
        <f>TRUE()</f>
        <v/>
      </c>
      <c r="B3829" s="7" t="inlineStr">
        <is>
          <t>獎學金</t>
        </is>
      </c>
      <c r="C3829" s="7" t="n"/>
      <c r="D3829" s="14" t="n">
        <v>41883</v>
      </c>
      <c r="E3829" s="7" t="inlineStr">
        <is>
          <t>即日起 ～ 10/3（五）宏惠光電獎學金受理申請</t>
        </is>
      </c>
      <c r="F3829" s="9" t="inlineStr">
        <is>
          <t>◎申請對象：本系大學部學生
◎名額：2 名（每名6萬，分2學期發放）
◎受理期間：即日起 ～ 10/3（五）前至本校獎學金申請系統填寫申請，備齊所需相關資料繳交系劉小姐(10/3前)。
◎獲獎者，由本系指派每週3-5小時之公共服務。
◎獎學金申請審查需繳驗資料
一、申請表乙份。
二、歷年成績單乙份，前學年每學期總成績需達70分
以上，操行成績需達80分以上，且無記過以上處
分。
三、自傳乙份，內含家庭與家境狀況、在學階段學習
心路歷程、未來願景目標。 
四、最近三個月內之戶籍謄本。
五、低收入戶證明(須鄉鎮市公所（含）以上之政府
機關發給之正式「低收入戶證明書」正本，此正
本之有效期至少須涵蓋申請當月)或前一年度全
戶綜合所得稅資料證明清單 (以國稅局資料為
準)。若提出不實資料經查屬實，須全數退還原
發放單位。
PS:1、 獎助學金申請已於8月19日於本校獎學金申請系
統上架公告。
2、獎助學金申請表及實施辦法詳見本公告下載或本
校獎學金申請系統列印。
20140901110839_2 20140901110839_1
PS:1獎助學金申請已於8月19日於本校獎學金申請系統上
架公告。
2獎助學金申請表及實施辦法詳見本系網頁最新消息或本校獎學金申請系統列印。</t>
        </is>
      </c>
      <c r="G3829" s="7" t="inlineStr">
        <is>
          <t>20140901110839_2</t>
        </is>
      </c>
      <c r="H3829" s="7" t="inlineStr">
        <is>
          <t>http://www.phy.ncu.edu.tw/wp-content/uploads/2014/09/20140901110839_2.doc</t>
        </is>
      </c>
      <c r="I3829" s="7" t="inlineStr">
        <is>
          <t>20140901110839_1</t>
        </is>
      </c>
      <c r="J3829" s="7" t="inlineStr">
        <is>
          <t>http://www.phy.ncu.edu.tw/wp-content/uploads/2014/09/20140901110839_1.pdf</t>
        </is>
      </c>
      <c r="K3829" s="7" t="n"/>
      <c r="L3829" s="7" t="n"/>
      <c r="M3829" s="7" t="inlineStr">
        <is>
          <t>https://www.phy.ncu.edu.tw/news/%e5%8d%b3%e6%97%a5%e8%b5%b7-%ef%bd%9e-103%ef%bc%88%e4%ba%94%ef%bc%89%e5%ae%8f%e6%83%a0%e5%85%89%e9%9b%bb%e6%b8%85%e5%af%92%e7%8d%8e%e5%ad%b8%e9%87%91%e5%8f%97%e7%90%86%e7%94%b3%e8%ab%8b/</t>
        </is>
      </c>
      <c r="N3829" s="7" t="inlineStr">
        <is>
          <t>許慧君</t>
        </is>
      </c>
    </row>
    <row r="3830" ht="369" customHeight="1">
      <c r="A3830" s="7">
        <f>TRUE()</f>
        <v/>
      </c>
      <c r="B3830" s="7" t="inlineStr">
        <is>
          <t>獎學金</t>
        </is>
      </c>
      <c r="C3830" s="7" t="n"/>
      <c r="D3830" s="14" t="n">
        <v>41883</v>
      </c>
      <c r="E3830" s="7" t="inlineStr">
        <is>
          <t>受理申請王立文女士獎學金--截止日2014/10/3（五）</t>
        </is>
      </c>
      <c r="F3830" s="9" t="inlineStr">
        <is>
          <t>有意申請者請備妥附件申請書與相關證明文件
於10/3(五)前送物理系辦許小姐申請
國立中央大學物理學系王立文女士獎學金辦法
102 年3 月12 日系務會議通過
第一條 為鼓勵及協助本系在校同學，由劉全生前校長捐贈，設立本獎學金。
第二條 本獎學金委員會由系主任擔任當然委員暨召集人，並邀請本系專任教師3 位共同籌組
委員會。
第三條 本獎學金分為：
一、學士班獎學金：成績優異(前一學年學業總平均70 分以上，各科成績均及格)，
以家境清寒或女性學生優先。每學期1 名，共3 名，每名5 萬元整，領有其他獎
助學金者不得重覆領取。
二、博士班大陸生參與強場物理與超快技術實驗室獎學金：1 名，共15 萬元整，於
進入實驗室後參與研究時每月領取1 萬元整。
第四條 學士班獎學金於每學年第一學期開學前公告申請時間，於開學日開始接受申請，第三
週最後一個工作日截止申請。申請案件經委員會審核後公告得獎名單。相關時程必要
時委員會可做適當之調整。
第五條 學士班獎學金申請審查需繳驗資料
一、申請表乙份。
二、歷年成績單乙份。
三、自傳乙份，內含家庭與家境狀況、在學階段學習心路歷程、未來願景目標。
四、最近三個月內之戶籍謄本。
五、（1）前一年度全戶綜合所得稅資料證明清單 (以國稅局資料為準)或（2）低收
入戶證明(須鄉鎮市公所（含）以上之政府機關發給之正式「低收入戶證明書」
正本，此正本之有效期至少須涵蓋申請當月)。若提出不實資料經查屬實，須全
數退還原發放單位。
第六條 博士班大陸生參與強場物理與超快技術實驗室獎學金，於大陸生申請入學時審查。
第七條 本辦法經系務會議通過後公告實施，修訂時亦同。  20140901104023_1</t>
        </is>
      </c>
      <c r="G3830" s="7" t="inlineStr">
        <is>
          <t>20140901104023_1</t>
        </is>
      </c>
      <c r="H3830" s="7" t="inlineStr">
        <is>
          <t>http://www.phy.ncu.edu.tw/wp-content/uploads/2014/09/20140901104023_1.doc</t>
        </is>
      </c>
      <c r="I3830" s="7" t="n"/>
      <c r="J3830" s="7" t="n"/>
      <c r="K3830" s="7" t="n"/>
      <c r="L3830" s="7" t="n"/>
      <c r="M3830" s="7" t="inlineStr">
        <is>
          <t>https://www.phy.ncu.edu.tw/news/%e5%8f%97%e7%90%86%e7%94%b3%e8%ab%8b%e7%8e%8b%e7%ab%8b%e6%96%87%e5%a5%b3%e5%a3%ab%e7%8d%8e%e5%ad%b8%e9%87%91-%e6%88%aa%e6%ad%a2%e6%97%a52014103%ef%bc%88%e4%ba%94%ef%bc%89/</t>
        </is>
      </c>
      <c r="N3830" s="7" t="inlineStr">
        <is>
          <t>許慧君</t>
        </is>
      </c>
    </row>
    <row r="3831" ht="105" customHeight="1">
      <c r="A3831" s="7">
        <f>TRUE()</f>
        <v/>
      </c>
      <c r="B3831" s="7" t="inlineStr">
        <is>
          <t>其他</t>
        </is>
      </c>
      <c r="C3831" s="7" t="n"/>
      <c r="D3831" s="14" t="n">
        <v>41878</v>
      </c>
      <c r="E3831" s="7" t="inlineStr">
        <is>
          <t>物理系二手書跳蚤市場</t>
        </is>
      </c>
      <c r="F3831" s="9" t="inlineStr">
        <is>
          <t>物理系二手書跳蚤市場
日期：8/27（三）～9/24（三）
時間：09：00 - 12：00
14：00 - 17：00
地點：六樓629物理系辦公室
內容：展售二手物理類書籍，意者可直接購買。
歡迎同學踴躍參觀選購～
★期間如有需代為拍賣的二手物理類書籍，亦可送至系辦。</t>
        </is>
      </c>
      <c r="G3831" s="7" t="n"/>
      <c r="H3831" s="7" t="n"/>
      <c r="I3831" s="7" t="n"/>
      <c r="J3831" s="7" t="n"/>
      <c r="K3831" s="7" t="n"/>
      <c r="L3831" s="7" t="n"/>
      <c r="M3831" s="7" t="inlineStr">
        <is>
          <t>https://www.phy.ncu.edu.tw/news/%e7%89%a9%e7%90%86%e7%b3%bb%e4%ba%8c%e6%89%8b%e6%9b%b8%e8%b7%b3%e8%9a%a4%e5%b8%82%e5%a0%b4-2/</t>
        </is>
      </c>
      <c r="N3831" s="7" t="inlineStr">
        <is>
          <t>許慧君</t>
        </is>
      </c>
    </row>
    <row r="3832" ht="105" customHeight="1">
      <c r="A3832" s="7">
        <f>TRUE()</f>
        <v/>
      </c>
      <c r="B3832" s="7" t="inlineStr">
        <is>
          <t>其他</t>
        </is>
      </c>
      <c r="C3832" s="7" t="n"/>
      <c r="D3832" s="14" t="n">
        <v>41877</v>
      </c>
      <c r="E3832" s="7" t="inlineStr">
        <is>
          <t>103學年度碩士班新生說明會</t>
        </is>
      </c>
      <c r="F3832" s="9" t="inlineStr">
        <is>
          <t>物理系/生物物理碩士班 
103學年度碩士班新生說明會
時間：103.9.16(二)13:00-13:30
地點：健雄館六樓625教室
內容：選班代、發放門禁卡、相關新生注意事項說明…等 
如不克參加本次說明會
請於說明會後至系辦領取相關文件
謝謝</t>
        </is>
      </c>
      <c r="G3832" s="7" t="n"/>
      <c r="H3832" s="7" t="n"/>
      <c r="I3832" s="7" t="n"/>
      <c r="J3832" s="7" t="n"/>
      <c r="K3832" s="7" t="n"/>
      <c r="L3832" s="7" t="n"/>
      <c r="M3832" s="7" t="inlineStr">
        <is>
          <t>https://www.phy.ncu.edu.tw/news/103%e5%ad%b8%e5%b9%b4%e5%ba%a6%e7%a2%a9%e5%a3%ab%e7%8f%ad%e6%96%b0%e7%94%9f%e8%aa%aa%e6%98%8e%e6%9c%83/</t>
        </is>
      </c>
      <c r="N3832" s="7" t="inlineStr">
        <is>
          <t>許慧君</t>
        </is>
      </c>
    </row>
    <row r="3833" ht="196" customHeight="1">
      <c r="A3833" s="7">
        <f>TRUE()</f>
        <v/>
      </c>
      <c r="B3833" s="7" t="inlineStr">
        <is>
          <t>其他</t>
        </is>
      </c>
      <c r="C3833" s="7" t="n"/>
      <c r="D3833" s="14" t="n">
        <v>41857</v>
      </c>
      <c r="E3833" s="7" t="inlineStr">
        <is>
          <t>103-1物理系課程助教1030806</t>
        </is>
      </c>
      <c r="F3833" s="9" t="inlineStr">
        <is>
          <t>103學年度第一學期課程助教分配如附件{103-1物理系課程助教}
1.助教請儘速與授課老師聯繫，詢問工作相關訊息。
2.擔任助教且需修習『物理教學研習課程』者，請務必上網選課。未被分配擔任助教，但已選修『物理教學研習』者，請務必辦理退選，否則該課程學期末時會以0分計算。
3.『助教切結書』＆『助學金申請書』待九月份開學系辦公告後填寫。
目前有若干課程助教待聘
有意申請者請填寫附件{103-1課程教學助教志願表-學號-姓名(第四次)}
回傳電子檔至corona@ncu.edu.tw
依據回傳先後順序安排
依據助教辦法:每位學生以擔任一門課程助教為原則，但亦得視實際需求擔任超過一門課程之助教。
故已被分配擔任助教者，仍可提出申請。
謝謝
20140806142447_1
20140806142447_2</t>
        </is>
      </c>
      <c r="G3833" s="7" t="inlineStr">
        <is>
          <t>20140806142447_1</t>
        </is>
      </c>
      <c r="H3833" s="7" t="inlineStr">
        <is>
          <t>http://www.phy.ncu.edu.tw/wp-content/uploads/2014/08/20140806142447_1.pdf</t>
        </is>
      </c>
      <c r="I3833" s="7" t="inlineStr">
        <is>
          <t>20140806142447_2</t>
        </is>
      </c>
      <c r="J3833" s="7" t="inlineStr">
        <is>
          <t>http://www.phy.ncu.edu.tw/wp-content/uploads/2014/08/20140806142447_2.xls</t>
        </is>
      </c>
      <c r="K3833" s="7" t="n"/>
      <c r="L3833" s="7" t="n"/>
      <c r="M3833" s="7" t="inlineStr">
        <is>
          <t>https://www.phy.ncu.edu.tw/news/103-1%e7%89%a9%e7%90%86%e7%b3%bb%e8%aa%b2%e7%a8%8b%e5%8a%a9%e6%95%991030806/</t>
        </is>
      </c>
      <c r="N3833" s="7" t="inlineStr">
        <is>
          <t>許慧君</t>
        </is>
      </c>
    </row>
    <row r="3834">
      <c r="A3834" s="7">
        <f>TRUE()</f>
        <v/>
      </c>
      <c r="B3834" s="7" t="inlineStr">
        <is>
          <t>其他</t>
        </is>
      </c>
      <c r="C3834" s="7" t="n"/>
      <c r="D3834" s="14" t="n">
        <v>41857</v>
      </c>
      <c r="E3834" s="7" t="inlineStr">
        <is>
          <t>2014大一生活知訊網</t>
        </is>
      </c>
      <c r="F3834" s="7" t="inlineStr">
        <is>
          <t>http://ncufresh.ncu.edu.tw/</t>
        </is>
      </c>
      <c r="G3834" s="7" t="inlineStr">
        <is>
          <t>http://ncufresh.ncu.edu.tw/</t>
        </is>
      </c>
      <c r="H3834" s="7" t="inlineStr">
        <is>
          <t>http://ncufresh.ncu.edu.tw/%20</t>
        </is>
      </c>
      <c r="I3834" s="7" t="n"/>
      <c r="J3834" s="7" t="n"/>
      <c r="K3834" s="7" t="n"/>
      <c r="L3834" s="7" t="n"/>
      <c r="M3834" s="7" t="inlineStr">
        <is>
          <t>https://www.phy.ncu.edu.tw/news/2014%e5%a4%a7%e4%b8%80%e7%94%9f%e6%b4%bb%e7%9f%a5%e8%a8%8a%e7%b6%b2/</t>
        </is>
      </c>
      <c r="N3834" s="7" t="inlineStr">
        <is>
          <t>許慧君</t>
        </is>
      </c>
    </row>
    <row r="3835">
      <c r="A3835" s="7">
        <f>TRUE()</f>
        <v/>
      </c>
      <c r="B3835" s="7" t="inlineStr">
        <is>
          <t>其他</t>
        </is>
      </c>
      <c r="C3835" s="7" t="n"/>
      <c r="D3835" s="14" t="n">
        <v>41855</v>
      </c>
      <c r="E3835" s="7" t="inlineStr">
        <is>
          <t>103新生資訊系統</t>
        </is>
      </c>
      <c r="F3835" s="7" t="inlineStr">
        <is>
          <t>http://140.115.185.138/ncuosafresh/</t>
        </is>
      </c>
      <c r="G3835" s="7" t="inlineStr">
        <is>
          <t>http://140.115.185.138/ncuosafresh/</t>
        </is>
      </c>
      <c r="H3835" s="7" t="inlineStr">
        <is>
          <t>http://140.115.185.138/ncuosafresh/</t>
        </is>
      </c>
      <c r="I3835" s="7" t="n"/>
      <c r="J3835" s="7" t="n"/>
      <c r="K3835" s="7" t="n"/>
      <c r="L3835" s="7" t="n"/>
      <c r="M3835" s="7" t="inlineStr">
        <is>
          <t>https://www.phy.ncu.edu.tw/news/103%e6%96%b0%e7%94%9f%e8%b3%87%e8%a8%8a%e7%b3%bb%e7%b5%b1/</t>
        </is>
      </c>
      <c r="N3835" s="7" t="inlineStr">
        <is>
          <t>許慧君</t>
        </is>
      </c>
    </row>
    <row r="3836" ht="79" customHeight="1">
      <c r="A3836" s="7">
        <f>TRUE()</f>
        <v/>
      </c>
      <c r="B3836" s="7" t="inlineStr">
        <is>
          <t>其他</t>
        </is>
      </c>
      <c r="C3836" s="7" t="n"/>
      <c r="D3836" s="14" t="n">
        <v>41852</v>
      </c>
      <c r="E3836" s="7" t="inlineStr">
        <is>
          <t>103-1物理系博碩士班學位口試注意事項</t>
        </is>
      </c>
      <c r="F3836" s="9" t="inlineStr">
        <is>
          <t>口試申請時間：103/09/15~103/12/31（如校曆規定）。
口試完成時間：104/01/12 前（如校曆規定）。
表單下載：http://pdc.adm.ncu.edu.tw/Register/ –表格下載 – 博/碩士論文表格
中央大學博士班、碩士班研究生學位考試細則(http://pdc.adm.ncu.edu.tw/rule/rule102/15.pdf )
有意申請者請務必先詳閱附件申請說明20140801112023_1</t>
        </is>
      </c>
      <c r="G3836" s="7" t="inlineStr">
        <is>
          <t>http://pdc.adm.ncu.edu.tw/Register/</t>
        </is>
      </c>
      <c r="H3836" s="7" t="inlineStr">
        <is>
          <t>http://pdc.adm.ncu.edu.tw/Register/</t>
        </is>
      </c>
      <c r="I3836" s="7" t="inlineStr">
        <is>
          <t>http://pdc.adm.ncu.edu.tw/rule/rule102/15.pdf</t>
        </is>
      </c>
      <c r="J3836" s="7" t="inlineStr">
        <is>
          <t>http://pdc.adm.ncu.edu.tw/rule/rule102/15.pdf</t>
        </is>
      </c>
      <c r="K3836" s="7" t="inlineStr">
        <is>
          <t>20140801112023_1</t>
        </is>
      </c>
      <c r="L3836" s="7" t="inlineStr">
        <is>
          <t>http://www.phy.ncu.edu.tw/wp-content/uploads/2014/08/20140801112023_1.pdf</t>
        </is>
      </c>
      <c r="M3836" s="7" t="inlineStr">
        <is>
          <t>https://www.phy.ncu.edu.tw/news/103-1%e7%89%a9%e7%90%86%e7%b3%bb%e5%8d%9a%e7%a2%a9%e5%a3%ab%e7%8f%ad%e5%ad%b8%e4%bd%8d%e5%8f%a3%e8%a9%a6%e6%b3%a8%e6%84%8f%e4%ba%8b%e9%a0%85/</t>
        </is>
      </c>
      <c r="N3836" s="7" t="inlineStr">
        <is>
          <t>許慧君</t>
        </is>
      </c>
    </row>
    <row r="3837" ht="27" customHeight="1">
      <c r="A3837" s="7">
        <f>TRUE()</f>
        <v/>
      </c>
      <c r="B3837" s="7" t="inlineStr">
        <is>
          <t>其他</t>
        </is>
      </c>
      <c r="C3837" s="7" t="n"/>
      <c r="D3837" s="14" t="n">
        <v>41852</v>
      </c>
      <c r="E3837" s="7" t="inlineStr">
        <is>
          <t>物理系通訊錄1030801更新</t>
        </is>
      </c>
      <c r="F3837" s="9" t="inlineStr">
        <is>
          <t>物理系通訊錄更新如附件 
20140801101651_1</t>
        </is>
      </c>
      <c r="G3837" s="7" t="inlineStr">
        <is>
          <t>20140801101651_1</t>
        </is>
      </c>
      <c r="H3837" s="7" t="inlineStr">
        <is>
          <t>http://www.phy.ncu.edu.tw/wp-content/uploads/2014/08/20140801101651_1.pdf</t>
        </is>
      </c>
      <c r="I3837" s="7" t="n"/>
      <c r="J3837" s="7" t="n"/>
      <c r="K3837" s="7" t="n"/>
      <c r="L3837" s="7" t="n"/>
      <c r="M3837" s="7" t="inlineStr">
        <is>
          <t>https://www.phy.ncu.edu.tw/news/%e7%89%a9%e7%90%86%e7%b3%bb%e9%80%9a%e8%a8%8a%e9%8c%841030801%e6%9b%b4%e6%96%b0/</t>
        </is>
      </c>
      <c r="N3837" s="7" t="inlineStr">
        <is>
          <t>許慧君</t>
        </is>
      </c>
    </row>
    <row r="3838" ht="261" customHeight="1">
      <c r="A3838" s="7">
        <f>TRUE()</f>
        <v/>
      </c>
      <c r="B3838" s="7" t="inlineStr">
        <is>
          <t>其他</t>
        </is>
      </c>
      <c r="C3838" s="7" t="n"/>
      <c r="D3838" s="14" t="n">
        <v>41851</v>
      </c>
      <c r="E3838" s="7" t="inlineStr">
        <is>
          <t>103-1博士生資格考口試注意事項</t>
        </is>
      </c>
      <c r="F3838" s="9" t="inlineStr">
        <is>
          <t>103-1物理系博士生資格考口試注意事項
1.申請口試時間：至遲口試日前二週。
2.申請口試繳交文件：
(一) 申請表（請至系網頁-系所規章-博士班相關規章下載）
(二) 至前一學期的完整版成績單
3.完成口試日期：103.08.01至104.01.31
附件:
表格:
1.103-1博士生資格考口試注意事項http://www.phy.ncu.edu.tw/layout/office/doc/fetch.php?pk=368
2.物理學系博士班學生資格考試申請書（口試）http://www.phy.ncu.edu.tw/layout/office/doc/fetch.php?pk=369
3.物理系_博士班學生修課組別選擇表http://www.phy.ncu.edu.tw/layout/office/doc/fetch.php?pk=606
辦法:
1.103資格考物理系考試委員會建議口試委員名單(本系專任正教授)
2.物理系_博士學位候選人資格與資格考試辦法（102.3.20教務會議通過）http://www.phy.ncu.edu.tw/layout/office/doc/fetch.php?pk=351
3.物理系_博碩士論文指導教授暨學位考試委員提聘資格認定標準實施要點（9803教務處法規小組修正）http://www.phy.ncu.edu.tw/layout/office/doc/fetch.php?pk=40</t>
        </is>
      </c>
      <c r="G3838" s="7" t="inlineStr">
        <is>
          <t>http://www.phy.ncu.edu.tw/layout/office/doc/fetch.php?pk=368</t>
        </is>
      </c>
      <c r="H3838" s="7" t="inlineStr">
        <is>
          <t>http://www.phy.ncu.edu.tw/layout/office/doc/fetch.php?pk=368</t>
        </is>
      </c>
      <c r="I3838" s="7" t="inlineStr">
        <is>
          <t>http://www.phy.ncu.edu.tw/layout/office/doc/fetch.php?pk=369</t>
        </is>
      </c>
      <c r="J3838" s="7" t="inlineStr">
        <is>
          <t>http://www.phy.ncu.edu.tw/layout/office/doc/fetch.php?pk=369</t>
        </is>
      </c>
      <c r="K3838" s="7" t="inlineStr">
        <is>
          <t>http://www.phy.ncu.edu.tw/layout/office/doc/fetch.php?pk=606</t>
        </is>
      </c>
      <c r="L3838" s="7" t="inlineStr">
        <is>
          <t>http://www.phy.ncu.edu.tw/layout/office/doc/fetch.php?pk=606</t>
        </is>
      </c>
      <c r="M3838" s="7" t="inlineStr">
        <is>
          <t>https://www.phy.ncu.edu.tw/news/103-1%e5%8d%9a%e5%a3%ab%e7%94%9f%e8%b3%87%e6%a0%bc%e8%80%83%e5%8f%a3%e8%a9%a6%e6%b3%a8%e6%84%8f%e4%ba%8b%e9%a0%85/</t>
        </is>
      </c>
      <c r="N3838" s="7" t="inlineStr">
        <is>
          <t>許慧君</t>
        </is>
      </c>
    </row>
    <row r="3839" ht="333" customHeight="1">
      <c r="A3839" s="7">
        <f>TRUE()</f>
        <v/>
      </c>
      <c r="B3839" s="7" t="inlineStr">
        <is>
          <t>其他</t>
        </is>
      </c>
      <c r="C3839" s="7" t="n"/>
      <c r="D3839" s="14" t="n">
        <v>41851</v>
      </c>
      <c r="E3839" s="7" t="inlineStr">
        <is>
          <t>103-1物理系研究生申請學分抵免、免修</t>
        </is>
      </c>
      <c r="F3839" s="9" t="inlineStr">
        <is>
          <t>103-1物理系研究生申請學分抵免、免修
時間：8/11-9/24
申請法規：
*國立中央大學學分抵免辦法(http://pdc.adm.ncu.edu.tw/rule/rule102/13.pdf) 
*物理系博士班研究生先修課程抵免辦法(http://www.phy.ncu.edu.tw/layout/office/doc/fetch.php?pk=379)
*物理系碩士班研究生先修課程抵免辦法(http://www.phy.ncu.edu.tw/layout/office/doc/fetch.php?pk=380)
*物理系生物物理博士班研究生學分抵免辦法(http://www.phy.ncu.edu.tw/layout/office/doc/fetch.php?pk=418)
*物理系生物物理碩士班研究生學分抵免辦法(http://www.phy.ncu.edu.tw/layout/office/doc/fetch.php?pk=419)
申請表：
*抵免：國立中央大學學生學分抵免申請表
http://pdc.adm.ncu.edu.tw/Form/form/form02-11-1f.htm（抵免成功後，會在成績單上出現該課程，且學分數會加入本學籍）
*免修：國立中央大學物理系研究生課程免修申請表(http://www.phy.ncu.edu.tw/layout/office/doc/fetch.php?pk=383)（免修成功後，表該課程無需再修，但學分數未計入本學籍，亦不會出現在成績單上）
*如果是他校及本校非同系所畢業之研究所新生入學辦理抵免，
須多填寫『國立中央大學學生學分抵免申請修讀研究所學分證明』。(http://www.phy.ncu.edu.tw/layout/office/doc/fetch.php?pk=597)
抵免、免修學分之申請時間：新生（含轉學生）應於入學第一學期或第二學期校曆規定時間內辦理。
如未於規定時間內申請者
需加寫『學生報告-非第一學年申請者』</t>
        </is>
      </c>
      <c r="G3839" s="7" t="inlineStr">
        <is>
          <t>http://pdc.adm.ncu.edu.tw/rule/rule102/13.pdf)</t>
        </is>
      </c>
      <c r="H3839" s="7" t="inlineStr">
        <is>
          <t>http://pdc.adm.ncu.edu.tw/rule/rule102/13.pdf</t>
        </is>
      </c>
      <c r="I3839" s="7" t="inlineStr">
        <is>
          <t>(</t>
        </is>
      </c>
      <c r="J3839" s="7" t="inlineStr">
        <is>
          <t>//www.phy.ncu.edu.tw/layout/office/doc/fetch.php?pk=379)</t>
        </is>
      </c>
      <c r="K3839" s="7" t="inlineStr">
        <is>
          <t>http://www.phy.ncu.edu.tw/layout/office/doc/fetch.php?pk=379</t>
        </is>
      </c>
      <c r="L3839" s="7" t="inlineStr">
        <is>
          <t>http://www.phy.ncu.edu.tw/layout/office/doc/fetch.php?pk=379</t>
        </is>
      </c>
      <c r="M3839" s="7" t="inlineStr">
        <is>
          <t>https://www.phy.ncu.edu.tw/news/103-1%e7%89%a9%e7%90%86%e7%b3%bb%e7%a0%94%e7%a9%b6%e7%94%9f%e7%94%b3%e8%ab%8b%e5%ad%b8%e5%88%86%e6%8a%b5%e5%85%8d%e3%80%81%e5%85%8d%e4%bf%ae/</t>
        </is>
      </c>
      <c r="N3839" s="7" t="inlineStr">
        <is>
          <t>許慧君</t>
        </is>
      </c>
    </row>
    <row r="3840" ht="105" customHeight="1">
      <c r="A3840" s="7">
        <f>TRUE()</f>
        <v/>
      </c>
      <c r="B3840" s="7" t="inlineStr">
        <is>
          <t>其他</t>
        </is>
      </c>
      <c r="C3840" s="7" t="n"/>
      <c r="D3840" s="14" t="n">
        <v>41851</v>
      </c>
      <c r="E3840" s="7" t="inlineStr">
        <is>
          <t>七樓717讀書室暫停開放8/7</t>
        </is>
      </c>
      <c r="F3840" s="9" t="inlineStr">
        <is>
          <t>物理系公告
七樓717讀書室暫停開放
8/7(四)1200-1600
717讀書室暫停開放
研究生座位＆儲物櫃以外之所有空間
請勿堆放私人物品
否則一律清除丟棄
謝謝合作</t>
        </is>
      </c>
      <c r="G3840" s="7" t="n"/>
      <c r="H3840" s="7" t="n"/>
      <c r="I3840" s="7" t="n"/>
      <c r="J3840" s="7" t="n"/>
      <c r="K3840" s="7" t="n"/>
      <c r="L3840" s="7" t="n"/>
      <c r="M3840" s="7" t="inlineStr">
        <is>
          <t>https://www.phy.ncu.edu.tw/news/%e4%b8%83%e6%a8%93717%e8%ae%80%e6%9b%b8%e5%ae%a4%e6%9a%ab%e5%81%9c%e9%96%8b%e6%94%be87/</t>
        </is>
      </c>
      <c r="N3840" s="7" t="inlineStr">
        <is>
          <t>許慧君</t>
        </is>
      </c>
    </row>
    <row r="3841" ht="170" customHeight="1">
      <c r="A3841" s="7">
        <f>TRUE()</f>
        <v/>
      </c>
      <c r="B3841" s="7" t="inlineStr">
        <is>
          <t>其他</t>
        </is>
      </c>
      <c r="C3841" s="7" t="n"/>
      <c r="D3841" s="14" t="n">
        <v>41845</v>
      </c>
      <c r="E3841" s="7" t="inlineStr">
        <is>
          <t>103-1物理系課程助教1030725</t>
        </is>
      </c>
      <c r="F3841" s="9" t="inlineStr">
        <is>
          <t>103學年度第一學期課程助教分配如附件{103-1物理系課程助教}
1.助教請儘速與授課老師聯繫，詢問工作相關訊息。
2.擔任助教且需修習『物理教學研習課程』者，請務必上網選課。未被分配擔任助教，但已選修『物理教學研習』者，請務必辦理退選，否則該課程學期末時會以0分計算。
3.『助教切結書』＆『助學金申請書』待九月份開學系辦公告後填寫。
目前有若干課程助教待聘
有意申請者請填寫附件{103-1課程教學助教志願表-學號-姓名(第二次)}
於7/30(三)12:00前回傳電子檔至corona@ncu.edu.tw
依據助教辦法:每位學生以擔任一門課程助教為原則，但亦得視實際需求擔任超過一門課程之助教。
故已被分配擔任助教者，仍可提出申請。
謝謝20140725090750_2
20140725090750_1</t>
        </is>
      </c>
      <c r="G3841" s="7" t="inlineStr">
        <is>
          <t>20140725090750_2</t>
        </is>
      </c>
      <c r="H3841" s="7" t="inlineStr">
        <is>
          <t>http://www.phy.ncu.edu.tw/wp-content/uploads/2014/08/20140725090750_2.xls</t>
        </is>
      </c>
      <c r="I3841" s="7" t="inlineStr">
        <is>
          <t>20140725090750_1</t>
        </is>
      </c>
      <c r="J3841" s="7" t="inlineStr">
        <is>
          <t>http://www.phy.ncu.edu.tw/wp-content/uploads/2014/08/20140725090750_1.pdf</t>
        </is>
      </c>
      <c r="K3841" s="7" t="n"/>
      <c r="L3841" s="7" t="n"/>
      <c r="M3841" s="7" t="inlineStr">
        <is>
          <t>https://www.phy.ncu.edu.tw/news/103-1%e7%89%a9%e7%90%86%e7%b3%bb%e8%aa%b2%e7%a8%8b%e5%8a%a9%e6%95%991030725/</t>
        </is>
      </c>
      <c r="N3841" s="7" t="inlineStr">
        <is>
          <t>許慧君</t>
        </is>
      </c>
    </row>
    <row r="3842" ht="92" customHeight="1">
      <c r="A3842" s="7">
        <f>TRUE()</f>
        <v/>
      </c>
      <c r="B3842" s="7" t="inlineStr">
        <is>
          <t>其他</t>
        </is>
      </c>
      <c r="C3842" s="7" t="n"/>
      <c r="D3842" s="14" t="n">
        <v>41844</v>
      </c>
      <c r="E3842" s="7" t="inlineStr">
        <is>
          <t>717研究生座位分配1030801</t>
        </is>
      </c>
      <c r="F3842" s="9" t="inlineStr">
        <is>
          <t>717研究生座位分配表如附件
使用期間：103年8月1日至104年7月31日
『研究生公共座位』開放給所有研究生使用，使用後請將個人物品帶走，不得佔用座位。
研究室內不得使用電熱用品或是增添家俱，違反者則取消其使用及爾後申請資格。
使用者需保持研究室之清潔與秩序。
因座位數量有限，如被分配到座位，但無實際使用之情況發生時，座位將會被收回，改分配給其他需要的同學使用。 20140724111503_1 (1)</t>
        </is>
      </c>
      <c r="G3842" s="7" t="inlineStr">
        <is>
          <t>20140724111503_1 (1)</t>
        </is>
      </c>
      <c r="H3842" s="7" t="inlineStr">
        <is>
          <t>http://www.phy.ncu.edu.tw/wp-content/uploads/2014/07/20140724111503_1-1.pdf</t>
        </is>
      </c>
      <c r="I3842" s="7" t="n"/>
      <c r="J3842" s="7" t="n"/>
      <c r="K3842" s="7" t="n"/>
      <c r="L3842" s="7" t="n"/>
      <c r="M3842" s="7" t="inlineStr">
        <is>
          <t>https://www.phy.ncu.edu.tw/news/717%e7%a0%94%e7%a9%b6%e7%94%9f%e5%ba%a7%e4%bd%8d%e5%88%86%e9%85%8d1030801/</t>
        </is>
      </c>
      <c r="N3842" s="7" t="inlineStr">
        <is>
          <t>許慧君</t>
        </is>
      </c>
    </row>
    <row r="3843" ht="261" customHeight="1">
      <c r="A3843" s="7">
        <f>TRUE()</f>
        <v/>
      </c>
      <c r="B3843" s="7" t="inlineStr">
        <is>
          <t>演講</t>
        </is>
      </c>
      <c r="C3843" s="7" t="n"/>
      <c r="D3843" s="14" t="n">
        <v>41841</v>
      </c>
      <c r="E3843" s="7" t="inlineStr">
        <is>
          <t>20140708 14:00 How does fluid dynamics change with animal size</t>
        </is>
      </c>
      <c r="F3843" s="9" t="inlineStr">
        <is>
          <t>Department of Physics, NCU
How does fluid dynamics change with animal size
Speaker
Patricia Yang 楊佩良
Dept. of Mechanical Engineering, Georgia Institute of Technology
Date 2014.7.8 (Tue)
Place S4-625
Time 14:00
Abstract
Animals manipulate fluids based on their body size. While larger animals might gain benefit from fluids, smaller animals are challenged by surface tension. We present scaling analysis and high-speed videography to elucidate the mechanics on two biological systems. In the first part, we investigate how flying fish penetrate air-water surface. Flying fish can both swim underwater and glide in air. The transition from swimming to gliding requires breaking "surface tension barrier," a formidable task for juvenile flying fish. As they leap from water, flying fish achieve gliding speed which is ten times faster than their swimming speed. In the second part, we investigate the hydrodynamics of urination across five orders of magnitude in body mass. For larger mammals above 3 kg in weight, they empty their bladders over constant duration. Smaller mammals are challenged during urination by high viscous and capillary forces that limit their urine to single drops.</t>
        </is>
      </c>
      <c r="G3843" s="7" t="n"/>
      <c r="H3843" s="7" t="n"/>
      <c r="I3843" s="7" t="n"/>
      <c r="J3843" s="7" t="n"/>
      <c r="K3843" s="7" t="n"/>
      <c r="L3843" s="7" t="n"/>
      <c r="M3843" s="7" t="inlineStr">
        <is>
          <t>https://www.phy.ncu.edu.tw/news/20140708-1400-how-does-fluid-dynamics-change-with-animal-size/</t>
        </is>
      </c>
      <c r="N3843" s="7" t="inlineStr">
        <is>
          <t>許慧君</t>
        </is>
      </c>
    </row>
    <row r="3844" ht="92" customHeight="1">
      <c r="A3844" s="7">
        <f>TRUE()</f>
        <v/>
      </c>
      <c r="B3844" s="7" t="inlineStr">
        <is>
          <t>其他</t>
        </is>
      </c>
      <c r="C3844" s="7" t="n"/>
      <c r="D3844" s="14" t="n">
        <v>41837</v>
      </c>
      <c r="E3844" s="7" t="inlineStr">
        <is>
          <t>物理系二手書跳蚤市場</t>
        </is>
      </c>
      <c r="F3844" s="9" t="inlineStr">
        <is>
          <t>物理系二手書跳蚤市場
活動時間：九月份開學前另行公告
活動地點：健雄館物理系辦
活動內容：不再需要的物理類書籍，書主可自訂欲拍賣價錢，交由系辦彙整後，於跳蚤市場拍賣，拍賣所得將於本活動結束後歸還書主。
收書時間地點：即日起請於上班時間將書本送至物理系辦（健雄館629室）
歡迎大四、研究所畢業生踴躍參加</t>
        </is>
      </c>
      <c r="G3844" s="7" t="n"/>
      <c r="H3844" s="7" t="n"/>
      <c r="I3844" s="7" t="n"/>
      <c r="J3844" s="7" t="n"/>
      <c r="K3844" s="7" t="n"/>
      <c r="L3844" s="7" t="n"/>
      <c r="M3844" s="7" t="inlineStr">
        <is>
          <t>https://www.phy.ncu.edu.tw/news/%e7%89%a9%e7%90%86%e7%b3%bb%e4%ba%8c%e6%89%8b%e6%9b%b8%e8%b7%b3%e8%9a%a4%e5%b8%82%e5%a0%b4/</t>
        </is>
      </c>
      <c r="N3844" s="7" t="inlineStr">
        <is>
          <t>許慧君</t>
        </is>
      </c>
    </row>
    <row r="3845" ht="79" customHeight="1">
      <c r="A3845" s="7">
        <f>TRUE()</f>
        <v/>
      </c>
      <c r="B3845" s="7" t="inlineStr">
        <is>
          <t>其他</t>
        </is>
      </c>
      <c r="C3845" s="7" t="n"/>
      <c r="D3845" s="14" t="n">
        <v>41836</v>
      </c>
      <c r="E3845" s="7" t="inlineStr">
        <is>
          <t>NCU MATLAB 暑期研習營</t>
        </is>
      </c>
      <c r="F3845" s="9" t="inlineStr">
        <is>
          <t>炎炎夏日面對惱人的MATLAB應用問題真讓人煩悶，別擔心就讓MATLAB專業講師蒞校為您解說MATLAB 基礎與專業應用，搭配實用的範例操作展示，拉近您與 MATLAB的 距離，充分發揮MATLAB效能，解決你棘手的應用問題，歡迎於教學中或會後提出你最迫切的應用問題，讓專業講師直接支援指導。
報名網址：http://goo.gl/kXQD29
│主辦單位：教學發展中心│聯絡人:蔡先生(57139/dwtsai@ncu.edu.tw)</t>
        </is>
      </c>
      <c r="G3845" s="7" t="inlineStr">
        <is>
          <t>http://goo.gl/kXQD29</t>
        </is>
      </c>
      <c r="H3845" s="7" t="inlineStr">
        <is>
          <t>http://goo.gl/kXQD29</t>
        </is>
      </c>
      <c r="I3845" s="7" t="n"/>
      <c r="J3845" s="7" t="n"/>
      <c r="K3845" s="7" t="n"/>
      <c r="L3845" s="7" t="n"/>
      <c r="M3845" s="7" t="inlineStr">
        <is>
          <t>https://www.phy.ncu.edu.tw/news/ncu-matlab-%e6%9a%91%e6%9c%9f%e7%a0%94%e7%bf%92%e7%87%9f/</t>
        </is>
      </c>
      <c r="N3845" s="7" t="inlineStr">
        <is>
          <t>許慧君</t>
        </is>
      </c>
    </row>
    <row r="3846" ht="131" customHeight="1">
      <c r="A3846" s="7">
        <f>TRUE()</f>
        <v/>
      </c>
      <c r="B3846" s="7" t="inlineStr">
        <is>
          <t>其他</t>
        </is>
      </c>
      <c r="C3846" s="7" t="n"/>
      <c r="D3846" s="14" t="n">
        <v>41827</v>
      </c>
      <c r="E3846" s="7" t="inlineStr">
        <is>
          <t>「中央研究生family」FB社團</t>
        </is>
      </c>
      <c r="F3846" s="9" t="inlineStr">
        <is>
          <t>標題：歡迎碩一新生及研究生申請加入「中央 研究生family」FB社 團
內容：
即將成為中大研究生一員
您 是否需要更完整的校園資訊呢？
您是否想要了解中大周遭的生活資訊?
歡迎申請加入「中央研究生family」FB社團
https://www.facebook.com/groups/802172676461763/
在來到中大這個大家庭前如有任何疑惑，
這裡有許多熱心的學長姊/原在校生為你解答喲!
快加入我們，一起融入這個大家庭吧！</t>
        </is>
      </c>
      <c r="G3846" s="7" t="inlineStr">
        <is>
          <t>https://www.facebook.com/groups/802172676461763/</t>
        </is>
      </c>
      <c r="H3846" s="7" t="inlineStr">
        <is>
          <t>https://www.facebook.com/groups/802172676461763/</t>
        </is>
      </c>
      <c r="I3846" s="7" t="n"/>
      <c r="J3846" s="7" t="n"/>
      <c r="K3846" s="7" t="n"/>
      <c r="L3846" s="7" t="n"/>
      <c r="M3846" s="7" t="inlineStr">
        <is>
          <t>https://www.phy.ncu.edu.tw/news/%e3%80%8c%e4%b8%ad%e5%a4%ae%e7%a0%94%e7%a9%b6%e7%94%9ffamily%e3%80%8dfb%e7%a4%be%e5%9c%98/</t>
        </is>
      </c>
      <c r="N3846" s="7" t="inlineStr">
        <is>
          <t>許慧君</t>
        </is>
      </c>
    </row>
    <row r="3847" ht="105" customHeight="1">
      <c r="A3847" s="7">
        <f>TRUE()</f>
        <v/>
      </c>
      <c r="B3847" s="7" t="inlineStr">
        <is>
          <t>其他</t>
        </is>
      </c>
      <c r="C3847" s="7" t="n"/>
      <c r="D3847" s="14" t="n">
        <v>41821</v>
      </c>
      <c r="E3847" s="7" t="inlineStr">
        <is>
          <t>103-1課程教學助教申請公告</t>
        </is>
      </c>
      <c r="F3847" s="9" t="inlineStr">
        <is>
          <t>103學年度第1學期
課程教學助教志願調查
物理系（含生物物理碩博士班）研究生（含103新生）欲申請擔任課程教學助教者，請填寫『課程教學助教志願表』電子檔(請至物理系網頁最新公告下載)，於103年7月18日（五）前回傳corona@ncu.edu.tw。
2014070113251 1
20140701132513_2
20140701132513_3</t>
        </is>
      </c>
      <c r="G3847" s="7" t="inlineStr">
        <is>
          <t>2014070113251</t>
        </is>
      </c>
      <c r="H3847" s="7" t="inlineStr">
        <is>
          <t>http://www.phy.ncu.edu.tw/wp-content/uploads/2014/07/20140701132513_1.pdf</t>
        </is>
      </c>
      <c r="I3847" s="7" t="inlineStr">
        <is>
          <t>1</t>
        </is>
      </c>
      <c r="J3847" s="7" t="inlineStr">
        <is>
          <t>http://www.phy.ncu.edu.tw/wp-content/uploads/2014/07/20140701132513_1.pdf</t>
        </is>
      </c>
      <c r="K3847" s="7" t="inlineStr">
        <is>
          <t>20140701132513_2</t>
        </is>
      </c>
      <c r="L3847" s="7" t="inlineStr">
        <is>
          <t>http://www.phy.ncu.edu.tw/wp-content/uploads/2014/07/20140701132513_2.doc</t>
        </is>
      </c>
      <c r="M3847" s="7" t="inlineStr">
        <is>
          <t>https://www.phy.ncu.edu.tw/news/103-1%e8%aa%b2%e7%a8%8b%e6%95%99%e5%ad%b8%e5%8a%a9%e6%95%99%e7%94%b3%e8%ab%8b%e5%85%ac%e5%91%8a/</t>
        </is>
      </c>
      <c r="N3847" s="7" t="inlineStr">
        <is>
          <t>許慧君</t>
        </is>
      </c>
    </row>
    <row r="3848" ht="105" customHeight="1">
      <c r="A3848" s="7">
        <f>TRUE()</f>
        <v/>
      </c>
      <c r="B3848" s="7" t="inlineStr">
        <is>
          <t>其他</t>
        </is>
      </c>
      <c r="C3848" s="7" t="n"/>
      <c r="D3848" s="14" t="n">
        <v>41821</v>
      </c>
      <c r="E3848" s="7" t="inlineStr">
        <is>
          <t>公共空間打蠟公告Public area waxing announcement</t>
        </is>
      </c>
      <c r="F3848" s="9" t="inlineStr">
        <is>
          <t>公共空間打蠟公告
時間：7/19（六）
地點：健雄館
不便之處請多諒解
Public area waxing announcement
Time：July 19(Sat)
Place：Science Building IV
Sorry for the inconvenience</t>
        </is>
      </c>
      <c r="G3848" s="7" t="n"/>
      <c r="H3848" s="7" t="n"/>
      <c r="I3848" s="7" t="n"/>
      <c r="J3848" s="7" t="n"/>
      <c r="K3848" s="7" t="n"/>
      <c r="L3848" s="7" t="n"/>
      <c r="M3848" s="7" t="inlineStr">
        <is>
          <t>https://www.phy.ncu.edu.tw/news/%e5%85%ac%e5%85%b1%e7%a9%ba%e9%96%93%e6%89%93%e8%a0%9f%e5%85%ac%e5%91%8apublic-area-waxing-announcement-2/</t>
        </is>
      </c>
      <c r="N3848" s="7" t="inlineStr">
        <is>
          <t>許慧君</t>
        </is>
      </c>
    </row>
    <row r="3849" ht="40" customHeight="1">
      <c r="A3849" s="7">
        <f>TRUE()</f>
        <v/>
      </c>
      <c r="B3849" s="7" t="inlineStr">
        <is>
          <t>其他</t>
        </is>
      </c>
      <c r="C3849" s="7" t="n"/>
      <c r="D3849" s="14" t="n">
        <v>41815</v>
      </c>
      <c r="E3849" s="7" t="inlineStr">
        <is>
          <t>健雄館一樓廣場禁止停放各式車輛！</t>
        </is>
      </c>
      <c r="F3849" s="9" t="inlineStr">
        <is>
          <t>健雄館一樓廣場禁止停放各式車輛！
違規停放車輛將會被移置健雄館一樓廣場儲藏室內上鎖，欲領取者請於每週二、五（上班日）10：50-11：00至物理系辦（629室）申請領回。</t>
        </is>
      </c>
      <c r="G3849" s="7" t="n"/>
      <c r="H3849" s="7" t="n"/>
      <c r="I3849" s="7" t="n"/>
      <c r="J3849" s="7" t="n"/>
      <c r="K3849" s="7" t="n"/>
      <c r="L3849" s="7" t="n"/>
      <c r="M3849" s="7" t="inlineStr">
        <is>
          <t>https://www.phy.ncu.edu.tw/news/%e5%81%a5%e9%9b%84%e9%a4%a8%e4%b8%80%e6%a8%93%e5%bb%a3%e5%a0%b4%e7%a6%81%e6%ad%a2%e5%81%9c%e6%94%be%e5%90%84%e5%bc%8f%e8%bb%8a%e8%bc%9b%ef%bc%81/</t>
        </is>
      </c>
      <c r="N3849" s="7" t="inlineStr">
        <is>
          <t>許慧君</t>
        </is>
      </c>
    </row>
    <row r="3850">
      <c r="A3850" s="7">
        <f>TRUE()</f>
        <v/>
      </c>
      <c r="B3850" s="7" t="inlineStr">
        <is>
          <t>其他</t>
        </is>
      </c>
      <c r="C3850" s="7" t="n"/>
      <c r="D3850" s="14" t="n">
        <v>41815</v>
      </c>
      <c r="E3850" s="7" t="inlineStr">
        <is>
          <t>暑假期間教室開放事宜</t>
        </is>
      </c>
      <c r="F3850" s="7" t="inlineStr">
        <is>
          <t>暑假期間物理系教室不開放，如有需要借用開會討論，煩請先至物理系辦登記並借用鑰匙。</t>
        </is>
      </c>
      <c r="G3850" s="7" t="n"/>
      <c r="H3850" s="7" t="n"/>
      <c r="I3850" s="7" t="n"/>
      <c r="J3850" s="7" t="n"/>
      <c r="K3850" s="7" t="n"/>
      <c r="L3850" s="7" t="n"/>
      <c r="M3850" s="7" t="inlineStr">
        <is>
          <t>https://www.phy.ncu.edu.tw/news/%e6%9a%91%e5%81%87%e6%9c%9f%e9%96%93%e6%95%99%e5%ae%a4%e9%96%8b%e6%94%be%e4%ba%8b%e5%ae%9c/</t>
        </is>
      </c>
      <c r="N3850" s="7" t="inlineStr">
        <is>
          <t>許慧君</t>
        </is>
      </c>
    </row>
    <row r="3851" ht="131" customHeight="1">
      <c r="A3851" s="7">
        <f>TRUE()</f>
        <v/>
      </c>
      <c r="B3851" s="7" t="inlineStr">
        <is>
          <t>其他</t>
        </is>
      </c>
      <c r="C3851" s="7" t="n"/>
      <c r="D3851" s="14" t="n">
        <v>41807</v>
      </c>
      <c r="E3851" s="7" t="inlineStr">
        <is>
          <t>717研究生座位申請公告</t>
        </is>
      </c>
      <c r="F3851" s="9" t="inlineStr">
        <is>
          <t>中央大學物理系
717研究生座位申請公告
物理系研究生欲申請S4-717研究生座位者，請至物理系網頁-最新消息下載申請表，於103年7月18日(週五)前繳回系辦。
本次申請結果將於103年7月25日前公布。
本次申請使用期間為：103年8月1日至104年7月31日。
符合以下資格者方可申請：
(1)博士班研究生於畢業前一年撰寫畢業論文者。
(2)指導教授沒有實驗室或研究室可安置學生者。
(3)尚未有指導教授者。 20140617100006_1</t>
        </is>
      </c>
      <c r="G3851" s="7" t="inlineStr">
        <is>
          <t>20140617100006_1</t>
        </is>
      </c>
      <c r="H3851" s="7" t="inlineStr">
        <is>
          <t>http://www.phy.ncu.edu.tw/wp-content/uploads/2014/06/20140617100006_1.doc</t>
        </is>
      </c>
      <c r="I3851" s="7" t="n"/>
      <c r="J3851" s="7" t="n"/>
      <c r="K3851" s="7" t="n"/>
      <c r="L3851" s="7" t="n"/>
      <c r="M3851" s="7" t="inlineStr">
        <is>
          <t>https://www.phy.ncu.edu.tw/news/717%e7%a0%94%e7%a9%b6%e7%94%9f%e5%ba%a7%e4%bd%8d%e7%94%b3%e8%ab%8b%e5%85%ac%e5%91%8a/</t>
        </is>
      </c>
      <c r="N3851" s="7" t="inlineStr">
        <is>
          <t>許慧君</t>
        </is>
      </c>
    </row>
    <row r="3852" ht="105" customHeight="1">
      <c r="A3852" s="7">
        <f>TRUE()</f>
        <v/>
      </c>
      <c r="B3852" s="7" t="inlineStr">
        <is>
          <t>其他</t>
        </is>
      </c>
      <c r="C3852" s="7" t="n"/>
      <c r="D3852" s="14" t="n">
        <v>41807</v>
      </c>
      <c r="E3852" s="7" t="inlineStr">
        <is>
          <t>七樓717讀書室暫停開放6/25(三)0900-1200</t>
        </is>
      </c>
      <c r="F3852" s="9" t="inlineStr">
        <is>
          <t>物理系公告
七樓717讀書室暫停開放
6/25(三)0900-1200
717讀書室暫停開放
研究生座位＆儲物櫃以外之所有空間
請勿堆放私人物品
否則一律清除丟棄
謝謝合作</t>
        </is>
      </c>
      <c r="G3852" s="7" t="n"/>
      <c r="H3852" s="7" t="n"/>
      <c r="I3852" s="7" t="n"/>
      <c r="J3852" s="7" t="n"/>
      <c r="K3852" s="7" t="n"/>
      <c r="L3852" s="7" t="n"/>
      <c r="M3852" s="7" t="inlineStr">
        <is>
          <t>https://www.phy.ncu.edu.tw/news/103%e5%b9%b4%e6%9a%91%e4%bf%ae%e7%ac%ac%e4%b8%80%e6%9c%9f%e9%96%8b%e8%aa%b2%e7%a7%91%e7%9b%ae%e4%b8%8a%e8%aa%b2%e6%99%82%e9%96%93%e8%a1%a8/</t>
        </is>
      </c>
      <c r="N3852" s="7" t="inlineStr">
        <is>
          <t>許慧君</t>
        </is>
      </c>
    </row>
    <row r="3853" ht="118" customHeight="1">
      <c r="A3853" s="7">
        <f>TRUE()</f>
        <v/>
      </c>
      <c r="B3853" s="7" t="inlineStr">
        <is>
          <t>其他</t>
        </is>
      </c>
      <c r="C3853" s="7" t="n"/>
      <c r="D3853" s="14" t="n">
        <v>41796</v>
      </c>
      <c r="E3853" s="7" t="inlineStr">
        <is>
          <t>蘇州大學「2014江南文化研習營」開始接受報名</t>
        </is>
      </c>
      <c r="F3853" s="9" t="inlineStr">
        <is>
          <t>蘇州大學「2014江南文化研習營」已開始接受報名，活動期間之食宿、參訪和保險費用將由蘇州大學負擔
活動日期：2014年10月18日(六)~10月25日(六)，共計7晚8天
活動地點：江蘇蘇州、南京
名額限制：4名
活動費用：蘇州大學負擔活動期間之食宿、參訪和保險費用(不含個人簽證、機票費)
報名截止：2014年6月16日(一)中午12時止
詳請請參閱國際事務處網站：
http://oia.ncu.edu.tw/index.php/tw/1013-蘇州大學2014江南文化研習營-報名開始！</t>
        </is>
      </c>
      <c r="G3853" s="7" t="inlineStr">
        <is>
          <t>http://oia.ncu.edu.tw/index.php/tw/1013-蘇州大學2014</t>
        </is>
      </c>
      <c r="H3853" s="7" t="inlineStr">
        <is>
          <t>http://oia.ncu.edu.tw/index.php/tw/1013-蘇州大學2014</t>
        </is>
      </c>
      <c r="I3853" s="7" t="n"/>
      <c r="J3853" s="7" t="n"/>
      <c r="K3853" s="7" t="n"/>
      <c r="L3853" s="7" t="n"/>
      <c r="M3853" s="7" t="inlineStr">
        <is>
          <t>https://www.phy.ncu.edu.tw/news/%e8%98%87%e5%b7%9e%e5%a4%a7%e5%ad%b8%e3%80%8c2014%e6%b1%9f%e5%8d%97%e6%96%87%e5%8c%96%e7%a0%94%e7%bf%92%e7%87%9f%e3%80%8d%e9%96%8b%e5%a7%8b%e6%8e%a5%e5%8f%97%e5%a0%b1%e5%90%8d/</t>
        </is>
      </c>
      <c r="N3853" s="7" t="inlineStr">
        <is>
          <t>劉怡貞</t>
        </is>
      </c>
    </row>
    <row r="3854" ht="92" customHeight="1">
      <c r="A3854" s="7">
        <f>TRUE()</f>
        <v/>
      </c>
      <c r="B3854" s="7" t="inlineStr">
        <is>
          <t>招生</t>
        </is>
      </c>
      <c r="C3854" s="7" t="n"/>
      <c r="D3854" s="14" t="n">
        <v>41796</v>
      </c>
      <c r="E3854" s="7" t="inlineStr">
        <is>
          <t>103 學年度博士班考試入學錄取名單</t>
        </is>
      </c>
      <c r="F3854" s="9" t="inlineStr">
        <is>
          <t>http://pdc.adm.ncu.edu.tw/postM/post/adm/1030606_1.pdf
物理學系博士班 不分組(一般生)
准考證號 姓名 備註
005010003 張祐祥 正取
005010004 陳孟君 正取
005010005 林再順 正取
005010006 吳智偉 正取</t>
        </is>
      </c>
      <c r="G3854" s="7" t="inlineStr">
        <is>
          <t>http://pdc.adm.ncu.edu.tw/postM/post/adm/1030606_1.pdf</t>
        </is>
      </c>
      <c r="H3854" s="7" t="inlineStr">
        <is>
          <t>http://pdc.adm.ncu.edu.tw/postM/post/adm/1030606_1.pdf</t>
        </is>
      </c>
      <c r="I3854" s="7" t="n"/>
      <c r="J3854" s="7" t="n"/>
      <c r="K3854" s="7" t="n"/>
      <c r="L3854" s="7" t="n"/>
      <c r="M3854" s="7" t="inlineStr">
        <is>
          <t>https://www.phy.ncu.edu.tw/news/103-%e5%ad%b8%e5%b9%b4%e5%ba%a6%e5%8d%9a%e5%a3%ab%e7%8f%ad%e8%80%83%e8%a9%a6%e5%85%a5%e5%ad%b8%e9%8c%84%e5%8f%96%e5%90%8d%e5%96%ae/</t>
        </is>
      </c>
      <c r="N3854" s="7" t="inlineStr">
        <is>
          <t>許慧君</t>
        </is>
      </c>
    </row>
    <row r="3855">
      <c r="A3855" s="7">
        <f>TRUE()</f>
        <v/>
      </c>
      <c r="B3855" s="7" t="inlineStr">
        <is>
          <t>其他</t>
        </is>
      </c>
      <c r="C3855" s="7" t="n"/>
      <c r="D3855" s="14" t="n">
        <v>41794</v>
      </c>
      <c r="E3855" s="7" t="inlineStr">
        <is>
          <t>物理小年會(6/8)</t>
        </is>
      </c>
      <c r="F3855" s="7" t="inlineStr">
        <is>
          <t>物理小年會(6/8)活動流程如附件  20140604171146_1</t>
        </is>
      </c>
      <c r="G3855" s="7" t="inlineStr">
        <is>
          <t>20140604171146_1</t>
        </is>
      </c>
      <c r="H3855" s="7" t="inlineStr">
        <is>
          <t>http://www.phy.ncu.edu.tw/wp-content/uploads/2014/06/20140604171146_1.doc</t>
        </is>
      </c>
      <c r="I3855" s="7" t="n"/>
      <c r="J3855" s="7" t="n"/>
      <c r="K3855" s="7" t="n"/>
      <c r="L3855" s="7" t="n"/>
      <c r="M3855" s="7" t="inlineStr">
        <is>
          <t>https://www.phy.ncu.edu.tw/news/%e7%89%a9%e7%90%86%e5%b0%8f%e5%b9%b4%e6%9c%8368/</t>
        </is>
      </c>
      <c r="N3855" s="7" t="inlineStr">
        <is>
          <t>許慧君</t>
        </is>
      </c>
    </row>
    <row r="3856">
      <c r="A3856" s="7">
        <f>TRUE()</f>
        <v/>
      </c>
      <c r="B3856" s="7" t="inlineStr">
        <is>
          <t>其他</t>
        </is>
      </c>
      <c r="C3856" s="7" t="n"/>
      <c r="D3856" s="14" t="n">
        <v>41789</v>
      </c>
      <c r="E3856" s="7" t="inlineStr">
        <is>
          <t>103學年度第1學期全校舊生註冊通知</t>
        </is>
      </c>
      <c r="F3856" s="7" t="inlineStr">
        <is>
          <t>http://pdc.adm.ncu.edu.tw/postM/post/reg/1030610_1.pdf</t>
        </is>
      </c>
      <c r="G3856" s="7" t="inlineStr">
        <is>
          <t>http://pdc.adm.ncu.edu.tw/postM/post/reg/1030610_1.pdf</t>
        </is>
      </c>
      <c r="H3856" s="7" t="inlineStr">
        <is>
          <t>http://pdc.adm.ncu.edu.tw/postM/post/reg/1030610_1.pdf</t>
        </is>
      </c>
      <c r="I3856" s="7" t="n"/>
      <c r="J3856" s="7" t="n"/>
      <c r="K3856" s="7" t="n"/>
      <c r="L3856" s="7" t="n"/>
      <c r="M3856" s="7" t="inlineStr">
        <is>
          <t>https://www.phy.ncu.edu.tw/news/103%e5%ad%b8%e5%b9%b4%e5%ba%a6%e7%ac%ac1%e5%ad%b8%e6%9c%9f%e5%85%a8%e6%a0%a1%e8%88%8a%e7%94%9f%e8%a8%bb%e5%86%8a%e9%80%9a%e7%9f%a5/</t>
        </is>
      </c>
      <c r="N3856" s="7" t="inlineStr">
        <is>
          <t>許慧君</t>
        </is>
      </c>
    </row>
    <row r="3857">
      <c r="A3857" s="7">
        <f>TRUE()</f>
        <v/>
      </c>
      <c r="B3857" s="7" t="inlineStr">
        <is>
          <t>其他</t>
        </is>
      </c>
      <c r="C3857" s="7" t="n"/>
      <c r="D3857" s="14" t="n">
        <v>41789</v>
      </c>
      <c r="E3857" s="7" t="inlineStr">
        <is>
          <t>103學年度研究生新生申請暑期借住宿舍作業</t>
        </is>
      </c>
      <c r="F3857" s="7" t="inlineStr">
        <is>
          <t>http://www.cc.ncu.edu.tw/~ncu7221/OSDS/post_detail.php?no=222</t>
        </is>
      </c>
      <c r="G3857" s="7" t="inlineStr">
        <is>
          <t>http://www.cc.ncu.edu.tw/~ncu7221/OSDS/post_detail.php?no=22</t>
        </is>
      </c>
      <c r="H3857" s="7" t="inlineStr">
        <is>
          <t>http://www.cc.ncu.edu.tw/~ncu7221/OSDS/post_detail.php?no=222</t>
        </is>
      </c>
      <c r="I3857" s="7" t="n"/>
      <c r="J3857" s="7" t="n"/>
      <c r="K3857" s="7" t="n"/>
      <c r="L3857" s="7" t="n"/>
      <c r="M3857" s="7" t="inlineStr">
        <is>
          <t>https://www.phy.ncu.edu.tw/news/103%e5%ad%b8%e5%b9%b4%e5%ba%a6%e7%a0%94%e7%a9%b6%e7%94%9f%e6%96%b0%e7%94%9f%e7%94%b3%e8%ab%8b%e6%9a%91%e6%9c%9f%e5%80%9f%e4%bd%8f%e5%ae%bf%e8%88%8d%e4%bd%9c%e6%a5%ad/</t>
        </is>
      </c>
      <c r="N3857" s="7" t="inlineStr">
        <is>
          <t>許慧君</t>
        </is>
      </c>
    </row>
    <row r="3858" ht="79" customHeight="1">
      <c r="A3858" s="7">
        <f>TRUE()</f>
        <v/>
      </c>
      <c r="B3858" s="7" t="inlineStr">
        <is>
          <t>其他</t>
        </is>
      </c>
      <c r="C3858" s="7" t="n"/>
      <c r="D3858" s="14" t="n">
        <v>41789</v>
      </c>
      <c r="E3858" s="7" t="inlineStr">
        <is>
          <t>6/7（六）本系畢業撥穗典禮</t>
        </is>
      </c>
      <c r="F3858" s="9" t="inlineStr">
        <is>
          <t>11:50~13:10 餐會(S4-625)
13:20~13:35 理學院拍照(理學院科二館大門口)
13:50~14:10 典禮開始 教授致詞(S4-209)
14:10~15:30 撥穗頒發畢業證書(S4-209)
15:30~15:45 畢業生行謝師禮
15:45~16:00 合影留念(S4-1F)</t>
        </is>
      </c>
      <c r="G3858" s="7" t="n"/>
      <c r="H3858" s="7" t="n"/>
      <c r="I3858" s="7" t="n"/>
      <c r="J3858" s="7" t="n"/>
      <c r="K3858" s="7" t="n"/>
      <c r="L3858" s="7" t="n"/>
      <c r="M3858" s="7" t="inlineStr">
        <is>
          <t>https://www.phy.ncu.edu.tw/news/67%ef%bc%88%e5%85%ad%ef%bc%89%e6%9c%ac%e7%b3%bb%e7%95%a2%e6%a5%ad%e6%92%a5%e7%a9%97%e5%85%b8%e7%a6%ae/</t>
        </is>
      </c>
      <c r="N3858" s="7" t="inlineStr">
        <is>
          <t>許慧君</t>
        </is>
      </c>
    </row>
    <row r="3859" ht="40" customHeight="1">
      <c r="A3859" s="7">
        <f>TRUE()</f>
        <v/>
      </c>
      <c r="B3859" s="7" t="inlineStr">
        <is>
          <t>其他</t>
        </is>
      </c>
      <c r="C3859" s="7" t="n"/>
      <c r="D3859" s="14" t="n">
        <v>41788</v>
      </c>
      <c r="E3859" s="7" t="inlineStr">
        <is>
          <t>物理系讀書室失物招領</t>
        </is>
      </c>
      <c r="F3859" s="9" t="inlineStr">
        <is>
          <t>717讀書室失物招領公告
請遺失者於6/20前至物理系辦領取
未領取之物品將回收處理20140529143701_1</t>
        </is>
      </c>
      <c r="G3859" s="7" t="inlineStr">
        <is>
          <t>20140529143701_1</t>
        </is>
      </c>
      <c r="H3859" s="7" t="inlineStr">
        <is>
          <t>http://www.phy.ncu.edu.tw/wp-content/uploads/2014/06/20140529143701_1.doc</t>
        </is>
      </c>
      <c r="I3859" s="7" t="n"/>
      <c r="J3859" s="7" t="n"/>
      <c r="K3859" s="7" t="n"/>
      <c r="L3859" s="7" t="n"/>
      <c r="M3859" s="7" t="inlineStr">
        <is>
          <t>https://www.phy.ncu.edu.tw/news/%e7%89%a9%e7%90%86%e7%b3%bb%e8%ae%80%e6%9b%b8%e5%ae%a4%e5%a4%b1%e7%89%a9%e6%8b%9b%e9%a0%98/</t>
        </is>
      </c>
      <c r="N3859" s="7" t="inlineStr">
        <is>
          <t>許慧君</t>
        </is>
      </c>
    </row>
    <row r="3860">
      <c r="A3860" s="7">
        <f>TRUE()</f>
        <v/>
      </c>
      <c r="B3860" s="7" t="inlineStr">
        <is>
          <t>其他</t>
        </is>
      </c>
      <c r="C3860" s="7" t="n"/>
      <c r="D3860" s="14" t="n">
        <v>41788</v>
      </c>
      <c r="E3860" s="7" t="inlineStr">
        <is>
          <t>健雄館失物招領</t>
        </is>
      </c>
      <c r="F3860" s="7" t="inlineStr">
        <is>
          <t>有遺失附件物品者，請儘速至物理系辦(S4-629)認領，未領取物品將於6.13清除。 20140529143557_1</t>
        </is>
      </c>
      <c r="G3860" s="7" t="inlineStr">
        <is>
          <t>20140529143557_1</t>
        </is>
      </c>
      <c r="H3860" s="7" t="inlineStr">
        <is>
          <t>http://www.phy.ncu.edu.tw/wp-content/uploads/2014/06/20140529143557_1.doc</t>
        </is>
      </c>
      <c r="I3860" s="7" t="n"/>
      <c r="J3860" s="7" t="n"/>
      <c r="K3860" s="7" t="n"/>
      <c r="L3860" s="7" t="n"/>
      <c r="M3860" s="7" t="inlineStr">
        <is>
          <t>https://www.phy.ncu.edu.tw/news/%e5%81%a5%e9%9b%84%e9%a4%a8%e5%a4%b1%e7%89%a9%e6%8b%9b%e9%a0%98/</t>
        </is>
      </c>
      <c r="N3860" s="7" t="inlineStr">
        <is>
          <t>許慧君</t>
        </is>
      </c>
    </row>
    <row r="3861" ht="273" customHeight="1">
      <c r="A3861" s="7">
        <f>TRUE()</f>
        <v/>
      </c>
      <c r="B3861" s="7" t="inlineStr">
        <is>
          <t>其他</t>
        </is>
      </c>
      <c r="C3861" s="7" t="n"/>
      <c r="D3861" s="14" t="n">
        <v>41788</v>
      </c>
      <c r="E3861" s="7" t="inlineStr">
        <is>
          <t>6/7(週六)畢業典禮遊園活動及下午與院長、副院長合照時間</t>
        </is>
      </c>
      <c r="F3861" s="9" t="inlineStr">
        <is>
          <t>本校今年的畢業典禮訂於6月7日10時在依仁堂籃球場舉行，典禮前8:40為畢業生遊園，流程如下：
時 間 項 目 地 點
08:40～09:30 畢業生遊園 環校道路
09:30～09:40 畢業生入場就座 依仁堂-籃球場
09:40～10:00 現場報導及訪問
10:00～12:00 畢業典禮
12:30～ 各院系所歡送會 請洽各系所 辦公室
下午與院長、副院長合照順序、時間如下：
13:20~13:25 物理系師生合照
13:25~13:30 生科系師生合照
13:30~13:35 全體師生團體照
13:35~13:38 系生所師生合照
13:38~13:41 認知所師生合照
13:41~13:44 天文所師生合照
13:44~13:47 統研所師生合照
13:47~13:52 學士班師生合照
13:52~13:57 光電系師生合照
13:57~14:02 化學系師生合照
14:02~14:07 數學系師生合照
102學年度畢業典禮各項資訊請參考：http://club.adm.ncu.edu.tw/graduate/</t>
        </is>
      </c>
      <c r="G3861" s="7" t="inlineStr">
        <is>
          <t>http://club.adm.ncu.edu.tw/graduate/</t>
        </is>
      </c>
      <c r="H3861" s="7" t="inlineStr">
        <is>
          <t>http://club.adm.ncu.edu.tw/graduate/</t>
        </is>
      </c>
      <c r="I3861" s="7" t="n"/>
      <c r="J3861" s="7" t="n"/>
      <c r="K3861" s="7" t="n"/>
      <c r="L3861" s="7" t="n"/>
      <c r="M3861" s="7" t="inlineStr">
        <is>
          <t>https://www.phy.ncu.edu.tw/news/67%e9%80%b1%e5%85%ad%e7%95%a2%e6%a5%ad%e5%85%b8%e7%a6%ae%e9%81%8a%e5%9c%92%e6%b4%bb%e5%8b%95%e5%8f%8a%e4%b8%8b%e5%8d%88%e8%88%87%e9%99%a2%e9%95%b7%e3%80%81%e5%89%af%e9%99%a2%e9%95%b7%e5%90%88/</t>
        </is>
      </c>
      <c r="N3861" s="7" t="inlineStr">
        <is>
          <t>許慧君</t>
        </is>
      </c>
    </row>
    <row r="3862">
      <c r="A3862" s="7">
        <f>TRUE()</f>
        <v/>
      </c>
      <c r="B3862" s="7" t="inlineStr">
        <is>
          <t>其他</t>
        </is>
      </c>
      <c r="C3862" s="7" t="n"/>
      <c r="D3862" s="14" t="n">
        <v>41788</v>
      </c>
      <c r="E3862" s="7" t="inlineStr">
        <is>
          <t>102學年度全校畢業典禮</t>
        </is>
      </c>
      <c r="F3862" s="7" t="inlineStr">
        <is>
          <t>http://club.adm.ncu.edu.tw/graduate/</t>
        </is>
      </c>
      <c r="G3862" s="7" t="inlineStr">
        <is>
          <t>http://club.adm.ncu.edu.tw/graduate/</t>
        </is>
      </c>
      <c r="H3862" s="7" t="inlineStr">
        <is>
          <t>http://club.adm.ncu.edu.tw/graduate/</t>
        </is>
      </c>
      <c r="I3862" s="7" t="n"/>
      <c r="J3862" s="7" t="n"/>
      <c r="K3862" s="7" t="n"/>
      <c r="L3862" s="7" t="n"/>
      <c r="M3862" s="7" t="inlineStr">
        <is>
          <t>https://www.phy.ncu.edu.tw/news/102%e5%ad%b8%e5%b9%b4%e5%ba%a6%e5%85%a8%e6%a0%a1%e7%95%a2%e6%a5%ad%e5%85%b8%e7%a6%ae/</t>
        </is>
      </c>
      <c r="N3862" s="7" t="inlineStr">
        <is>
          <t>許慧君</t>
        </is>
      </c>
    </row>
    <row r="3863" ht="409.6" customHeight="1">
      <c r="A3863" s="7">
        <f>TRUE()</f>
        <v/>
      </c>
      <c r="B3863" s="7" t="inlineStr">
        <is>
          <t>其他</t>
        </is>
      </c>
      <c r="C3863" s="7" t="n"/>
      <c r="D3863" s="14" t="n">
        <v>41786</v>
      </c>
      <c r="E3863" s="7" t="inlineStr">
        <is>
          <t>103學年度第1學期學生就學貸款(含學分預估)申辦作業注意事項</t>
        </is>
      </c>
      <c r="F3863" s="9" t="inlineStr">
        <is>
          <t>主 旨：103學年度第1學期學生就學貸款(含學分預估)申辦作業注意事項。
公告事項：
一、依據教育部「高級中等以上學校學生就學貸款辦法」及「高級中等以上學校學生就學
貸款作業要點」辦理。
二、學分預估作業：
(舊生學分預估時間：103/5/26~103/7/4;新生學分預估時間：103/7/5~103/9/12)
(一)本校研究生及大學部延畢生須先進入「就學補助系統」完成學分預估作業（博班生自97學年度起入學免預估，每學期均以4.5學分計算）。
(二)「就學補助系統」開放時間自103年05月26日零時起至103年09月12日1500時止，請逕至本校就學補助系統登錄預估後，檢視並確認繳費單內顯示之學雜費、學分費…等金額，再列印繳費單(學校統一寄發及自行下載時間，請逕參閱註冊組公告)，始可至銀行辦理就學貸款手續。登錄路徑：中大首頁→Portal→就學補助系統→就學貸款預估學分(http://portal.ncu.edu.tw/)。
(三)擬估之學分(數)費，請先精算，另依據教育部規定，除學費、書籍費、住宿費及生活費外，溢貸金額一律退還核貸銀行。
三、辦理就學貸款流程：
（一）學生取得繳費單後，至臺灣銀行網站(或臺銀營業點自行操作)完成就學貸款登錄申請（網址：https://sloan.bot.com.tw/sloan/sLoanLogin.do）。
（二）為順利個人申貸款項轉(入)帳，縮短作業時程，請務必至本校教務處「學籍暨成績查詢系統」（http://140.115.184.35/index.asp）登填更新－郵局帳號、手機號碼（路徑：學籍登錄→資料確認無誤→修改其他基本資料），俾將個人申貸款項轉帳至個人帳戶。（學生個人無郵局帳戶者，請先完成開戶）
（三）學生未成年或第1次辦理申貸者，應由父母，或法定監護人（為保證人）共同至臺灣銀行辦理對保等申貸手續。
四、依本公告事項三.完成銀行申貸手續後，將臺灣銀行「就學貸款撥款通知書第二聯」於103年02月17~21日(註冊週)前務必送交學務處生活輔導組，即完成註冊繳費手續。逾期未繳件者，視同未辦理就學貸款，屆時將請自行補繳學費。(為簡化辦理註冊時間及便利性，凡註冊週前已提早辦畢就學貸款者，可提前將「撥款通知書第二聯」(正本)以掛號信郵寄至－320桃園縣中壢市中大路300號 學務處生活輔導組承辦人戴小姐收)
五、擬申辦「線上對保」者，請確按「臺灣銀行」作業規範辦理。
六、為保障申辦同學權益，請於申辦前先行閱讀就學貸款相關規定(同公告事項一臚列)及臺灣銀行(就學貸款)網站公告。
七、有關就學貸款申辦相關事宜，請逕洽詢－學務處生活輔導組戴小姐，聯絡電話(03)422-7151轉分機57221；或臺灣銀行(中壢分行)凌先生洽詢，電話號碼：(03)4252160轉分機203。</t>
        </is>
      </c>
      <c r="G3863" s="7" t="inlineStr">
        <is>
          <t>http://portal.ncu.edu.tw/</t>
        </is>
      </c>
      <c r="H3863" s="7" t="inlineStr">
        <is>
          <t>http://portal.ncu.edu.tw/</t>
        </is>
      </c>
      <c r="I3863" s="7" t="inlineStr">
        <is>
          <t>http://140.115.184.35/index.asp</t>
        </is>
      </c>
      <c r="J3863" s="7" t="inlineStr">
        <is>
          <t>http://140.115.184.35/index.asp</t>
        </is>
      </c>
      <c r="K3863" s="7" t="n"/>
      <c r="L3863" s="7" t="n"/>
      <c r="M3863" s="7" t="inlineStr">
        <is>
          <t>https://www.phy.ncu.edu.tw/news/103%e5%ad%b8%e5%b9%b4%e5%ba%a6%e7%ac%ac1%e5%ad%b8%e6%9c%9f%e5%ad%b8%e7%94%9f%e5%b0%b1%e5%ad%b8%e8%b2%b8%e6%ac%be%e5%90%ab%e5%ad%b8%e5%88%86%e9%a0%90%e4%bc%b0%e7%94%b3%e8%be%a6%e4%bd%9c%e6%a5%ad/</t>
        </is>
      </c>
      <c r="N3863" s="7" t="inlineStr">
        <is>
          <t>許慧君</t>
        </is>
      </c>
    </row>
    <row r="3864">
      <c r="A3864" s="7">
        <f>TRUE()</f>
        <v/>
      </c>
      <c r="B3864" s="7" t="inlineStr">
        <is>
          <t>其他</t>
        </is>
      </c>
      <c r="C3864" s="7" t="n"/>
      <c r="D3864" s="14" t="n">
        <v>41786</v>
      </c>
      <c r="E3864" s="7" t="inlineStr">
        <is>
          <t>103學年度第1學期課務相關日程表</t>
        </is>
      </c>
      <c r="F3864" s="7" t="inlineStr">
        <is>
          <t>http://pdc.adm.ncu.edu.tw/Course/course/COUR_S.pdf</t>
        </is>
      </c>
      <c r="G3864" s="7" t="inlineStr">
        <is>
          <t>http://pdc.adm.ncu.edu.tw/Course/course/COUR_S.pdf</t>
        </is>
      </c>
      <c r="H3864" s="7" t="inlineStr">
        <is>
          <t>http://pdc.adm.ncu.edu.tw/Course/course/COUR_S.pdf</t>
        </is>
      </c>
      <c r="I3864" s="7" t="n"/>
      <c r="J3864" s="7" t="n"/>
      <c r="K3864" s="7" t="n"/>
      <c r="L3864" s="7" t="n"/>
      <c r="M3864" s="7" t="inlineStr">
        <is>
          <t>https://www.phy.ncu.edu.tw/news/103%e5%ad%b8%e5%b9%b4%e5%ba%a6%e7%ac%ac1%e5%ad%b8%e6%9c%9f%e8%aa%b2%e5%8b%99%e7%9b%b8%e9%97%9c%e6%97%a5%e7%a8%8b%e8%a1%a8/</t>
        </is>
      </c>
      <c r="N3864" s="7" t="inlineStr">
        <is>
          <t>許慧君</t>
        </is>
      </c>
    </row>
    <row r="3865" ht="261" customHeight="1">
      <c r="A3865" s="7">
        <f>TRUE()</f>
        <v/>
      </c>
      <c r="B3865" s="7" t="inlineStr">
        <is>
          <t>其他</t>
        </is>
      </c>
      <c r="C3865" s="7" t="n"/>
      <c r="D3865" s="14" t="n">
        <v>41786</v>
      </c>
      <c r="E3865" s="7" t="inlineStr">
        <is>
          <t>6 / 3(二)晚上6點「研究生真相大白大聲說」</t>
        </is>
      </c>
      <c r="F3865" s="9" t="inlineStr">
        <is>
          <t>6 / 3(二)晚上6點「研究生真相大白大聲說」
公告單位: 諮商輔導中心
發表時間: 2014-05-22
一個輕鬆充滿正向能量的活動^^
菸酒生了沒~研究生真相大白大聲說
在研究生生活中，研究生與菸酒生真的劃上等號嗎？
除了課業、實驗、生論文外，與指導教授關係、與同儕/學長姐的關係、時間管
理、紓壓….樣樣是挑戰，樣樣是學問！
不管，你是得心應手的研究生，抑或是苦悶難耐的菸酒生？
6 / 3誠摯邀請你參加「研究生真相大白大聲說」，
讓我們一起來還原研究生生活真相，
暢談研究生的生活、吐吐菸酒生的大苦水吧～
~網路報名成功且全程參與者，可獲松苑全家霜淇淋兌換券乙張~
講師：諮商中心心理師群
活動時間：103 / 6 / 3（二）18:00～20:30（備有晚餐）
活動地點：學務處二樓交誼廳
報名方式：即日起到5/29（四）網路報名http://goo.gl/4V7UyT
※若對此活動有任何疑問請洽諮商中心徐姐，分機57261或閔肖蔓老師，分機
57263、57264。
相關連結： http://goo.gl/4V7UyT</t>
        </is>
      </c>
      <c r="G3865" s="7" t="inlineStr">
        <is>
          <t>http://goo.gl/4V7UyT</t>
        </is>
      </c>
      <c r="H3865" s="7" t="inlineStr">
        <is>
          <t>http://goo.gl/4V7UyT</t>
        </is>
      </c>
      <c r="I3865" s="7" t="inlineStr">
        <is>
          <t>http://goo.gl/4V7UyT</t>
        </is>
      </c>
      <c r="J3865" s="7" t="inlineStr">
        <is>
          <t>http://goo.gl/4V7UyT</t>
        </is>
      </c>
      <c r="K3865" s="7" t="n"/>
      <c r="L3865" s="7" t="n"/>
      <c r="M3865" s="7" t="inlineStr">
        <is>
          <t>https://www.phy.ncu.edu.tw/news/6-3%e4%ba%8c%e6%99%9a%e4%b8%8a6%e9%bb%9e%e3%80%8c%e7%a0%94%e7%a9%b6%e7%94%9f%e7%9c%9f%e7%9b%b8%e5%a4%a7%e7%99%bd%e5%a4%a7%e8%81%b2%e8%aa%aa%e3%80%8d/</t>
        </is>
      </c>
      <c r="N3865" s="7" t="inlineStr">
        <is>
          <t>許慧君</t>
        </is>
      </c>
    </row>
    <row r="3866" ht="157" customHeight="1">
      <c r="A3866" s="7">
        <f>TRUE()</f>
        <v/>
      </c>
      <c r="B3866" s="7" t="inlineStr">
        <is>
          <t>其他</t>
        </is>
      </c>
      <c r="C3866" s="7" t="n"/>
      <c r="D3866" s="14" t="n">
        <v>41786</v>
      </c>
      <c r="E3866" s="7" t="inlineStr">
        <is>
          <t>「學習幸福感指標建構」上網填答問卷</t>
        </is>
      </c>
      <c r="F3866" s="9" t="inlineStr">
        <is>
          <t>「學習幸福感指標建構」上網填答問卷
公告單位: 諮商輔導中心
發表時間: 2014-05-22
一、國立政治大學邀請全國高中職校學生及大專院校學生自行上網填答（http://goo.gl/H0SCLX），以建構學習幸福感指標之數據資料。
二、學生線上問卷作答期限，即日起至103年6月5日止。
三、將提供超商百元抽獎禮券一百份，以茲感謝。得獎名單將於103年6月30日公布於政治大學教育學院華文測驗與教育評鑑中心網站(http://www.educ.nccu.edu.tw/main.php)。
四、計畫主持人：教育學系余民寧教授；承辦助理：趙珮晴，電子信箱：99152513@nccu.edu.tw，聯絡電話：0910-970305（可留言）。
相關連結： http://goo.gl/H0SCLX
http://www.educ.nccu.edu.tw/main.php</t>
        </is>
      </c>
      <c r="G3866" s="7" t="inlineStr">
        <is>
          <t>http://goo.gl/H0SCLX</t>
        </is>
      </c>
      <c r="H3866" s="7" t="inlineStr">
        <is>
          <t>http://goo.gl/H0SCLX</t>
        </is>
      </c>
      <c r="I3866" s="7" t="inlineStr">
        <is>
          <t>http://www.educ.nccu.edu.tw/main.php</t>
        </is>
      </c>
      <c r="J3866" s="7" t="inlineStr">
        <is>
          <t>http://www.educ.nccu.edu.tw/main.php</t>
        </is>
      </c>
      <c r="K3866" s="7" t="inlineStr">
        <is>
          <t>http://goo.gl/H0SCLX</t>
        </is>
      </c>
      <c r="L3866" s="7" t="inlineStr">
        <is>
          <t>http://goo.gl/H0SCLX</t>
        </is>
      </c>
      <c r="M3866" s="7" t="inlineStr">
        <is>
          <t>https://www.phy.ncu.edu.tw/news/%e3%80%8c%e5%ad%b8%e7%bf%92%e5%b9%b8%e7%a6%8f%e6%84%9f%e6%8c%87%e6%a8%99%e5%bb%ba%e6%a7%8b%e3%80%8d%e4%b8%8a%e7%b6%b2%e5%a1%ab%e7%ad%94%e5%95%8f%e5%8d%b7/</t>
        </is>
      </c>
      <c r="N3866" s="7" t="inlineStr">
        <is>
          <t>許慧君</t>
        </is>
      </c>
    </row>
    <row r="3867" ht="170" customHeight="1">
      <c r="A3867" s="7">
        <f>TRUE()</f>
        <v/>
      </c>
      <c r="B3867" s="7" t="inlineStr">
        <is>
          <t>其他</t>
        </is>
      </c>
      <c r="C3867" s="7" t="n"/>
      <c r="D3867" s="14" t="n">
        <v>41786</v>
      </c>
      <c r="E3867" s="7" t="inlineStr">
        <is>
          <t>蘇州大學2014江南文化研習營-報名開始！</t>
        </is>
      </c>
      <c r="F3867" s="9" t="inlineStr">
        <is>
          <t>蘇州大學2014江南文化研習營
主辦單位：蘇州大學、東吳大學
活動日期：2014年10月18日(六)~10月25日(六)，共計7晚8天
活動地點：江蘇蘇州、南京(行程詳附檔)
名額限制：4名
活動費用：蘇州大學負擔活動期間之食宿、參訪和保險費用(不含個人簽證、機票費)
報名資格：具本校在校學籍學生(不含在職專班、陸生、僑生)
報名資料：詳附件報名注意事項
報名截止：2014年6月16日(一)中午12時止
請於報名截止日期前將報名資料繳至
國際事務處 顏妙怡Mandy
分機:57084
mandyyen@ncu.eud.tw</t>
        </is>
      </c>
      <c r="G3867" s="7" t="n"/>
      <c r="H3867" s="7" t="n"/>
      <c r="I3867" s="7" t="n"/>
      <c r="J3867" s="7" t="n"/>
      <c r="K3867" s="7" t="n"/>
      <c r="L3867" s="7" t="n"/>
      <c r="M3867" s="7" t="inlineStr">
        <is>
          <t>https://www.phy.ncu.edu.tw/news/%e8%98%87%e5%b7%9e%e5%a4%a7%e5%ad%b82014%e6%b1%9f%e5%8d%97%e6%96%87%e5%8c%96%e7%a0%94%e7%bf%92%e7%87%9f-%e5%a0%b1%e5%90%8d%e9%96%8b%e5%a7%8b%ef%bc%81/</t>
        </is>
      </c>
      <c r="N3867" s="7" t="inlineStr">
        <is>
          <t>許慧君</t>
        </is>
      </c>
    </row>
    <row r="3868" ht="235" customHeight="1">
      <c r="A3868" s="7">
        <f>TRUE()</f>
        <v/>
      </c>
      <c r="B3868" s="7" t="inlineStr">
        <is>
          <t>其他</t>
        </is>
      </c>
      <c r="C3868" s="7" t="n"/>
      <c r="D3868" s="14" t="n">
        <v>41785</v>
      </c>
      <c r="E3868" s="7" t="inlineStr">
        <is>
          <t>「全校大一、大四學習成效問卷」線上調查</t>
        </is>
      </c>
      <c r="F3868" s="9" t="inlineStr">
        <is>
          <t>「全校大一、大四學習成效問卷」線上調查：
請"大一"、"大四"學生登入本校LMS系統 (http://lms.ncu.edu.tw/ncu)，並於彈出視窗點選問卷訊息進行填寫。(學生請以本校sparc 帳號及密碼登入，例如email為93101001@cc.ncu.edu.tw，帳號則為93101001)。
----------
說明：
一、學生學習成效為校務評鑑、各項教學評鑑之重點項目，為瞭解學生「校級素養（專業、學術、職場、做人處事）」之具備程度與整體學習情況，教務處設計線上大一、大四學習成效問卷(非教育部委託台師大之問卷)，以評估中大學生在校之整體學習狀況。
二、問卷成果可提供校方/系上日後辦理評鑑、招生宣傳、形象呈現、自我改善之學生能力狀況佐證資料，請大一及大四學生踴躍填答問卷，以利資料蒐集。
三、填答時間與對象：「大一、大四學習成效問卷」填答時間5/26(一)~6/20(五)；填答對象為各學系大一、大四之學生，非指定年級學生不需填寫。
四、填答方式：請系上大一、大四學生登入本校LMS系統http://lms.ncu.edu.tw/ncu，並於彈出視窗點選問卷訊息進行填寫。(學生請以本校sparc 帳號及密碼登入，例如email為93101001@cc.ncu.edu.tw，帳號則為93101001)。
五、若有任何問題，可連繫教務處教學發展中心蕭小姐(分機57135，E-mail:naonao51@ncu.edu.tw)</t>
        </is>
      </c>
      <c r="G3868" s="7" t="inlineStr">
        <is>
          <t>http://lms.ncu.edu.tw/ncu</t>
        </is>
      </c>
      <c r="H3868" s="7" t="inlineStr">
        <is>
          <t>http://lms.ncu.edu.tw/ncu</t>
        </is>
      </c>
      <c r="I3868" s="7" t="inlineStr">
        <is>
          <t>http://lms.ncu.edu.tw/ncu</t>
        </is>
      </c>
      <c r="J3868" s="7" t="inlineStr">
        <is>
          <t>http://lms.ncu.edu.tw/ncu</t>
        </is>
      </c>
      <c r="K3868" s="7" t="n"/>
      <c r="L3868" s="7" t="n"/>
      <c r="M3868" s="7" t="inlineStr">
        <is>
          <t>https://www.phy.ncu.edu.tw/news/%e3%80%8c%e5%85%a8%e6%a0%a1%e5%a4%a7%e4%b8%80%e3%80%81%e5%a4%a7%e5%9b%9b%e5%ad%b8%e7%bf%92%e6%88%90%e6%95%88%e5%95%8f%e5%8d%b7%e3%80%8d%e7%b7%9a%e4%b8%8a%e8%aa%bf%e6%9f%a5/</t>
        </is>
      </c>
      <c r="N3868" s="7" t="inlineStr">
        <is>
          <t>許慧君</t>
        </is>
      </c>
    </row>
    <row r="3869">
      <c r="A3869" s="7">
        <f>TRUE()</f>
        <v/>
      </c>
      <c r="B3869" s="7" t="inlineStr">
        <is>
          <t>其他</t>
        </is>
      </c>
      <c r="C3869" s="7" t="n"/>
      <c r="D3869" s="14" t="n">
        <v>41775</v>
      </c>
      <c r="E3869" s="7" t="inlineStr">
        <is>
          <t>103學年度大學部宿舍抽籤時程及注意事項</t>
        </is>
      </c>
      <c r="F3869" s="7" t="inlineStr">
        <is>
          <t>http://www.ncu.edu.tw/ch/admin/4222</t>
        </is>
      </c>
      <c r="G3869" s="7" t="inlineStr">
        <is>
          <t>http://www.ncu.edu.tw/ch/admin/4222</t>
        </is>
      </c>
      <c r="H3869" s="7" t="inlineStr">
        <is>
          <t>http://www.ncu.edu.tw/ch/admin/4222</t>
        </is>
      </c>
      <c r="I3869" s="7" t="n"/>
      <c r="J3869" s="7" t="n"/>
      <c r="K3869" s="7" t="n"/>
      <c r="L3869" s="7" t="n"/>
      <c r="M3869" s="7" t="inlineStr">
        <is>
          <t>https://www.phy.ncu.edu.tw/news/103%e5%ad%b8%e5%b9%b4%e5%ba%a6%e5%a4%a7%e5%ad%b8%e9%83%a8%e5%ae%bf%e8%88%8d%e6%8a%bd%e7%b1%a4%e6%99%82%e7%a8%8b%e5%8f%8a%e6%b3%a8%e6%84%8f%e4%ba%8b%e9%a0%85-2/</t>
        </is>
      </c>
      <c r="N3869" s="7" t="inlineStr">
        <is>
          <t>許慧君</t>
        </is>
      </c>
    </row>
    <row r="3870">
      <c r="A3870" s="7">
        <f>TRUE()</f>
        <v/>
      </c>
      <c r="B3870" s="7" t="inlineStr">
        <is>
          <t>其他</t>
        </is>
      </c>
      <c r="C3870" s="7" t="n"/>
      <c r="D3870" s="14" t="n">
        <v>41775</v>
      </c>
      <c r="E3870" s="7" t="inlineStr">
        <is>
          <t>102學年度畢業生借還學位服相關作業</t>
        </is>
      </c>
      <c r="F3870" s="7" t="inlineStr">
        <is>
          <t>http://www.ncu.edu.tw/ch/admin/4176</t>
        </is>
      </c>
      <c r="G3870" s="7" t="inlineStr">
        <is>
          <t>http://www.ncu.edu.tw/ch/admin/4176</t>
        </is>
      </c>
      <c r="H3870" s="7" t="inlineStr">
        <is>
          <t>http://www.ncu.edu.tw/ch/admin/4176</t>
        </is>
      </c>
      <c r="I3870" s="7" t="n"/>
      <c r="J3870" s="7" t="n"/>
      <c r="K3870" s="7" t="n"/>
      <c r="L3870" s="7" t="n"/>
      <c r="M3870" s="7" t="inlineStr">
        <is>
          <t>https://www.phy.ncu.edu.tw/news/102%e5%ad%b8%e5%b9%b4%e5%ba%a6%e7%95%a2%e6%a5%ad%e7%94%9f%e5%80%9f%e9%82%84%e5%ad%b8%e4%bd%8d%e6%9c%8d%e7%9b%b8%e9%97%9c%e4%bd%9c%e6%a5%ad/</t>
        </is>
      </c>
      <c r="N3870" s="7" t="inlineStr">
        <is>
          <t>許慧君</t>
        </is>
      </c>
    </row>
    <row r="3871">
      <c r="A3871" s="7">
        <f>TRUE()</f>
        <v/>
      </c>
      <c r="B3871" s="7" t="inlineStr">
        <is>
          <t>其他</t>
        </is>
      </c>
      <c r="C3871" s="7" t="n"/>
      <c r="D3871" s="14" t="n">
        <v>41775</v>
      </c>
      <c r="E3871" s="7" t="inlineStr">
        <is>
          <t>103年度大學部暑期住宿申請作業</t>
        </is>
      </c>
      <c r="F3871" s="7" t="inlineStr">
        <is>
          <t>http://www.ncu.edu.tw/ch/admin/4289</t>
        </is>
      </c>
      <c r="G3871" s="7" t="inlineStr">
        <is>
          <t>http://www.ncu.edu.tw/ch/admin/4289</t>
        </is>
      </c>
      <c r="H3871" s="7" t="inlineStr">
        <is>
          <t>http://www.ncu.edu.tw/ch/admin/4289</t>
        </is>
      </c>
      <c r="I3871" s="7" t="n"/>
      <c r="J3871" s="7" t="n"/>
      <c r="K3871" s="7" t="n"/>
      <c r="L3871" s="7" t="n"/>
      <c r="M3871" s="7" t="inlineStr">
        <is>
          <t>https://www.phy.ncu.edu.tw/news/103%e5%b9%b4%e5%ba%a6%e5%a4%a7%e5%ad%b8%e9%83%a8%e6%9a%91%e6%9c%9f%e4%bd%8f%e5%ae%bf%e7%94%b3%e8%ab%8b%e4%bd%9c%e6%a5%ad/</t>
        </is>
      </c>
      <c r="N3871" s="7" t="inlineStr">
        <is>
          <t>許慧君</t>
        </is>
      </c>
    </row>
    <row r="3872">
      <c r="A3872" s="7">
        <f>TRUE()</f>
        <v/>
      </c>
      <c r="B3872" s="7" t="inlineStr">
        <is>
          <t>其他</t>
        </is>
      </c>
      <c r="C3872" s="7" t="n"/>
      <c r="D3872" s="14" t="n">
        <v>41774</v>
      </c>
      <c r="E3872" s="7" t="inlineStr">
        <is>
          <t>103學年度校曆</t>
        </is>
      </c>
      <c r="F3872" s="7" t="inlineStr">
        <is>
          <t>http://pdc.adm.ncu.edu.tw/calendar/calendar103.pdf</t>
        </is>
      </c>
      <c r="G3872" s="7" t="inlineStr">
        <is>
          <t>http://pdc.adm.ncu.edu.tw/calendar/calendar103.pdf</t>
        </is>
      </c>
      <c r="H3872" s="7" t="inlineStr">
        <is>
          <t>http://pdc.adm.ncu.edu.tw/calendar/calendar103.pdf</t>
        </is>
      </c>
      <c r="I3872" s="7" t="n"/>
      <c r="J3872" s="7" t="n"/>
      <c r="K3872" s="7" t="n"/>
      <c r="L3872" s="7" t="n"/>
      <c r="M3872" s="7" t="inlineStr">
        <is>
          <t>https://www.phy.ncu.edu.tw/news/103%e5%ad%b8%e5%b9%b4%e5%ba%a6%e6%a0%a1%e6%9b%86/</t>
        </is>
      </c>
      <c r="N3872" s="7" t="inlineStr">
        <is>
          <t>許慧君</t>
        </is>
      </c>
    </row>
    <row r="3873" ht="79" customHeight="1">
      <c r="A3873" s="7">
        <f>TRUE()</f>
        <v/>
      </c>
      <c r="B3873" s="7" t="inlineStr">
        <is>
          <t>獎學金</t>
        </is>
      </c>
      <c r="C3873" s="7" t="n"/>
      <c r="D3873" s="14" t="n">
        <v>41774</v>
      </c>
      <c r="E3873" s="7" t="inlineStr">
        <is>
          <t>中央大學房東聯誼會賃居學生獎助學金申請公告</t>
        </is>
      </c>
      <c r="F3873" s="9" t="inlineStr">
        <is>
          <t>20140515144231_1 20140515144231_2
學校週邊出租房屋之房東聯誼會為回饋本校賃居生，特提供獎助學金1500元，鼓勵本校績優同學15名，以玆獎勵，本年度房東獎學金從即日起開始申請至103年5月25日止，請符合條件之校外賃居生踴躍提出申請。相關獎助學金獎勵要點及申請表請自行下載填報，並於5月26日1200前，將申請書及相關申請資料送軍訓室轉送房東聯誼會審核。
軍訓室校賃居承辦人 馮慧生專員連絡電話4227151-57212 03-2805666</t>
        </is>
      </c>
      <c r="G3873" s="7" t="inlineStr">
        <is>
          <t>20140515144231_1</t>
        </is>
      </c>
      <c r="H3873" s="7" t="inlineStr">
        <is>
          <t>http://www.phy.ncu.edu.tw/wp-content/uploads/2014/06/20140515144231_1.doc</t>
        </is>
      </c>
      <c r="I3873" s="7" t="inlineStr">
        <is>
          <t>20140515144231_2</t>
        </is>
      </c>
      <c r="J3873" s="7" t="inlineStr">
        <is>
          <t>http://www.phy.ncu.edu.tw/wp-content/uploads/2014/06/20140515144231_2.doc</t>
        </is>
      </c>
      <c r="K3873" s="7" t="n"/>
      <c r="L3873" s="7" t="n"/>
      <c r="M3873" s="7" t="inlineStr">
        <is>
          <t>https://www.phy.ncu.edu.tw/news/%e4%b8%ad%e5%a4%ae%e5%a4%a7%e5%ad%b8%e6%88%bf%e6%9d%b1%e8%81%af%e8%aa%bc%e6%9c%83%e8%b3%83%e5%b1%85%e5%ad%b8%e7%94%9f%e7%8d%8e%e5%8a%a9%e5%ad%b8%e9%87%91%e7%94%b3%e8%ab%8b%e5%85%ac%e5%91%8a/</t>
        </is>
      </c>
      <c r="N3873" s="7" t="inlineStr">
        <is>
          <t>許慧君</t>
        </is>
      </c>
    </row>
    <row r="3874" ht="79" customHeight="1">
      <c r="A3874" s="7">
        <f>TRUE()</f>
        <v/>
      </c>
      <c r="B3874" s="7" t="inlineStr">
        <is>
          <t>其他</t>
        </is>
      </c>
      <c r="C3874" s="7" t="n"/>
      <c r="D3874" s="14" t="n">
        <v>41774</v>
      </c>
      <c r="E3874" s="7" t="inlineStr">
        <is>
          <t>103年度五年取得學、碩士學位獲推薦名單</t>
        </is>
      </c>
      <c r="F3874" s="9" t="inlineStr">
        <is>
          <t>103年度〔五年取得學、碩士學位〕獲推薦名單：
江冠勳、黃炯焜、吳冠廷、程懋婷、饒高聖、吳冠融。
1.若申請時曾附獎狀正本，請到系辦領回。
2.獲推薦學生
(1)仍須報名下學年度本系碩士班甄試，報名時需檢附指導教授之推薦書；
(2)如未能於大四取得學士學位即喪失資格。</t>
        </is>
      </c>
      <c r="G3874" s="7" t="n"/>
      <c r="H3874" s="7" t="n"/>
      <c r="I3874" s="7" t="n"/>
      <c r="J3874" s="7" t="n"/>
      <c r="K3874" s="7" t="n"/>
      <c r="L3874" s="7" t="n"/>
      <c r="M3874" s="7" t="inlineStr">
        <is>
          <t>https://www.phy.ncu.edu.tw/news/103%e5%b9%b4%e5%ba%a6%e4%ba%94%e5%b9%b4%e5%8f%96%e5%be%97%e5%ad%b8%e3%80%81%e7%a2%a9%e5%a3%ab%e5%ad%b8%e4%bd%8d%e7%8d%b2%e6%8e%a8%e8%96%a6%e5%90%8d%e5%96%ae/</t>
        </is>
      </c>
      <c r="N3874" s="7" t="inlineStr">
        <is>
          <t>許慧君</t>
        </is>
      </c>
    </row>
    <row r="3875" ht="345" customHeight="1">
      <c r="A3875" s="7">
        <f>TRUE()</f>
        <v/>
      </c>
      <c r="B3875" s="7" t="inlineStr">
        <is>
          <t>其他</t>
        </is>
      </c>
      <c r="C3875" s="7" t="n"/>
      <c r="D3875" s="14" t="n">
        <v>41772</v>
      </c>
      <c r="E3875" s="7" t="inlineStr">
        <is>
          <t>2014 第十三屆吳大猷科學營即日起受理報名</t>
        </is>
      </c>
      <c r="F3875" s="9" t="inlineStr">
        <is>
          <t>時間 ：103年8月10日~8月15日
地點： 溪頭台大實驗林區
主題：
極限科學：探索未知環境 (Extreme Sciences: Explore the Unknown Environments)
參加對象：
台灣各大學物理、材料、電機、天文、光電、化學等相關學系升四年級及研究所學生得申請報名。預計有六十五個名額。
大陸、香港及澳門學員另外遴選。
報名方式及費用：
請檢附以下資料，郵寄至吳大猷學術基金會聯絡處進行遴選，遴選結果於103年6月中旬通知入選者。營隊參加費用為三千元。
報名表(連結網址)
大學歷年成績單一份
繳交一篇一千字以內的短文，敘述自身對這個領域的認識及背景、或對某位講座研究內容的興趣、或教師的推薦信(連結網址)，以幫助甄選。
報名截止日期： 103年5月30日（含），郵戳為憑。
主辦單位：財團法人吳大猷學術基金會
合辦單位：中央研究院科學教育推動委員會
贊助單位：教育部、科技部、台積電文教基金會
協辦單位：國立自然科學博物館、國立臺灣大學生物資源暨農學院實驗林管理處
聯絡方式：
吳大猷學術基金會 梁小姐
Tel：02-2783-5386 02-26522102
Fax：02-2783-3654
地址：11529台北市南港區研究院路二段128號 中研院物理所4樓 吳大猷紀念館
E-mail：wtyfnd@ms61.hinet.net
連結網址:http://www.phys.sinica.edu.tw/~tywufund/camp/2014/index.htm</t>
        </is>
      </c>
      <c r="G3875" s="7" t="n"/>
      <c r="H3875" s="7" t="n"/>
      <c r="I3875" s="7" t="n"/>
      <c r="J3875" s="7" t="n"/>
      <c r="K3875" s="7" t="n"/>
      <c r="L3875" s="7" t="n"/>
      <c r="M3875" s="7" t="inlineStr">
        <is>
          <t>https://www.phy.ncu.edu.tw/news/2014-%e7%ac%ac%e5%8d%81%e4%b8%89%e5%b1%86%e5%90%b3%e5%a4%a7%e7%8c%b7%e7%a7%91%e5%ad%b8%e7%87%9f%e5%8d%b3%e6%97%a5%e8%b5%b7%e5%8f%97%e7%90%86%e5%a0%b1%e5%90%8d/</t>
        </is>
      </c>
      <c r="N3875" s="7" t="inlineStr">
        <is>
          <t>劉怡貞</t>
        </is>
      </c>
    </row>
    <row r="3876" ht="333" customHeight="1">
      <c r="A3876" s="7">
        <f>TRUE()</f>
        <v/>
      </c>
      <c r="B3876" s="7" t="inlineStr">
        <is>
          <t>其他</t>
        </is>
      </c>
      <c r="C3876" s="7" t="n"/>
      <c r="D3876" s="14" t="n">
        <v>41772</v>
      </c>
      <c r="E3876" s="7" t="inlineStr">
        <is>
          <t>102-2大學部畢業生辦理離校注意事項</t>
        </is>
      </c>
      <c r="F3876" s="9" t="inlineStr">
        <is>
          <t>物理系大學部畢業生辦理離校注意事項
一、學生符合下列資格者，應領取學位證書。
學士班學生：符合本校「學則」第四十八條規定者。
二、領取時間：
學士班學生：103年7月 7日至103年7月31日上班時間。
三、成績到齊：請先上網確認各學期所修課程(含英檢成績)及操行成績是否已全部登錄分數。（各學期所修課程及操行成績應全部由教師繳交至註冊組後，本項目始算完成）
Ａ、請先自行上網查詢成績（中大首頁網址左方→Portal 入口→輸入帳號密碼→學生相關服務→學籍成績服務→學生學籍成績→查詢成績）。成績未繳交至註冊組者請向老師查證（補繳）。
Ｂ、大學部英文畢業門檻：最遲應於畢業當學期第 18 週結束前，持英檢成績單「正本」向語言中心提出畢業門檻審核申請。
四、完成下列兩項登錄後，請通知系辦公室作查核：
1.至物理系網頁【系友之家】進入【系友認證】填寫個人資料(http://alumni.phy.ncu.edu.tw/identity/step1.php )。
2.至物理系網頁【系友之家】最新消息下載填寫103年(102級)畢業生問卷電子檔並回傳給楊小姐(http://alumni.phy.ncu.edu.tw/news/detail.php?pk=154)
以上填寫如有疑問，請逕洽系辦公室楊小姐，分機65338。
五、電子離校手續：
1. 請利用電子離校系統（中大首頁網址左方→Portal 入口→輸入帳號密碼→學生相關服務→學籍成績服務→學生學籍成績→離校查詢）查詢並完成各項畢業離校相關手續。
2.繳驗學生證：完成全部離校手續後，至註冊組領取學位證書時辦理，驗畢歸還。學生證遺失者，請至註冊組網頁http://pdc.adm.ncu.edu.tw/Register/ →表格下載→學籍相關表格→[1-24 學生證遺失切結書(離校用)]下載填寫，並完成學生證掛失及註銷/退費程序。
3.領取畢業證書：學生本人無法親自領取學位證書者，請至註冊組網站→表格下載→學籍相關表格→[1-23 代領學位證書委託書]下載填寫。</t>
        </is>
      </c>
      <c r="G3876" s="7" t="inlineStr">
        <is>
          <t>http://alumni.phy.ncu.edu.tw/identity/step1.php</t>
        </is>
      </c>
      <c r="H3876" s="7" t="inlineStr">
        <is>
          <t>http://alumni.phy.ncu.edu.tw/identity/step1.php</t>
        </is>
      </c>
      <c r="I3876" s="7" t="inlineStr">
        <is>
          <t>http://alumni.phy.ncu.edu.tw/news/detail.php?pk=154</t>
        </is>
      </c>
      <c r="J3876" s="7" t="inlineStr">
        <is>
          <t>http://alumni.phy.ncu.edu.tw/news/detail.php?pk=154</t>
        </is>
      </c>
      <c r="K3876" s="7" t="inlineStr">
        <is>
          <t>http://pdc.adm.ncu.edu.tw/Register/</t>
        </is>
      </c>
      <c r="L3876" s="7" t="inlineStr">
        <is>
          <t>http://pdc.adm.ncu.edu.tw/Register/</t>
        </is>
      </c>
      <c r="M3876" s="7" t="inlineStr">
        <is>
          <t>https://www.phy.ncu.edu.tw/news/102-2%e5%a4%a7%e5%ad%b8%e9%83%a8%e7%95%a2%e6%a5%ad%e7%94%9f%e8%be%a6%e7%90%86%e9%9b%a2%e6%a0%a1%e6%b3%a8%e6%84%8f%e4%ba%8b%e9%a0%85/</t>
        </is>
      </c>
      <c r="N3876" s="7" t="inlineStr">
        <is>
          <t>許慧君</t>
        </is>
      </c>
    </row>
    <row r="3877">
      <c r="A3877" s="7">
        <f>TRUE()</f>
        <v/>
      </c>
      <c r="B3877" s="7" t="inlineStr">
        <is>
          <t>其他</t>
        </is>
      </c>
      <c r="C3877" s="7" t="n"/>
      <c r="D3877" s="14" t="n">
        <v>41768</v>
      </c>
      <c r="E3877" s="7" t="inlineStr">
        <is>
          <t>103年暑修時程公告</t>
        </is>
      </c>
      <c r="F3877" s="7" t="inlineStr">
        <is>
          <t>http://pdc.adm.ncu.edu.tw/postM/post/course/1030502_1.pdf</t>
        </is>
      </c>
      <c r="G3877" s="7" t="inlineStr">
        <is>
          <t>http://pdc.adm.ncu.edu.tw/postM/post/course/1030502_1.pdf</t>
        </is>
      </c>
      <c r="H3877" s="7" t="inlineStr">
        <is>
          <t>http://pdc.adm.ncu.edu.tw/postM/post/course/1030502_1.pdf</t>
        </is>
      </c>
      <c r="I3877" s="7" t="n"/>
      <c r="J3877" s="7" t="n"/>
      <c r="K3877" s="7" t="n"/>
      <c r="L3877" s="7" t="n"/>
      <c r="M3877" s="7" t="inlineStr">
        <is>
          <t>https://www.phy.ncu.edu.tw/news/103%e5%b9%b4%e6%9a%91%e4%bf%ae%e6%99%82%e7%a8%8b%e5%85%ac%e5%91%8a/</t>
        </is>
      </c>
      <c r="N3877" s="7" t="inlineStr">
        <is>
          <t>許慧君</t>
        </is>
      </c>
    </row>
    <row r="3878">
      <c r="A3878" s="7">
        <f>TRUE()</f>
        <v/>
      </c>
      <c r="B3878" s="7" t="inlineStr">
        <is>
          <t>其他</t>
        </is>
      </c>
      <c r="C3878" s="7" t="n"/>
      <c r="D3878" s="14" t="n">
        <v>41768</v>
      </c>
      <c r="E3878" s="7" t="inlineStr">
        <is>
          <t>研究生新生暑期借住及103學期住宿</t>
        </is>
      </c>
      <c r="F3878" s="7" t="inlineStr">
        <is>
          <t>鏈結</t>
        </is>
      </c>
      <c r="G3878" s="7" t="inlineStr">
        <is>
          <t>鏈結</t>
        </is>
      </c>
      <c r="H3878" s="7" t="inlineStr">
        <is>
          <t>http://www.cc.ncu.edu.tw/~ncu7221/OSDS/post_detail.php?no=206</t>
        </is>
      </c>
      <c r="I3878" s="7" t="n"/>
      <c r="J3878" s="7" t="n"/>
      <c r="K3878" s="7" t="n"/>
      <c r="L3878" s="7" t="n"/>
      <c r="M3878" s="7" t="inlineStr">
        <is>
          <t>https://www.phy.ncu.edu.tw/news/%e7%a0%94%e7%a9%b6%e7%94%9f%e6%96%b0%e7%94%9f%e6%9a%91%e6%9c%9f%e5%80%9f%e4%bd%8f%e5%8f%8a103%e5%ad%b8%e6%9c%9f%e4%bd%8f%e5%ae%bf/</t>
        </is>
      </c>
      <c r="N3878" s="7" t="inlineStr">
        <is>
          <t>許慧君</t>
        </is>
      </c>
    </row>
    <row r="3879">
      <c r="A3879" s="7">
        <f>TRUE()</f>
        <v/>
      </c>
      <c r="B3879" s="7" t="inlineStr">
        <is>
          <t>其他</t>
        </is>
      </c>
      <c r="C3879" s="7" t="n"/>
      <c r="D3879" s="14" t="n">
        <v>41768</v>
      </c>
      <c r="E3879" s="7" t="inlineStr">
        <is>
          <t>科技部104年度補助博士生赴國外研究申請</t>
        </is>
      </c>
      <c r="F3879" s="7" t="inlineStr">
        <is>
          <t>鏈結</t>
        </is>
      </c>
      <c r="G3879" s="7" t="inlineStr">
        <is>
          <t>鏈結</t>
        </is>
      </c>
      <c r="H3879" s="7" t="inlineStr">
        <is>
          <t>http://oia.ncu.edu.tw/index.php/tw/967-6-1%E9%96%8B%E6%94%BE%E7%94%B3%E8%AB%8B%E7%A7%91%E6%8A%80%E9%83%A8%E3%80%8C104%E5%B9%B4%E5%BA%A6%E8%A3%9C%E5%8A%A9%E5%8D%9A%E5%A3%AB%E7%94%9F%E8%B5%B4%E5%9C%8B%E5%A4%96%E7%A0%94%E7%A9%B6%E3%80%8D.html</t>
        </is>
      </c>
      <c r="I3879" s="7" t="n"/>
      <c r="J3879" s="7" t="n"/>
      <c r="K3879" s="7" t="n"/>
      <c r="L3879" s="7" t="n"/>
      <c r="M3879" s="7" t="inlineStr">
        <is>
          <t>https://www.phy.ncu.edu.tw/news/%e7%a7%91%e6%8a%80%e9%83%a8104%e5%b9%b4%e5%ba%a6%e8%a3%9c%e5%8a%a9%e5%8d%9a%e5%a3%ab%e7%94%9f%e8%b5%b4%e5%9c%8b%e5%a4%96%e7%a0%94%e7%a9%b6%e7%94%b3%e8%ab%8b/</t>
        </is>
      </c>
      <c r="N3879" s="7" t="inlineStr">
        <is>
          <t>許慧君</t>
        </is>
      </c>
    </row>
    <row r="3880">
      <c r="A3880" s="7">
        <f>TRUE()</f>
        <v/>
      </c>
      <c r="B3880" s="7" t="inlineStr">
        <is>
          <t>其他</t>
        </is>
      </c>
      <c r="C3880" s="7" t="n"/>
      <c r="D3880" s="14" t="n">
        <v>41768</v>
      </c>
      <c r="E3880" s="7" t="inlineStr">
        <is>
          <t>104學年度起大學部延修生收取雜費說明會內容</t>
        </is>
      </c>
      <c r="F3880" s="7" t="inlineStr">
        <is>
          <t>http://www.ncu.edu.tw/ch/admin/4268</t>
        </is>
      </c>
      <c r="G3880" s="7" t="inlineStr">
        <is>
          <t>http://www.ncu.edu.tw/ch/admin/4268</t>
        </is>
      </c>
      <c r="H3880" s="7" t="inlineStr">
        <is>
          <t>http://www.ncu.edu.tw/ch/admin/4268</t>
        </is>
      </c>
      <c r="I3880" s="7" t="n"/>
      <c r="J3880" s="7" t="n"/>
      <c r="K3880" s="7" t="n"/>
      <c r="L3880" s="7" t="n"/>
      <c r="M3880" s="7" t="inlineStr">
        <is>
          <t>https://www.phy.ncu.edu.tw/news/104%e5%ad%b8%e5%b9%b4%e5%ba%a6%e8%b5%b7%e5%a4%a7%e5%ad%b8%e9%83%a8%e5%bb%b6%e4%bf%ae%e7%94%9f%e6%94%b6%e5%8f%96%e9%9b%9c%e8%b2%bb%e8%aa%aa%e6%98%8e%e6%9c%83%e5%85%a7%e5%ae%b9/</t>
        </is>
      </c>
      <c r="N3880" s="7" t="inlineStr">
        <is>
          <t>許慧君</t>
        </is>
      </c>
    </row>
    <row r="3881">
      <c r="A3881" s="7">
        <f>TRUE()</f>
        <v/>
      </c>
      <c r="B3881" s="7" t="inlineStr">
        <is>
          <t>其他</t>
        </is>
      </c>
      <c r="C3881" s="7" t="n"/>
      <c r="D3881" s="14" t="n">
        <v>41768</v>
      </c>
      <c r="E3881" s="7" t="inlineStr">
        <is>
          <t>中央大學99周年校慶</t>
        </is>
      </c>
      <c r="F3881" s="7" t="inlineStr">
        <is>
          <t>https://sites.google.com/site/ncuanniversary99/activity</t>
        </is>
      </c>
      <c r="G3881" s="7" t="n"/>
      <c r="H3881" s="7" t="n"/>
      <c r="I3881" s="7" t="n"/>
      <c r="J3881" s="7" t="n"/>
      <c r="K3881" s="7" t="n"/>
      <c r="L3881" s="7" t="n"/>
      <c r="M3881" s="7" t="inlineStr">
        <is>
          <t>https://www.phy.ncu.edu.tw/news/%e4%b8%ad%e5%a4%ae%e5%a4%a7%e5%ad%b899%e5%91%a8%e5%b9%b4%e6%a0%a1%e6%85%b6/</t>
        </is>
      </c>
      <c r="N3881" s="7" t="inlineStr">
        <is>
          <t>許慧君</t>
        </is>
      </c>
    </row>
    <row r="3882" ht="27" customHeight="1">
      <c r="A3882" s="7">
        <f>TRUE()</f>
        <v/>
      </c>
      <c r="B3882" s="7" t="inlineStr">
        <is>
          <t>招生</t>
        </is>
      </c>
      <c r="C3882" s="7" t="n"/>
      <c r="D3882" s="14" t="n">
        <v>41766</v>
      </c>
      <c r="E3882" s="7" t="inlineStr">
        <is>
          <t>103學年度博士班考試入學可參加複試名單</t>
        </is>
      </c>
      <c r="F3882" s="9" t="inlineStr">
        <is>
          <t>可參加複試名單與複試方式詳附件
謝謝 20140507160216_1</t>
        </is>
      </c>
      <c r="G3882" s="7" t="inlineStr">
        <is>
          <t>20140507160216_1</t>
        </is>
      </c>
      <c r="H3882" s="7" t="inlineStr">
        <is>
          <t>http://www.phy.ncu.edu.tw/wp-content/uploads/2014/06/20140507160216_1.pdf</t>
        </is>
      </c>
      <c r="I3882" s="7" t="n"/>
      <c r="J3882" s="7" t="n"/>
      <c r="K3882" s="7" t="n"/>
      <c r="L3882" s="7" t="n"/>
      <c r="M3882" s="7" t="inlineStr">
        <is>
          <t>https://www.phy.ncu.edu.tw/news/103%e5%ad%b8%e5%b9%b4%e5%ba%a6%e5%8d%9a%e5%a3%ab%e7%8f%ad%e8%80%83%e8%a9%a6%e5%85%a5%e5%ad%b8%e5%8f%af%e5%8f%83%e5%8a%a0%e8%a4%87%e8%a9%a6%e5%90%8d%e5%96%ae/</t>
        </is>
      </c>
      <c r="N3882" s="7" t="inlineStr">
        <is>
          <t>許慧君</t>
        </is>
      </c>
    </row>
    <row r="3883" ht="222" customHeight="1">
      <c r="A3883" s="7">
        <f>TRUE()</f>
        <v/>
      </c>
      <c r="B3883" s="7" t="inlineStr">
        <is>
          <t>其他</t>
        </is>
      </c>
      <c r="C3883" s="7" t="n"/>
      <c r="D3883" s="14" t="n">
        <v>41764</v>
      </c>
      <c r="E3883" s="7" t="inlineStr">
        <is>
          <t>102-2研究生畢業離校手續</t>
        </is>
      </c>
      <c r="F3883" s="9" t="inlineStr">
        <is>
          <t>物理系/生物物理碩博士班
102-2研究生畢業離校手續
103.5.5更新
系內流程：
1.填寫『畢業生流向資訊調查問卷』
http://alumni.phy.ncu.edu.tw/news/detail.php?pk=154
2.至物理系網頁【系友之家】進入【系友認證】填寫資料。http://alumni.phy.ncu.edu.tw/identity/step1.php
（如前一學籍即為本系學生，請使用之前的帳號密碼登入。認證成功後會收到確認信。有問題請洽系辦楊小姐/分機65338）
3.完成上述事項後，至系辦繳交：
(1)離校系所同意書（含學生證正反面影本）
請至物理系網頁『系所規章』下載列印，並請指導教授簽名。
(2)門禁卡
校內流程：
請見102學年度第2學期頒發學位證書相關注意事項 。
http://pdc.adm.ncu.edu.tw/postM/post/reg/1030425_1.pdf</t>
        </is>
      </c>
      <c r="G3883" s="7" t="inlineStr">
        <is>
          <t>http://alumni.phy.ncu.edu.tw/news/detail.php?pk=154</t>
        </is>
      </c>
      <c r="H3883" s="7" t="inlineStr">
        <is>
          <t>http://alumni.phy.ncu.edu.tw/news/detail.php?pk=154</t>
        </is>
      </c>
      <c r="I3883" s="7" t="inlineStr">
        <is>
          <t>http://alumni.phy.ncu.edu.tw/identity/step1.php</t>
        </is>
      </c>
      <c r="J3883" s="7" t="inlineStr">
        <is>
          <t>http://alumni.phy.ncu.edu.tw/identity/step1.php</t>
        </is>
      </c>
      <c r="K3883" s="7" t="inlineStr">
        <is>
          <t>http://pdc.adm.ncu.edu.tw/postM/post/reg/1030425_1.pdf</t>
        </is>
      </c>
      <c r="L3883" s="7" t="inlineStr">
        <is>
          <t>http://pdc.adm.ncu.edu.tw/postM/post/reg/1030425_1.pdf</t>
        </is>
      </c>
      <c r="M3883" s="7" t="inlineStr">
        <is>
          <t>https://www.phy.ncu.edu.tw/news/102-2%e7%a0%94%e7%a9%b6%e7%94%9f%e7%95%a2%e6%a5%ad%e9%9b%a2%e6%a0%a1%e6%89%8b%e7%ba%8c-2/</t>
        </is>
      </c>
      <c r="N3883" s="7" t="inlineStr">
        <is>
          <t>許慧君</t>
        </is>
      </c>
    </row>
    <row r="3884" ht="92" customHeight="1">
      <c r="A3884" s="7">
        <f>TRUE()</f>
        <v/>
      </c>
      <c r="B3884" s="7" t="inlineStr">
        <is>
          <t>獎學金</t>
        </is>
      </c>
      <c r="C3884" s="7" t="n"/>
      <c r="D3884" s="14" t="n">
        <v>41758</v>
      </c>
      <c r="E3884" s="7" t="inlineStr">
        <is>
          <t>5/6(星期二)澳洲「新南威爾斯大學」交換生與獎學金說明會</t>
        </is>
      </c>
      <c r="F3884" s="9" t="inlineStr">
        <is>
          <t>5/6(二)澳洲「新南威爾斯大學」的老師來中大介紹， 會中將提供交換生與獎學金的資訊予同學，前30名報名且簽到者，再送全家禮券，歡迎踴躍參與，謝謝。
日期：5月6日(二) 時間：13:30~15:30
地點：國鼎光電大樓(光電系)IL-112教室(1F)
內容：交換生與獎學金計畫⋯⋯
報名請上：http://goo.gl/1rxChC
公告網址：http://www.ncu.edu.tw/ch/act/6161</t>
        </is>
      </c>
      <c r="G3884" s="7" t="inlineStr">
        <is>
          <t>http://goo.gl/1rxChC</t>
        </is>
      </c>
      <c r="H3884" s="7" t="inlineStr">
        <is>
          <t>http://goo.gl/1rxChC</t>
        </is>
      </c>
      <c r="I3884" s="7" t="inlineStr">
        <is>
          <t>http://www.ncu.edu.tw/ch/act/6161</t>
        </is>
      </c>
      <c r="J3884" s="7" t="inlineStr">
        <is>
          <t>http://l.facebook.com/l.php?u=http%3A%2F%2Fwww.ncu.edu.tw%2Fch%2Fact%2F6161&amp;h=nAQGTTFwk&amp;s=1</t>
        </is>
      </c>
      <c r="K3884" s="7" t="n"/>
      <c r="L3884" s="7" t="n"/>
      <c r="M3884" s="7" t="inlineStr">
        <is>
          <t>https://www.phy.ncu.edu.tw/news/56%e6%98%9f%e6%9c%9f%e4%ba%8c%e6%be%b3%e6%b4%b2%e3%80%8c%e6%96%b0%e5%8d%97%e5%a8%81%e7%88%be%e6%96%af%e5%a4%a7%e5%ad%b8%e3%80%8d%e4%ba%a4%e6%8f%9b%e7%94%9f%e8%88%87%e7%8d%8e%e5%ad%b8%e9%87%91/</t>
        </is>
      </c>
      <c r="N3884" s="7" t="inlineStr">
        <is>
          <t>劉怡貞</t>
        </is>
      </c>
    </row>
    <row r="3885" ht="79" customHeight="1">
      <c r="A3885" s="7">
        <f>TRUE()</f>
        <v/>
      </c>
      <c r="B3885" s="7" t="inlineStr">
        <is>
          <t>演講</t>
        </is>
      </c>
      <c r="C3885" s="7" t="n"/>
      <c r="D3885" s="14" t="n">
        <v>41752</v>
      </c>
      <c r="E3885" s="7" t="inlineStr">
        <is>
          <t>2014年第17屆吳健雄科學營自4月17日起開始接受報名</t>
        </is>
      </c>
      <c r="F3885" s="9" t="inlineStr">
        <is>
          <t>營隊時間：2014年8月4日至8月9日 
地 點：溪頭森林遊樂區
報名時間：即日起至2014年5月25日止
詳細報名資格請見吳健雄科學營參加辦法
線上報名請進入下列網址進入報名系統
http://www.wcscamp-register.com</t>
        </is>
      </c>
      <c r="G3885" s="7" t="inlineStr">
        <is>
          <t>吳健雄科學營參加辦法</t>
        </is>
      </c>
      <c r="H3885" s="7" t="inlineStr">
        <is>
          <t>http://wcscamp-register.com/wcs_web/wcs_dr_science_camp11.html</t>
        </is>
      </c>
      <c r="I3885" s="7" t="inlineStr">
        <is>
          <t>http://www.wcscamp-register.com</t>
        </is>
      </c>
      <c r="J3885" s="7" t="inlineStr">
        <is>
          <t>http://www.wcscamp-register.com</t>
        </is>
      </c>
      <c r="K3885" s="7" t="n"/>
      <c r="L3885" s="7" t="n"/>
      <c r="M3885" s="7" t="inlineStr">
        <is>
          <t>https://www.phy.ncu.edu.tw/news/2014%e5%b9%b4%e7%ac%ac17%e5%b1%86%e5%90%b3%e5%81%a5%e9%9b%84%e7%a7%91%e5%ad%b8%e7%87%9f%e8%87%aa4%e6%9c%8817%e6%97%a5%e8%b5%b7%e9%96%8b%e5%a7%8b%e6%8e%a5%e5%8f%97%e5%a0%b1%e5%90%8d/</t>
        </is>
      </c>
      <c r="N3885" s="7" t="inlineStr">
        <is>
          <t>劉怡貞</t>
        </is>
      </c>
    </row>
    <row r="3886">
      <c r="A3886" s="7">
        <f>TRUE()</f>
        <v/>
      </c>
      <c r="B3886" s="7" t="inlineStr">
        <is>
          <t>其他</t>
        </is>
      </c>
      <c r="C3886" s="7" t="n"/>
      <c r="D3886" s="14" t="n">
        <v>41752</v>
      </c>
      <c r="E3886" s="7" t="inlineStr">
        <is>
          <t>失物招領公告103.04.23</t>
        </is>
      </c>
      <c r="F3886" s="7" t="inlineStr">
        <is>
          <t>有遺失附件物品者，請儘速至物理系辦(S4-629)認領，未領取物品將於5.9清除。20140423134330_1</t>
        </is>
      </c>
      <c r="G3886" s="7" t="inlineStr">
        <is>
          <t>20140423134330_1</t>
        </is>
      </c>
      <c r="H3886" s="7" t="inlineStr">
        <is>
          <t>http://www.phy.ncu.edu.tw/wp-content/uploads/2014/06/20140423134330_1.doc</t>
        </is>
      </c>
      <c r="I3886" s="7" t="n"/>
      <c r="J3886" s="7" t="n"/>
      <c r="K3886" s="7" t="n"/>
      <c r="L3886" s="7" t="n"/>
      <c r="M3886" s="7" t="inlineStr">
        <is>
          <t>https://www.phy.ncu.edu.tw/news/%e5%a4%b1%e7%89%a9%e6%8b%9b%e9%a0%98%e5%85%ac%e5%91%8a103-04-23/</t>
        </is>
      </c>
      <c r="N3886" s="7" t="inlineStr">
        <is>
          <t>許慧君</t>
        </is>
      </c>
    </row>
    <row r="3887" ht="105" customHeight="1">
      <c r="A3887" s="7">
        <f>TRUE()</f>
        <v/>
      </c>
      <c r="B3887" s="7" t="inlineStr">
        <is>
          <t>其他</t>
        </is>
      </c>
      <c r="C3887" s="7" t="n"/>
      <c r="D3887" s="14" t="n">
        <v>41751</v>
      </c>
      <c r="E3887" s="7" t="inlineStr">
        <is>
          <t>七樓717讀書室暫停開放5/1(四)1000-1200</t>
        </is>
      </c>
      <c r="F3887" s="9" t="inlineStr">
        <is>
          <t>物理系公告
七樓717讀書室暫停開放
5/1(四)1000-1200
717讀書室暫停開放
研究生座位＆儲物櫃以外之所有空間
請勿堆放私人物品
否則一律清除丟棄
謝謝合作</t>
        </is>
      </c>
      <c r="G3887" s="7" t="n"/>
      <c r="H3887" s="7" t="n"/>
      <c r="I3887" s="7" t="n"/>
      <c r="J3887" s="7" t="n"/>
      <c r="K3887" s="7" t="n"/>
      <c r="L3887" s="7" t="n"/>
      <c r="M3887" s="7" t="inlineStr">
        <is>
          <t>https://www.phy.ncu.edu.tw/news/%e4%b8%83%e6%a8%93717%e8%ae%80%e6%9b%b8%e5%ae%a4%e6%9a%ab%e5%81%9c%e9%96%8b%e6%94%be51%e5%9b%9b1000-1200/</t>
        </is>
      </c>
      <c r="N3887" s="7" t="inlineStr">
        <is>
          <t>許慧君</t>
        </is>
      </c>
    </row>
    <row r="3888">
      <c r="A3888" s="7">
        <f>TRUE()</f>
        <v/>
      </c>
      <c r="B3888" s="7" t="inlineStr">
        <is>
          <t>其他</t>
        </is>
      </c>
      <c r="C3888" s="7" t="n"/>
      <c r="D3888" s="14" t="n">
        <v>41750</v>
      </c>
      <c r="E3888" s="7" t="inlineStr">
        <is>
          <t>103學年度大學部宿舍抽籤時程及注意事項</t>
        </is>
      </c>
      <c r="F3888" s="7" t="inlineStr">
        <is>
          <t>http://www.ncu.edu.tw/ch/admin/4222</t>
        </is>
      </c>
      <c r="G3888" s="7" t="inlineStr">
        <is>
          <t>http://www.ncu.edu.tw/ch/admin/4222</t>
        </is>
      </c>
      <c r="H3888" s="7" t="inlineStr">
        <is>
          <t>http://www.ncu.edu.tw/ch/admin/4222</t>
        </is>
      </c>
      <c r="I3888" s="7" t="n"/>
      <c r="J3888" s="7" t="n"/>
      <c r="K3888" s="7" t="n"/>
      <c r="L3888" s="7" t="n"/>
      <c r="M3888" s="7" t="inlineStr">
        <is>
          <t>https://www.phy.ncu.edu.tw/news/103%e5%ad%b8%e5%b9%b4%e5%ba%a6%e5%a4%a7%e5%ad%b8%e9%83%a8%e5%ae%bf%e8%88%8d%e6%8a%bd%e7%b1%a4%e6%99%82%e7%a8%8b%e5%8f%8a%e6%b3%a8%e6%84%8f%e4%ba%8b%e9%a0%85/</t>
        </is>
      </c>
      <c r="N3888" s="7" t="inlineStr">
        <is>
          <t>許慧君</t>
        </is>
      </c>
    </row>
    <row r="3889" ht="27" customHeight="1">
      <c r="A3889" s="7">
        <f>TRUE()</f>
        <v/>
      </c>
      <c r="B3889" s="7" t="inlineStr">
        <is>
          <t>其他</t>
        </is>
      </c>
      <c r="C3889" s="7" t="n"/>
      <c r="D3889" s="14" t="n">
        <v>41750</v>
      </c>
      <c r="E3889" s="7" t="inlineStr">
        <is>
          <t>南京大學歷史文化遺產探尋之旅活動</t>
        </is>
      </c>
      <c r="F3889" s="9" t="inlineStr">
        <is>
          <t>詳見相關網址連結
鏈結</t>
        </is>
      </c>
      <c r="G3889" s="7" t="inlineStr">
        <is>
          <t>鏈結</t>
        </is>
      </c>
      <c r="H3889" s="7" t="inlineStr">
        <is>
          <t>http://oia.ncu.edu.tw/index.php/tw/956-%E5%8D%97%E4%BA%AC%E5%A4%A7%E5%AD%B8%E6%AD%B7%E5%8F%B2%E6%96%87%E5%8C%96%E9%81%BA%E7%94%A2%E6%8E%A2%E5%B0%8B%E4%B9%8B%E6%97%85%E6%B4%BB%E5%8B%95.html</t>
        </is>
      </c>
      <c r="I3889" s="7" t="n"/>
      <c r="J3889" s="7" t="n"/>
      <c r="K3889" s="7" t="n"/>
      <c r="L3889" s="7" t="n"/>
      <c r="M3889" s="7" t="inlineStr">
        <is>
          <t>https://www.phy.ncu.edu.tw/news/%e5%8d%97%e4%ba%ac%e5%a4%a7%e5%ad%b8%e6%ad%b7%e5%8f%b2%e6%96%87%e5%8c%96%e9%81%ba%e7%94%a2%e6%8e%a2%e5%b0%8b%e4%b9%8b%e6%97%85%e6%b4%bb%e5%8b%95/</t>
        </is>
      </c>
      <c r="N3889" s="7" t="inlineStr">
        <is>
          <t>許慧君</t>
        </is>
      </c>
    </row>
    <row r="3890" ht="27" customHeight="1">
      <c r="A3890" s="7">
        <f>TRUE()</f>
        <v/>
      </c>
      <c r="B3890" s="7" t="inlineStr">
        <is>
          <t>其他</t>
        </is>
      </c>
      <c r="C3890" s="7" t="n"/>
      <c r="D3890" s="14" t="n">
        <v>41750</v>
      </c>
      <c r="E3890" s="7" t="inlineStr">
        <is>
          <t>日本廣島大學暑期日語與文化自費活動</t>
        </is>
      </c>
      <c r="F3890" s="9" t="inlineStr">
        <is>
          <t>詳見相關連結
鏈結</t>
        </is>
      </c>
      <c r="G3890" s="7" t="inlineStr">
        <is>
          <t>鏈結</t>
        </is>
      </c>
      <c r="H3890" s="7" t="inlineStr">
        <is>
          <t>http://oia.ncu.edu.tw/index.php/tw/957-%E6%97%A5%E6%9C%AC%E5%BB%A3%E5%B3%B6%E5%A4%A7%E5%AD%B8%E6%9A%91%E6%9C%9F%E6%97%A5%E8%AA%9E%E8%88%87%E6%96%87%E5%8C%96%E8%87%AA%E8%B2%BB%E6%B4%BB%E5%8B%95.html</t>
        </is>
      </c>
      <c r="I3890" s="7" t="n"/>
      <c r="J3890" s="7" t="n"/>
      <c r="K3890" s="7" t="n"/>
      <c r="L3890" s="7" t="n"/>
      <c r="M3890" s="7" t="inlineStr">
        <is>
          <t>https://www.phy.ncu.edu.tw/news/%e6%97%a5%e6%9c%ac%e5%bb%a3%e5%b3%b6%e5%a4%a7%e5%ad%b8%e6%9a%91%e6%9c%9f%e6%97%a5%e8%aa%9e%e8%88%87%e6%96%87%e5%8c%96%e8%87%aa%e8%b2%bb%e6%b4%bb%e5%8b%95/</t>
        </is>
      </c>
      <c r="N3890" s="7" t="inlineStr">
        <is>
          <t>許慧君</t>
        </is>
      </c>
    </row>
    <row r="3891" ht="92" customHeight="1">
      <c r="A3891" s="7">
        <f>TRUE()</f>
        <v/>
      </c>
      <c r="B3891" s="7" t="inlineStr">
        <is>
          <t>演講</t>
        </is>
      </c>
      <c r="C3891" s="7" t="n"/>
      <c r="D3891" s="14" t="n">
        <v>41747</v>
      </c>
      <c r="E3891" s="7" t="inlineStr">
        <is>
          <t>103/4/22 郭兆林教授演講地點公告等注意事項</t>
        </is>
      </c>
      <c r="F3891" s="9" t="inlineStr">
        <is>
          <t>103年4月22日11:30分至「國鼎光電大樓一樓演講廳」領取餐盒
地點確認在國鼎光電大樓一樓演講廳，並攜帶學生證，謝謝
---------------------------------------
講題：大霹靂的回音(郭兆林教授)
時間：103年4月22日12時
地點：國鼎光電大樓一樓演講廳
提供職員、學生學習時數2小時(生活知能類，請攜帶學生證)</t>
        </is>
      </c>
      <c r="G3891" s="7" t="n"/>
      <c r="H3891" s="7" t="n"/>
      <c r="I3891" s="7" t="n"/>
      <c r="J3891" s="7" t="n"/>
      <c r="K3891" s="7" t="n"/>
      <c r="L3891" s="7" t="n"/>
      <c r="M3891" s="7" t="inlineStr">
        <is>
          <t>https://www.phy.ncu.edu.tw/news/103422-%e9%83%ad%e5%85%86%e6%9e%97%e6%95%99%e6%8e%88%e6%bc%94%e8%ac%9b%e5%9c%b0%e9%bb%9e%e5%85%ac%e5%91%8a%e7%ad%89%e6%b3%a8%e6%84%8f%e4%ba%8b%e9%a0%85/</t>
        </is>
      </c>
      <c r="N3891" s="7" t="inlineStr">
        <is>
          <t>劉怡貞</t>
        </is>
      </c>
    </row>
    <row r="3892">
      <c r="A3892" s="7">
        <f>TRUE()</f>
        <v/>
      </c>
      <c r="B3892" s="7" t="inlineStr">
        <is>
          <t>招生</t>
        </is>
      </c>
      <c r="C3892" s="7" t="n"/>
      <c r="D3892" s="14" t="n">
        <v>41744</v>
      </c>
      <c r="E3892" s="7" t="inlineStr">
        <is>
          <t>103 學年度學生轉系所事宜</t>
        </is>
      </c>
      <c r="F3892" s="7" t="inlineStr">
        <is>
          <t>http://pdc.adm.ncu.edu.tw/postM/post/reg/reg1030407.pdf</t>
        </is>
      </c>
      <c r="G3892" s="7" t="inlineStr">
        <is>
          <t>http://pdc.adm.ncu.edu.tw/postM/post/reg/reg1030407.pdf</t>
        </is>
      </c>
      <c r="H3892" s="7" t="inlineStr">
        <is>
          <t>http://pdc.adm.ncu.edu.tw/postM/post/reg/reg1030407.pdf</t>
        </is>
      </c>
      <c r="I3892" s="7" t="n"/>
      <c r="J3892" s="7" t="n"/>
      <c r="K3892" s="7" t="n"/>
      <c r="L3892" s="7" t="n"/>
      <c r="M3892" s="7" t="inlineStr">
        <is>
          <t>https://www.phy.ncu.edu.tw/news/103-%e5%ad%b8%e5%b9%b4%e5%ba%a6%e5%ad%b8%e7%94%9f%e8%bd%89%e7%b3%bb%e6%89%80%e4%ba%8b%e5%ae%9c/</t>
        </is>
      </c>
      <c r="N3892" s="7" t="inlineStr">
        <is>
          <t>許慧君</t>
        </is>
      </c>
    </row>
    <row r="3893" ht="131" customHeight="1">
      <c r="A3893" s="7">
        <f>TRUE()</f>
        <v/>
      </c>
      <c r="B3893" s="7" t="inlineStr">
        <is>
          <t>其他</t>
        </is>
      </c>
      <c r="C3893" s="7" t="n"/>
      <c r="D3893" s="14" t="n">
        <v>41744</v>
      </c>
      <c r="E3893" s="7" t="inlineStr">
        <is>
          <t>4/24(四)大陸E9聯盟 各校聯合說明會</t>
        </is>
      </c>
      <c r="F3893" s="9" t="inlineStr">
        <is>
          <t>4/24(四)大陸E9聯盟來中大囉！共有7所大學親自為同學介紹(含中大姐妹校)，
歡迎同學踴躍參加 。
(提供學習時數，前50名線上報名並簽到者，再送全家便利商店50元禮券！)
快上網報名：https://docs.google.com/forms/d/1x5lXZ7Y_iwRC7NWq5CkYKbRAn9tTAD2MChJiFpQ-yhw/viewform
(前50名報名者須當日簽到後，於4/28~5/2至國際事務處 顏妙怡領取禮券)
國際事務處 顏妙怡Mandy
分機：57084
E-mail: mandyyen@ncu.edu.tw</t>
        </is>
      </c>
      <c r="G3893" s="7" t="n"/>
      <c r="H3893" s="7" t="n"/>
      <c r="I3893" s="7" t="n"/>
      <c r="J3893" s="7" t="n"/>
      <c r="K3893" s="7" t="n"/>
      <c r="L3893" s="7" t="n"/>
      <c r="M3893" s="7" t="inlineStr">
        <is>
          <t>https://www.phy.ncu.edu.tw/news/424%e5%9b%9b%e5%a4%a7%e9%99%b8e9%e8%81%af%e7%9b%9f-%e5%90%84%e6%a0%a1%e8%81%af%e5%90%88%e8%aa%aa%e6%98%8e%e6%9c%83/</t>
        </is>
      </c>
      <c r="N3893" s="7" t="inlineStr">
        <is>
          <t>許慧君</t>
        </is>
      </c>
    </row>
    <row r="3894" ht="27" customHeight="1">
      <c r="A3894" s="7">
        <f>TRUE()</f>
        <v/>
      </c>
      <c r="B3894" s="7" t="inlineStr">
        <is>
          <t>招生</t>
        </is>
      </c>
      <c r="C3894" s="7" t="n"/>
      <c r="D3894" s="14" t="n">
        <v>41743</v>
      </c>
      <c r="E3894" s="7" t="inlineStr">
        <is>
          <t>103學年度碩士班考試入學複試錄取名單</t>
        </is>
      </c>
      <c r="F3894" s="9" t="inlineStr">
        <is>
          <t>http://pdc.adm.ncu.edu.tw/postM/post/adm/1030411_2.pdf
成績單與錄取通知書於4/14以掛號寄出</t>
        </is>
      </c>
      <c r="G3894" s="7" t="inlineStr">
        <is>
          <t>http://pdc.adm.ncu.edu.tw/postM/post/adm/1030411_2.pdf</t>
        </is>
      </c>
      <c r="H3894" s="7" t="inlineStr">
        <is>
          <t>http://pdc.adm.ncu.edu.tw/postM/post/adm/1030411_2.pdf</t>
        </is>
      </c>
      <c r="I3894" s="7" t="n"/>
      <c r="J3894" s="7" t="n"/>
      <c r="K3894" s="7" t="n"/>
      <c r="L3894" s="7" t="n"/>
      <c r="M3894" s="7" t="inlineStr">
        <is>
          <t>https://www.phy.ncu.edu.tw/news/103%e5%ad%b8%e5%b9%b4%e5%ba%a6%e7%a2%a9%e5%a3%ab%e7%8f%ad%e8%80%83%e8%a9%a6%e5%85%a5%e5%ad%b8%e8%a4%87%e8%a9%a6%e9%8c%84%e5%8f%96%e5%90%8d%e5%96%ae/</t>
        </is>
      </c>
      <c r="N3894" s="7" t="inlineStr">
        <is>
          <t>許慧君</t>
        </is>
      </c>
    </row>
    <row r="3895" ht="105" customHeight="1">
      <c r="A3895" s="7">
        <f>TRUE()</f>
        <v/>
      </c>
      <c r="B3895" s="7" t="inlineStr">
        <is>
          <t>其他</t>
        </is>
      </c>
      <c r="C3895" s="7" t="n"/>
      <c r="D3895" s="14" t="n">
        <v>41734</v>
      </c>
      <c r="E3895" s="7" t="inlineStr">
        <is>
          <t>物理系教室冷氣清洗保養公告</t>
        </is>
      </c>
      <c r="F3895" s="9" t="inlineStr">
        <is>
          <t>物理系教室冷氣清洗保養公告
時間：5/10(六)
健雄館
二樓：202、204、209
六樓：621、623、625、626、627交誼廳
七樓：717（讀書室）、724、728
教學館：101、206教室
進行冷氣清洗保養作業，其間略有噪音，不便之處請多諒解。</t>
        </is>
      </c>
      <c r="G3895" s="7" t="n"/>
      <c r="H3895" s="7" t="n"/>
      <c r="I3895" s="7" t="n"/>
      <c r="J3895" s="7" t="n"/>
      <c r="K3895" s="7" t="n"/>
      <c r="L3895" s="7" t="n"/>
      <c r="M3895" s="7" t="inlineStr">
        <is>
          <t>https://www.phy.ncu.edu.tw/news/%e7%89%a9%e7%90%86%e7%b3%bb%e6%95%99%e5%ae%a4%e5%86%b7%e6%b0%a3%e6%b8%85%e6%b4%97%e4%bf%9d%e9%a4%8a%e5%85%ac%e5%91%8a/</t>
        </is>
      </c>
      <c r="N3895" s="7" t="inlineStr">
        <is>
          <t>許慧君</t>
        </is>
      </c>
    </row>
    <row r="3896" ht="222" customHeight="1">
      <c r="A3896" s="7">
        <f>TRUE()</f>
        <v/>
      </c>
      <c r="B3896" s="7" t="inlineStr">
        <is>
          <t>招生</t>
        </is>
      </c>
      <c r="C3896" s="7" t="n"/>
      <c r="D3896" s="14" t="n">
        <v>41731</v>
      </c>
      <c r="E3896" s="7" t="inlineStr">
        <is>
          <t>103學年度大學個人申請入學指定項目甄試通知</t>
        </is>
      </c>
      <c r="F3896" s="9" t="inlineStr">
        <is>
          <t>本系103學年度大學個人申請入學指定項目甄試通知函已於本日（4月2日）以限時掛號寄出，請考生注意收件。
國立中央大學103學年度大學甄選入學 物理學系 指定項目甄試通知函
一、考試報到時間及地點：
請於個人面試時間開始前30分鐘辦理報到。
**考前須留20分鐘填寫資料，請務必準時報到，以免影響個人權益。
時間：103年4月12日（星期六）
地點：健雄館（原科學四館）六樓S4-627室
二、甄試時間表：
1.考生報到後請留在考生等待區(S4-627)等候工作人員唱名帶至試場。
2.應考順序表：詳見相關下載pdf檔。
三、考生應攜帶之物品：
1.本通知函；
2.國民身分證。
*面試以對話方式進行，主要內容以瞭解考生的物理學習背景、基本概念和分析問題的方法。考生請準備不超過3分鐘之自我介紹。
*憑指定項目甄試通知函入校免費停車，但學校停車位有限，請盡量搭乘公共交通工具。</t>
        </is>
      </c>
      <c r="G3896" s="7" t="n"/>
      <c r="H3896" s="7" t="n"/>
      <c r="I3896" s="7" t="n"/>
      <c r="J3896" s="7" t="n"/>
      <c r="K3896" s="7" t="n"/>
      <c r="L3896" s="7" t="n"/>
      <c r="M3896" s="7" t="inlineStr">
        <is>
          <t>https://www.phy.ncu.edu.tw/news/103%e5%ad%b8%e5%b9%b4%e5%ba%a6%e5%a4%a7%e5%ad%b8%e5%80%8b%e4%ba%ba%e7%94%b3%e8%ab%8b%e5%85%a5%e5%ad%b8%e6%8c%87%e5%ae%9a%e9%a0%85%e7%9b%ae%e7%94%84%e8%a9%a6%e9%80%9a%e7%9f%a5/</t>
        </is>
      </c>
      <c r="N3896" s="7" t="inlineStr">
        <is>
          <t>許慧君</t>
        </is>
      </c>
    </row>
    <row r="3897" ht="170" customHeight="1">
      <c r="A3897" s="7">
        <f>TRUE()</f>
        <v/>
      </c>
      <c r="B3897" s="7" t="inlineStr">
        <is>
          <t>其他</t>
        </is>
      </c>
      <c r="C3897" s="7" t="n"/>
      <c r="D3897" s="14" t="n">
        <v>41731</v>
      </c>
      <c r="E3897" s="7" t="inlineStr">
        <is>
          <t>102-2學期英文畢業門檻審核申請期限</t>
        </is>
      </c>
      <c r="F3897" s="9" t="inlineStr">
        <is>
          <t>102-2學期英文畢業門檻審核申請期限
大學部非英文系學生，預定本學期畢業但尚未完成英文畢業門檻審核者，最遲請於校曆第 18週結束前 (6月 20日星期五前) 持英檢成績單正本至語言中心辦理相關程序。
一、英檢門檻審核申請注意事項：
1. 請附「英檢成績單正本」(檢核後立即歸還)。影本或網路成績不予受理。
2. 英檢測驗日期為學生入學當年度 1月1日以後，成績始可採計。
3. 英檢成績單需印有中文姓名。僅有英文姓名者，需另付護照或身分證 (檢核後立即歸還)。
4. 畢業生最遲應於畢業當學期校曆第18週結束前完成審核申請。
5. 送件 3日 (不含例假日) 後，請自行登入本校畢審系統查閱結果 (規則代碼：19200)。
二、大學部英文畢業門檻相關規定請參閱：
http://www.lc.ncu.edu.tw/main/chinese/graduation_102.php
英文畢業門檻相關問題請洽語言中心張小姐 (分機 33816, ncu3800@ncu.edu.tw )</t>
        </is>
      </c>
      <c r="G3897" s="7" t="inlineStr">
        <is>
          <t>http://www.lc.ncu.edu.tw/main/chinese/graduation_102.php</t>
        </is>
      </c>
      <c r="H3897" s="7" t="inlineStr">
        <is>
          <t>http://www.lc.ncu.edu.tw/main/chinese/graduation_102.php</t>
        </is>
      </c>
      <c r="I3897" s="7" t="n"/>
      <c r="J3897" s="7" t="n"/>
      <c r="K3897" s="7" t="n"/>
      <c r="L3897" s="7" t="n"/>
      <c r="M3897" s="7" t="inlineStr">
        <is>
          <t>https://www.phy.ncu.edu.tw/news/102-2%e5%ad%b8%e6%9c%9f%e8%8b%b1%e6%96%87%e7%95%a2%e6%a5%ad%e9%96%80%e6%aa%bb%e5%af%a9%e6%a0%b8%e7%94%b3%e8%ab%8b%e6%9c%9f%e9%99%90/</t>
        </is>
      </c>
      <c r="N3897" s="7" t="inlineStr">
        <is>
          <t>許慧君</t>
        </is>
      </c>
    </row>
    <row r="3898" ht="369" customHeight="1">
      <c r="A3898" s="7">
        <f>TRUE()</f>
        <v/>
      </c>
      <c r="B3898" s="7" t="inlineStr">
        <is>
          <t>招生</t>
        </is>
      </c>
      <c r="C3898" s="7" t="n"/>
      <c r="D3898" s="14" t="n">
        <v>41729</v>
      </c>
      <c r="E3898" s="7" t="inlineStr">
        <is>
          <t>103-1學生逕行修讀物理系博士學位申請公告</t>
        </is>
      </c>
      <c r="F3898" s="9" t="inlineStr">
        <is>
          <t>【學生逕行修讀物理系博士學位申請公告】
本次申請通過者為103學年度第1學期入學
（下次申請時間為民國103年12月，申請通過者為103學年度第2學期入學）
申請時間：即日起至民國103年4月30日止
申請資格：
學士班應屆畢業生（含申請提前畢業學生）及修業一年以上（計算至民國103年7月）碩士班研究生（含在職生及在職專班學生），成績優異並具有研究潛力，由原就讀或相關系（所、專班、學位學程）副教授以上二人推薦，並經擬就讀系（所、專班、學位學程）之相關會議通過及校長核定後，得准逕修讀博士學位。
申請逕修讀博士學位學生，成績優異之認定基準如下：
學士班應屆畢業生（含申請提前畢業學生）具下列條件之一者：
1.總成績名次在該系、班、組（教育部核准分組）、學位學程學士班學生前三分之一以內，具有研究潛力者。
2.其他特殊情形，經系（所、專班、學位學程）評定為成績優異，具有研究潛力者。
本校碩士班學生修畢碩士班應修科目至少十六學分（不含補修大學基礎科目）並具下列條件之一者：
1.總成績名次在該系、所、班、組（教育部核准分組）、學位學程碩士班學生前三分之一以內，具有研究潛力者。
2.其他特殊情形，經系（所、專班、學位學程）評定為成績優異，具有研究潛力者。
應繳文件：
1.國立中央大學學生逕修讀博士學位申請表（請至教務處註冊組網頁下載）
2.最近一個月內申請之歷年成績單一份（含累計成績排名及總平均成績）
3.副教授以上推薦書至少二份。
4.研究計畫一份。
5.在職進修同意書(以在職生身份申請者)。
以上文件，請於103年4月30日(三)前交至物理系辦。
詳細辦法請詳見：本校教務處網頁-102教務章則
國立中央大學學生逕修讀博士學位辦法
http://pdc.adm.ncu.edu.tw/rule/rule102/14.pdf</t>
        </is>
      </c>
      <c r="G3898" s="7" t="inlineStr">
        <is>
          <t>http://pdc.adm.ncu.edu.tw/rule/rule102/14.pdf</t>
        </is>
      </c>
      <c r="H3898" s="7" t="inlineStr">
        <is>
          <t>http://pdc.adm.ncu.edu.tw/rule/rule102/14.pdf</t>
        </is>
      </c>
      <c r="I3898" s="7" t="n"/>
      <c r="J3898" s="7" t="n"/>
      <c r="K3898" s="7" t="n"/>
      <c r="L3898" s="7" t="n"/>
      <c r="M3898" s="7" t="inlineStr">
        <is>
          <t>https://www.phy.ncu.edu.tw/news/103-1%e5%ad%b8%e7%94%9f%e9%80%95%e8%a1%8c%e4%bf%ae%e8%ae%80%e7%89%a9%e7%90%86%e7%b3%bb%e5%8d%9a%e5%a3%ab%e5%ad%b8%e4%bd%8d%e7%94%b3%e8%ab%8b%e5%85%ac%e5%91%8a/</t>
        </is>
      </c>
      <c r="N3898" s="7" t="inlineStr">
        <is>
          <t>許慧君</t>
        </is>
      </c>
    </row>
    <row r="3899" ht="170" customHeight="1">
      <c r="A3899" s="7">
        <f>TRUE()</f>
        <v/>
      </c>
      <c r="B3899" s="7" t="inlineStr">
        <is>
          <t>其他</t>
        </is>
      </c>
      <c r="C3899" s="7" t="n"/>
      <c r="D3899" s="14" t="n">
        <v>41723</v>
      </c>
      <c r="E3899" s="7" t="inlineStr">
        <is>
          <t>學生各項申請出國說明會(4/7前報名)</t>
        </is>
      </c>
      <c r="F3899" s="9" t="inlineStr">
        <is>
          <t>名稱:學生各項申請出國說明會
時間: 5月6日(星期二)上午十時至十二時
地點:人數確認後再行公告
說明單位:國際處
出國項目:
對象:議題(備註)
大學生、碩士生:交換生計畫
大學生、碩士生:雙聯學位
碩、博士生:研究生出席國際會議(國科會補助)
碩、博士生:台德三明治計畫(國科會補助)
博士生:赴國外短期研究(國科會補助)
報名: email回覆物理系辦劉小姐ncu5300@ncu.edu.tw(姓名、學籍(碩、博、大學)、學號)
報名截止: 4月7日(星期一)前</t>
        </is>
      </c>
      <c r="G3899" s="7" t="n"/>
      <c r="H3899" s="7" t="n"/>
      <c r="I3899" s="7" t="n"/>
      <c r="J3899" s="7" t="n"/>
      <c r="K3899" s="7" t="n"/>
      <c r="L3899" s="7" t="n"/>
      <c r="M3899" s="7" t="inlineStr">
        <is>
          <t>https://www.phy.ncu.edu.tw/news/%e5%ad%b8%e7%94%9f%e5%90%84%e9%a0%85%e7%94%b3%e8%ab%8b%e5%87%ba%e5%9c%8b%e8%aa%aa%e6%98%8e%e6%9c%8347%e5%89%8d%e5%a0%b1%e5%90%8d/</t>
        </is>
      </c>
      <c r="N3899" s="7" t="inlineStr">
        <is>
          <t>許慧君</t>
        </is>
      </c>
    </row>
    <row r="3900" ht="27" customHeight="1">
      <c r="A3900" s="7">
        <f>TRUE()</f>
        <v/>
      </c>
      <c r="B3900" s="7" t="inlineStr">
        <is>
          <t>其他</t>
        </is>
      </c>
      <c r="C3900" s="7" t="n"/>
      <c r="D3900" s="14" t="n">
        <v>41719</v>
      </c>
      <c r="E3900" s="7" t="inlineStr">
        <is>
          <t>102學年度校曆University Academic Calendar</t>
        </is>
      </c>
      <c r="F3900" s="9" t="inlineStr">
        <is>
          <t>http://pdc.adm.ncu.edu.tw/calendar/calendar102.pdf
http://pdc.adm.ncu.edu.tw/calendar/calendar_en102.pdf</t>
        </is>
      </c>
      <c r="G3900" s="7" t="inlineStr">
        <is>
          <t>http://pdc.adm.ncu.edu.tw/calendar/calendar102.pdf</t>
        </is>
      </c>
      <c r="H3900" s="7" t="inlineStr">
        <is>
          <t>http://pdc.adm.ncu.edu.tw/calendar/calendar102.pdf</t>
        </is>
      </c>
      <c r="I3900" s="7" t="inlineStr">
        <is>
          <t>http://pdc.adm.ncu.edu.tw/calendar/calendar_en102.pdf</t>
        </is>
      </c>
      <c r="J3900" s="7" t="inlineStr">
        <is>
          <t>http://pdc.adm.ncu.edu.tw/calendar/calendar_en102.pdf</t>
        </is>
      </c>
      <c r="K3900" s="7" t="n"/>
      <c r="L3900" s="7" t="n"/>
      <c r="M3900" s="7" t="inlineStr">
        <is>
          <t>https://www.phy.ncu.edu.tw/news/102%e5%ad%b8%e5%b9%b4%e5%ba%a6%e6%a0%a1%e6%9b%86university-academic-calendar/</t>
        </is>
      </c>
      <c r="N3900" s="7" t="inlineStr">
        <is>
          <t>許慧君</t>
        </is>
      </c>
    </row>
    <row r="3901" ht="53" customHeight="1">
      <c r="A3901" s="7">
        <f>TRUE()</f>
        <v/>
      </c>
      <c r="B3901" s="7" t="inlineStr">
        <is>
          <t>其他</t>
        </is>
      </c>
      <c r="C3901" s="7" t="n"/>
      <c r="D3901" s="14" t="n">
        <v>41719</v>
      </c>
      <c r="E3901" s="7" t="inlineStr">
        <is>
          <t>102-2物理學系博/碩士班學位口試注意事項</t>
        </is>
      </c>
      <c r="F3901" s="9" t="inlineStr">
        <is>
          <t>102-2學期欲申請學位考試者
請務必詳閱附件說明
謝謝
物理系博碩士班學位口試注意事項</t>
        </is>
      </c>
      <c r="G3901" s="7" t="inlineStr">
        <is>
          <t>物理系博碩士班學位口試注意事項</t>
        </is>
      </c>
      <c r="H3901" s="7" t="inlineStr">
        <is>
          <t>http://www.phy.ncu.edu.tw/wp-content/uploads/2014/03/物理系博碩士班學位口試注意事項.pdf</t>
        </is>
      </c>
      <c r="I3901" s="7" t="n"/>
      <c r="J3901" s="7" t="n"/>
      <c r="K3901" s="7" t="n"/>
      <c r="L3901" s="7" t="n"/>
      <c r="M3901" s="7" t="inlineStr">
        <is>
          <t>https://www.phy.ncu.edu.tw/news/102-2%e7%89%a9%e7%90%86%e5%ad%b8%e7%b3%bb%e5%8d%9a%e7%a2%a9%e5%a3%ab%e7%8f%ad%e5%ad%b8%e4%bd%8d%e5%8f%a3%e8%a9%a6%e6%b3%a8%e6%84%8f%e4%ba%8b%e9%a0%85/</t>
        </is>
      </c>
      <c r="N3901" s="7" t="inlineStr">
        <is>
          <t>許慧君</t>
        </is>
      </c>
    </row>
    <row r="3902" ht="92" customHeight="1">
      <c r="A3902" s="7">
        <f>TRUE()</f>
        <v/>
      </c>
      <c r="B3902" s="7" t="inlineStr">
        <is>
          <t>其他</t>
        </is>
      </c>
      <c r="C3902" s="7" t="n"/>
      <c r="D3902" s="14" t="n">
        <v>41719</v>
      </c>
      <c r="E3902" s="7" t="inlineStr">
        <is>
          <t>102-2物理系博士生資格考口試注意事項</t>
        </is>
      </c>
      <c r="F3902" s="9" t="inlineStr">
        <is>
          <t>102-2物理系博士生資格考口試注意事項
1.申請口試時間：至遲口試日前二週。
2.完成口試日期：103.02.01至103.07.31
欲申請資格考試者
請務必詳閱附件
物理系_博士學位候選人資格與資格考試辦法（102.3.20教務會議通過）
102-2博士生資格考口試注意事項</t>
        </is>
      </c>
      <c r="G3902" s="7" t="inlineStr">
        <is>
          <t>物理系_博士學位候選人資格與資格考試辦法（102.3.20教務會議通過）</t>
        </is>
      </c>
      <c r="H3902" s="7" t="inlineStr">
        <is>
          <t>http://www.phy.ncu.edu.tw/wp-content/uploads/2014/03/物理系_博士學位候選人資格與資格考試辦法（102.3.20教務會議通過）.pdf</t>
        </is>
      </c>
      <c r="I3902" s="7" t="inlineStr">
        <is>
          <t>102-2博士生資格考口試注意事項</t>
        </is>
      </c>
      <c r="J3902" s="7" t="inlineStr">
        <is>
          <t>http://www.phy.ncu.edu.tw/wp-content/uploads/2014/03/102-2博士生資格考口試注意事項.doc</t>
        </is>
      </c>
      <c r="K3902" s="7" t="n"/>
      <c r="L3902" s="7" t="n"/>
      <c r="M3902" s="7" t="inlineStr">
        <is>
          <t>https://www.phy.ncu.edu.tw/news/102-2%e7%89%a9%e7%90%86%e7%b3%bb%e5%8d%9a%e5%a3%ab%e7%94%9f%e8%b3%87%e6%a0%bc%e8%80%83%e5%8f%a3%e8%a9%a6%e6%b3%a8%e6%84%8f%e4%ba%8b%e9%a0%85/</t>
        </is>
      </c>
      <c r="N3902" s="7" t="inlineStr">
        <is>
          <t>許慧君</t>
        </is>
      </c>
    </row>
    <row r="3903" ht="40" customHeight="1">
      <c r="A3903" s="7">
        <f>TRUE()</f>
        <v/>
      </c>
      <c r="B3903" s="7" t="inlineStr">
        <is>
          <t>其他</t>
        </is>
      </c>
      <c r="C3903" s="7" t="n"/>
      <c r="D3903" s="14" t="n">
        <v>41717</v>
      </c>
      <c r="E3903" s="7" t="inlineStr">
        <is>
          <t>102-2研究生畢業離校手續</t>
        </is>
      </c>
      <c r="F3903" s="9" t="inlineStr">
        <is>
          <t>102-2研究生畢業離校手續
研究生畢業離校手續
頒發學位證書相關注意事項</t>
        </is>
      </c>
      <c r="G3903" s="7" t="inlineStr">
        <is>
          <t>研究生畢業離校手續</t>
        </is>
      </c>
      <c r="H3903" s="7" t="inlineStr">
        <is>
          <t>http://140.115.30.31/layout/office/doc/fetch.php?pk=496</t>
        </is>
      </c>
      <c r="I3903" s="7" t="inlineStr">
        <is>
          <t>頒發學位證書相關注意事項</t>
        </is>
      </c>
      <c r="J3903" s="7" t="inlineStr">
        <is>
          <t>http://140.115.30.31/layout/office/doc/fetch.php?pk=503</t>
        </is>
      </c>
      <c r="K3903" s="7" t="n"/>
      <c r="L3903" s="7" t="n"/>
      <c r="M3903" s="7" t="inlineStr">
        <is>
          <t>https://www.phy.ncu.edu.tw/news/102-2%e7%a0%94%e7%a9%b6%e7%94%9f%e7%95%a2%e6%a5%ad%e9%9b%a2%e6%a0%a1%e6%89%8b%e7%ba%8c/</t>
        </is>
      </c>
      <c r="N3903" s="7" t="inlineStr">
        <is>
          <t>許慧君</t>
        </is>
      </c>
    </row>
    <row r="3904" ht="40" customHeight="1">
      <c r="A3904" s="7">
        <f>TRUE()</f>
        <v/>
      </c>
      <c r="B3904" s="7" t="inlineStr">
        <is>
          <t>獎學金</t>
        </is>
      </c>
      <c r="C3904" s="7" t="n"/>
      <c r="D3904" s="14" t="n">
        <v>41717</v>
      </c>
      <c r="E3904" s="7" t="inlineStr">
        <is>
          <t>102學年度第2學期獎學金公告一覽表</t>
        </is>
      </c>
      <c r="F3904" s="9" t="inlineStr">
        <is>
          <t>102學年度第2學期獎學金公告一覽表如附件1022獎學金資料一覽表公告
相關申請文件詳見
中大獎學金申請網頁 http://scholarship.ncu.edu.tw/</t>
        </is>
      </c>
      <c r="G3904" s="7" t="inlineStr">
        <is>
          <t>1022獎學金資料一覽表公告</t>
        </is>
      </c>
      <c r="H3904" s="7" t="inlineStr">
        <is>
          <t>http://www.phy.ncu.edu.tw/wp-content/uploads/2014/03/1022獎學金資料一覽表公告.doc</t>
        </is>
      </c>
      <c r="I3904" s="7" t="inlineStr">
        <is>
          <t>http://scholarship.ncu.edu.tw/</t>
        </is>
      </c>
      <c r="J3904" s="7" t="inlineStr">
        <is>
          <t>http://scholarship.ncu.edu.tw/</t>
        </is>
      </c>
      <c r="K3904" s="7" t="n"/>
      <c r="L3904" s="7" t="n"/>
      <c r="M3904" s="7" t="inlineStr">
        <is>
          <t>https://www.phy.ncu.edu.tw/news/102%e5%ad%b8%e5%b9%b4%e5%ba%a6%e7%ac%ac2%e5%ad%b8%e6%9c%9f%e7%8d%8e%e5%ad%b8%e9%87%91%e5%85%ac%e5%91%8a%e4%b8%80%e8%a6%bd%e8%a1%a8/</t>
        </is>
      </c>
      <c r="N3904" s="7" t="inlineStr">
        <is>
          <t>許慧君</t>
        </is>
      </c>
    </row>
    <row r="3905" ht="118" customHeight="1">
      <c r="A3905" s="7">
        <f>TRUE()</f>
        <v/>
      </c>
      <c r="B3905" s="7" t="inlineStr">
        <is>
          <t>其他</t>
        </is>
      </c>
      <c r="C3905" s="7" t="n"/>
      <c r="D3905" s="14" t="n">
        <v>41717</v>
      </c>
      <c r="E3905" s="7" t="inlineStr">
        <is>
          <t>102學年度入學之研究生均須於線上修習學術研究倫理課程</t>
        </is>
      </c>
      <c r="F3905" s="9" t="inlineStr">
        <is>
          <t>國立中央大學學術研究倫理教育課程實施辦法
http://pdc.adm.ncu.edu.tw/rule/rule102/27.pdf
凡於102學年度入學之研究生(學號為102者，只看學號，不管是否休學晚入學、提前入學等情況)，均須於線上修習學術研究倫理課程四小時。
請於第一學期至本校首頁→在校生→教學資訊專區→學術研究倫理課程http://140.113.75.28/Ethics/Default.aspx，帳號為學號，密碼為學號後五碼，自行修習本課程。
修習本必修0學分課程之學生，須通過線上課程測驗達及格標準(標準為80分)，未通過者，須於申請學位口試前補修完成，未完成本課程，不得申請學位口試。</t>
        </is>
      </c>
      <c r="G3905" s="7" t="inlineStr">
        <is>
          <t>http://pdc.adm.ncu.edu.tw/rule/rule102/27.pdf</t>
        </is>
      </c>
      <c r="H3905" s="7" t="inlineStr">
        <is>
          <t>http://pdc.adm.ncu.edu.tw/rule/rule102/27.pdf</t>
        </is>
      </c>
      <c r="I3905" s="7" t="inlineStr">
        <is>
          <t>http://140.113.75.28/Ethics/Default.aspx</t>
        </is>
      </c>
      <c r="J3905" s="7" t="inlineStr">
        <is>
          <t>http://140.113.75.28/Ethics/Default.aspx</t>
        </is>
      </c>
      <c r="K3905" s="7" t="n"/>
      <c r="L3905" s="7" t="n"/>
      <c r="M3905" s="7" t="inlineStr">
        <is>
          <t>https://www.phy.ncu.edu.tw/news/102%e5%ad%b8%e5%b9%b4%e5%ba%a6%e5%85%a5%e5%ad%b8%e4%b9%8b%e7%a0%94%e7%a9%b6%e7%94%9f%e5%9d%87%e9%a0%88%e6%96%bc%e7%b7%9a%e4%b8%8a%e4%bf%ae%e7%bf%92%e5%ad%b8%e8%a1%93%e7%a0%94%e7%a9%b6%e5%80%ab/</t>
        </is>
      </c>
      <c r="N3905" s="7" t="inlineStr">
        <is>
          <t>許慧君</t>
        </is>
      </c>
    </row>
    <row r="3906" ht="105" customHeight="1">
      <c r="A3906" s="7">
        <f>TRUE()</f>
        <v/>
      </c>
      <c r="B3906" s="7" t="inlineStr">
        <is>
          <t>其他</t>
        </is>
      </c>
      <c r="C3906" s="7" t="n"/>
      <c r="D3906" s="14" t="n">
        <v>41717</v>
      </c>
      <c r="E3906" s="7" t="inlineStr">
        <is>
          <t>102學年度研究生畢業生借還學位服相關作業事宜</t>
        </is>
      </c>
      <c r="F3906" s="9" t="inlineStr">
        <is>
          <t>碩士生欲借用畢業學位服者
請於3/26(三)前向碩二班代羅瑋龍(房號705.分機65380)登記尺寸並繳交洗燙費150元
博士生欲借用畢業學位服者
請請於3/26(三)前向系辦許小姐登記尺寸並繳交洗燙費250元
領取學位服時間為5/26
由班代和系辦統一領回後再分發
歸還學位服時間為6/7畢業典禮~6/16
請借用者自行至大講堂地下室歸還</t>
        </is>
      </c>
      <c r="G3906" s="7" t="n"/>
      <c r="H3906" s="7" t="n"/>
      <c r="I3906" s="7" t="n"/>
      <c r="J3906" s="7" t="n"/>
      <c r="K3906" s="7" t="n"/>
      <c r="L3906" s="7" t="n"/>
      <c r="M3906" s="7" t="inlineStr">
        <is>
          <t>https://www.phy.ncu.edu.tw/news/102%e5%ad%b8%e5%b9%b4%e5%ba%a6%e7%a0%94%e7%a9%b6%e7%94%9f%e7%95%a2%e6%a5%ad%e7%94%9f%e5%80%9f%e9%82%84%e5%ad%b8%e4%bd%8d%e6%9c%8d%e7%9b%b8%e9%97%9c%e4%bd%9c%e6%a5%ad%e4%ba%8b%e5%ae%9c/</t>
        </is>
      </c>
      <c r="N3906" s="7" t="inlineStr">
        <is>
          <t>許慧君</t>
        </is>
      </c>
    </row>
    <row r="3907" ht="131" customHeight="1">
      <c r="A3907" s="7">
        <f>TRUE()</f>
        <v/>
      </c>
      <c r="B3907" s="7" t="inlineStr">
        <is>
          <t>其他</t>
        </is>
      </c>
      <c r="C3907" s="7" t="n"/>
      <c r="D3907" s="14" t="n">
        <v>41717</v>
      </c>
      <c r="E3907" s="7" t="inlineStr">
        <is>
          <t>受理研究生推薦圖書採購3/25（二）前</t>
        </is>
      </c>
      <c r="F3907" s="9" t="inlineStr">
        <is>
          <t>本系今年開放以系圖書經費集中受理碩博學生推薦--與物理相關之圖書採購，所推薦圖書，本系於審核後送圖書館，但本系教師推薦圖書優先採購。
※對象:本系研究生
※時間:即日起至3/25(二)止
※填表(每欄請務必填寫):如有要推薦書單（中、日、西文圖書及視聽資料），請填附檔圖書採購清單依中、日、西文圖書及視聽資料製（視聽資料一律採購公撥版）成不同檔名於3/25（二）前回傳ncu5300@ncu.edu.tw 。
※其他: 提出採購清單前，請先查核本校館藏目錄http://opac.lib.ncu.edu.tw/screens/iframebook.html，圖書館已典藏之資料請勿提出申請。20140319092624_1</t>
        </is>
      </c>
      <c r="G3907" s="7" t="inlineStr">
        <is>
          <t>http://opac.lib.ncu.edu.tw/screens/iframebook.html</t>
        </is>
      </c>
      <c r="H3907" s="7" t="inlineStr">
        <is>
          <t>http://opac.lib.ncu.edu.tw/screens/iframebook.html</t>
        </is>
      </c>
      <c r="I3907" s="7" t="inlineStr">
        <is>
          <t>20140319092624_1</t>
        </is>
      </c>
      <c r="J3907" s="7" t="inlineStr">
        <is>
          <t>http://www.phy.ncu.edu.tw/wp-content/uploads/2014/06/20140319092624_1.xls</t>
        </is>
      </c>
      <c r="K3907" s="7" t="n"/>
      <c r="L3907" s="7" t="n"/>
      <c r="M3907" s="7" t="inlineStr">
        <is>
          <t>https://www.phy.ncu.edu.tw/news/%e5%8f%97%e7%90%86%e7%a0%94%e7%a9%b6%e7%94%9f%e6%8e%a8%e8%96%a6%e5%9c%96%e6%9b%b8%e6%8e%a1%e8%b3%bc325%ef%bc%88%e4%ba%8c%ef%bc%89%e5%89%8d-2/</t>
        </is>
      </c>
      <c r="N3907" s="7" t="inlineStr">
        <is>
          <t>許慧君</t>
        </is>
      </c>
    </row>
    <row r="3908">
      <c r="A3908" s="7">
        <f>TRUE()</f>
        <v/>
      </c>
      <c r="B3908" s="7" t="inlineStr">
        <is>
          <t>招生</t>
        </is>
      </c>
      <c r="C3908" s="7" t="n"/>
      <c r="D3908" s="14" t="n">
        <v>41716</v>
      </c>
      <c r="E3908" s="7" t="inlineStr">
        <is>
          <t>103學年度博士班考試入學招生簡章</t>
        </is>
      </c>
      <c r="F3908" s="7" t="inlineStr">
        <is>
          <t>鏈結</t>
        </is>
      </c>
      <c r="G3908" s="7" t="inlineStr">
        <is>
          <t>鏈結</t>
        </is>
      </c>
      <c r="H3908" s="7" t="inlineStr">
        <is>
          <t>http://pdc.adm.ncu.edu.tw/Admission/%E5%90%84%E9%A0%85%E6%8B%9B%E7%94%9F/%E5%8D%9A%E5%A3%AB%E7%8F%AD%E8%80%83%E8%A9%A6/103_phd/</t>
        </is>
      </c>
      <c r="I3908" s="7" t="n"/>
      <c r="J3908" s="7" t="n"/>
      <c r="K3908" s="7" t="n"/>
      <c r="L3908" s="7" t="n"/>
      <c r="M3908" s="7" t="inlineStr">
        <is>
          <t>https://www.phy.ncu.edu.tw/news/103%e5%ad%b8%e5%b9%b4%e5%ba%a6%e5%8d%9a%e5%a3%ab%e7%8f%ad%e8%80%83%e8%a9%a6%e5%85%a5%e5%ad%b8%e6%8b%9b%e7%94%9f%e7%b0%a1%e7%ab%a0-2/</t>
        </is>
      </c>
      <c r="N3908" s="7" t="inlineStr">
        <is>
          <t>許慧君</t>
        </is>
      </c>
    </row>
    <row r="3909">
      <c r="A3909" s="7">
        <f>TRUE()</f>
        <v/>
      </c>
      <c r="B3909" s="7" t="inlineStr">
        <is>
          <t>招生</t>
        </is>
      </c>
      <c r="C3909" s="7" t="n"/>
      <c r="D3909" s="14" t="n">
        <v>41716</v>
      </c>
      <c r="E3909" s="7" t="inlineStr">
        <is>
          <t>103學年度博士班考試入學招生公告</t>
        </is>
      </c>
      <c r="F3909" s="7" t="inlineStr">
        <is>
          <t>http://pdc.adm.ncu.edu.tw/postM/post/adm/103_phd.pdf</t>
        </is>
      </c>
      <c r="G3909" s="7" t="inlineStr">
        <is>
          <t>http://pdc.adm.ncu.edu.tw/postM/post/adm/103_phd.pdf</t>
        </is>
      </c>
      <c r="H3909" s="7" t="inlineStr">
        <is>
          <t>http://pdc.adm.ncu.edu.tw/postM/post/adm/103_phd.pdf</t>
        </is>
      </c>
      <c r="I3909" s="7" t="n"/>
      <c r="J3909" s="7" t="n"/>
      <c r="K3909" s="7" t="n"/>
      <c r="L3909" s="7" t="n"/>
      <c r="M3909" s="7" t="inlineStr">
        <is>
          <t>https://www.phy.ncu.edu.tw/news/103%e5%ad%b8%e5%b9%b4%e5%ba%a6%e5%8d%9a%e5%a3%ab%e7%8f%ad%e8%80%83%e8%a9%a6%e5%85%a5%e5%ad%b8%e6%8b%9b%e7%94%9f%e5%85%ac%e5%91%8a/</t>
        </is>
      </c>
      <c r="N3909" s="7" t="inlineStr">
        <is>
          <t>許慧君</t>
        </is>
      </c>
    </row>
    <row r="3910" ht="79" customHeight="1">
      <c r="A3910" s="7">
        <f>TRUE()</f>
        <v/>
      </c>
      <c r="B3910" s="7" t="inlineStr">
        <is>
          <t>其他</t>
        </is>
      </c>
      <c r="C3910" s="7" t="n"/>
      <c r="D3910" s="14" t="n">
        <v>41715</v>
      </c>
      <c r="E3910" s="7" t="inlineStr">
        <is>
          <t>103學年度五年取得學、碩士學位即日起受理申請</t>
        </is>
      </c>
      <c r="F3910" s="9" t="inlineStr">
        <is>
          <t>103學年度『五年取得學、碩士學位』即日起受理申請
申請截止日：103/04/30
欲申請的三年級學生，請備妥：申請表、本系師長推薦函2封(含指導教授1封)及歷年成績單乙份(含累計成績排名及總平均成績)等，於截止日前送至系辦吳小姐處。
申請表請至系辦吳小姐處領取，相關辦法請參考：
物理系網頁--系所規章--大學部--國立中央大學物理學系五年取得學、碩士學位推薦辦法 。</t>
        </is>
      </c>
      <c r="G3910" s="7" t="n"/>
      <c r="H3910" s="7" t="n"/>
      <c r="I3910" s="7" t="n"/>
      <c r="J3910" s="7" t="n"/>
      <c r="K3910" s="7" t="n"/>
      <c r="L3910" s="7" t="n"/>
      <c r="M3910" s="7" t="inlineStr">
        <is>
          <t>https://www.phy.ncu.edu.tw/news/103%e5%ad%b8%e5%b9%b4%e5%ba%a6%e4%ba%94%e5%b9%b4%e5%8f%96%e5%be%97%e5%ad%b8%e3%80%81%e7%a2%a9%e5%a3%ab%e5%ad%b8%e4%bd%8d%e5%8d%b3%e6%97%a5%e8%b5%b7%e5%8f%97%e7%90%86%e7%94%b3%e8%ab%8b-2/</t>
        </is>
      </c>
      <c r="N3910" s="7" t="inlineStr">
        <is>
          <t>許慧君</t>
        </is>
      </c>
    </row>
    <row r="3911" ht="79" customHeight="1">
      <c r="A3911" s="7">
        <f>TRUE()</f>
        <v/>
      </c>
      <c r="B3911" s="7" t="inlineStr">
        <is>
          <t>招生</t>
        </is>
      </c>
      <c r="C3911" s="7" t="n"/>
      <c r="D3911" s="14" t="n">
        <v>41712</v>
      </c>
      <c r="E3911" s="7" t="inlineStr">
        <is>
          <t>103物理系生物物理碩士班入學考試複試通知函</t>
        </is>
      </c>
      <c r="F3911" s="9" t="inlineStr">
        <is>
          <t>複試通知函與成績單已於3/14以限時掛號寄至通訊地址
附件:複試報到時間表
審查資料：請務必依據招生簡章上所規定『複試審查資料請於
103 年 3 月 19 日前（以郵戳為憑）寄至32001 中壢市中大路
300 號中央大學物理系辦公室。（信封封面請註明『准考證號碼』
＆『姓名』）20140314133245_1</t>
        </is>
      </c>
      <c r="G3911" s="7" t="inlineStr">
        <is>
          <t>20140314133245_1</t>
        </is>
      </c>
      <c r="H3911" s="7" t="inlineStr">
        <is>
          <t>http://www.phy.ncu.edu.tw/wp-content/uploads/2014/06/20140314133245_1.pdf</t>
        </is>
      </c>
      <c r="I3911" s="7" t="n"/>
      <c r="J3911" s="7" t="n"/>
      <c r="K3911" s="7" t="n"/>
      <c r="L3911" s="7" t="n"/>
      <c r="M3911" s="7" t="inlineStr">
        <is>
          <t>https://www.phy.ncu.edu.tw/news/103%e7%89%a9%e7%90%86%e7%b3%bb%e7%94%9f%e7%89%a9%e7%89%a9%e7%90%86%e7%a2%a9%e5%a3%ab%e7%8f%ad%e5%85%a5%e5%ad%b8%e8%80%83%e8%a9%a6%e8%a4%87%e8%a9%a6%e9%80%9a%e7%9f%a5%e5%87%bd/</t>
        </is>
      </c>
      <c r="N3911" s="7" t="inlineStr">
        <is>
          <t>許慧君</t>
        </is>
      </c>
    </row>
    <row r="3912" ht="66" customHeight="1">
      <c r="A3912" s="7">
        <f>TRUE()</f>
        <v/>
      </c>
      <c r="B3912" s="7" t="inlineStr">
        <is>
          <t>招生</t>
        </is>
      </c>
      <c r="C3912" s="7" t="n"/>
      <c r="D3912" s="14" t="n">
        <v>41712</v>
      </c>
      <c r="E3912" s="7" t="inlineStr">
        <is>
          <t>103物理系碩士班入學考試複試通知函</t>
        </is>
      </c>
      <c r="F3912" s="9" t="inlineStr">
        <is>
          <t>複試通知函與成績單已於3/14以限時掛號寄至通訊地址
附件:複試報到時間表
審查資料：請務必依據招生簡章上所規定『複試審查資料請於103 年 3 月 19 日前（以郵戳為憑）寄至32001 中壢市中大路300 號中央大學物理系辦公室。（信封封面請註明『准考證號碼』＆『姓名』）』20140314133123_1</t>
        </is>
      </c>
      <c r="G3912" s="7" t="inlineStr">
        <is>
          <t>20140314133123_1</t>
        </is>
      </c>
      <c r="H3912" s="7" t="inlineStr">
        <is>
          <t>http://www.phy.ncu.edu.tw/wp-content/uploads/2014/06/20140314133123_1.pdf</t>
        </is>
      </c>
      <c r="I3912" s="7" t="n"/>
      <c r="J3912" s="7" t="n"/>
      <c r="K3912" s="7" t="n"/>
      <c r="L3912" s="7" t="n"/>
      <c r="M3912" s="7" t="inlineStr">
        <is>
          <t>https://www.phy.ncu.edu.tw/news/103%e7%89%a9%e7%90%86%e7%b3%bb%e7%a2%a9%e5%a3%ab%e7%8f%ad%e5%85%a5%e5%ad%b8%e8%80%83%e8%a9%a6%e8%a4%87%e8%a9%a6%e9%80%9a%e7%9f%a5%e5%87%bd/</t>
        </is>
      </c>
      <c r="N3912" s="7" t="inlineStr">
        <is>
          <t>許慧君</t>
        </is>
      </c>
    </row>
    <row r="3913" ht="321" customHeight="1">
      <c r="A3913" s="7">
        <f>TRUE()</f>
        <v/>
      </c>
      <c r="B3913" s="7" t="inlineStr">
        <is>
          <t>其他</t>
        </is>
      </c>
      <c r="C3913" s="7" t="n"/>
      <c r="D3913" s="14" t="n">
        <v>41712</v>
      </c>
      <c r="E3913" s="7" t="inlineStr">
        <is>
          <t>102(二)學分費及就貸不足繳費期間 102.3.14~102.3.25</t>
        </is>
      </c>
      <c r="F3913" s="9" t="inlineStr">
        <is>
          <t>102(二)學分費及就貸不足繳費期間 103.3.14~103.3.25
內文：
102(二)學分費及就貸不足繳費期間 103.3.14~103.3.25
收費對象：碩博士生(學號97~102之博士生除外)、大學延畢生、修教育學分者。
1、繳費期間為103年3月14日至103年3月25日。
繳費截止日:103年3月25日。
以信用卡或超商繳費者，請於3月25日前完成。
學分費之逾期後續問題請洽課務組。(03-4227151分機57166~57172)
2、紙本繳費單預計於3月14日放置於各系所辦公室。
網路列印繳費單時間自103年3月14日起。下載網址：
(1)本校學生可至學校首頁的 Portal入口，下載列印繳費單。
(2)第一銀行第e學雜費入口網 (可查詢繳費狀況及列印繳費收據)，網址 https://eschool.firstbank.com.tw
3、繳費方式有五:
(1) 臨櫃繳款-第一銀行全省分行 (第一商業銀行於每週二、四、五
上午9:30-12:00 會配合到校服務/行政大樓一樓)
(2) ATM轉帳繳費:轉入行庫代碼007(第一銀行)
(3) 語音信用卡繳費:02-2760-8818
(4) 網路信用卡繳費:https://www.27608818.com/tuipaymt/index.jsp
(5) 超商繳款：須自付手續費6元，四家超商繳費期限均為102.3.25
請同學多利用自動化設備繳款，繳費證明可於繳款3日後於Portal入口列印。
4、若對繳費單有任何疑問，請電洽出納組(分機57346)。
5、未繳交學分費者，依選課辦法第三條規定:依規定需繳交學分費者，
請於期限內繳交完畢，否則視同未完成選課手續，所修習需繳交學分費之課程，均予自動退選。請注意，以免權益受損。</t>
        </is>
      </c>
      <c r="G3913" s="7" t="n"/>
      <c r="H3913" s="7" t="n"/>
      <c r="I3913" s="7" t="n"/>
      <c r="J3913" s="7" t="n"/>
      <c r="K3913" s="7" t="n"/>
      <c r="L3913" s="7" t="n"/>
      <c r="M3913" s="7" t="inlineStr">
        <is>
          <t>https://www.phy.ncu.edu.tw/news/102%e4%ba%8c%e5%ad%b8%e5%88%86%e8%b2%bb%e5%8f%8a%e5%b0%b1%e8%b2%b8%e4%b8%8d%e8%b6%b3%e7%b9%b3%e8%b2%bb%e6%9c%9f%e9%96%93-102-3-14102-3-25/</t>
        </is>
      </c>
      <c r="N3913" s="7" t="inlineStr">
        <is>
          <t>許慧君</t>
        </is>
      </c>
    </row>
    <row r="3914" ht="53" customHeight="1">
      <c r="A3914" s="7">
        <f>TRUE()</f>
        <v/>
      </c>
      <c r="B3914" s="7" t="inlineStr">
        <is>
          <t>其他</t>
        </is>
      </c>
      <c r="C3914" s="7" t="n"/>
      <c r="D3914" s="14" t="n">
        <v>41711</v>
      </c>
      <c r="E3914" s="7" t="inlineStr">
        <is>
          <t>102-2普通物理課後輔導時間</t>
        </is>
      </c>
      <c r="F3914" s="9" t="inlineStr">
        <is>
          <t>102-2普通物理課後輔導時間
期中3/17-4/18 ＆ 期末5/5-6/16
地點：圖書館602研討室
時間：每周一和周五19:00-21:00(國定假日除外)20140313161552_1</t>
        </is>
      </c>
      <c r="G3914" s="7" t="inlineStr">
        <is>
          <t>20140313161552_1</t>
        </is>
      </c>
      <c r="H3914" s="7" t="inlineStr">
        <is>
          <t>http://www.phy.ncu.edu.tw/wp-content/uploads/2014/06/20140313161552_1.pdf</t>
        </is>
      </c>
      <c r="I3914" s="7" t="n"/>
      <c r="J3914" s="7" t="n"/>
      <c r="K3914" s="7" t="n"/>
      <c r="L3914" s="7" t="n"/>
      <c r="M3914" s="7" t="inlineStr">
        <is>
          <t>https://www.phy.ncu.edu.tw/news/102-2%e6%99%ae%e9%80%9a%e7%89%a9%e7%90%86%e8%aa%b2%e5%be%8c%e8%bc%94%e5%b0%8e%e6%99%82%e9%96%93-2/</t>
        </is>
      </c>
      <c r="N3914" s="7" t="inlineStr">
        <is>
          <t>許慧君</t>
        </is>
      </c>
    </row>
    <row r="3915" ht="118" customHeight="1">
      <c r="A3915" s="7">
        <f>TRUE()</f>
        <v/>
      </c>
      <c r="B3915" s="7" t="inlineStr">
        <is>
          <t>招生</t>
        </is>
      </c>
      <c r="C3915" s="7" t="n"/>
      <c r="D3915" s="14" t="n">
        <v>41710</v>
      </c>
      <c r="E3915" s="7" t="inlineStr">
        <is>
          <t>103學年度碩士班考試入學初試錄取暨得參加複試名單</t>
        </is>
      </c>
      <c r="F3915" s="9" t="inlineStr">
        <is>
          <t>http://pdc.adm.ncu.edu.tw/postM/post/adm/1030312.pdf
可參加複試者請注意!
審查資料：請務必依據招生簡章上所規定『複試審查資料請於 103 年 3 月 19 日前（以郵戳為憑）寄至32001中壢市中大路300號中央大學物理系辦公室。（信封封面請註明『准考證號碼』＆『姓名』）』
審查資料所需推薦函，格式不限。可由推薦者直接郵寄至本系。
複試通知函與複試報到時間
預計將於3/14(五)17:00以限時掛號寄出
並公告於本網頁</t>
        </is>
      </c>
      <c r="G3915" s="7" t="inlineStr">
        <is>
          <t>http://pdc.adm.ncu.edu.tw/postM/post/adm/1030312.pdf</t>
        </is>
      </c>
      <c r="H3915" s="7" t="inlineStr">
        <is>
          <t>http://pdc.adm.ncu.edu.tw/postM/post/adm/1030312.pdf</t>
        </is>
      </c>
      <c r="I3915" s="7" t="n"/>
      <c r="J3915" s="7" t="n"/>
      <c r="K3915" s="7" t="n"/>
      <c r="L3915" s="7" t="n"/>
      <c r="M3915" s="7" t="inlineStr">
        <is>
          <t>https://www.phy.ncu.edu.tw/news/103%e5%ad%b8%e5%b9%b4%e5%ba%a6%e7%a2%a9%e5%a3%ab%e7%8f%ad%e8%80%83%e8%a9%a6%e5%85%a5%e5%ad%b8%e5%88%9d%e8%a9%a6%e9%8c%84%e5%8f%96%e6%9a%a8%e5%be%97%e5%8f%83%e5%8a%a0%e8%a4%87%e8%a9%a6%e5%90%8d/</t>
        </is>
      </c>
      <c r="N3915" s="7" t="inlineStr">
        <is>
          <t>許慧君</t>
        </is>
      </c>
    </row>
    <row r="3916">
      <c r="A3916" s="7">
        <f>TRUE()</f>
        <v/>
      </c>
      <c r="B3916" s="7" t="inlineStr">
        <is>
          <t>招生</t>
        </is>
      </c>
      <c r="C3916" s="7" t="n"/>
      <c r="D3916" s="14" t="n">
        <v>41709</v>
      </c>
      <c r="E3916" s="7" t="inlineStr">
        <is>
          <t>103學年度大學個人申請入學考生須知</t>
        </is>
      </c>
      <c r="F3916" s="7" t="inlineStr">
        <is>
          <t>103學年度大學個人申請入學考生須知</t>
        </is>
      </c>
      <c r="G3916" s="7" t="inlineStr">
        <is>
          <t>103學年度大學個人申請入學考生須知</t>
        </is>
      </c>
      <c r="H3916" s="7" t="inlineStr">
        <is>
          <t>http://pdc.adm.ncu.edu.tw/Admission/%E5%90%84%E9%A0%85%E6%8B%9B%E7%94%9F/%E5%A4%A7%E5%AD%B8%E7%94%84%E9%81%B8/103/index.htm</t>
        </is>
      </c>
      <c r="I3916" s="7" t="n"/>
      <c r="J3916" s="7" t="n"/>
      <c r="K3916" s="7" t="n"/>
      <c r="L3916" s="7" t="n"/>
      <c r="M3916" s="7" t="inlineStr">
        <is>
          <t>https://www.phy.ncu.edu.tw/news/103%e5%ad%b8%e5%b9%b4%e5%ba%a6%e5%a4%a7%e5%ad%b8%e5%80%8b%e4%ba%ba%e7%94%b3%e8%ab%8b%e5%85%a5%e5%ad%b8%e8%80%83%e7%94%9f%e9%a0%88%e7%9f%a5/</t>
        </is>
      </c>
      <c r="N3916" s="7" t="inlineStr">
        <is>
          <t>許慧君</t>
        </is>
      </c>
    </row>
    <row r="3917" ht="170" customHeight="1">
      <c r="A3917" s="7">
        <f>TRUE()</f>
        <v/>
      </c>
      <c r="B3917" s="7" t="inlineStr">
        <is>
          <t>其他</t>
        </is>
      </c>
      <c r="C3917" s="7" t="n"/>
      <c r="D3917" s="14" t="n">
        <v>41709</v>
      </c>
      <c r="E3917" s="7" t="inlineStr">
        <is>
          <t>歡迎「繁星推薦」新生加入FB社團「2014我在中央大學的自由年代」</t>
        </is>
      </c>
      <c r="F3917" s="9" t="inlineStr">
        <is>
          <t>各位新鮮人你們好！離開學還有一段日子，等待大學新生活的你們是否既期待又怕受傷害？
不用擔心！已有許多學長姐準備好在新生FB社團為你們服務，解 答有關宿舍、生活、註冊、
學習等問題。
快點下列連結到我們的FB社團「2014我在中央大學的自由年代」
https://www.facebook.com/groups/621591417888631/
預告在8月份指考放榜同時，中大大一新生入口網站『2014大一生活知訊網』將會上線，提供更多、更詳細的大學生活資訊。
[提醒]
1.各位新生 FB請用真實姓名以便管理員辨別身份
2.在校生亦可加入
2014大一生活知訊網工作 團隊歡迎您</t>
        </is>
      </c>
      <c r="G3917" s="7" t="n"/>
      <c r="H3917" s="7" t="n"/>
      <c r="I3917" s="7" t="n"/>
      <c r="J3917" s="7" t="n"/>
      <c r="K3917" s="7" t="n"/>
      <c r="L3917" s="7" t="n"/>
      <c r="M3917" s="7" t="inlineStr">
        <is>
          <t>https://www.phy.ncu.edu.tw/news/%e6%ad%a1%e8%bf%8e%e3%80%8c%e7%b9%81%e6%98%9f%e6%8e%a8%e8%96%a6%e3%80%8d%e6%96%b0%e7%94%9f%e5%8a%a0%e5%85%a5fb%e7%a4%be%e5%9c%98%e3%80%8c2014%e6%88%91%e5%9c%a8%e4%b8%ad%e5%a4%ae%e5%a4%a7%e5%ad%b8/</t>
        </is>
      </c>
      <c r="N3917" s="7" t="inlineStr">
        <is>
          <t>許慧君</t>
        </is>
      </c>
    </row>
    <row r="3918" ht="333" customHeight="1">
      <c r="A3918" s="7">
        <f>TRUE()</f>
        <v/>
      </c>
      <c r="B3918" s="7" t="inlineStr">
        <is>
          <t>其他</t>
        </is>
      </c>
      <c r="C3918" s="7" t="n"/>
      <c r="D3918" s="14" t="n">
        <v>41708</v>
      </c>
      <c r="E3918" s="7" t="inlineStr">
        <is>
          <t>「廣州中山大學暑期營」開始接受報名</t>
        </is>
      </c>
      <c r="F3918" s="9" t="inlineStr">
        <is>
          <t>以下轉貼本校國際處公告
廣州中山大學國際暑期營」報名開始
公告單位: 國際事務處
發表時間: 2014-03-04
附加檔案
廣州中山大學國際暑期營
Sun Yat-sen University International Summer Program (ISP)
活動日期 2014年6月30日(一)~7月18日(五)
活動地點 中山大學，中國廣州
活動內容
課程選擇：http://summerprogram.sysu.edu.cn/issprogram/courses2/index.htm
課程表：http://summerprogram.sysu.edu.cn/issprogram/academiccalendar/index.htm
名額限制 3名(免學費)
申請資格 大學部二年級以上學生且具本校在學學籍(含研究所)
申請文件 (項目1、2詳附件)
1.申請表 2.家長同意書 3.中文成績單 4.自傳 5.學習計畫書 6.其它有利審核之證明
※以上資料請按順序排列整齊，以簡易文件夾彙整即可。
截止日期 即日起至3/14(五)中午12:00止，逾期不候
申請程序
1.請於截止日期前備妥申請文件，送至國際事務處 顏妙怡(分機57084)。
2.學校初審後，將個別通知學生審核結果。
3.初審通過者須配合學校繳交相關資料以完成整個報名程序。
4.最後由學校統一推薦予中山大學，中山大學保有最終審核權利。
活動詳情，請詳：http://summerprogram.sysu.edu.cn/
國際事務處 顏妙怡Mandy
分機57084，mandyyen@ncu.edu.tw20140310091324_1 20140310091324_2</t>
        </is>
      </c>
      <c r="G3918" s="7" t="inlineStr">
        <is>
          <t>http://summerprogram.sysu.edu.cn/issprogram/courses2/index.h</t>
        </is>
      </c>
      <c r="H3918" s="7" t="inlineStr">
        <is>
          <t>http://summerprogram.sysu.edu.cn/issprogram/courses2/index.htm</t>
        </is>
      </c>
      <c r="I3918" s="7" t="inlineStr">
        <is>
          <t>http://summerprogram.sysu.edu.cn/issprogram/academiccalendar</t>
        </is>
      </c>
      <c r="J3918" s="7" t="inlineStr">
        <is>
          <t>http://summerprogram.sysu.edu.cn/issprogram/academiccalendar/index.htm</t>
        </is>
      </c>
      <c r="K3918" s="7" t="inlineStr">
        <is>
          <t>http://summerprogram.sysu.edu.cn/</t>
        </is>
      </c>
      <c r="L3918" s="7" t="inlineStr">
        <is>
          <t>http://summerprogram.sysu.edu.cn/</t>
        </is>
      </c>
      <c r="M3918" s="7" t="inlineStr">
        <is>
          <t>https://www.phy.ncu.edu.tw/news/%e3%80%8c%e5%bb%a3%e5%b7%9e%e4%b8%ad%e5%b1%b1%e5%a4%a7%e5%ad%b8%e6%9a%91%e6%9c%9f%e7%87%9f%e3%80%8d%e9%96%8b%e5%a7%8b%e6%8e%a5%e5%8f%97%e5%a0%b1%e5%90%8d/</t>
        </is>
      </c>
      <c r="N3918" s="7" t="inlineStr">
        <is>
          <t>許慧君</t>
        </is>
      </c>
    </row>
    <row r="3919" ht="105" customHeight="1">
      <c r="A3919" s="7">
        <f>TRUE()</f>
        <v/>
      </c>
      <c r="B3919" s="7" t="inlineStr">
        <is>
          <t>其他</t>
        </is>
      </c>
      <c r="C3919" s="7" t="n"/>
      <c r="D3919" s="14" t="n">
        <v>41708</v>
      </c>
      <c r="E3919" s="7" t="inlineStr">
        <is>
          <t>2014校園徵才系列活動</t>
        </is>
      </c>
      <c r="F3919" s="9" t="inlineStr">
        <is>
          <t>一、中央大學2014校園徵才系列活動開跑，今年共有80餘家知名企業擴大徵才，敬請各系所、老師鼓勵學生踴躍參加。詳情及報名請上職涯志工暨校園徵才網
http://careercenter.ncu.edu.tw/campusrecruitment/
二、企業招聘說明會3/10~21(一~五)共10天，中午場12:00~12:50、晚上第一場18:00~18:50、晚上第二場19:00~19:50。地點：游藝館國際會議廳。
三、企業博覽會3/29(六)9:30~16:00，地點：依仁堂。
四、另有多場精彩系列講座與活動，詳情與報名請見職涯發展中心網站
http://careercenter.ncu.edu.tw。</t>
        </is>
      </c>
      <c r="G3919" s="7" t="inlineStr">
        <is>
          <t>http://careercenter.ncu.edu.tw/campusrecruitment/</t>
        </is>
      </c>
      <c r="H3919" s="7" t="inlineStr">
        <is>
          <t>http://careercenter.ncu.edu.tw/campusrecruitment/</t>
        </is>
      </c>
      <c r="I3919" s="7" t="inlineStr">
        <is>
          <t>http://careercenter.ncu.edu.tw</t>
        </is>
      </c>
      <c r="J3919" s="7" t="inlineStr">
        <is>
          <t>http://careercenter.ncu.edu.tw/</t>
        </is>
      </c>
      <c r="K3919" s="7" t="n"/>
      <c r="L3919" s="7" t="n"/>
      <c r="M3919" s="7" t="inlineStr">
        <is>
          <t>https://www.phy.ncu.edu.tw/news/2014%e6%a0%a1%e5%9c%92%e5%be%b5%e6%89%8d%e7%b3%bb%e5%88%97%e6%b4%bb%e5%8b%95/</t>
        </is>
      </c>
      <c r="N3919" s="7" t="inlineStr">
        <is>
          <t>許慧君</t>
        </is>
      </c>
    </row>
    <row r="3920" ht="118" customHeight="1">
      <c r="A3920" s="7">
        <f>TRUE()</f>
        <v/>
      </c>
      <c r="B3920" s="7" t="inlineStr">
        <is>
          <t>其他</t>
        </is>
      </c>
      <c r="C3920" s="7" t="n"/>
      <c r="D3920" s="14" t="n">
        <v>41705</v>
      </c>
      <c r="E3920" s="7" t="inlineStr">
        <is>
          <t>102學年度研究生畢業生借還學位服相關作業事宜</t>
        </is>
      </c>
      <c r="F3920" s="9" t="inlineStr">
        <is>
          <t>碩士生欲借用畢業學位服者
請於3/26(三)前向碩二班代羅瑋龍(房號705.分機65380)登記尺寸並繳交洗燙費150元
博士生欲借用畢業學位服者
請請於3/26(三)前向系辦許小姐登記尺寸並繳交洗燙費250元
領取學位服時間為5/26
由班代和系辦統一領回後再分發
歸還學位服時間為6/7畢業典禮~6/16
請借用者自行至大講堂地下室歸還
謝謝</t>
        </is>
      </c>
      <c r="G3920" s="7" t="n"/>
      <c r="H3920" s="7" t="n"/>
      <c r="I3920" s="7" t="n"/>
      <c r="J3920" s="7" t="n"/>
      <c r="K3920" s="7" t="n"/>
      <c r="L3920" s="7" t="n"/>
      <c r="M3920" s="7" t="inlineStr">
        <is>
          <t>https://www.phy.ncu.edu.tw/news/102%e5%ad%b8%e5%b9%b4%e5%ba%a6%e7%a0%94%e7%a9%b6%e7%94%9f%e7%95%a2%e6%a5%ad%e7%94%9f%e5%80%9f%e9%82%84%e5%ad%b8%e4%bd%8d%e6%9c%8d%e7%9b%b8%e9%97%9c%e4%bd%9c%e6%a5%ad%e4%ba%8b%e5%ae%9c-2/</t>
        </is>
      </c>
      <c r="N3920" s="7" t="inlineStr">
        <is>
          <t>許慧君</t>
        </is>
      </c>
    </row>
    <row r="3921" ht="118" customHeight="1">
      <c r="A3921" s="7">
        <f>TRUE()</f>
        <v/>
      </c>
      <c r="B3921" s="7" t="inlineStr">
        <is>
          <t>其他</t>
        </is>
      </c>
      <c r="C3921" s="7" t="n"/>
      <c r="D3921" s="14" t="n">
        <v>41702</v>
      </c>
      <c r="E3921" s="7" t="inlineStr">
        <is>
          <t>102學年度入學之研究生均須於線上修習學術研究倫理課程</t>
        </is>
      </c>
      <c r="F3921" s="9" t="inlineStr">
        <is>
          <t>國立中央大學學術研究倫理教育課程實施辦法
http://pdc.adm.ncu.edu.tw/rule/rule102/27.pdf
凡於102學年度入學之研究生(學號為102者，只看學號，不管是否休學晚入學、提前入學等情況)，均須於線上修習學術研究倫理課程四小時。
請於第一學期至本校首頁→在校生→教學資訊專區→學術研究倫理課程http://140.113.75.28/Ethics/Default.aspx，帳號為學號，密碼為學號後五碼，自行修習本課程。
修習本必修0學分課程之學生，須通過線上課程測驗達及格標準(標準為80分)，未通過者，須於申請學位口試前補修完成，未完成本課程，不得申請學位口試。</t>
        </is>
      </c>
      <c r="G3921" s="7" t="inlineStr">
        <is>
          <t>http://pdc.adm.ncu.edu.tw/rule/rule102/27.pdf</t>
        </is>
      </c>
      <c r="H3921" s="7" t="inlineStr">
        <is>
          <t>http://pdc.adm.ncu.edu.tw/rule/rule102/27.pdf</t>
        </is>
      </c>
      <c r="I3921" s="7" t="inlineStr">
        <is>
          <t>http://140.113.75.28/Ethics/Default.aspx</t>
        </is>
      </c>
      <c r="J3921" s="7" t="inlineStr">
        <is>
          <t>http://140.113.75.28/Ethics/Default.aspx</t>
        </is>
      </c>
      <c r="K3921" s="7" t="n"/>
      <c r="L3921" s="7" t="n"/>
      <c r="M3921" s="7" t="inlineStr">
        <is>
          <t>https://www.phy.ncu.edu.tw/news/102%e5%ad%b8%e5%b9%b4%e5%ba%a6%e5%85%a5%e5%ad%b8%e4%b9%8b%e7%a0%94%e7%a9%b6%e7%94%9f%e5%9d%87%e9%a0%88%e6%96%bc%e7%b7%9a%e4%b8%8a%e4%bf%ae%e7%bf%92%e5%ad%b8%e8%a1%93%e7%a0%94%e7%a9%b6%e5%80%ab-2/</t>
        </is>
      </c>
      <c r="N3921" s="7" t="inlineStr">
        <is>
          <t>許慧君</t>
        </is>
      </c>
    </row>
    <row r="3922" ht="118" customHeight="1">
      <c r="A3922" s="7">
        <f>TRUE()</f>
        <v/>
      </c>
      <c r="B3922" s="7" t="inlineStr">
        <is>
          <t>其他</t>
        </is>
      </c>
      <c r="C3922" s="7" t="n"/>
      <c r="D3922" s="14" t="n">
        <v>41696</v>
      </c>
      <c r="E3922" s="7" t="inlineStr">
        <is>
          <t>研究生確認『選課記錄表』</t>
        </is>
      </c>
      <c r="F3922" s="9" t="inlineStr">
        <is>
          <t>物理系公告
研究生請儘速確認『選課記錄表』，經指導教授簽名後，於3/4(二)下午五點前繳回，方算完成選課程序。
碩一：
請找班代簡曉湄（健雄館403室）領取，並由班代收齊回條(上聯)繳回系辦。
碩二：
請找班代羅瑋龍（健雄館705室）領取，並由班代收齊回條(上聯)繳回系辦。
碩三以上/博士班/碩一碩二無實驗室者：已分發至各實驗室，回條(上聯)請繳回系辦許小姐。</t>
        </is>
      </c>
      <c r="G3922" s="7" t="n"/>
      <c r="H3922" s="7" t="n"/>
      <c r="I3922" s="7" t="n"/>
      <c r="J3922" s="7" t="n"/>
      <c r="K3922" s="7" t="n"/>
      <c r="L3922" s="7" t="n"/>
      <c r="M3922" s="7" t="inlineStr">
        <is>
          <t>https://www.phy.ncu.edu.tw/news/%e7%a0%94%e7%a9%b6%e7%94%9f%e7%a2%ba%e8%aa%8d%e3%80%8e%e9%81%b8%e8%aa%b2%e8%a8%98%e9%8c%84%e8%a1%a8%e3%80%8f/</t>
        </is>
      </c>
      <c r="N3922" s="7" t="inlineStr">
        <is>
          <t>許慧君</t>
        </is>
      </c>
    </row>
    <row r="3923" ht="40" customHeight="1">
      <c r="A3923" s="7">
        <f>TRUE()</f>
        <v/>
      </c>
      <c r="B3923" s="7" t="inlineStr">
        <is>
          <t>獎學金</t>
        </is>
      </c>
      <c r="C3923" s="7" t="n"/>
      <c r="D3923" s="14" t="n">
        <v>41696</v>
      </c>
      <c r="E3923" s="7" t="inlineStr">
        <is>
          <t>102學年度第2學期獎學金公告一覽表</t>
        </is>
      </c>
      <c r="F3923" s="9" t="inlineStr">
        <is>
          <t>102學年度第2學期獎學金公告一覽表如附件
相關申請文件詳見
中大獎學金申請網頁 http://scholarship.ncu.edu.tw/ 20140226145754_1</t>
        </is>
      </c>
      <c r="G3923" s="7" t="inlineStr">
        <is>
          <t>http://scholarship.ncu.edu.tw/</t>
        </is>
      </c>
      <c r="H3923" s="7" t="inlineStr">
        <is>
          <t>http://scholarship.ncu.edu.tw/</t>
        </is>
      </c>
      <c r="I3923" s="7" t="inlineStr">
        <is>
          <t>20140226145754_1</t>
        </is>
      </c>
      <c r="J3923" s="7" t="inlineStr">
        <is>
          <t>http://www.phy.ncu.edu.tw/wp-content/uploads/2014/06/20140226145754_1.doc</t>
        </is>
      </c>
      <c r="K3923" s="7" t="n"/>
      <c r="L3923" s="7" t="n"/>
      <c r="M3923" s="7" t="inlineStr">
        <is>
          <t>https://www.phy.ncu.edu.tw/news/102%e5%ad%b8%e5%b9%b4%e5%ba%a6%e7%ac%ac2%e5%ad%b8%e6%9c%9f%e7%8d%8e%e5%ad%b8%e9%87%91%e5%85%ac%e5%91%8a%e4%b8%80%e8%a6%bd%e8%a1%a8-2/</t>
        </is>
      </c>
      <c r="N3923" s="7" t="inlineStr">
        <is>
          <t>許慧君</t>
        </is>
      </c>
    </row>
    <row r="3924" ht="144" customHeight="1">
      <c r="A3924" s="7">
        <f>TRUE()</f>
        <v/>
      </c>
      <c r="B3924" s="7" t="inlineStr">
        <is>
          <t>獎學金</t>
        </is>
      </c>
      <c r="C3924" s="7" t="n"/>
      <c r="D3924" s="14" t="n">
        <v>41691</v>
      </c>
      <c r="E3924" s="7" t="inlineStr">
        <is>
          <t>103學年度校長獎學金開始受理(3/21截止)</t>
        </is>
      </c>
      <c r="F3924" s="9" t="inlineStr">
        <is>
          <t>同學您好
103學年度校長獎學金開始受理申請。本獎學金申請對象為博班生。
校長獎學金申請資格為至少發表過一篇期刊論文，並成為該篇論文第一作者或通訊作者，且須為103學年度仍在學之學生。申請者本人不在國內者亦可提出申請，惟在審查會議簡報時必須找同學(不得為指導老師)代為簡報。
相關申請表與處理要點詳見附件。理學院將成立推薦甄試委員會，請經系審查通過者作簡報(每人15分鐘，其中10分鐘請同學針對其目前所作之研究作說明，另5分鐘由委員們發問)。會議時間將另行通知。
本獎學金相關申請資料紙本及電子檔
請務必於3/21(五)前寄/送系辦，逾時不候。20140221092142_3 20140221092142_2 20140221092142_1</t>
        </is>
      </c>
      <c r="G3924" s="7" t="inlineStr">
        <is>
          <t>20140221092142_3</t>
        </is>
      </c>
      <c r="H3924" s="7" t="inlineStr">
        <is>
          <t>http://www.phy.ncu.edu.tw/wp-content/uploads/2014/06/20140221092142_3.xls</t>
        </is>
      </c>
      <c r="I3924" s="7" t="inlineStr">
        <is>
          <t>20140221092142_2</t>
        </is>
      </c>
      <c r="J3924" s="7" t="inlineStr">
        <is>
          <t>http://www.phy.ncu.edu.tw/wp-content/uploads/2014/06/20140221092142_2.doc</t>
        </is>
      </c>
      <c r="K3924" s="7" t="inlineStr">
        <is>
          <t>20140221092142_1</t>
        </is>
      </c>
      <c r="L3924" s="7" t="inlineStr">
        <is>
          <t>http://www.phy.ncu.edu.tw/wp-content/uploads/2014/06/20140221092142_1.doc</t>
        </is>
      </c>
      <c r="M3924" s="7" t="inlineStr">
        <is>
          <t>https://www.phy.ncu.edu.tw/news/103%e5%ad%b8%e5%b9%b4%e5%ba%a6%e6%a0%a1%e9%95%b7%e7%8d%8e%e5%ad%b8%e9%87%91%e9%96%8b%e5%a7%8b%e5%8f%97%e7%90%86321%e6%88%aa%e6%ad%a2/</t>
        </is>
      </c>
      <c r="N3924" s="7" t="inlineStr">
        <is>
          <t>許慧君</t>
        </is>
      </c>
    </row>
    <row r="3925">
      <c r="A3925" s="7">
        <f>TRUE()</f>
        <v/>
      </c>
      <c r="B3925" s="7" t="inlineStr">
        <is>
          <t>招生</t>
        </is>
      </c>
      <c r="C3925" s="7" t="n"/>
      <c r="D3925" s="14" t="n">
        <v>41688</v>
      </c>
      <c r="E3925" s="7" t="inlineStr">
        <is>
          <t>NCU 2014 Fall Admission for International Students ( Open Period: January 15th~Apr 15th)</t>
        </is>
      </c>
      <c r="F3925" s="7" t="inlineStr">
        <is>
          <t>http://admissions.oia.ncu.edu.tw/content/view/sn/2</t>
        </is>
      </c>
      <c r="G3925" s="7" t="inlineStr">
        <is>
          <t>http://admissions.oia.ncu.edu.tw/content/view/sn/2</t>
        </is>
      </c>
      <c r="H3925" s="7" t="inlineStr">
        <is>
          <t>http://admissions.oia.ncu.edu.tw/content/view/sn/2</t>
        </is>
      </c>
      <c r="I3925" s="7" t="n"/>
      <c r="J3925" s="7" t="n"/>
      <c r="K3925" s="7" t="n"/>
      <c r="L3925" s="7" t="n"/>
      <c r="M3925" s="7" t="inlineStr">
        <is>
          <t>https://www.phy.ncu.edu.tw/news/ncu-2014-fall-admission-for-international-students-open-period-january-15thapr-15th/</t>
        </is>
      </c>
      <c r="N3925" s="7" t="inlineStr">
        <is>
          <t>許慧君</t>
        </is>
      </c>
    </row>
    <row r="3926">
      <c r="A3926" s="7">
        <f>TRUE()</f>
        <v/>
      </c>
      <c r="B3926" s="7" t="inlineStr">
        <is>
          <t>招生</t>
        </is>
      </c>
      <c r="C3926" s="7" t="n"/>
      <c r="D3926" s="14" t="n">
        <v>41688</v>
      </c>
      <c r="E3926" s="7" t="inlineStr">
        <is>
          <t>2014 秋季入學 大陸學生招生重要時程</t>
        </is>
      </c>
      <c r="F3926" s="7" t="inlineStr">
        <is>
          <t>http://oia.ncu.edu.tw/index.php/tw/2013-03-21-10-31-38.html</t>
        </is>
      </c>
      <c r="G3926" s="7" t="inlineStr">
        <is>
          <t>http://oia.ncu.edu.tw/index.php/tw/2013-03-21-10-31-38.html</t>
        </is>
      </c>
      <c r="H3926" s="7" t="inlineStr">
        <is>
          <t>http://oia.ncu.edu.tw/index.php/tw/2013-03-21-10-31-38.html</t>
        </is>
      </c>
      <c r="I3926" s="7" t="n"/>
      <c r="J3926" s="7" t="n"/>
      <c r="K3926" s="7" t="n"/>
      <c r="L3926" s="7" t="n"/>
      <c r="M3926" s="7" t="inlineStr">
        <is>
          <t>https://www.phy.ncu.edu.tw/news/2014-%e7%a7%8b%e5%ad%a3%e5%85%a5%e5%ad%b8-%e5%a4%a7%e9%99%b8%e5%ad%b8%e7%94%9f%e6%8b%9b%e7%94%9f%e9%87%8d%e8%a6%81%e6%99%82%e7%a8%8b/</t>
        </is>
      </c>
      <c r="N3926" s="7" t="inlineStr">
        <is>
          <t>許慧君</t>
        </is>
      </c>
    </row>
    <row r="3927">
      <c r="A3927" s="7">
        <f>TRUE()</f>
        <v/>
      </c>
      <c r="B3927" s="7" t="inlineStr">
        <is>
          <t>其他</t>
        </is>
      </c>
      <c r="C3927" s="7" t="n"/>
      <c r="D3927" s="14" t="n">
        <v>41687</v>
      </c>
      <c r="E3927" s="7" t="inlineStr">
        <is>
          <t>教職員專車102學年度第2學期開學後路線及時刻表</t>
        </is>
      </c>
      <c r="F3927" s="7" t="inlineStr">
        <is>
          <t>http://www.ncu.edu.tw/ch/admin/4121</t>
        </is>
      </c>
      <c r="G3927" s="7" t="inlineStr">
        <is>
          <t>http://www.ncu.edu.tw/ch/admin/4121</t>
        </is>
      </c>
      <c r="H3927" s="7" t="inlineStr">
        <is>
          <t>http://www.ncu.edu.tw/ch/admin/4121</t>
        </is>
      </c>
      <c r="I3927" s="7" t="n"/>
      <c r="J3927" s="7" t="n"/>
      <c r="K3927" s="7" t="n"/>
      <c r="L3927" s="7" t="n"/>
      <c r="M3927" s="7" t="inlineStr">
        <is>
          <t>https://www.phy.ncu.edu.tw/news/%e6%95%99%e8%81%b7%e5%93%a1%e5%b0%88%e8%bb%8a102%e5%ad%b8%e5%b9%b4%e5%ba%a6%e7%ac%ac2%e5%ad%b8%e6%9c%9f%e9%96%8b%e5%ad%b8%e5%be%8c%e8%b7%af%e7%b7%9a%e5%8f%8a%e6%99%82%e5%88%bb%e8%a1%a8/</t>
        </is>
      </c>
      <c r="N3927" s="7" t="inlineStr">
        <is>
          <t>許慧君</t>
        </is>
      </c>
    </row>
    <row r="3928" ht="79" customHeight="1">
      <c r="A3928" s="7">
        <f>TRUE()</f>
        <v/>
      </c>
      <c r="B3928" s="7" t="inlineStr">
        <is>
          <t>其他</t>
        </is>
      </c>
      <c r="C3928" s="7" t="n"/>
      <c r="D3928" s="14" t="n">
        <v>41687</v>
      </c>
      <c r="E3928" s="7" t="inlineStr">
        <is>
          <t>102-2課程助教(1030217更新)</t>
        </is>
      </c>
      <c r="F3928" s="9" t="inlineStr">
        <is>
          <t>中央大學物理系 102學年度第二學期課程教學助教分配表
1. 助教請儘速與授課老師聯繫，詢問工作相關訊息。
2. 擔任助教且需修習『物理教學研習課程』者，請務必上網選課。未被分配擔任助教，但已選修『物理教學研習』者，請務必辦理退選，否則該課程學期末時會以0分計算。
3. 『助教切結書』＆『助學金申請書』待二月份開學系辦公告後填寫。
1030106制表 1030217更新20140217084250_1</t>
        </is>
      </c>
      <c r="G3928" s="7" t="inlineStr">
        <is>
          <t>20140217084250_1</t>
        </is>
      </c>
      <c r="H3928" s="7" t="inlineStr">
        <is>
          <t>http://www.phy.ncu.edu.tw/wp-content/uploads/2014/06/20140217084250_1.pdf</t>
        </is>
      </c>
      <c r="I3928" s="7" t="n"/>
      <c r="J3928" s="7" t="n"/>
      <c r="K3928" s="7" t="n"/>
      <c r="L3928" s="7" t="n"/>
      <c r="M3928" s="7" t="inlineStr">
        <is>
          <t>https://www.phy.ncu.edu.tw/news/102-2%e8%aa%b2%e7%a8%8b%e5%8a%a9%e6%95%991030217%e6%9b%b4%e6%96%b0/</t>
        </is>
      </c>
      <c r="N3928" s="7" t="inlineStr">
        <is>
          <t>許慧君</t>
        </is>
      </c>
    </row>
    <row r="3929" ht="248" customHeight="1">
      <c r="A3929" s="7">
        <f>TRUE()</f>
        <v/>
      </c>
      <c r="B3929" s="7" t="inlineStr">
        <is>
          <t>其他</t>
        </is>
      </c>
      <c r="C3929" s="7" t="n"/>
      <c r="D3929" s="14" t="n">
        <v>41684</v>
      </c>
      <c r="E3929" s="7" t="inlineStr">
        <is>
          <t>102-2物理系研究生申請學分抵免、免修</t>
        </is>
      </c>
      <c r="F3929" s="9" t="inlineStr">
        <is>
          <t>102-2物理系研究生申請學分抵免、免修
時間：2/5-3/3
申請法規：（詳『系所規章』）
*國立中央大學學分抵免辦法.pdf
*物理系博士班研究生先修課程抵免辦法
*物理系碩士班研究生先修課程抵免辦法
*物理系生物物理博士班研究生學分抵免辦法
*物理系生物物理碩士班研究生學分抵免辦法
申請表：（詳『系所規章』）
*抵免：國立中央大學學生學分抵免申請表.doc（抵免成功後，會在成績單上出現該課程，且學分數會加入本學籍）
*免修：國立中央大學物理系研究生課程免修申請表.doc（免修成功後，表該課程無需再修，但學分數未計入本學籍，亦不會出現在成績單上）
*如果是他校及本校非同系所畢業之研究所新生入學辦理抵免，
須多填寫『國立中央大學學生學分抵免申請修讀研究所學分證明』。
抵免、免修學分之申請時間：新生（含轉學生）應於入學第一學期或第二學期校曆規定時間內辦理。
如未於規定時間內申請者
需加寫『學生報告-非第一學年申請者』</t>
        </is>
      </c>
      <c r="G3929" s="7" t="n"/>
      <c r="H3929" s="7" t="n"/>
      <c r="I3929" s="7" t="n"/>
      <c r="J3929" s="7" t="n"/>
      <c r="K3929" s="7" t="n"/>
      <c r="L3929" s="7" t="n"/>
      <c r="M3929" s="7" t="inlineStr">
        <is>
          <t>https://www.phy.ncu.edu.tw/news/102-2%e7%89%a9%e7%90%86%e7%b3%bb%e7%a0%94%e7%a9%b6%e7%94%9f%e7%94%b3%e8%ab%8b%e5%ad%b8%e5%88%86%e6%8a%b5%e5%85%8d%e3%80%81%e5%85%8d%e4%bf%ae/</t>
        </is>
      </c>
      <c r="N3929" s="7" t="inlineStr">
        <is>
          <t>許慧君</t>
        </is>
      </c>
    </row>
    <row r="3930" ht="92" customHeight="1">
      <c r="A3930" s="7">
        <f>TRUE()</f>
        <v/>
      </c>
      <c r="B3930" s="7" t="inlineStr">
        <is>
          <t>獎學金</t>
        </is>
      </c>
      <c r="C3930" s="7" t="n"/>
      <c r="D3930" s="14" t="n">
        <v>41683</v>
      </c>
      <c r="E3930" s="7" t="inlineStr">
        <is>
          <t>「國立中央大學優秀學生獎學金」「清寒學生就學獎勵補助」申請公告</t>
        </is>
      </c>
      <c r="F3930" s="9" t="inlineStr">
        <is>
          <t>有意申請
「國立中央大學優秀學生獎學金」，請備妥申請文件，3/14(五)前送系辦許小姐。
「清寒學生就學獎勵補助」，請備妥申請文件，3/28(五)前送系辦許小姐。
獎學金申請系統
http://scholarship.ncu.edu.tw/scholarship/(X(1)S(gfh23b55vglk3iv0gvhmopqq))/user_index.aspx?AspxAutoDetectCookieSupport=1
謝謝</t>
        </is>
      </c>
      <c r="G3930" s="7" t="inlineStr">
        <is>
          <t>http://scholarship.ncu.edu.tw/scholarship/</t>
        </is>
      </c>
      <c r="H3930" s="7" t="inlineStr">
        <is>
          <t>http://scholarship.ncu.edu.tw/scholarship/</t>
        </is>
      </c>
      <c r="I3930" s="7" t="n"/>
      <c r="J3930" s="7" t="n"/>
      <c r="K3930" s="7" t="n"/>
      <c r="L3930" s="7" t="n"/>
      <c r="M3930" s="7" t="inlineStr">
        <is>
          <t>https://www.phy.ncu.edu.tw/news/%e3%80%8c%e5%9c%8b%e7%ab%8b%e4%b8%ad%e5%a4%ae%e5%a4%a7%e5%ad%b8%e5%84%aa%e7%a7%80%e5%ad%b8%e7%94%9f%e7%8d%8e%e5%ad%b8%e9%87%91%e3%80%8d%e3%80%8c%e6%b8%85%e5%af%92%e5%ad%b8%e7%94%9f%e5%b0%b1%e5%ad%b8/</t>
        </is>
      </c>
      <c r="N3930" s="7" t="inlineStr">
        <is>
          <t>許慧君</t>
        </is>
      </c>
    </row>
    <row r="3931" ht="53" customHeight="1">
      <c r="A3931" s="7">
        <f>TRUE()</f>
        <v/>
      </c>
      <c r="B3931" s="7" t="inlineStr">
        <is>
          <t>其他</t>
        </is>
      </c>
      <c r="C3931" s="7" t="n"/>
      <c r="D3931" s="14" t="n">
        <v>41683</v>
      </c>
      <c r="E3931" s="7" t="inlineStr">
        <is>
          <t>物理系廁所清洗公告0215</t>
        </is>
      </c>
      <c r="F3931" s="9" t="inlineStr">
        <is>
          <t>物理系空間清潔公告
時間：2/15（六）
地點：健雄館1-7F男女廁所
清潔作業略有噪音與消毒水味，不便之處請多諒解。</t>
        </is>
      </c>
      <c r="G3931" s="7" t="n"/>
      <c r="H3931" s="7" t="n"/>
      <c r="I3931" s="7" t="n"/>
      <c r="J3931" s="7" t="n"/>
      <c r="K3931" s="7" t="n"/>
      <c r="L3931" s="7" t="n"/>
      <c r="M3931" s="7" t="inlineStr">
        <is>
          <t>https://www.phy.ncu.edu.tw/news/%e7%89%a9%e7%90%86%e7%b3%bb%e5%bb%81%e6%89%80%e6%b8%85%e6%b4%97%e5%85%ac%e5%91%8a0215/</t>
        </is>
      </c>
      <c r="N3931" s="7" t="inlineStr">
        <is>
          <t>許慧君</t>
        </is>
      </c>
    </row>
    <row r="3932">
      <c r="A3932" s="7">
        <f>TRUE()</f>
        <v/>
      </c>
      <c r="B3932" s="7" t="inlineStr">
        <is>
          <t>其他</t>
        </is>
      </c>
      <c r="C3932" s="7" t="n"/>
      <c r="D3932" s="14" t="n">
        <v>41680</v>
      </c>
      <c r="E3932" s="7" t="inlineStr">
        <is>
          <t>物理系分機通訊錄1030201更新</t>
        </is>
      </c>
      <c r="F3932" s="7" t="inlineStr">
        <is>
          <t>如附件 20140210141216_1</t>
        </is>
      </c>
      <c r="G3932" s="7" t="inlineStr">
        <is>
          <t>20140210141216_1</t>
        </is>
      </c>
      <c r="H3932" s="7" t="inlineStr">
        <is>
          <t>http://www.phy.ncu.edu.tw/wp-content/uploads/2014/06/20140210141216_1.pdf</t>
        </is>
      </c>
      <c r="I3932" s="7" t="n"/>
      <c r="J3932" s="7" t="n"/>
      <c r="K3932" s="7" t="n"/>
      <c r="L3932" s="7" t="n"/>
      <c r="M3932" s="7" t="inlineStr">
        <is>
          <t>https://www.phy.ncu.edu.tw/news/%e7%89%a9%e7%90%86%e7%b3%bb%e5%88%86%e6%a9%9f%e9%80%9a%e8%a8%8a%e9%8c%841030201%e6%9b%b4%e6%96%b0/</t>
        </is>
      </c>
      <c r="N3932" s="7" t="inlineStr">
        <is>
          <t>許慧君</t>
        </is>
      </c>
    </row>
    <row r="3933" ht="66" customHeight="1">
      <c r="A3933" s="7">
        <f>TRUE()</f>
        <v/>
      </c>
      <c r="B3933" s="7" t="inlineStr">
        <is>
          <t>其他</t>
        </is>
      </c>
      <c r="C3933" s="7" t="n"/>
      <c r="D3933" s="14" t="n">
        <v>41668</v>
      </c>
      <c r="E3933" s="7" t="inlineStr">
        <is>
          <t>102-2物理系博士生資格考口試注意事項</t>
        </is>
      </c>
      <c r="F3933" s="9" t="inlineStr">
        <is>
          <t>102-2物理系博士生資格考口試注意事項
1.申請口試時間：至遲口試日前二週。
2.完成口試日期：103.02.01至103.07.31
欲申請資格考試者
請務必詳閱附件20140129114637_1 20140129114637_2 20140129114637_3</t>
        </is>
      </c>
      <c r="G3933" s="7" t="inlineStr">
        <is>
          <t>20140129114637_1</t>
        </is>
      </c>
      <c r="H3933" s="7" t="inlineStr">
        <is>
          <t>http://www.phy.ncu.edu.tw/wp-content/uploads/2014/06/20140129114637_1.doc</t>
        </is>
      </c>
      <c r="I3933" s="7" t="inlineStr">
        <is>
          <t>20140129114637_2</t>
        </is>
      </c>
      <c r="J3933" s="7" t="inlineStr">
        <is>
          <t>http://www.phy.ncu.edu.tw/wp-content/uploads/2014/06/20140129114637_2.pdf</t>
        </is>
      </c>
      <c r="K3933" s="7" t="inlineStr">
        <is>
          <t>20140129114637_3</t>
        </is>
      </c>
      <c r="L3933" s="7" t="inlineStr">
        <is>
          <t>http://www.phy.ncu.edu.tw/wp-content/uploads/2014/06/20140129114637_3.pdf</t>
        </is>
      </c>
      <c r="M3933" s="7" t="inlineStr">
        <is>
          <t>https://www.phy.ncu.edu.tw/news/102-2%e7%89%a9%e7%90%86%e7%b3%bb%e5%8d%9a%e5%a3%ab%e7%94%9f%e8%b3%87%e6%a0%bc%e8%80%83%e5%8f%a3%e8%a9%a6%e6%b3%a8%e6%84%8f%e4%ba%8b%e9%a0%85-2/</t>
        </is>
      </c>
      <c r="N3933" s="7" t="inlineStr">
        <is>
          <t>許慧君</t>
        </is>
      </c>
    </row>
    <row r="3934" ht="53" customHeight="1">
      <c r="A3934" s="7">
        <f>TRUE()</f>
        <v/>
      </c>
      <c r="B3934" s="7" t="inlineStr">
        <is>
          <t>其他</t>
        </is>
      </c>
      <c r="C3934" s="7" t="n"/>
      <c r="D3934" s="14" t="n">
        <v>41668</v>
      </c>
      <c r="E3934" s="7" t="inlineStr">
        <is>
          <t>102-2物理學系博/碩士班學位口試注意事項</t>
        </is>
      </c>
      <c r="F3934" s="9" t="inlineStr">
        <is>
          <t>102-2學期欲申請學位考試者
請務必詳閱附件說明
謝謝
20140129112859_1</t>
        </is>
      </c>
      <c r="G3934" s="7" t="inlineStr">
        <is>
          <t>20140129112859_1</t>
        </is>
      </c>
      <c r="H3934" s="7" t="inlineStr">
        <is>
          <t>http://www.phy.ncu.edu.tw/wp-content/uploads/2014/06/20140129112859_1.pdf</t>
        </is>
      </c>
      <c r="I3934" s="7" t="n"/>
      <c r="J3934" s="7" t="n"/>
      <c r="K3934" s="7" t="n"/>
      <c r="L3934" s="7" t="n"/>
      <c r="M3934" s="7" t="inlineStr">
        <is>
          <t>https://www.phy.ncu.edu.tw/news/102-2%e7%89%a9%e7%90%86%e5%ad%b8%e7%b3%bb%e5%8d%9a%e7%a2%a9%e5%a3%ab%e7%8f%ad%e5%ad%b8%e4%bd%8d%e5%8f%a3%e8%a9%a6%e6%b3%a8%e6%84%8f%e4%ba%8b%e9%a0%85-2/</t>
        </is>
      </c>
      <c r="N3934" s="7" t="inlineStr">
        <is>
          <t>許慧君</t>
        </is>
      </c>
    </row>
    <row r="3935" ht="105" customHeight="1">
      <c r="A3935" s="7">
        <f>TRUE()</f>
        <v/>
      </c>
      <c r="B3935" s="7" t="inlineStr">
        <is>
          <t>其他</t>
        </is>
      </c>
      <c r="C3935" s="7" t="n"/>
      <c r="D3935" s="14" t="n">
        <v>41666</v>
      </c>
      <c r="E3935" s="7" t="inlineStr">
        <is>
          <t>物理系空間清潔公告</t>
        </is>
      </c>
      <c r="F3935" s="9" t="inlineStr">
        <is>
          <t>內容
物理系空間清潔公告時間：2/10(一)健雄館
二樓：202、204、209
六樓：621、623、625、626、627交誼廳
七樓：717（讀書室）、724、728
教學館：101、206教室
進行桌椅地板清洗、打蠟…等清潔作業，其間略有噪音與消毒水味，不便之處請多諒解。
教室與研討室部分，除有特殊事項已先與系辦登記借用空間外，一律暫停使用。</t>
        </is>
      </c>
      <c r="G3935" s="7" t="n"/>
      <c r="H3935" s="7" t="n"/>
      <c r="I3935" s="7" t="n"/>
      <c r="J3935" s="7" t="n"/>
      <c r="K3935" s="7" t="n"/>
      <c r="L3935" s="7" t="n"/>
      <c r="M3935" s="7" t="inlineStr">
        <is>
          <t>https://www.phy.ncu.edu.tw/news/%e7%89%a9%e7%90%86%e7%b3%bb%e7%a9%ba%e9%96%93%e6%b8%85%e6%bd%94%e5%85%ac%e5%91%8a-3/</t>
        </is>
      </c>
      <c r="N3935" s="7" t="inlineStr">
        <is>
          <t>許慧君</t>
        </is>
      </c>
    </row>
    <row r="3936" ht="105" customHeight="1">
      <c r="A3936" s="7">
        <f>TRUE()</f>
        <v/>
      </c>
      <c r="B3936" s="7" t="inlineStr">
        <is>
          <t>其他</t>
        </is>
      </c>
      <c r="C3936" s="7" t="n"/>
      <c r="D3936" s="14" t="n">
        <v>41666</v>
      </c>
      <c r="E3936" s="7" t="inlineStr">
        <is>
          <t>公共空間打蠟公告</t>
        </is>
      </c>
      <c r="F3936" s="9" t="inlineStr">
        <is>
          <t>公共空間打蠟公告
時間：2/4（二）
地點：健雄館
不便之處請多諒解
Public area waxing announcement
Time：Feb 4(Tue)
Place：Science Building IV
Sorry for the inconvenience</t>
        </is>
      </c>
      <c r="G3936" s="7" t="n"/>
      <c r="H3936" s="7" t="n"/>
      <c r="I3936" s="7" t="n"/>
      <c r="J3936" s="7" t="n"/>
      <c r="K3936" s="7" t="n"/>
      <c r="L3936" s="7" t="n"/>
      <c r="M3936" s="7" t="inlineStr">
        <is>
          <t>https://www.phy.ncu.edu.tw/news/%e5%85%ac%e5%85%b1%e7%a9%ba%e9%96%93%e6%89%93%e8%a0%9f%e5%85%ac%e5%91%8a/</t>
        </is>
      </c>
      <c r="N3936" s="7" t="inlineStr">
        <is>
          <t>許慧君</t>
        </is>
      </c>
    </row>
    <row r="3937" ht="66" customHeight="1">
      <c r="A3937" s="7">
        <f>TRUE()</f>
        <v/>
      </c>
      <c r="B3937" s="7" t="inlineStr">
        <is>
          <t>其他</t>
        </is>
      </c>
      <c r="C3937" s="7" t="n"/>
      <c r="D3937" s="14" t="n">
        <v>41659</v>
      </c>
      <c r="E3937" s="7" t="inlineStr">
        <is>
          <t>717讀書室公告</t>
        </is>
      </c>
      <c r="F3937" s="9" t="inlineStr">
        <is>
          <t>物理系公告
讀書室已於1/20(一)清掃完畢。隨便亂放之物品及書本，目前放置在717內白板前方的桌上，一袋為一個座位之物品，請務必在2/21(五)前領回，逾期一律清除丟棄！
讀書室為本系學生共用，請勿於桌上堆放私人物品，離開時請清理桌面。
請多加利用儲物鐵櫃(可自行加鎖)存放私人物品。謝謝合作！</t>
        </is>
      </c>
      <c r="G3937" s="7" t="n"/>
      <c r="H3937" s="7" t="n"/>
      <c r="I3937" s="7" t="n"/>
      <c r="J3937" s="7" t="n"/>
      <c r="K3937" s="7" t="n"/>
      <c r="L3937" s="7" t="n"/>
      <c r="M3937" s="7" t="inlineStr">
        <is>
          <t>https://www.phy.ncu.edu.tw/news/717%e8%ae%80%e6%9b%b8%e5%ae%a4%e5%85%ac%e5%91%8a/</t>
        </is>
      </c>
      <c r="N3937" s="7" t="inlineStr">
        <is>
          <t>許慧君</t>
        </is>
      </c>
    </row>
    <row r="3938" ht="79" customHeight="1">
      <c r="A3938" s="7">
        <f>TRUE()</f>
        <v/>
      </c>
      <c r="B3938" s="7" t="inlineStr">
        <is>
          <t>其他</t>
        </is>
      </c>
      <c r="C3938" s="7" t="n"/>
      <c r="D3938" s="14" t="n">
        <v>41656</v>
      </c>
      <c r="E3938" s="7" t="inlineStr">
        <is>
          <t>102-2課程教學助教分配表1030117更新</t>
        </is>
      </c>
      <c r="F3938" s="9" t="inlineStr">
        <is>
          <t>1. 助教請儘速與授課老師聯繫，詢問工作相關訊息。
2. 擔任助教且需修習『物理教學研習課程』者，請務必上網選課。未被分配擔任助教，但已選修
『物理教學研習』者，請務必辦理退選，否則該課程學期末時會以0分計算。
3. 『助教切結書』＆『助學金申請書』待二月份開學系辦公告後填寫。 20140117115224_2</t>
        </is>
      </c>
      <c r="G3938" s="7" t="inlineStr">
        <is>
          <t>20140117115224_2</t>
        </is>
      </c>
      <c r="H3938" s="7" t="inlineStr">
        <is>
          <t>http://www.phy.ncu.edu.tw/wp-content/uploads/2014/06/20140117115224_2.pdf</t>
        </is>
      </c>
      <c r="I3938" s="7" t="n"/>
      <c r="J3938" s="7" t="n"/>
      <c r="K3938" s="7" t="n"/>
      <c r="L3938" s="7" t="n"/>
      <c r="M3938" s="7" t="inlineStr">
        <is>
          <t>https://www.phy.ncu.edu.tw/news/102-2%e8%aa%b2%e7%a8%8b%e6%95%99%e5%ad%b8%e5%8a%a9%e6%95%99%e5%88%86%e9%85%8d%e8%a1%a81030117%e6%9b%b4%e6%96%b0/</t>
        </is>
      </c>
      <c r="N3938" s="7" t="inlineStr">
        <is>
          <t>許慧君</t>
        </is>
      </c>
    </row>
    <row r="3939">
      <c r="A3939" s="7">
        <f>TRUE()</f>
        <v/>
      </c>
      <c r="B3939" s="7" t="inlineStr">
        <is>
          <t>其他</t>
        </is>
      </c>
      <c r="C3939" s="7" t="n"/>
      <c r="D3939" s="14" t="n">
        <v>41652</v>
      </c>
      <c r="E3939" s="7" t="inlineStr">
        <is>
          <t>寒假期間校園餐廳及商店營業時間表</t>
        </is>
      </c>
      <c r="F3939" s="7" t="inlineStr">
        <is>
          <t>http://www.ncu.edu.tw/upload2/ncu_admin_attach_20140109100712_rand209.pdf</t>
        </is>
      </c>
      <c r="G3939" s="7" t="inlineStr">
        <is>
          <t>http://www.ncu.edu.tw/upload2/ncu_admin_attach_2014010910071</t>
        </is>
      </c>
      <c r="H3939" s="7" t="inlineStr">
        <is>
          <t>http://www.ncu.edu.tw/upload2/ncu_admin_attach_20140109100712_rand209.pdf</t>
        </is>
      </c>
      <c r="I3939" s="7" t="n"/>
      <c r="J3939" s="7" t="n"/>
      <c r="K3939" s="7" t="n"/>
      <c r="L3939" s="7" t="n"/>
      <c r="M3939" s="7" t="inlineStr">
        <is>
          <t>https://www.phy.ncu.edu.tw/news/%e5%af%92%e5%81%87%e6%9c%9f%e9%96%93%e6%a0%a1%e5%9c%92%e9%a4%90%e5%bb%b3%e5%8f%8a%e5%95%86%e5%ba%97%e7%87%9f%e6%a5%ad%e6%99%82%e9%96%93%e8%a1%a8/</t>
        </is>
      </c>
      <c r="N3939" s="7" t="inlineStr">
        <is>
          <t>許慧君</t>
        </is>
      </c>
    </row>
    <row r="3940" ht="79" customHeight="1">
      <c r="A3940" s="7">
        <f>TRUE()</f>
        <v/>
      </c>
      <c r="B3940" s="7" t="inlineStr">
        <is>
          <t>其他</t>
        </is>
      </c>
      <c r="C3940" s="7" t="n"/>
      <c r="D3940" s="14" t="n">
        <v>41652</v>
      </c>
      <c r="E3940" s="7" t="inlineStr">
        <is>
          <t>台北線教職員專車行駛路線及時刻表(寒假103.1.20-2.16日適用)</t>
        </is>
      </c>
      <c r="F3940" s="9" t="inlineStr">
        <is>
          <t>http://www.ncu.edu.tw/upload2/ncu_link_file_20140109114457_rand484.pdf
配合本校102學年度寒假期間(103年1月20日至103年2月16日)彈性
上下班，教職員專車行駛情形如下：
(1) 台大線、木柵線每週一至五行駛，1月30日至2月4日間停駛(農曆
春節)。
(2) 中午線停駛。</t>
        </is>
      </c>
      <c r="G3940" s="7" t="inlineStr">
        <is>
          <t>http://www.ncu.edu.tw/upload2/ncu_link_file_20140109114457_r</t>
        </is>
      </c>
      <c r="H3940" s="7" t="inlineStr">
        <is>
          <t>http://www.ncu.edu.tw/upload2/ncu_link_file_20140109114457_rand484.pdf</t>
        </is>
      </c>
      <c r="I3940" s="7" t="n"/>
      <c r="J3940" s="7" t="n"/>
      <c r="K3940" s="7" t="n"/>
      <c r="L3940" s="7" t="n"/>
      <c r="M3940" s="7" t="inlineStr">
        <is>
          <t>https://www.phy.ncu.edu.tw/news/%e5%8f%b0%e5%8c%97%e7%b7%9a%e6%95%99%e8%81%b7%e5%93%a1%e5%b0%88%e8%bb%8a%e8%a1%8c%e9%a7%9b%e8%b7%af%e7%b7%9a%e5%8f%8a%e6%99%82%e5%88%bb%e8%a1%a8%e5%af%92%e5%81%87103-1-20-2-16%e6%97%a5%e9%81%a9/</t>
        </is>
      </c>
      <c r="N3940" s="7" t="inlineStr">
        <is>
          <t>許慧君</t>
        </is>
      </c>
    </row>
    <row r="3941" ht="53" customHeight="1">
      <c r="A3941" s="7">
        <f>TRUE()</f>
        <v/>
      </c>
      <c r="B3941" s="7" t="inlineStr">
        <is>
          <t>其他</t>
        </is>
      </c>
      <c r="C3941" s="7" t="n"/>
      <c r="D3941" s="14" t="n">
        <v>41648</v>
      </c>
      <c r="E3941" s="7" t="inlineStr">
        <is>
          <t>物理系空間清潔公告</t>
        </is>
      </c>
      <c r="F3941" s="9" t="inlineStr">
        <is>
          <t>物理系空間清潔公告
時間：1/11（六）
地點：健雄館1-7F男女廁所
清潔作業略有噪音與消毒水味，不便之處請多諒解。</t>
        </is>
      </c>
      <c r="G3941" s="7" t="n"/>
      <c r="H3941" s="7" t="n"/>
      <c r="I3941" s="7" t="n"/>
      <c r="J3941" s="7" t="n"/>
      <c r="K3941" s="7" t="n"/>
      <c r="L3941" s="7" t="n"/>
      <c r="M3941" s="7" t="inlineStr">
        <is>
          <t>https://www.phy.ncu.edu.tw/news/%e7%89%a9%e7%90%86%e7%b3%bb%e7%a9%ba%e9%96%93%e6%b8%85%e6%bd%94%e5%85%ac%e5%91%8a-2/</t>
        </is>
      </c>
      <c r="N3941" s="7" t="inlineStr">
        <is>
          <t>許慧君</t>
        </is>
      </c>
    </row>
    <row r="3942" ht="40" customHeight="1">
      <c r="A3942" s="7">
        <f>TRUE()</f>
        <v/>
      </c>
      <c r="B3942" s="7" t="inlineStr">
        <is>
          <t>其他</t>
        </is>
      </c>
      <c r="C3942" s="7" t="n"/>
      <c r="D3942" s="14" t="n">
        <v>41646</v>
      </c>
      <c r="E3942" s="7" t="inlineStr">
        <is>
          <t>失物招領公告103.01.07</t>
        </is>
      </c>
      <c r="F3942" s="9" t="inlineStr">
        <is>
          <t>失物招領(103.01.07)
有遺失附件物品者，請儘速至物理系辦(S4-629)認領，未領取物品將於1.24清除。20140107091407_1</t>
        </is>
      </c>
      <c r="G3942" s="7" t="inlineStr">
        <is>
          <t>20140107091407_1</t>
        </is>
      </c>
      <c r="H3942" s="7" t="inlineStr">
        <is>
          <t>http://www.phy.ncu.edu.tw/wp-content/uploads/2014/06/20140107091407_1.doc</t>
        </is>
      </c>
      <c r="I3942" s="7" t="n"/>
      <c r="J3942" s="7" t="n"/>
      <c r="K3942" s="7" t="n"/>
      <c r="L3942" s="7" t="n"/>
      <c r="M3942" s="7" t="inlineStr">
        <is>
          <t>https://www.phy.ncu.edu.tw/news/%e5%a4%b1%e7%89%a9%e6%8b%9b%e9%a0%98%e5%85%ac%e5%91%8a103-01-07/</t>
        </is>
      </c>
      <c r="N3942" s="7" t="inlineStr">
        <is>
          <t>許慧君</t>
        </is>
      </c>
    </row>
    <row r="3943">
      <c r="A3943" s="7">
        <f>TRUE()</f>
        <v/>
      </c>
      <c r="B3943" s="7" t="inlineStr">
        <is>
          <t>其他</t>
        </is>
      </c>
      <c r="C3943" s="7" t="n"/>
      <c r="D3943" s="14" t="n">
        <v>41645</v>
      </c>
      <c r="E3943" s="7" t="inlineStr">
        <is>
          <t>102學年度第2學期研究所及大學部舊生註冊通知</t>
        </is>
      </c>
      <c r="F3943" s="7" t="inlineStr">
        <is>
          <t>http://www.ncu.edu.tw/ch/admin/4071</t>
        </is>
      </c>
      <c r="G3943" s="7" t="inlineStr">
        <is>
          <t>http://www.ncu.edu.tw/ch/admin/4071</t>
        </is>
      </c>
      <c r="H3943" s="7" t="inlineStr">
        <is>
          <t>http://www.ncu.edu.tw/ch/admin/4071</t>
        </is>
      </c>
      <c r="I3943" s="7" t="n"/>
      <c r="J3943" s="7" t="n"/>
      <c r="K3943" s="7" t="n"/>
      <c r="L3943" s="7" t="n"/>
      <c r="M3943" s="7" t="inlineStr">
        <is>
          <t>https://www.phy.ncu.edu.tw/news/102%e5%ad%b8%e5%b9%b4%e5%ba%a6%e7%ac%ac2%e5%ad%b8%e6%9c%9f%e7%a0%94%e7%a9%b6%e6%89%80%e5%8f%8a%e5%a4%a7%e5%ad%b8%e9%83%a8%e8%88%8a%e7%94%9f%e8%a8%bb%e5%86%8a%e9%80%9a%e7%9f%a5/</t>
        </is>
      </c>
      <c r="N3943" s="7" t="inlineStr">
        <is>
          <t>許慧君</t>
        </is>
      </c>
    </row>
    <row r="3944" ht="79" customHeight="1">
      <c r="A3944" s="7">
        <f>TRUE()</f>
        <v/>
      </c>
      <c r="B3944" s="7" t="inlineStr">
        <is>
          <t>其他</t>
        </is>
      </c>
      <c r="C3944" s="7" t="n"/>
      <c r="D3944" s="14" t="n">
        <v>41645</v>
      </c>
      <c r="E3944" s="7" t="inlineStr">
        <is>
          <t>102-2課程教學助教分配表</t>
        </is>
      </c>
      <c r="F3944" s="9" t="inlineStr">
        <is>
          <t>1. 助教請儘速與授課老師聯繫，詢問工作相關訊息。
2. 擔任助教且需修習『物理教學研習課程』者，請務必上網選課。未被分配擔任助教，但已選修
『物理教學研習』者，請務必辦理退選，否則該課程學期末時會以0分計算。
3. 『助教切結書』＆『助學金申請書』待二月份開學系辦公告後填寫。 1030106制表
20140106105455_1</t>
        </is>
      </c>
      <c r="G3944" s="7" t="inlineStr">
        <is>
          <t>20140106105455_1</t>
        </is>
      </c>
      <c r="H3944" s="7" t="inlineStr">
        <is>
          <t>http://www.phy.ncu.edu.tw/wp-content/uploads/2014/06/20140106105455_1.pdf</t>
        </is>
      </c>
      <c r="I3944" s="7" t="n"/>
      <c r="J3944" s="7" t="n"/>
      <c r="K3944" s="7" t="n"/>
      <c r="L3944" s="7" t="n"/>
      <c r="M3944" s="7" t="inlineStr">
        <is>
          <t>https://www.phy.ncu.edu.tw/news/102-2%e8%aa%b2%e7%a8%8b%e6%95%99%e5%ad%b8%e5%8a%a9%e6%95%99%e5%88%86%e9%85%8d%e8%a1%a8/</t>
        </is>
      </c>
      <c r="N3944" s="7" t="inlineStr">
        <is>
          <t>許慧君</t>
        </is>
      </c>
    </row>
    <row r="3945" ht="131" customHeight="1">
      <c r="A3945" s="7">
        <f>TRUE()</f>
        <v/>
      </c>
      <c r="B3945" s="7" t="inlineStr">
        <is>
          <t>計畫</t>
        </is>
      </c>
      <c r="C3945" s="7" t="n"/>
      <c r="D3945" s="14" t="n">
        <v>41597</v>
      </c>
      <c r="E3945" s="7" t="inlineStr">
        <is>
          <t>103年度邁頂計畫「卓越教學與輔導」即日起開始受理申請</t>
        </is>
      </c>
      <c r="F3945" s="9" t="inlineStr">
        <is>
          <t>有意申請第二階段五年五百億-103年度卓越教學計畫者
請備妥計畫申請書（紙本、電子檔）
於12/20（五）前送系辦許小姐
可申請計畫類別：詳附件黃底標示
各類型計畫詳細說明與法規：請參考「卓越教學網」http://pdc.adm.ncu.edu.tw/tldc/
本系每年已固定申請
四.共同科教學-大一普物計畫（朱慶琪老師）
六.優質教學助理制度-普通物理課後輔導計畫（陳江梅老師）
九.教學改善設施-補助教學實驗計畫（理學院統籌申請，羅健榮老師）
20131119141456_1</t>
        </is>
      </c>
      <c r="G3945" s="7" t="inlineStr">
        <is>
          <t>http://pdc.adm.ncu.edu.tw/tldc/</t>
        </is>
      </c>
      <c r="H3945" s="7" t="inlineStr">
        <is>
          <t>http://pdc.adm.ncu.edu.tw/tldc/</t>
        </is>
      </c>
      <c r="I3945" s="7" t="inlineStr">
        <is>
          <t>20131119141456_1</t>
        </is>
      </c>
      <c r="J3945" s="7" t="inlineStr">
        <is>
          <t>http://www.phy.ncu.edu.tw/wp-content/uploads/2014/07/20131119141456_1.pdf</t>
        </is>
      </c>
      <c r="K3945" s="7" t="n"/>
      <c r="L3945" s="7" t="n"/>
      <c r="M3945" s="7" t="inlineStr">
        <is>
          <t>https://www.phy.ncu.edu.tw/news/103%e5%b9%b4%e5%ba%a6%e9%82%81%e9%a0%82%e8%a8%88%e7%95%ab%e3%80%8c%e5%8d%93%e8%b6%8a%e6%95%99%e5%ad%b8%e8%88%87%e8%bc%94%e5%b0%8e%e3%80%8d%e5%8d%b3%e6%97%a5%e8%b5%b7%e9%96%8b%e5%a7%8b%e5%8f%97/</t>
        </is>
      </c>
      <c r="N3945" s="7" t="inlineStr">
        <is>
          <t>許慧君</t>
        </is>
      </c>
    </row>
    <row r="3946" ht="53" customHeight="1">
      <c r="A3946" s="7">
        <f>TRUE()</f>
        <v/>
      </c>
      <c r="B3946" s="7" t="inlineStr">
        <is>
          <t>其他</t>
        </is>
      </c>
      <c r="C3946" s="7" t="n"/>
      <c r="D3946" s="14" t="n">
        <v>41591</v>
      </c>
      <c r="E3946" s="7" t="inlineStr">
        <is>
          <t>碩一國文、英文能力鑑定考試成績領取公告</t>
        </is>
      </c>
      <c r="F3946" s="9" t="inlineStr">
        <is>
          <t>請有參加碩一國英文鑑定考試者
儘速跟系辦許小姐領取成績條
招生組之後會統一公告
需參加補救措施名單並受理成績複查</t>
        </is>
      </c>
      <c r="G3946" s="7" t="n"/>
      <c r="H3946" s="7" t="n"/>
      <c r="I3946" s="7" t="n"/>
      <c r="J3946" s="7" t="n"/>
      <c r="K3946" s="7" t="n"/>
      <c r="L3946" s="7" t="n"/>
      <c r="M3946" s="7" t="inlineStr">
        <is>
          <t>https://www.phy.ncu.edu.tw/news/%e7%a2%a9%e4%b8%80%e5%9c%8b%e6%96%87%e3%80%81%e8%8b%b1%e6%96%87%e8%83%bd%e5%8a%9b%e9%91%91%e5%ae%9a%e8%80%83%e8%a9%a6%e6%88%90%e7%b8%be%e9%a0%98%e5%8f%96%e5%85%ac%e5%91%8a/</t>
        </is>
      </c>
      <c r="N3946" s="7" t="inlineStr">
        <is>
          <t>黃寶輝</t>
        </is>
      </c>
    </row>
    <row r="3947" ht="381" customHeight="1">
      <c r="A3947" s="7">
        <f>TRUE()</f>
        <v/>
      </c>
      <c r="B3947" s="7" t="inlineStr">
        <is>
          <t>其他</t>
        </is>
      </c>
      <c r="C3947" s="7" t="n"/>
      <c r="D3947" s="14" t="n">
        <v>41583</v>
      </c>
      <c r="E3947" s="7" t="inlineStr">
        <is>
          <t>Colloquium20131112-VARICELLA: a variable cell direct space algorithm for structure determination fro</t>
        </is>
      </c>
      <c r="F3947" s="9" t="inlineStr">
        <is>
          <t>Colloquium
Department of Physics, NCU
VARICELLA: a variable cell direct space algorithm for structure determination from powder diffraction data
Speaker
Dr. A Rapallo
Istituto per lo Studio delle Macromolecole (ISMAC) Consiglio Nazionale delle Ricerche (CNR), Milano, Italy
Date 2013.11.12(Tue)
Time 14:00
Place S4-625
「歡迎大學部同學參加，可獲得中大護照認證2小時」
ABSTRACT: A direct space method for structure determination from powder diffraction data is proposed. Employing a hybrid Monte Carlo algorithm for generating the random conformations of a flexible molecular model, and sampling in a modified multicanonical statistical ensemble, it allows for variable cell parameters during an iterative search process. The acceptance-rejection criterion involves both a disagreement factor between the calculated and the experimental diffraction profiles and a modified crystal energy so that the space of tentative solutions can be widely explored while maintaining some physical meaningfulness of the proposals. The method is tested on a case study, a crystal of 3-ethyl 2,3-exo-disyndiotactic norbornene heptamer recently solved by single crystal X-ray diffraction techniques, and used to solve a real life problem, namely the structure of a 2,3-exo-disyndiotactic dicyclopentadiene tetramer. In this latter case an uncertainty about the molecular mass of the crystallizing molecules was present, the experiments detecting oligomers ranging from the trimers to the hexamers in the powder samples. In these conditions the standard methods cannot be used at all to solve the problem, while VARICELLA allowed for both find the mass of the crystallizing species and solve the crystal structure problem. To our knowledge no previous application of powder X-ray diffraction techniques allowed to solve such kind of ambiguity in the molecular mass of the crystallizing species.</t>
        </is>
      </c>
      <c r="G3947" s="7" t="n"/>
      <c r="H3947" s="7" t="n"/>
      <c r="I3947" s="7" t="n"/>
      <c r="J3947" s="7" t="n"/>
      <c r="K3947" s="7" t="n"/>
      <c r="L3947" s="7" t="n"/>
      <c r="M3947" s="7" t="inlineStr">
        <is>
          <t>https://www.phy.ncu.edu.tw/news/colloquium20131112-varicella-a-variable-cell-direct-space-algorithm-for-structure-determination-fro/</t>
        </is>
      </c>
      <c r="N3947" s="7" t="inlineStr">
        <is>
          <t>黃寶輝</t>
        </is>
      </c>
    </row>
    <row r="3948" ht="131" customHeight="1">
      <c r="A3948" s="7">
        <f>TRUE()</f>
        <v/>
      </c>
      <c r="B3948" s="7" t="inlineStr">
        <is>
          <t>招生</t>
        </is>
      </c>
      <c r="C3948" s="7" t="n"/>
      <c r="D3948" s="14" t="n">
        <v>41582</v>
      </c>
      <c r="E3948" s="7" t="inlineStr">
        <is>
          <t>103學年度研究所甄試-生物物理碩士班-可參加複試名單</t>
        </is>
      </c>
      <c r="F3948" s="9" t="inlineStr">
        <is>
          <t>下載相關檔案
複試通知將於11/4（一）下午以限時掛號寄出
複試訂於102年11月15日（五）舉行，複試報到時間請見附件之『複試報到時間表』。
請於複試當天攜帶「複試通知單」、「身份證」或「學生證」至中央大學健雄館（科學四館）六樓627室辦理報到。
考試時間15分鐘。內容包括：簡單自傳及大學曾做過專題研究報告及資料問答；面試委員亦會提問問題。（*報告請以Microsoft PowerPoint呈現，報告時間以不超過8分鐘為原則。本系備有單槍投影機、筆記型電腦。）
聯絡電話：（03）4227151*65384
電子郵件信箱: corona@ncu.edu.tw</t>
        </is>
      </c>
      <c r="G3948" s="7" t="inlineStr">
        <is>
          <t>下載相關檔案</t>
        </is>
      </c>
      <c r="H3948" s="7" t="inlineStr">
        <is>
          <t>http://www.phy.ncu.edu.tw/layout/news/fetch.php?pk=1594</t>
        </is>
      </c>
      <c r="I3948" s="7" t="n"/>
      <c r="J3948" s="7" t="n"/>
      <c r="K3948" s="7" t="n"/>
      <c r="L3948" s="7" t="n"/>
      <c r="M3948" s="7" t="inlineStr">
        <is>
          <t>https://www.phy.ncu.edu.tw/news/103%e5%ad%b8%e5%b9%b4%e5%ba%a6%e7%a0%94%e7%a9%b6%e6%89%80%e7%94%84%e8%a9%a6-%e7%94%9f%e7%89%a9%e7%89%a9%e7%90%86%e7%a2%a9%e5%a3%ab%e7%8f%ad-%e5%8f%af%e5%8f%83%e5%8a%a0%e8%a4%87%e8%a9%a6%e5%90%8d/</t>
        </is>
      </c>
      <c r="N3948" s="7" t="inlineStr">
        <is>
          <t>黃寶輝</t>
        </is>
      </c>
    </row>
    <row r="3949" ht="222" customHeight="1">
      <c r="A3949" s="7">
        <f>TRUE()</f>
        <v/>
      </c>
      <c r="B3949" s="7" t="inlineStr">
        <is>
          <t>招生</t>
        </is>
      </c>
      <c r="C3949" s="7" t="n"/>
      <c r="D3949" s="14" t="n">
        <v>41582</v>
      </c>
      <c r="E3949" s="7" t="inlineStr">
        <is>
          <t>103學年度研究所甄試-物理系碩士班-直接錄取名單</t>
        </is>
      </c>
      <c r="F3949" s="9" t="inlineStr">
        <is>
          <t>初試成績特優考生
直接錄取
不須參加複試
依准考證號碼排序
9010002
9010021
9010022
9010028
9010031
9010033
9010037
9010038
11/15（五）研究所說明會（自由參加）
地點：科學四館六樓627室
時間：
第一場：11:00-11:30
第二場：14:00-14:30</t>
        </is>
      </c>
      <c r="G3949" s="7" t="n"/>
      <c r="H3949" s="7" t="n"/>
      <c r="I3949" s="7" t="n"/>
      <c r="J3949" s="7" t="n"/>
      <c r="K3949" s="7" t="n"/>
      <c r="L3949" s="7" t="n"/>
      <c r="M3949" s="7" t="inlineStr">
        <is>
          <t>https://www.phy.ncu.edu.tw/news/103%e5%ad%b8%e5%b9%b4%e5%ba%a6%e7%a0%94%e7%a9%b6%e6%89%80%e7%94%84%e8%a9%a6-%e7%89%a9%e7%90%86%e7%b3%bb%e7%a2%a9%e5%a3%ab%e7%8f%ad-%e7%9b%b4%e6%8e%a5%e9%8c%84%e5%8f%96%e5%90%8d%e5%96%ae/</t>
        </is>
      </c>
      <c r="N3949" s="7" t="inlineStr">
        <is>
          <t>黃寶輝</t>
        </is>
      </c>
    </row>
    <row r="3950">
      <c r="A3950" s="7">
        <f>TRUE()</f>
        <v/>
      </c>
      <c r="B3950" s="7" t="inlineStr">
        <is>
          <t>其他</t>
        </is>
      </c>
      <c r="C3950" s="7" t="n"/>
      <c r="D3950" s="14" t="n">
        <v>41579</v>
      </c>
      <c r="E3950" s="7" t="inlineStr">
        <is>
          <t>本校大一、研究所新生宿舍門禁卡回收</t>
        </is>
      </c>
      <c r="F3950" s="7" t="inlineStr">
        <is>
          <t>連結</t>
        </is>
      </c>
      <c r="G3950" s="7" t="inlineStr">
        <is>
          <t>連結</t>
        </is>
      </c>
      <c r="H3950" s="7" t="inlineStr">
        <is>
          <t>http://www.ncu.edu.tw/ch/admin/3950</t>
        </is>
      </c>
      <c r="I3950" s="7" t="n"/>
      <c r="J3950" s="7" t="n"/>
      <c r="K3950" s="7" t="n"/>
      <c r="L3950" s="7" t="n"/>
      <c r="M3950" s="7" t="inlineStr">
        <is>
          <t>https://www.phy.ncu.edu.tw/news/%e6%9c%ac%e6%a0%a1%e5%a4%a7%e4%b8%80%e3%80%81%e7%a0%94%e7%a9%b6%e6%89%80%e6%96%b0%e7%94%9f%e5%ae%bf%e8%88%8d%e9%96%80%e7%a6%81%e5%8d%a1%e5%9b%9e%e6%94%b6/</t>
        </is>
      </c>
      <c r="N3950" s="7" t="inlineStr">
        <is>
          <t>黃寶輝</t>
        </is>
      </c>
    </row>
    <row r="3951" ht="248" customHeight="1">
      <c r="A3951" s="7">
        <f>TRUE()</f>
        <v/>
      </c>
      <c r="B3951" s="7" t="inlineStr">
        <is>
          <t>其他</t>
        </is>
      </c>
      <c r="C3951" s="7" t="n"/>
      <c r="D3951" s="14" t="n">
        <v>41577</v>
      </c>
      <c r="E3951" s="7" t="inlineStr">
        <is>
          <t>Colloquium20131105-Supersolid or disorder dynamics?</t>
        </is>
      </c>
      <c r="F3951" s="9" t="inlineStr">
        <is>
          <t>Colloquium
Department of Physics, NCU
Supersolid or disorder dynamics?
Speaker
蘇蓉容教授(Prof. Jung-jung Su)
交大電子物理系(NCTU Electrophysics)
Date 2013.11.5(Tue)
Time 14:00
Place S4-625
「歡迎大學部同學參加，可獲得中大護照認證2小時」
The low temperature anomalies in He-4 -- the "supersolid" phenomena -- has arouse much attention since discovered by Kim and Chan. I will review such anomalous behavior with particular attention to the role of structural defects present in solid. The discussion centers around the possible role of two level systems and structural disorder components for inducing the observed anomalies. We propose that the origin of the anomalies is due to the dynamics of defects like dislocations formed in He-4. Within the developed framework of disorder components in a solid, we give a summary of the results and predictions for the effects that cover the mechanical, thermodynamic, viscoelastic, and electro-elastic contributions of the disorder dynamics of solid He-4.</t>
        </is>
      </c>
      <c r="G3951" s="7" t="n"/>
      <c r="H3951" s="7" t="n"/>
      <c r="I3951" s="7" t="n"/>
      <c r="J3951" s="7" t="n"/>
      <c r="K3951" s="7" t="n"/>
      <c r="L3951" s="7" t="n"/>
      <c r="M3951" s="7" t="inlineStr">
        <is>
          <t>https://www.phy.ncu.edu.tw/news/colloquium20131105-supersolid-or-disorder-dynamics/</t>
        </is>
      </c>
      <c r="N3951" s="7" t="inlineStr">
        <is>
          <t>黃寶輝</t>
        </is>
      </c>
    </row>
    <row r="3952" ht="131" customHeight="1">
      <c r="A3952" s="7">
        <f>TRUE()</f>
        <v/>
      </c>
      <c r="B3952" s="7" t="inlineStr">
        <is>
          <t>其他</t>
        </is>
      </c>
      <c r="C3952" s="7" t="n"/>
      <c r="D3952" s="14" t="n">
        <v>41577</v>
      </c>
      <c r="E3952" s="7" t="inlineStr">
        <is>
          <t>11/15物理系教室異動公告</t>
        </is>
      </c>
      <c r="F3952" s="9" t="inlineStr">
        <is>
          <t>物理系教室異動公告
因11/15（五）碩士班甄試考試
下列課程教室異動
原本教室 課程 教室異動
621 PH6033*- 204
固態物理I
(賴山強)
623 PH6032*- 625
電漿物理
(藏滿康浩)</t>
        </is>
      </c>
      <c r="G3952" s="7" t="n"/>
      <c r="H3952" s="7" t="n"/>
      <c r="I3952" s="7" t="n"/>
      <c r="J3952" s="7" t="n"/>
      <c r="K3952" s="7" t="n"/>
      <c r="L3952" s="7" t="n"/>
      <c r="M3952" s="7" t="inlineStr">
        <is>
          <t>https://www.phy.ncu.edu.tw/news/1115%e7%89%a9%e7%90%86%e7%b3%bb%e6%95%99%e5%ae%a4%e7%95%b0%e5%8b%95%e5%85%ac%e5%91%8a/</t>
        </is>
      </c>
      <c r="N3952" s="7" t="inlineStr">
        <is>
          <t>黃寶輝</t>
        </is>
      </c>
    </row>
    <row r="3953">
      <c r="A3953" s="7">
        <f>TRUE()</f>
        <v/>
      </c>
      <c r="B3953" s="7" t="inlineStr">
        <is>
          <t>其他</t>
        </is>
      </c>
      <c r="C3953" s="7" t="n"/>
      <c r="D3953" s="14" t="n">
        <v>41575</v>
      </c>
      <c r="E3953" s="7" t="inlineStr">
        <is>
          <t>102年度校區暑、寒假高壓電力系統檢驗維護時間表</t>
        </is>
      </c>
      <c r="F3953" s="7" t="inlineStr">
        <is>
          <t>連結</t>
        </is>
      </c>
      <c r="G3953" s="7" t="inlineStr">
        <is>
          <t>連結</t>
        </is>
      </c>
      <c r="H3953" s="7" t="inlineStr">
        <is>
          <t>http://www.ncu.edu.tw/ch/admin/3734</t>
        </is>
      </c>
      <c r="I3953" s="7" t="n"/>
      <c r="J3953" s="7" t="n"/>
      <c r="K3953" s="7" t="n"/>
      <c r="L3953" s="7" t="n"/>
      <c r="M3953" s="7" t="inlineStr">
        <is>
          <t>https://www.phy.ncu.edu.tw/news/102%e5%b9%b4%e5%ba%a6%e6%a0%a1%e5%8d%80%e6%9a%91%e3%80%81%e5%af%92%e5%81%87%e9%ab%98%e5%a3%93%e9%9b%bb%e5%8a%9b%e7%b3%bb%e7%b5%b1%e6%aa%a2%e9%a9%97%e7%b6%ad%e8%ad%b7%e6%99%82%e9%96%93%e8%a1%a8/</t>
        </is>
      </c>
      <c r="N3953" s="7" t="inlineStr">
        <is>
          <t>黃寶輝</t>
        </is>
      </c>
    </row>
    <row r="3954" ht="273" customHeight="1">
      <c r="A3954" s="7">
        <f>TRUE()</f>
        <v/>
      </c>
      <c r="B3954" s="7" t="inlineStr">
        <is>
          <t>其他</t>
        </is>
      </c>
      <c r="C3954" s="7" t="n"/>
      <c r="D3954" s="14" t="n">
        <v>41570</v>
      </c>
      <c r="E3954" s="7" t="inlineStr">
        <is>
          <t>Colloquium20131029-Exploring the nanoscale phenomena by electron tomography and transport measuremen</t>
        </is>
      </c>
      <c r="F3954" s="9" t="inlineStr">
        <is>
          <t>Colloquium
Department of Physics, NCU
Exploring the nanoscale phenomena by electron tomography and transport measurements
Speaker
吳憲昌教授（Prof. Cen-shawn Wu）
彰化師範大學物理系（Dept. of Physics , NCUE）
Date 2013.10.29(Tue)
Time 14:00
Place S4-625
「歡迎大學部同學參加，可獲得中大護照認證2小時」
Our group is interested in fundamental transport properties of nano-scaled devices and advanced nano-lithographic techniques for fabrication of functional devices and detectors. In this talk, I would like to give an overview of our recent experimental works on in-situ focused electron beam lithography and electron tomography. We show that a transmission electron microscope can be used to fabricate nanostructures and devices on insulating membranes. In addition, I will briefly describe our recent experiments on silicon double quantum dots (QDs). The double QDs conductance was measured as a function of the induced charge on each dot to demonstrate the evolution of the charging diagram with increasing interdot electron tunneling. In addition, we have measured the DC transport characteristics of the coupled QDs under microwave irradiation. Low temperature transport measurement results of the device will be discussed.</t>
        </is>
      </c>
      <c r="G3954" s="7" t="n"/>
      <c r="H3954" s="7" t="n"/>
      <c r="I3954" s="7" t="n"/>
      <c r="J3954" s="7" t="n"/>
      <c r="K3954" s="7" t="n"/>
      <c r="L3954" s="7" t="n"/>
      <c r="M3954" s="7" t="inlineStr">
        <is>
          <t>https://www.phy.ncu.edu.tw/news/colloquium20131029-exploring-the-nanoscale-phenomena-by-electron-tomography-and-transport-measuremen/</t>
        </is>
      </c>
      <c r="N3954" s="7" t="inlineStr">
        <is>
          <t>黃寶輝</t>
        </is>
      </c>
    </row>
    <row r="3955" ht="409.6" customHeight="1">
      <c r="A3955" s="7">
        <f>TRUE()</f>
        <v/>
      </c>
      <c r="B3955" s="7" t="inlineStr">
        <is>
          <t>其他</t>
        </is>
      </c>
      <c r="C3955" s="7" t="n"/>
      <c r="D3955" s="14" t="n">
        <v>41562</v>
      </c>
      <c r="E3955" s="7" t="inlineStr">
        <is>
          <t>Colloquium20131022-Formation of Magic-number C60-clusters on a Surface Mediated by Atomic Scale Moir</t>
        </is>
      </c>
      <c r="F3955" s="9" t="inlineStr">
        <is>
          <t>Colloquium
Department of Physics, NCU
Formation of Magic-number C60-clusters on a Surface Mediated by Atomic Scale Moire Magnifiers
Speaker
王玉麟博士（Dr. Yuh-Lin Wang）
中研院原分所（IAMS, Academia Sinica）
Date 2013.10.22(Tue)
Time 14:00
Place S4-625
「歡迎大學部同學參加，可獲得中大護照認證2小時」
The ability to create an ensemble of
nanostructures with specific size, shape, and arrangement on particular positions in space is one the most fundamentally important issues in the exploration nanoscience and realization nanotechnology. Since the discovery of Ga surface magic-number clusters (SMC), i. e. clusters exhibiting enhanced stability at certain sizes on a particular surface, on Si(111)-7x7 surface in 1998[1], there have been considerable efforts to further exploit the concept of SMC formation for the creation of monodispersed nanostructures on a single crystal surface[2-8].
Recently, we discovered the self-assembly of C60 molecules into islands with unusual shapes and preferred sizes on an Au-In-covered Si(111) surface. Specifically, 19-mer islands prefer a non-compact boomerang shape while hexagonal 37-mer islands exhibit extraordinarily enhanced stability and abundance. The novel self-assembly process is mediated by the moire interference between an island with its underlying lattice, which essentially maps out the adsorption-energy-landscape of a C60 on different positions of the surface with a lateral magnification factor and dictates the probability for a C60 to attach to the island’s peripheral subsequently. Our discovery points to a new paradigm of exploiting the moire interference to dynamically assist the self-assembly of particles and provides an unexplored tactic of engineering atomic scale moire-magnifier to facilitate the growth of monodispersed mesoscopic structures[9].
Reference:
[1] M. Y. Lai and Y. L. Wang, Phys. Rev. Lett. 81, 164(1998).
[2] Y. L. Wang and M. Y. Lai, J. Phys.: Condens. Matter 13, R589 (2001).
[3] M. Y. Lai and Y. L. Wang, Phys. Rev. B 64, 241404(R) (2001).
[4] V. G. Kotlyar et al., Phys. Rev. B 66, 165401 (2002).
[5] J. L. Li et al., Phys. Rev. Lett. 88, 066101 (2002).
[6] H. H. Chang, et al., Phys. Rev. Lett. 92, 066103 (2004).
[7] Y. L. Wang et al., Internation. Rev. Phys. Chem. 27, 317 (2008).
[8] M. Y. Lai, et al., Phys. Rev. Lett. 106, 166101 (2011).
[9] D. V. Gruznev, A.V. Matetskiy, L.V. Bondarenko, O.A. Utas, A.V. Zotov, A.A. Saranin, J.P. Chou, C.M. Wei, M.Y.Lai, and Y.L. Wang, Nat. Commun. 4, 1679 (2013).</t>
        </is>
      </c>
      <c r="G3955" s="7" t="n"/>
      <c r="H3955" s="7" t="n"/>
      <c r="I3955" s="7" t="n"/>
      <c r="J3955" s="7" t="n"/>
      <c r="K3955" s="7" t="n"/>
      <c r="L3955" s="7" t="n"/>
      <c r="M3955" s="7" t="inlineStr">
        <is>
          <t>https://www.phy.ncu.edu.tw/news/colloquium20131022-formation-of-magic-number-c60-clusters-on-a-surface-mediated-by-atomic-scale-moir/</t>
        </is>
      </c>
      <c r="N3955" s="7" t="inlineStr">
        <is>
          <t>黃寶輝</t>
        </is>
      </c>
    </row>
    <row r="3956" ht="261" customHeight="1">
      <c r="A3956" s="7">
        <f>TRUE()</f>
        <v/>
      </c>
      <c r="B3956" s="7" t="inlineStr">
        <is>
          <t>計畫</t>
        </is>
      </c>
      <c r="C3956" s="7" t="n"/>
      <c r="D3956" s="14" t="n">
        <v>41562</v>
      </c>
      <c r="E3956" s="7" t="inlineStr">
        <is>
          <t>邁向頂尖大學計畫102-2新聘專案教師研究人員申請公告</t>
        </is>
      </c>
      <c r="F3956" s="9" t="inlineStr">
        <is>
          <t>邁向頂尖大學計畫
102-2新聘專案教師研究人員申請公告
專案教研人員分為『專案教師』及『專案研究人員』，其等級為：
1、專案教師：專案教授、副教授、助理教授及講師。
2、專案研究人員：專案研究員、副研究員、助理研究員。（本次不含博士後研究員，之後將另行公告）
聘期：103.02.01起
有意申請者請備妥
1.附件『專案教師申請書(10205版).doc』或『專案研究人員申請書(10205版).doc』
2.學位證書影本及服務經歷證明文件。
3.著作審查相關文件（建議外審委員名單、送審專門著作一覽表（如附件）、代表作合著人證明（如附件）、送審著作全文電子檔）
4.公開甄選之資料
紙本一份＆電子檔(請email至HSUcorona@gmail.com)
於7/26（五）前送系辦許小姐申請
經研發處審核通過後需完成三級教評會評審程序，方可聘任。
謝謝
下載相關檔案
下載相關檔案
下載相關檔案</t>
        </is>
      </c>
      <c r="G3956" s="7" t="inlineStr">
        <is>
          <t>下載相關檔案</t>
        </is>
      </c>
      <c r="H3956" s="7" t="inlineStr">
        <is>
          <t>http://phy.ncu.edu.tw/layout/news/fetch.php?pk=1556</t>
        </is>
      </c>
      <c r="I3956" s="7" t="inlineStr">
        <is>
          <t>下載相關檔案</t>
        </is>
      </c>
      <c r="J3956" s="7" t="inlineStr">
        <is>
          <t>http://phy.ncu.edu.tw/layout/news/fetch.php?pk=1557</t>
        </is>
      </c>
      <c r="K3956" s="7" t="inlineStr">
        <is>
          <t>下載相關檔案</t>
        </is>
      </c>
      <c r="L3956" s="7" t="inlineStr">
        <is>
          <t>http://phy.ncu.edu.tw/layout/news/fetch.php?pk=1558</t>
        </is>
      </c>
      <c r="M3956" s="7" t="inlineStr">
        <is>
          <t>https://www.phy.ncu.edu.tw/news/%e9%82%81%e5%90%91%e9%a0%82%e5%b0%96%e5%a4%a7%e5%ad%b8%e8%a8%88%e7%95%ab102-2%e6%96%b0%e8%81%98%e5%b0%88%e6%a1%88%e6%95%99%e5%b8%ab%e7%a0%94%e7%a9%b6%e4%ba%ba%e5%93%a1%e7%94%b3%e8%ab%8b%e5%85%ac/</t>
        </is>
      </c>
      <c r="N3956" s="7" t="inlineStr">
        <is>
          <t>黃寶輝</t>
        </is>
      </c>
    </row>
    <row r="3957" ht="309" customHeight="1">
      <c r="A3957" s="7">
        <f>TRUE()</f>
        <v/>
      </c>
      <c r="B3957" s="7" t="inlineStr">
        <is>
          <t>其他</t>
        </is>
      </c>
      <c r="C3957" s="7" t="n"/>
      <c r="D3957" s="14" t="n">
        <v>41561</v>
      </c>
      <c r="E3957" s="7" t="inlineStr">
        <is>
          <t>102(一)學分費及就貸不足繳費期間102.10.16~102.10.28</t>
        </is>
      </c>
      <c r="F3957" s="9" t="inlineStr">
        <is>
          <t>102(一)學分費及就貸不足繳費期間102.10.16~102.10.28
收費對象：
碩博士生(學號97~102之博士生除外)、大學延畢生、修教育學分者。
1、繳費期間為102年10月16日至102年10月28日。
繳費截止日:102年10月28日。
使用信用卡或超商繳費者，入帳需3~5個工作天，請提早授權或繳納，以免逾期。學分費之逾期後續問題請洽課務組。(03-4227151分機27120-27123,57122~57124)
2、紙本繳費單：碩一、碩二和班代領取，碩三以上＆博班和系辦領取。
網路列印繳費單時間自101年10月16日起。下載網址：
(1)本校學生可至學校首頁的 Portal入口，下載列印繳費單。
(2)第一銀行第e學雜費入口網 (可查詢繳費狀況及列印繳費收據)，網址 https://eschool.firstbank.com.tw
3、繳費方式有五:
(1) 臨櫃繳款-第一銀行全省分行 (第一商業銀行於每週二、四、五
上午9:30-12:00 會配合到校服務/行政大樓一樓)
(2) ATM轉帳繳費:轉入行庫代碼007(第一銀行)
(3) 語音信用卡繳費:02-2760-8818
(4) 網路信用卡繳費:https://www.27608818.com/tuipaymt/index.jsp
(5) 超商繳款：須自付手續費6元，四家超商繳費期限均為101.10.26
請同學多利用自動化設備繳款，繳費證明可於繳款3日後於Portal入口列印。
4、若對繳費單有任何疑問，請電洽出納組(分機57346)。
5、未繳交學分費者，依選課辦法第三條規定,依規定需繳交學分費者，
請於期限內繳交完畢，否則視同未完成選課手續，所修習需繳交學分費之課程，均予自動退選。請注意，以免權益受損。</t>
        </is>
      </c>
      <c r="G3957" s="7" t="n"/>
      <c r="H3957" s="7" t="n"/>
      <c r="I3957" s="7" t="n"/>
      <c r="J3957" s="7" t="n"/>
      <c r="K3957" s="7" t="n"/>
      <c r="L3957" s="7" t="n"/>
      <c r="M3957" s="7" t="inlineStr">
        <is>
          <t>https://www.phy.ncu.edu.tw/news/102%e4%b8%80%e5%ad%b8%e5%88%86%e8%b2%bb%e5%8f%8a%e5%b0%b1%e8%b2%b8%e4%b8%8d%e8%b6%b3%e7%b9%b3%e8%b2%bb%e6%9c%9f%e9%96%93102-10-16102-10-28/</t>
        </is>
      </c>
      <c r="N3957" s="7" t="inlineStr">
        <is>
          <t>黃寶輝</t>
        </is>
      </c>
    </row>
    <row r="3958" ht="222" customHeight="1">
      <c r="A3958" s="7">
        <f>TRUE()</f>
        <v/>
      </c>
      <c r="B3958" s="7" t="inlineStr">
        <is>
          <t>其他</t>
        </is>
      </c>
      <c r="C3958" s="7" t="n"/>
      <c r="D3958" s="14" t="n">
        <v>41558</v>
      </c>
      <c r="E3958" s="7" t="inlineStr">
        <is>
          <t>Colloquium20131015-用物理來解析地球深部的奧秘</t>
        </is>
      </c>
      <c r="F3958" s="9" t="inlineStr">
        <is>
          <t>Colloquium
Department of Physics, NCU
用物理來解析地球深部的奧秘
Speaker
譚諤 博士（Dr. Eh Tan）
Institute of Earth Science, Academia Sinica
Date 2013.10.15(Tue)
Time 14:00
Place S4-625
「歡迎大學部同學參加，可獲得中大護照認證2小時」
Abstract:
此演講中，我將介紹物理是如何被應用在對地球深部的觀測及模擬。地球深部（由地下100公里至地心之處）的高溫高壓條件，使得直接探索非常困難，地球物理學家必須仰賴許多『遠端遙測」技術方能觀測到地球內部的構造。近數十年來大量的地震、重力、磁力觀測資料累積，使得我們對地球的構造有了初步的瞭解。從這些觀測，地體動力學家開始建構數值模型嘗試解釋觀測到的構造是如何演化而來。地球的岩石在千萬年間緩慢地流體般的移動，造就了版塊運動、火山噴發、地磁反轉等等地表可見的現象。</t>
        </is>
      </c>
      <c r="G3958" s="7" t="n"/>
      <c r="H3958" s="7" t="n"/>
      <c r="I3958" s="7" t="n"/>
      <c r="J3958" s="7" t="n"/>
      <c r="K3958" s="7" t="n"/>
      <c r="L3958" s="7" t="n"/>
      <c r="M3958" s="7" t="inlineStr">
        <is>
          <t>https://www.phy.ncu.edu.tw/news/colloquium20131015-%e7%94%a8%e7%89%a9%e7%90%86%e4%be%86%e8%a7%a3%e6%9e%90%e5%9c%b0%e7%90%83%e6%b7%b1%e9%83%a8%e7%9a%84%e5%a5%a7%e7%a7%98/</t>
        </is>
      </c>
      <c r="N3958" s="7" t="inlineStr">
        <is>
          <t>黃寶輝</t>
        </is>
      </c>
    </row>
    <row r="3959">
      <c r="A3959" s="7">
        <f>TRUE()</f>
        <v/>
      </c>
      <c r="B3959" s="7" t="inlineStr">
        <is>
          <t>招生</t>
        </is>
      </c>
      <c r="C3959" s="7" t="n"/>
      <c r="D3959" s="14" t="n">
        <v>41556</v>
      </c>
      <c r="E3959" s="7" t="inlineStr">
        <is>
          <t>103學年度研究所甄試入學招生公告</t>
        </is>
      </c>
      <c r="F3959" s="7" t="inlineStr">
        <is>
          <t>http://pdc.adm.ncu.edu.tw/postM/post/adm/1020918_1.pdf</t>
        </is>
      </c>
      <c r="G3959" s="7" t="inlineStr">
        <is>
          <t>http://pdc.adm.ncu.edu.tw/postM/post/adm/1020918_1.pdf</t>
        </is>
      </c>
      <c r="H3959" s="7" t="inlineStr">
        <is>
          <t>http://pdc.adm.ncu.edu.tw/postM/post/adm/1020918_1.pdf</t>
        </is>
      </c>
      <c r="I3959" s="7" t="n"/>
      <c r="J3959" s="7" t="n"/>
      <c r="K3959" s="7" t="n"/>
      <c r="L3959" s="7" t="n"/>
      <c r="M3959" s="7" t="inlineStr">
        <is>
          <t>https://www.phy.ncu.edu.tw/news/103%e5%ad%b8%e5%b9%b4%e5%ba%a6%e7%a0%94%e7%a9%b6%e6%89%80%e7%94%84%e8%a9%a6%e5%85%a5%e5%ad%b8%e6%8b%9b%e7%94%9f%e5%85%ac%e5%91%8a/</t>
        </is>
      </c>
      <c r="N3959" s="7" t="inlineStr">
        <is>
          <t>黃寶輝</t>
        </is>
      </c>
    </row>
    <row r="3960">
      <c r="A3960" s="7">
        <f>TRUE()</f>
        <v/>
      </c>
      <c r="B3960" s="7" t="inlineStr">
        <is>
          <t>招生</t>
        </is>
      </c>
      <c r="C3960" s="7" t="n"/>
      <c r="D3960" s="14" t="n">
        <v>41556</v>
      </c>
      <c r="E3960" s="7" t="inlineStr">
        <is>
          <t>103學年度研究所甄試入學招生簡章</t>
        </is>
      </c>
      <c r="F3960" s="7" t="inlineStr">
        <is>
          <t>連結</t>
        </is>
      </c>
      <c r="G3960" s="7" t="inlineStr">
        <is>
          <t>連結</t>
        </is>
      </c>
      <c r="H3960" s="7" t="inlineStr">
        <is>
          <t>http://pdc.adm.ncu.edu.tw/Admission/%E5%90%84%E9%A0%85%E6%8B%9B%E7%94%9F/%E7%A2%A9%E5%A3%AB%E7%8F%AD%E7%94%84%E8%A9%A6/103/index.htm</t>
        </is>
      </c>
      <c r="I3960" s="7" t="n"/>
      <c r="J3960" s="7" t="n"/>
      <c r="K3960" s="7" t="n"/>
      <c r="L3960" s="7" t="n"/>
      <c r="M3960" s="7" t="inlineStr">
        <is>
          <t>https://www.phy.ncu.edu.tw/news/103%e5%ad%b8%e5%b9%b4%e5%ba%a6%e7%a0%94%e7%a9%b6%e7%94%9f%e7%94%84%e8%a9%a6%e5%85%a5%e5%ad%b8%e6%8b%9b%e7%94%9f%e7%b0%a1%e7%ab%a0/</t>
        </is>
      </c>
      <c r="N3960" s="7" t="inlineStr">
        <is>
          <t>黃寶輝</t>
        </is>
      </c>
    </row>
    <row r="3961">
      <c r="A3961" s="7">
        <f>TRUE()</f>
        <v/>
      </c>
      <c r="B3961" s="7" t="inlineStr">
        <is>
          <t>招生</t>
        </is>
      </c>
      <c r="C3961" s="7" t="n"/>
      <c r="D3961" s="14" t="n">
        <v>41556</v>
      </c>
      <c r="E3961" s="7" t="inlineStr">
        <is>
          <t>研究所甄試用成績排名證明書</t>
        </is>
      </c>
      <c r="F3961" s="7" t="inlineStr">
        <is>
          <t>http://pdc.adm.ncu.edu.tw/postM/post/reg/1020924-1021.pdf</t>
        </is>
      </c>
      <c r="G3961" s="7" t="inlineStr">
        <is>
          <t>http://pdc.adm.ncu.edu.tw/postM/post/reg/1020924-1021.pdf</t>
        </is>
      </c>
      <c r="H3961" s="7" t="inlineStr">
        <is>
          <t>http://pdc.adm.ncu.edu.tw/postM/post/reg/1020924-1021.pdf</t>
        </is>
      </c>
      <c r="I3961" s="7" t="n"/>
      <c r="J3961" s="7" t="n"/>
      <c r="K3961" s="7" t="n"/>
      <c r="L3961" s="7" t="n"/>
      <c r="M3961" s="7" t="inlineStr">
        <is>
          <t>https://www.phy.ncu.edu.tw/news/%e7%a0%94%e7%a9%b6%e6%89%80%e7%94%84%e8%a9%a6%e7%94%a8%e6%88%90%e7%b8%be%e6%8e%92%e5%90%8d%e8%ad%89%e6%98%8e%e6%9b%b8-2/</t>
        </is>
      </c>
      <c r="N3961" s="7" t="inlineStr">
        <is>
          <t>黃寶輝</t>
        </is>
      </c>
    </row>
    <row r="3962" ht="131" customHeight="1">
      <c r="A3962" s="7">
        <f>TRUE()</f>
        <v/>
      </c>
      <c r="B3962" s="7" t="inlineStr">
        <is>
          <t>其他</t>
        </is>
      </c>
      <c r="C3962" s="7" t="n"/>
      <c r="D3962" s="14" t="n">
        <v>41556</v>
      </c>
      <c r="E3962" s="7" t="inlineStr">
        <is>
          <t>受理報名～2013粵台大學生科技文化交流活動報名表9/30前</t>
        </is>
      </c>
      <c r="F3962" s="9" t="inlineStr">
        <is>
          <t>2013粵台大學生科技文化交流活動報名表
活動時間：11/20（三）~11/24（日）
地點：大陸廣州
報名截止日及繳交資料：於9/30（一）前E-mail回覆系辦劉小姐(ncu5300@ncu.edu.tw)附檔報名表資訊，並繳交家長同意書（需家長簽名）。
參加對象：大三～大四學生共計4人
補助：本系補助機票費；生活費由邀請單位支付
PS：報名人數如超過4人，由系上決定參加人選，再另行通知。
http://phy.ncu.edu.tw/layout/news/fetch.php?pk=1581
http://phy.ncu.edu.tw/layout/news/fetch.php?pk=1582</t>
        </is>
      </c>
      <c r="G3962" s="7" t="inlineStr">
        <is>
          <t>http://phy.ncu.edu.tw/layout/news/fetch.php?pk=1581</t>
        </is>
      </c>
      <c r="H3962" s="7" t="inlineStr">
        <is>
          <t>http://phy.ncu.edu.tw/layout/news/fetch.php?pk=1581</t>
        </is>
      </c>
      <c r="I3962" s="7" t="inlineStr">
        <is>
          <t>http://phy.ncu.edu.tw/layout/news/fetch.php?pk=1582</t>
        </is>
      </c>
      <c r="J3962" s="7" t="inlineStr">
        <is>
          <t>http://phy.ncu.edu.tw/layout/news/fetch.php?pk=1582</t>
        </is>
      </c>
      <c r="K3962" s="7" t="n"/>
      <c r="L3962" s="7" t="n"/>
      <c r="M3962" s="7" t="inlineStr">
        <is>
          <t>https://www.phy.ncu.edu.tw/news/%e5%8f%97%e7%90%86%e5%a0%b1%e5%90%8d%ef%bd%9e2013%e7%b2%b5%e5%8f%b0%e5%a4%a7%e5%ad%b8%e7%94%9f%e7%a7%91%e6%8a%80%e6%96%87%e5%8c%96%e4%ba%a4%e6%b5%81%e6%b4%bb%e5%8b%95%e5%a0%b1%e5%90%8d%e8%a1%a8930/</t>
        </is>
      </c>
      <c r="N3962" s="7" t="inlineStr">
        <is>
          <t>黃寶輝</t>
        </is>
      </c>
    </row>
    <row r="3963">
      <c r="A3963" s="7">
        <f>TRUE()</f>
        <v/>
      </c>
      <c r="B3963" s="7" t="inlineStr">
        <is>
          <t>其他</t>
        </is>
      </c>
      <c r="C3963" s="7" t="n"/>
      <c r="D3963" s="14" t="n">
        <v>41556</v>
      </c>
      <c r="E3963" s="7" t="inlineStr">
        <is>
          <t>102學年度弱勢助學計畫補助金(年收入70萬元以下)申請公告</t>
        </is>
      </c>
      <c r="F3963" s="7" t="inlineStr">
        <is>
          <t>http://www.ncu.edu.tw/ch/admin/3765</t>
        </is>
      </c>
      <c r="G3963" s="7" t="inlineStr">
        <is>
          <t>http://www.ncu.edu.tw/ch/admin/3765</t>
        </is>
      </c>
      <c r="H3963" s="7" t="inlineStr">
        <is>
          <t>http://www.ncu.edu.tw/ch/admin/3765</t>
        </is>
      </c>
      <c r="I3963" s="7" t="n"/>
      <c r="J3963" s="7" t="n"/>
      <c r="K3963" s="7" t="n"/>
      <c r="L3963" s="7" t="n"/>
      <c r="M3963" s="7" t="inlineStr">
        <is>
          <t>https://www.phy.ncu.edu.tw/news/102%e5%ad%b8%e5%b9%b4%e5%ba%a6%e5%bc%b1%e5%8b%a2%e5%8a%a9%e5%ad%b8%e8%a8%88%e7%95%ab%e8%a3%9c%e5%8a%a9%e9%87%91%e5%b9%b4%e6%94%b6%e5%85%a570%e8%90%ac%e5%85%83%e4%bb%a5%e4%b8%8b%e7%94%b3%e8%ab%8b/</t>
        </is>
      </c>
      <c r="N3963" s="7" t="inlineStr">
        <is>
          <t>黃寶輝</t>
        </is>
      </c>
    </row>
    <row r="3964">
      <c r="A3964" s="7">
        <f>TRUE()</f>
        <v/>
      </c>
      <c r="B3964" s="7" t="inlineStr">
        <is>
          <t>其他</t>
        </is>
      </c>
      <c r="C3964" s="7" t="n"/>
      <c r="D3964" s="14" t="n">
        <v>41556</v>
      </c>
      <c r="E3964" s="7" t="inlineStr">
        <is>
          <t>102-1物理系博碩士班學位口試注意事項</t>
        </is>
      </c>
      <c r="F3964" s="7" t="inlineStr">
        <is>
          <t>http://phy.ncu.edu.tw/layout/news/fetch.php?pk=1580</t>
        </is>
      </c>
      <c r="G3964" s="7" t="inlineStr">
        <is>
          <t>http://phy.ncu.edu.tw/layout/news/fetch.php?pk=1580</t>
        </is>
      </c>
      <c r="H3964" s="7" t="inlineStr">
        <is>
          <t>http://phy.ncu.edu.tw/layout/news/fetch.php?pk=1580</t>
        </is>
      </c>
      <c r="I3964" s="7" t="n"/>
      <c r="J3964" s="7" t="n"/>
      <c r="K3964" s="7" t="n"/>
      <c r="L3964" s="7" t="n"/>
      <c r="M3964" s="7" t="inlineStr">
        <is>
          <t>https://www.phy.ncu.edu.tw/news/102-1%e7%89%a9%e7%90%86%e7%b3%bb%e5%8d%9a%e7%a2%a9%e5%a3%ab%e7%8f%ad%e5%ad%b8%e4%bd%8d%e5%8f%a3%e8%a9%a6%e6%b3%a8%e6%84%8f%e4%ba%8b%e9%a0%85/</t>
        </is>
      </c>
      <c r="N3964" s="7" t="inlineStr">
        <is>
          <t>黃寶輝</t>
        </is>
      </c>
    </row>
    <row r="3965">
      <c r="A3965" s="7">
        <f>TRUE()</f>
        <v/>
      </c>
      <c r="B3965" s="7" t="inlineStr">
        <is>
          <t>其他</t>
        </is>
      </c>
      <c r="C3965" s="7" t="n"/>
      <c r="D3965" s="14" t="n">
        <v>41556</v>
      </c>
      <c r="E3965" s="7" t="inlineStr">
        <is>
          <t>「2013 NCU Chinese and English Proficiency Test for New Graduate Students 」</t>
        </is>
      </c>
      <c r="F3965" s="7" t="inlineStr">
        <is>
          <t>http://pdc.adm.ncu.edu.tw/postM/post/adm/102091202en.pdf</t>
        </is>
      </c>
      <c r="G3965" s="7" t="inlineStr">
        <is>
          <t>http://pdc.adm.ncu.edu.tw/postM/post/adm/102091202en.pdf</t>
        </is>
      </c>
      <c r="H3965" s="7" t="inlineStr">
        <is>
          <t>http://pdc.adm.ncu.edu.tw/postM/post/adm/102091202en.pdf</t>
        </is>
      </c>
      <c r="I3965" s="7" t="n"/>
      <c r="J3965" s="7" t="n"/>
      <c r="K3965" s="7" t="n"/>
      <c r="L3965" s="7" t="n"/>
      <c r="M3965" s="7" t="inlineStr">
        <is>
          <t>https://www.phy.ncu.edu.tw/news/%e3%80%8c2013-ncu-chinese-and-english-proficiency-test-for-new-graduate-students-%e3%80%8d/</t>
        </is>
      </c>
      <c r="N3965" s="7" t="inlineStr">
        <is>
          <t>黃寶輝</t>
        </is>
      </c>
    </row>
    <row r="3966">
      <c r="A3966" s="7">
        <f>TRUE()</f>
        <v/>
      </c>
      <c r="B3966" s="7" t="inlineStr">
        <is>
          <t>其他</t>
        </is>
      </c>
      <c r="C3966" s="7" t="n"/>
      <c r="D3966" s="14" t="n">
        <v>41556</v>
      </c>
      <c r="E3966" s="7" t="inlineStr">
        <is>
          <t>「102學年度碩一新生國文、英文能力鑑定考試」考試日程</t>
        </is>
      </c>
      <c r="F3966" s="7" t="inlineStr">
        <is>
          <t>http://pdc.adm.ncu.edu.tw/postM/post/adm/102091201.pdf</t>
        </is>
      </c>
      <c r="G3966" s="7" t="inlineStr">
        <is>
          <t>http://pdc.adm.ncu.edu.tw/postM/post/adm/102091201.pdf</t>
        </is>
      </c>
      <c r="H3966" s="7" t="inlineStr">
        <is>
          <t>http://pdc.adm.ncu.edu.tw/postM/post/adm/102091201.pdf</t>
        </is>
      </c>
      <c r="I3966" s="7" t="n"/>
      <c r="J3966" s="7" t="n"/>
      <c r="K3966" s="7" t="n"/>
      <c r="L3966" s="7" t="n"/>
      <c r="M3966" s="7" t="inlineStr">
        <is>
          <t>https://www.phy.ncu.edu.tw/news/%e3%80%8c102%e5%ad%b8%e5%b9%b4%e5%ba%a6%e7%a2%a9%e4%b8%80%e6%96%b0%e7%94%9f%e5%9c%8b%e6%96%87%e3%80%81%e8%8b%b1%e6%96%87%e8%83%bd%e5%8a%9b%e9%91%91%e5%ae%9a%e8%80%83%e8%a9%a6%e3%80%8d%e8%80%83/</t>
        </is>
      </c>
      <c r="N3966" s="7" t="inlineStr">
        <is>
          <t>黃寶輝</t>
        </is>
      </c>
    </row>
    <row r="3967" ht="79" customHeight="1">
      <c r="A3967" s="7">
        <f>TRUE()</f>
        <v/>
      </c>
      <c r="B3967" s="7" t="inlineStr">
        <is>
          <t>其他</t>
        </is>
      </c>
      <c r="C3967" s="7" t="n"/>
      <c r="D3967" s="14" t="n">
        <v>41556</v>
      </c>
      <c r="E3967" s="7" t="inlineStr">
        <is>
          <t>102-1普通物理課後輔導時間</t>
        </is>
      </c>
      <c r="F3967" s="9" t="inlineStr">
        <is>
          <t>102-1普通物理課後輔導時間
期中10/28-11/14 ＆ 期末12/29-01/16
地點：圖書館602研討室
時間：每週日至週四18:00-22:00
中央大學教務處教學發展中心‧物理系
http://phy.ncu.edu.tw/layout/news/fetch.php?pk=1583</t>
        </is>
      </c>
      <c r="G3967" s="7" t="inlineStr">
        <is>
          <t>http://phy.ncu.edu.tw/layout/news/fetch.php?pk=1583</t>
        </is>
      </c>
      <c r="H3967" s="7" t="inlineStr">
        <is>
          <t>http://phy.ncu.edu.tw/layout/news/fetch.php?pk=1583</t>
        </is>
      </c>
      <c r="I3967" s="7" t="n"/>
      <c r="J3967" s="7" t="n"/>
      <c r="K3967" s="7" t="n"/>
      <c r="L3967" s="7" t="n"/>
      <c r="M3967" s="7" t="inlineStr">
        <is>
          <t>https://www.phy.ncu.edu.tw/news/102-1%e6%99%ae%e9%80%9a%e7%89%a9%e7%90%86%e8%aa%b2%e5%be%8c%e8%bc%94%e5%b0%8e%e6%99%82%e9%96%93/</t>
        </is>
      </c>
      <c r="N3967" s="7" t="inlineStr">
        <is>
          <t>黃寶輝</t>
        </is>
      </c>
    </row>
    <row r="3968">
      <c r="A3968" s="7">
        <f>TRUE()</f>
        <v/>
      </c>
      <c r="B3968" s="7" t="inlineStr">
        <is>
          <t>其他</t>
        </is>
      </c>
      <c r="C3968" s="7" t="n"/>
      <c r="D3968" s="14" t="n">
        <v>41556</v>
      </c>
      <c r="E3968" s="7" t="inlineStr">
        <is>
          <t>「102學年度碩一新生國文、英文能力鑑定考試」應考須知</t>
        </is>
      </c>
      <c r="F3968" s="7" t="inlineStr">
        <is>
          <t>http://pdc.adm.ncu.edu.tw/postM/post/adm/1021002_.pdf</t>
        </is>
      </c>
      <c r="G3968" s="7" t="inlineStr">
        <is>
          <t>http://pdc.adm.ncu.edu.tw/postM/post/adm/1021002_.pdf</t>
        </is>
      </c>
      <c r="H3968" s="7" t="inlineStr">
        <is>
          <t>http://pdc.adm.ncu.edu.tw/postM/post/adm/1021002_.pdf</t>
        </is>
      </c>
      <c r="I3968" s="7" t="n"/>
      <c r="J3968" s="7" t="n"/>
      <c r="K3968" s="7" t="n"/>
      <c r="L3968" s="7" t="n"/>
      <c r="M3968" s="7" t="inlineStr">
        <is>
          <t>https://www.phy.ncu.edu.tw/news/%e3%80%8c102%e5%ad%b8%e5%b9%b4%e5%ba%a6%e7%a2%a9%e4%b8%80%e6%96%b0%e7%94%9f%e5%9c%8b%e6%96%87%e3%80%81%e8%8b%b1%e6%96%87%e8%83%bd%e5%8a%9b%e9%91%91%e5%ae%9a%e8%80%83%e8%a9%a6%e3%80%8d%e6%87%89/</t>
        </is>
      </c>
      <c r="N3968" s="7" t="inlineStr">
        <is>
          <t>黃寶輝</t>
        </is>
      </c>
    </row>
    <row r="3969" ht="105" customHeight="1">
      <c r="A3969" s="7">
        <f>TRUE()</f>
        <v/>
      </c>
      <c r="B3969" s="7" t="inlineStr">
        <is>
          <t>其他</t>
        </is>
      </c>
      <c r="C3969" s="7" t="n"/>
      <c r="D3969" s="14" t="n">
        <v>41556</v>
      </c>
      <c r="E3969" s="7" t="inlineStr">
        <is>
          <t>物理系必修課程課後輔導</t>
        </is>
      </c>
      <c r="F3969" s="9" t="inlineStr">
        <is>
          <t>102學年度第一學期
物理系必修課程課後輔導
『必修課程課後輔導』為本系安排研究生課程助教協助同學問題解答。歡迎同學踴躍參加～
地點：七樓717讀書室
時間：19：00-21：00
值班時間詳附件
http://phy.ncu.edu.tw/layout/news/fetch.php?pk=1588</t>
        </is>
      </c>
      <c r="G3969" s="7" t="inlineStr">
        <is>
          <t>http://phy.ncu.edu.tw/layout/news/fetch.php?pk=1588</t>
        </is>
      </c>
      <c r="H3969" s="7" t="inlineStr">
        <is>
          <t>http://phy.ncu.edu.tw/layout/news/fetch.php?pk=1588</t>
        </is>
      </c>
      <c r="I3969" s="7" t="n"/>
      <c r="J3969" s="7" t="n"/>
      <c r="K3969" s="7" t="n"/>
      <c r="L3969" s="7" t="n"/>
      <c r="M3969" s="7" t="inlineStr">
        <is>
          <t>https://www.phy.ncu.edu.tw/news/%e7%89%a9%e7%90%86%e7%b3%bb%e5%bf%85%e4%bf%ae%e8%aa%b2%e7%a8%8b%e8%aa%b2%e5%be%8c%e8%bc%94%e5%b0%8e/</t>
        </is>
      </c>
      <c r="N3969" s="7" t="inlineStr">
        <is>
          <t>黃寶輝</t>
        </is>
      </c>
    </row>
    <row r="3970">
      <c r="A3970" s="7">
        <f>TRUE()</f>
        <v/>
      </c>
      <c r="B3970" s="7" t="inlineStr">
        <is>
          <t>其他</t>
        </is>
      </c>
      <c r="C3970" s="7" t="n"/>
      <c r="D3970" s="14" t="n">
        <v>41556</v>
      </c>
      <c r="E3970" s="7" t="inlineStr">
        <is>
          <t>102 學年度第 1 學期頒發學位證書相關注意事項</t>
        </is>
      </c>
      <c r="F3970" s="7" t="inlineStr">
        <is>
          <t>http://pdc.adm.ncu.edu.tw/postM/post/reg/10211102140-1.pdf</t>
        </is>
      </c>
      <c r="G3970" s="7" t="inlineStr">
        <is>
          <t>http://pdc.adm.ncu.edu.tw/postM/post/reg/10211102140</t>
        </is>
      </c>
      <c r="H3970" s="7" t="inlineStr">
        <is>
          <t>http://pdc.adm.ncu.edu.tw/postM/post/reg/10211102140</t>
        </is>
      </c>
      <c r="I3970" s="7" t="n"/>
      <c r="J3970" s="7" t="n"/>
      <c r="K3970" s="7" t="n"/>
      <c r="L3970" s="7" t="n"/>
      <c r="M3970" s="7" t="inlineStr">
        <is>
          <t>https://www.phy.ncu.edu.tw/news/102-%e5%ad%b8%e5%b9%b4%e5%ba%a6%e7%ac%ac-1-%e5%ad%b8%e6%9c%9f%e9%a0%92%e7%99%bc%e5%ad%b8%e4%bd%8d%e8%ad%89%e6%9b%b8%e7%9b%b8%e9%97%9c%e6%b3%a8%e6%84%8f%e4%ba%8b%e9%a0%85/</t>
        </is>
      </c>
      <c r="N3970" s="7" t="inlineStr">
        <is>
          <t>黃寶輝</t>
        </is>
      </c>
    </row>
    <row r="3971" ht="66" customHeight="1">
      <c r="A3971" s="7">
        <f>TRUE()</f>
        <v/>
      </c>
      <c r="B3971" s="7" t="inlineStr">
        <is>
          <t>其他</t>
        </is>
      </c>
      <c r="C3971" s="7" t="n"/>
      <c r="D3971" s="14" t="n">
        <v>41556</v>
      </c>
      <c r="E3971" s="7" t="inlineStr">
        <is>
          <t>物理系七樓717讀書室 儲物櫃清理公告</t>
        </is>
      </c>
      <c r="F3971" s="9" t="inlineStr">
        <is>
          <t>物理系七樓717讀書室
儲物櫃清理公告
儲物櫃將於10/25（五）下午進行清理與清潔，如該櫃子為您所固定使用不需清理者，請務必在儲物櫃門上的小紙條留下您的資料，未留下資料的儲物櫃內容物將一律清除，謝謝！</t>
        </is>
      </c>
      <c r="G3971" s="7" t="n"/>
      <c r="H3971" s="7" t="n"/>
      <c r="I3971" s="7" t="n"/>
      <c r="J3971" s="7" t="n"/>
      <c r="K3971" s="7" t="n"/>
      <c r="L3971" s="7" t="n"/>
      <c r="M3971" s="7" t="inlineStr">
        <is>
          <t>https://www.phy.ncu.edu.tw/news/%e7%89%a9%e7%90%86%e7%b3%bb%e4%b8%83%e6%a8%93717%e8%ae%80%e6%9b%b8%e5%ae%a4-%e5%84%b2%e7%89%a9%e6%ab%83%e6%b8%85%e7%90%86%e5%85%ac%e5%91%8a/</t>
        </is>
      </c>
      <c r="N3971" s="7" t="inlineStr">
        <is>
          <t>黃寶輝</t>
        </is>
      </c>
    </row>
    <row r="3972" ht="40" customHeight="1">
      <c r="A3972" s="7">
        <f>TRUE()</f>
        <v/>
      </c>
      <c r="B3972" s="7" t="inlineStr">
        <is>
          <t>其他</t>
        </is>
      </c>
      <c r="C3972" s="7" t="n"/>
      <c r="D3972" s="14" t="n">
        <v>41554</v>
      </c>
      <c r="E3972" s="7" t="inlineStr">
        <is>
          <t>健雄館全面禁煙</t>
        </is>
      </c>
      <c r="F3972" s="9" t="inlineStr">
        <is>
          <t>健雄館全面禁煙
本館舍無設置吸煙區，所有館舍空間（包含頂樓、陽台）為禁煙區！
http://phy.ncu.edu.tw/layout/news/fetch.php?pk=1589</t>
        </is>
      </c>
      <c r="G3972" s="7" t="inlineStr">
        <is>
          <t>http://phy.ncu.edu.tw/layout/news/fetch.php?pk=1589</t>
        </is>
      </c>
      <c r="H3972" s="7" t="inlineStr">
        <is>
          <t>http://phy.ncu.edu.tw/layout/news/fetch.php?pk=1589</t>
        </is>
      </c>
      <c r="I3972" s="7" t="n"/>
      <c r="J3972" s="7" t="n"/>
      <c r="K3972" s="7" t="n"/>
      <c r="L3972" s="7" t="n"/>
      <c r="M3972" s="7" t="inlineStr">
        <is>
          <t>https://www.phy.ncu.edu.tw/news/%e5%81%a5%e9%9b%84%e9%a4%a8%e5%85%a8%e9%9d%a2%e7%a6%81%e7%85%99/</t>
        </is>
      </c>
      <c r="N3972" s="7" t="inlineStr">
        <is>
          <t>黃寶輝</t>
        </is>
      </c>
    </row>
    <row r="3973" ht="40" customHeight="1">
      <c r="A3973" s="7">
        <f>TRUE()</f>
        <v/>
      </c>
      <c r="B3973" s="7" t="inlineStr">
        <is>
          <t>其他</t>
        </is>
      </c>
      <c r="C3973" s="7" t="n"/>
      <c r="D3973" s="14" t="n">
        <v>41554</v>
      </c>
      <c r="E3973" s="7" t="inlineStr">
        <is>
          <t>失物招領(102.10.07)</t>
        </is>
      </c>
      <c r="F3973" s="9" t="inlineStr">
        <is>
          <t>失物招領(102.10.07)
有遺失附件物品者，請儘速至物理系辦認領，未領取物品將於10.25清除。
http://phy.ncu.edu.tw/layout/news/fetch.php?pk=1590</t>
        </is>
      </c>
      <c r="G3973" s="7" t="inlineStr">
        <is>
          <t>http://phy.ncu.edu.tw/layout/news/fetch.php?pk=1590</t>
        </is>
      </c>
      <c r="H3973" s="7" t="inlineStr">
        <is>
          <t>http://phy.ncu.edu.tw/layout/news/fetch.php?pk=1590</t>
        </is>
      </c>
      <c r="I3973" s="7" t="n"/>
      <c r="J3973" s="7" t="n"/>
      <c r="K3973" s="7" t="n"/>
      <c r="L3973" s="7" t="n"/>
      <c r="M3973" s="7" t="inlineStr">
        <is>
          <t>https://www.phy.ncu.edu.tw/news/%e5%a4%b1%e7%89%a9%e6%8b%9b%e9%a0%98102-10-07/</t>
        </is>
      </c>
      <c r="N3973" s="7" t="inlineStr">
        <is>
          <t>黃寶輝</t>
        </is>
      </c>
    </row>
    <row r="3974" ht="345" customHeight="1">
      <c r="A3974" s="7">
        <f>TRUE()</f>
        <v/>
      </c>
      <c r="B3974" s="7" t="inlineStr">
        <is>
          <t>其他</t>
        </is>
      </c>
      <c r="C3974" s="7" t="n"/>
      <c r="D3974" s="14" t="n">
        <v>41550</v>
      </c>
      <c r="E3974" s="7" t="inlineStr">
        <is>
          <t>Colloquium20131008-Watching Neural Stem Cells in Action: An Optical Approach to Understand the Roles</t>
        </is>
      </c>
      <c r="F3974" s="9" t="inlineStr">
        <is>
          <t>Colloquium
Department of Physics, NCU
Watching Neural Stem Cells in Action: An Optical Approach to Understand the Roles of Molecular Motors in Neuronal Migration and Brain Development
Speaker
蔡金吾教授
Prof. Jin-Wu Tsai
Institute of Brain Science (IBS), Biophotonics and Molecular Imaging Research Center (BMIRC), Brain Research Center (BRC), NYMU
Date 2013.10.8(Tue)
Time 14:00
Place S4-625
「歡迎大學部同學參加，可獲得中大護照認證2小時」
With the development of stem cell technologies, stem cells, which can regenerate and differentiate into many different cell types, have great potential for treating diseases by repairing and/or affecting homeostasis of the damaged tissue. In order to understand the mysterious properties of neural stem cells during brain development, we utilized interdisciplinary approaches, including time-lapse fluorescent microscopy in combination with novel cell culture systems and molecular biology to monitor the behaviors of these cells in live brain tissue. We showed that molecular motors (dynein, kinesin, and myosin) play very important roles on the morphogenesis, migration, cell renewal, and differentiation of neural stem cells. Defects in these processes cause brain severe developmental disorders, such as lissencephaly (smooth brain). We further used advanced in vivo two-photon microscopy to image the dynamics of dendritc spines, a hallmark of synaptic plasticity, in live animals during development. These approaches can be expanded to elucidate the mechanism of normal brain development and shed light on how various genes cause many other neural developmental disorders.</t>
        </is>
      </c>
      <c r="G3974" s="7" t="n"/>
      <c r="H3974" s="7" t="n"/>
      <c r="I3974" s="7" t="n"/>
      <c r="J3974" s="7" t="n"/>
      <c r="K3974" s="7" t="n"/>
      <c r="L3974" s="7" t="n"/>
      <c r="M3974" s="7" t="inlineStr">
        <is>
          <t>https://www.phy.ncu.edu.tw/news/colloquium20131008-watching-neural-stem-cells-in-action-an-optical-approach-to-understand-the-roles/</t>
        </is>
      </c>
      <c r="N3974" s="7" t="inlineStr">
        <is>
          <t>黃寶輝</t>
        </is>
      </c>
    </row>
    <row r="3975" ht="118" customHeight="1">
      <c r="A3975" s="7">
        <f>TRUE()</f>
        <v/>
      </c>
      <c r="B3975" s="7" t="inlineStr">
        <is>
          <t>其他</t>
        </is>
      </c>
      <c r="C3975" s="7" t="n"/>
      <c r="D3975" s="14" t="n">
        <v>41550</v>
      </c>
      <c r="E3975" s="7" t="inlineStr">
        <is>
          <t>102學年度入學之研究生(學號為102者)，須於線上修習學術研究倫理課程四小時。</t>
        </is>
      </c>
      <c r="F3975" s="9" t="inlineStr">
        <is>
          <t>國立中央大學學術研究倫理教育課程實施辦法
http://pdc.adm.ncu.edu.tw/rule/rule102/27.pdf
凡於102學年度入學之研究生(學號為102者，只看學號，不管是否休學晚入學、提前入學等情況)，均須於線上修習學術研究倫理課程四小時。
請於第一學期至本校首頁→在校生→教學資訊專區→學術研究倫理課程http://140.113.75.28/Ethics/Default.aspx，帳號為學號，密碼為學號後五碼，自行修習本課程。
修習本必修0學分課程之學生，須通過線上課程測驗達及格標準(標準為80分)，未通過者，須於申請學位口試前補修完成，未完成本課程，不得申請學位口試。</t>
        </is>
      </c>
      <c r="G3975" s="7" t="inlineStr">
        <is>
          <t>http://pdc.adm.ncu.edu.tw/rule/rule102/27.pdf</t>
        </is>
      </c>
      <c r="H3975" s="7" t="inlineStr">
        <is>
          <t>http://pdc.adm.ncu.edu.tw/rule/rule102/27.pdf</t>
        </is>
      </c>
      <c r="I3975" s="7" t="inlineStr">
        <is>
          <t>http://140.113.75.28/Ethics/Default.aspx</t>
        </is>
      </c>
      <c r="J3975" s="7" t="inlineStr">
        <is>
          <t>http://140.113.75.28/Ethics/Default.aspx</t>
        </is>
      </c>
      <c r="K3975" s="7" t="n"/>
      <c r="L3975" s="7" t="n"/>
      <c r="M3975" s="7" t="inlineStr">
        <is>
          <t>https://www.phy.ncu.edu.tw/news/102%e5%ad%b8%e5%b9%b4%e5%ba%a6%e5%85%a5%e5%ad%b8%e4%b9%8b%e7%a0%94%e7%a9%b6%e7%94%9f%e5%ad%b8%e8%99%9f%e7%82%ba102%e8%80%85%ef%bc%8c%e9%a0%88%e6%96%bc%e7%b7%9a%e4%b8%8a%e4%bf%ae%e7%bf%92%e5%ad%b8/</t>
        </is>
      </c>
      <c r="N3975" s="7" t="inlineStr">
        <is>
          <t>黃寶輝</t>
        </is>
      </c>
    </row>
    <row r="3976" ht="92" customHeight="1">
      <c r="A3976" s="7">
        <f>TRUE()</f>
        <v/>
      </c>
      <c r="B3976" s="7" t="inlineStr">
        <is>
          <t>其他</t>
        </is>
      </c>
      <c r="C3976" s="7" t="n"/>
      <c r="D3976" s="14" t="n">
        <v>41550</v>
      </c>
      <c r="E3976" s="7" t="inlineStr">
        <is>
          <t>物理系館網管招生中</t>
        </is>
      </c>
      <c r="F3976" s="9" t="inlineStr">
        <is>
          <t>物理系館網管招生中
對象：大一新生(物理系為主)
地點：科四七樓網管室(S4-719)
薪資：109元/時
工作內容：伺服器與網路系統維護
歡迎想打工又想學習電腦網路相關知識的人加入！我們將於10/14後開設訓練課程，欲加入者請洽網管室或出席網管會議(每個星期二中午12點至1點於S4-719)！</t>
        </is>
      </c>
      <c r="G3976" s="7" t="n"/>
      <c r="H3976" s="7" t="n"/>
      <c r="I3976" s="7" t="n"/>
      <c r="J3976" s="7" t="n"/>
      <c r="K3976" s="7" t="n"/>
      <c r="L3976" s="7" t="n"/>
      <c r="M3976" s="7" t="inlineStr">
        <is>
          <t>https://www.phy.ncu.edu.tw/news/%e7%89%a9%e7%90%86%e7%b3%bb%e9%a4%a8%e7%b6%b2%e7%ae%a1%e6%8b%9b%e7%94%9f%e4%b8%ad/</t>
        </is>
      </c>
      <c r="N3976" s="7" t="inlineStr">
        <is>
          <t>黃寶輝</t>
        </is>
      </c>
    </row>
    <row r="3977" ht="105" customHeight="1">
      <c r="A3977" s="7">
        <f>TRUE()</f>
        <v/>
      </c>
      <c r="B3977" s="7" t="inlineStr">
        <is>
          <t>其他</t>
        </is>
      </c>
      <c r="C3977" s="7" t="n"/>
      <c r="D3977" s="14" t="n">
        <v>41549</v>
      </c>
      <c r="E3977" s="7" t="inlineStr">
        <is>
          <t>研究生選課記錄表</t>
        </is>
      </c>
      <c r="F3977" s="9" t="inlineStr">
        <is>
          <t>研究生請儘速領取『選課記錄表』，確認正確無誤後，經指導教授簽名，於10/3(四)下午五點前繳回。
碩一：
請找班代簡曉湄（科四館403室）領取，並由班代收齊回條繳回系辦。
碩二：
請找班代羅瑋龍（科四館705室）領取，並由班代收齊回條繳回系辦。
碩三以上/博士班：10/2早上將陸續分發至各實驗室，回條請繳回系辦許小姐。（無實驗室者請來系辦領取）</t>
        </is>
      </c>
      <c r="G3977" s="7" t="n"/>
      <c r="H3977" s="7" t="n"/>
      <c r="I3977" s="7" t="n"/>
      <c r="J3977" s="7" t="n"/>
      <c r="K3977" s="7" t="n"/>
      <c r="L3977" s="7" t="n"/>
      <c r="M3977" s="7" t="inlineStr">
        <is>
          <t>https://www.phy.ncu.edu.tw/news/%e7%a0%94%e7%a9%b6%e7%94%9f%e9%81%b8%e8%aa%b2%e8%a8%98%e9%8c%84%e8%a1%a8/</t>
        </is>
      </c>
      <c r="N3977" s="7" t="inlineStr">
        <is>
          <t>黃寶輝</t>
        </is>
      </c>
    </row>
    <row r="3978" ht="131" customHeight="1">
      <c r="A3978" s="7">
        <f>TRUE()</f>
        <v/>
      </c>
      <c r="B3978" s="7" t="inlineStr">
        <is>
          <t>其他</t>
        </is>
      </c>
      <c r="C3978" s="7" t="n"/>
      <c r="D3978" s="14" t="n">
        <v>41548</v>
      </c>
      <c r="E3978" s="7" t="inlineStr">
        <is>
          <t>物理系空間清潔公告</t>
        </is>
      </c>
      <c r="F3978" s="9" t="inlineStr">
        <is>
          <t>時間：9/7（六）、9/8（日）
地點：健雄館1-7F男女廁所
時間：9/10（二）
健雄館
二樓：202、204、209
六樓：621、623、625、626、627（交誼廳）、629、629-1（系辦）
七樓：717（讀書室）、724、728
教學館：101、206教室
進行桌椅地板清洗、打蠟…等清潔作業，其間略有噪音與消毒水味，不便之處請多諒解。
教室與研討室部分，除有特殊事項已先與系辦登記借用空間外，一律暫停使用。</t>
        </is>
      </c>
      <c r="G3978" s="7" t="n"/>
      <c r="H3978" s="7" t="n"/>
      <c r="I3978" s="7" t="n"/>
      <c r="J3978" s="7" t="n"/>
      <c r="K3978" s="7" t="n"/>
      <c r="L3978" s="7" t="n"/>
      <c r="M3978" s="7" t="inlineStr">
        <is>
          <t>https://www.phy.ncu.edu.tw/news/%e7%89%a9%e7%90%86%e7%b3%bb%e7%a9%ba%e9%96%93%e6%b8%85%e6%bd%94%e5%85%ac%e5%91%8a/</t>
        </is>
      </c>
      <c r="N3978" s="7" t="inlineStr">
        <is>
          <t>黃寶輝</t>
        </is>
      </c>
    </row>
    <row r="3979" ht="79" customHeight="1">
      <c r="A3979" s="7">
        <f>TRUE()</f>
        <v/>
      </c>
      <c r="B3979" s="7" t="inlineStr">
        <is>
          <t>其他</t>
        </is>
      </c>
      <c r="C3979" s="7" t="n"/>
      <c r="D3979" s="14" t="n">
        <v>41544</v>
      </c>
      <c r="E3979" s="7" t="inlineStr">
        <is>
          <t>LabView2013版</t>
        </is>
      </c>
      <c r="F3979" s="9" t="inlineStr">
        <is>
          <t>系辦公室現有教學發展中心提供之LabView2013版
有需要者請來系辦借用光碟
此版本為中央大學專用之授權版本
授權對象為中央大學全體師生
謝謝
http://www.ncu.edu.tw/~ncu34845/</t>
        </is>
      </c>
      <c r="G3979" s="7" t="inlineStr">
        <is>
          <t>http://www.ncu.edu.tw/~ncu34845/</t>
        </is>
      </c>
      <c r="H3979" s="7" t="inlineStr">
        <is>
          <t>http://www.ncu.edu.tw/~ncu34845/</t>
        </is>
      </c>
      <c r="I3979" s="7" t="n"/>
      <c r="J3979" s="7" t="n"/>
      <c r="K3979" s="7" t="n"/>
      <c r="L3979" s="7" t="n"/>
      <c r="M3979" s="7" t="inlineStr">
        <is>
          <t>https://www.phy.ncu.edu.tw/news/labview2013%e7%89%88/</t>
        </is>
      </c>
      <c r="N3979" s="7" t="inlineStr">
        <is>
          <t>黃寶輝</t>
        </is>
      </c>
    </row>
    <row r="3980">
      <c r="A3980" s="7">
        <f>TRUE()</f>
        <v/>
      </c>
      <c r="B3980" s="7" t="inlineStr">
        <is>
          <t>招生</t>
        </is>
      </c>
      <c r="C3980" s="7" t="n"/>
      <c r="D3980" s="14" t="n">
        <v>41542</v>
      </c>
      <c r="E3980" s="7" t="inlineStr">
        <is>
          <t>研究所甄試用成績排名證明書</t>
        </is>
      </c>
      <c r="F3980" s="7" t="inlineStr">
        <is>
          <t>連結</t>
        </is>
      </c>
      <c r="G3980" s="7" t="inlineStr">
        <is>
          <t>連結</t>
        </is>
      </c>
      <c r="H3980" s="7" t="inlineStr">
        <is>
          <t>http://pdc.adm.ncu.edu.tw/postM/post/reg/1020924-1021.pdf</t>
        </is>
      </c>
      <c r="I3980" s="7" t="n"/>
      <c r="J3980" s="7" t="n"/>
      <c r="K3980" s="7" t="n"/>
      <c r="L3980" s="7" t="n"/>
      <c r="M3980" s="7" t="inlineStr">
        <is>
          <t>https://www.phy.ncu.edu.tw/news/%e7%a0%94%e7%a9%b6%e6%89%80%e7%94%84%e8%a9%a6%e7%94%a8%e6%88%90%e7%b8%be%e6%8e%92%e5%90%8d%e8%ad%89%e6%98%8e%e6%9b%b8/</t>
        </is>
      </c>
      <c r="N3980" s="7" t="inlineStr">
        <is>
          <t>黃寶輝</t>
        </is>
      </c>
    </row>
    <row r="3981" ht="105" customHeight="1">
      <c r="A3981" s="7">
        <f>TRUE()</f>
        <v/>
      </c>
      <c r="B3981" s="7" t="inlineStr">
        <is>
          <t>其他</t>
        </is>
      </c>
      <c r="C3981" s="7" t="n"/>
      <c r="D3981" s="14" t="n">
        <v>41542</v>
      </c>
      <c r="E3981" s="7" t="inlineStr">
        <is>
          <t>公共空間打蠟公告Public area waxing announcement</t>
        </is>
      </c>
      <c r="F3981" s="9" t="inlineStr">
        <is>
          <t>公共空間打蠟公告
時間：9/28（六）
地點：健雄館
不便之處請多諒解
Public area waxing announcement
Time：Sep 28(Sat)
Place：Science Building IV
Sorry for the inconvenience</t>
        </is>
      </c>
      <c r="G3981" s="7" t="n"/>
      <c r="H3981" s="7" t="n"/>
      <c r="I3981" s="7" t="n"/>
      <c r="J3981" s="7" t="n"/>
      <c r="K3981" s="7" t="n"/>
      <c r="L3981" s="7" t="n"/>
      <c r="M3981" s="7" t="inlineStr">
        <is>
          <t>https://www.phy.ncu.edu.tw/news/%e5%85%ac%e5%85%b1%e7%a9%ba%e9%96%93%e6%89%93%e8%a0%9f%e5%85%ac%e5%91%8apublic-area-waxing-announcement/</t>
        </is>
      </c>
      <c r="N3981" s="7" t="inlineStr">
        <is>
          <t>黃寶輝</t>
        </is>
      </c>
    </row>
    <row r="3982" ht="157" customHeight="1">
      <c r="A3982" s="7">
        <f>TRUE()</f>
        <v/>
      </c>
      <c r="B3982" s="7" t="inlineStr">
        <is>
          <t>其他</t>
        </is>
      </c>
      <c r="C3982" s="7" t="n"/>
      <c r="D3982" s="14" t="n">
        <v>41541</v>
      </c>
      <c r="E3982" s="7" t="inlineStr">
        <is>
          <t>Colloquium20131001-Medical Imaging Physics: history and frontiers</t>
        </is>
      </c>
      <c r="F3982" s="9" t="inlineStr">
        <is>
          <t>Colloquium
Department of Physics, NCU
Medical Imaging Physics: history and frontiers
Speaker
陳志成 教授
Prof. Chih-Cheng Chen
陽明大學生醫學影像暨放射科學系
BIRS, NYMU
Date 2013.10.1(Tue)
Time 14:00
Place S4-625
「歡迎大學部同學參加，可獲得中大護照認證2小時」</t>
        </is>
      </c>
      <c r="G3982" s="7" t="n"/>
      <c r="H3982" s="7" t="n"/>
      <c r="I3982" s="7" t="n"/>
      <c r="J3982" s="7" t="n"/>
      <c r="K3982" s="7" t="n"/>
      <c r="L3982" s="7" t="n"/>
      <c r="M3982" s="7" t="inlineStr">
        <is>
          <t>https://www.phy.ncu.edu.tw/news/colloquium20131001-medical-imaging-physics-history-and-frontiers/</t>
        </is>
      </c>
      <c r="N3982" s="7" t="inlineStr">
        <is>
          <t>黃寶輝</t>
        </is>
      </c>
    </row>
    <row r="3983" ht="66" customHeight="1">
      <c r="A3983" s="7">
        <f>TRUE()</f>
        <v/>
      </c>
      <c r="B3983" s="7" t="inlineStr">
        <is>
          <t>其他</t>
        </is>
      </c>
      <c r="C3983" s="7" t="n"/>
      <c r="D3983" s="14" t="n">
        <v>41541</v>
      </c>
      <c r="E3983" s="7" t="inlineStr">
        <is>
          <t>Matlab教育版</t>
        </is>
      </c>
      <c r="F3983" s="9" t="inlineStr">
        <is>
          <t>系辦公室現有教學發展中心提供之Matlab教育版
有需要者請來系辦借用光碟
此版本為中央大學專用之授權版本
授權對象為中央大學全體師生
謝謝</t>
        </is>
      </c>
      <c r="G3983" s="7" t="n"/>
      <c r="H3983" s="7" t="n"/>
      <c r="I3983" s="7" t="n"/>
      <c r="J3983" s="7" t="n"/>
      <c r="K3983" s="7" t="n"/>
      <c r="L3983" s="7" t="n"/>
      <c r="M3983" s="7" t="inlineStr">
        <is>
          <t>https://www.phy.ncu.edu.tw/news/matlab%e6%95%99%e8%82%b2%e7%89%88/</t>
        </is>
      </c>
      <c r="N3983" s="7" t="inlineStr">
        <is>
          <t>黃寶輝</t>
        </is>
      </c>
    </row>
    <row r="3984" ht="333" customHeight="1">
      <c r="A3984" s="7">
        <f>TRUE()</f>
        <v/>
      </c>
      <c r="B3984" s="7" t="inlineStr">
        <is>
          <t>其他</t>
        </is>
      </c>
      <c r="C3984" s="7" t="n"/>
      <c r="D3984" s="14" t="n">
        <v>41540</v>
      </c>
      <c r="E3984" s="7" t="inlineStr">
        <is>
          <t>Colloquium20130924-Non-Fourier Thermal Conductors</t>
        </is>
      </c>
      <c r="F3984" s="9" t="inlineStr">
        <is>
          <t>Colloquium
Department of Physics, NCU
Non-Fourier Thermal Conductors
Speaker
張之威 博士
Dr. Chih-wei Chang
Center for Condensed Matter Sciences, NTU
Date 2013.9.24 (Tue)
Time 14:00
Place S4-625
「歡迎大學部同學參加，可獲得中大護照認證2小時」
Fourier’s law of thermal conduction is perhaps the last empirical law of physics whose foundation is still not clear to physicists. Starting from 1930s, many people have tried to derive Fourier’s law from statistical mechanics but the criteria of the Fourier’s law still remain unknown. Unfortunately, due to the dearth of suitable experimental techniques and materials, the studies on this topic were limited to purely theoretical investigations for past decades. In this colloquium, I will present our recent experimental works starting to shred lights on the phenomena of non-Fourier thermal conduction in SiGe nanowires and in carbon nanotubes. For SiGe nanowires, we discover unprecedented robust ballistic thermal conduction persisting over 8.3 micrometers at room temperature, leading to non-conventional contact thermal resistance and non-additive thermal resistance in series. For ultralong carbon nanotubes, we find that their thermal conductivities increase with their lengths without signs of saturation and reach an unprecedented high value at room temperature for millimeter-long nanotubes. Our results suggest that the overlooked contributions of low frequency phonons are the possible origins for these unusual phenomena.</t>
        </is>
      </c>
      <c r="G3984" s="7" t="n"/>
      <c r="H3984" s="7" t="n"/>
      <c r="I3984" s="7" t="n"/>
      <c r="J3984" s="7" t="n"/>
      <c r="K3984" s="7" t="n"/>
      <c r="L3984" s="7" t="n"/>
      <c r="M3984" s="7" t="inlineStr">
        <is>
          <t>https://www.phy.ncu.edu.tw/news/colloquium20130924-non-fourier-thermal-conductors/</t>
        </is>
      </c>
      <c r="N3984" s="7" t="inlineStr">
        <is>
          <t>黃寶輝</t>
        </is>
      </c>
    </row>
    <row r="3985">
      <c r="A3985" s="7">
        <f>TRUE()</f>
        <v/>
      </c>
      <c r="B3985" s="7" t="inlineStr">
        <is>
          <t>其他</t>
        </is>
      </c>
      <c r="C3985" s="7" t="n"/>
      <c r="D3985" s="14" t="n">
        <v>41540</v>
      </c>
      <c r="E3985" s="7" t="inlineStr">
        <is>
          <t>全校授權軟體(教學/學術研究用)暨授權圖庫資訊平台</t>
        </is>
      </c>
      <c r="F3985" s="7" t="inlineStr">
        <is>
          <t>http://www.ncu.edu.tw/~ncu34845/</t>
        </is>
      </c>
      <c r="G3985" s="7" t="inlineStr">
        <is>
          <t>http://www.ncu.edu.tw/~ncu34845/</t>
        </is>
      </c>
      <c r="H3985" s="7" t="inlineStr">
        <is>
          <t xml:space="preserve">http://www.ncu.edu.tw/~ncu34845/ </t>
        </is>
      </c>
      <c r="I3985" s="7" t="n"/>
      <c r="J3985" s="7" t="n"/>
      <c r="K3985" s="7" t="n"/>
      <c r="L3985" s="7" t="n"/>
      <c r="M3985" s="7" t="inlineStr">
        <is>
          <t>https://www.phy.ncu.edu.tw/news/%e5%85%a8%e6%a0%a1%e6%8e%88%e6%ac%8a%e8%bb%9f%e9%ab%94%e6%95%99%e5%ad%b8%e5%ad%b8%e8%a1%93%e7%a0%94%e7%a9%b6%e7%94%a8%e6%9a%a8%e6%8e%88%e6%ac%8a%e5%9c%96%e5%ba%ab%e8%b3%87%e8%a8%8a%e5%b9%b3/</t>
        </is>
      </c>
      <c r="N3985" s="7" t="inlineStr">
        <is>
          <t>黃寶輝</t>
        </is>
      </c>
    </row>
    <row r="3986" ht="196" customHeight="1">
      <c r="A3986" s="7">
        <f>TRUE()</f>
        <v/>
      </c>
      <c r="B3986" s="7" t="inlineStr">
        <is>
          <t>其他</t>
        </is>
      </c>
      <c r="C3986" s="7" t="n"/>
      <c r="D3986" s="14" t="n">
        <v>41540</v>
      </c>
      <c r="E3986" s="7" t="inlineStr">
        <is>
          <t>中央大學研發替代役 10/07 中午12:30 制度說明會</t>
        </is>
      </c>
      <c r="F3986" s="9" t="inlineStr">
        <is>
          <t>【中央大學研發替代役 10/07 中午12:30 制度說明會】
為協助大學校院碩士（含）以上屆齡役男更瞭解「研發替代役」制度，中央大學將舉辦「研發替代役制度說明會」，歡迎踴躍報名參加。
＊ 時間：10/07(一)中午12：30～14：30
＊ 地點：地科學院2樓秉文堂(秉文堂位於科一館_地科系2樓)
＊ 講者：內政部役政署、研發替代役專案辦公室
＊ 9月23(一)上午9:00開放同學報名!
＊ 報名網址： http://careercenter.ncu.edu.tw/mndnew/index.php?do=student
役男線上報名及資料繳件時間提早到2014年1月喔!! 制度有調整，請有興趣的同學務必參加!
此外，各企業說明會場則在國鼎資料圖書館2樓國際會議廳舉辦。
各企業研發替代役職缺招募資訊請見網址：
http://careercenter.ncu.edu.tw/mndnew/index.php?do=activity
中央大學研發替代役各企業徵才說明會10/07~10/25(不含周六日、國定假日)中午場12:30~13:20與下午場4:00後共3場，場場抽32G隨身碟，歡迎踴躍報名!!</t>
        </is>
      </c>
      <c r="G3986" s="7" t="inlineStr">
        <is>
          <t>http://careercenter.ncu.edu.tw/mndnew/index.php?do=student</t>
        </is>
      </c>
      <c r="H3986" s="7" t="inlineStr">
        <is>
          <t>http://careercenter.ncu.edu.tw/mndnew/index.php?do=student</t>
        </is>
      </c>
      <c r="I3986" s="7" t="inlineStr">
        <is>
          <t>http://careercenter.ncu.edu.tw/mndnew/index.php?do=activity</t>
        </is>
      </c>
      <c r="J3986" s="7" t="inlineStr">
        <is>
          <t>http://careercenter.ncu.edu.tw/mndnew/index.php?do=activity</t>
        </is>
      </c>
      <c r="K3986" s="7" t="n"/>
      <c r="L3986" s="7" t="n"/>
      <c r="M3986" s="7" t="inlineStr">
        <is>
          <t>https://www.phy.ncu.edu.tw/news/%e4%b8%ad%e5%a4%ae%e5%a4%a7%e5%ad%b8%e7%a0%94%e7%99%bc%e6%9b%bf%e4%bb%a3%e5%bd%b9-1007-%e4%b8%ad%e5%8d%881230-%e5%88%b6%e5%ba%a6%e8%aa%aa%e6%98%8e%e6%9c%83/</t>
        </is>
      </c>
      <c r="N3986" s="7" t="inlineStr">
        <is>
          <t>黃寶輝</t>
        </is>
      </c>
    </row>
    <row r="3987" ht="118" customHeight="1">
      <c r="A3987" s="7">
        <f>TRUE()</f>
        <v/>
      </c>
      <c r="B3987" s="7" t="inlineStr">
        <is>
          <t>其他</t>
        </is>
      </c>
      <c r="C3987" s="7" t="n"/>
      <c r="D3987" s="14" t="n">
        <v>41540</v>
      </c>
      <c r="E3987" s="7" t="inlineStr">
        <is>
          <t>102年度「學生研究成果發表績效獎金」受理申請</t>
        </is>
      </c>
      <c r="F3987" s="9" t="inlineStr">
        <is>
          <t>102年度「學生研究成果發表績效獎金」開始受理申請
相關實施細則詳附件
請申請學生提供101.9.16~102.9.15刊登於國際著名的SCI期刊之論文料資(未出版而被接受者請檢附接受函以茲證明)
一篇論文以一人獲獎為原則（如有多人發表同一篇論文，請推派一人代表申請）
申請資料（申請表如附件）請務必於10/14(一)下班前將申請書電子檔及紙本寄/送系辦許小姐（HSUcorona@gmail.com）
http://phy.ncu.edu.tw/layout/news/fetch.php?pk=1584
http://phy.ncu.edu.tw/layout/news/fetch.php?pk=1585</t>
        </is>
      </c>
      <c r="G3987" s="7" t="inlineStr">
        <is>
          <t>http://phy.ncu.edu.tw/layout/news/fetch.php?pk=1584</t>
        </is>
      </c>
      <c r="H3987" s="7" t="inlineStr">
        <is>
          <t>http://phy.ncu.edu.tw/layout/news/fetch.php?pk=1584</t>
        </is>
      </c>
      <c r="I3987" s="7" t="inlineStr">
        <is>
          <t>http://phy.ncu.edu.tw/layout/news/fetch.php?pk=1585</t>
        </is>
      </c>
      <c r="J3987" s="7" t="inlineStr">
        <is>
          <t>http://phy.ncu.edu.tw/layout/news/fetch.php?pk=1585</t>
        </is>
      </c>
      <c r="K3987" s="7" t="n"/>
      <c r="L3987" s="7" t="n"/>
      <c r="M3987" s="7" t="inlineStr">
        <is>
          <t>https://www.phy.ncu.edu.tw/news/102%e5%b9%b4%e5%ba%a6%e3%80%8c%e5%ad%b8%e7%94%9f%e7%a0%94%e7%a9%b6%e6%88%90%e6%9e%9c%e7%99%bc%e8%a1%a8%e7%b8%be%e6%95%88%e7%8d%8e%e9%87%91%e3%80%8d%e5%8f%97%e7%90%86%e7%94%b3%e8%ab%8b/</t>
        </is>
      </c>
      <c r="N3987" s="7" t="inlineStr">
        <is>
          <t>黃寶輝</t>
        </is>
      </c>
    </row>
    <row r="3988">
      <c r="A3988" s="7">
        <f>TRUE()</f>
        <v/>
      </c>
      <c r="B3988" s="7" t="inlineStr">
        <is>
          <t>其他</t>
        </is>
      </c>
      <c r="C3988" s="7" t="n"/>
      <c r="D3988" s="14" t="n">
        <v>41540</v>
      </c>
      <c r="E3988" s="7" t="inlineStr">
        <is>
          <t>MATLAB&amp;SIMULINK 訓練課程(2013-09-24~2013-09-26)</t>
        </is>
      </c>
      <c r="F3988" s="7" t="inlineStr">
        <is>
          <t>http://mms.ncu.edu.tw/event/20130924/</t>
        </is>
      </c>
      <c r="G3988" s="7" t="inlineStr">
        <is>
          <t>http://mms.ncu.edu.tw/event/20130924/</t>
        </is>
      </c>
      <c r="H3988" s="7" t="inlineStr">
        <is>
          <t>http://mms.ncu.edu.tw/event/20130924/</t>
        </is>
      </c>
      <c r="I3988" s="7" t="n"/>
      <c r="J3988" s="7" t="n"/>
      <c r="K3988" s="7" t="n"/>
      <c r="L3988" s="7" t="n"/>
      <c r="M3988" s="7" t="inlineStr">
        <is>
          <t>https://www.phy.ncu.edu.tw/news/matlabsimulink-%e8%a8%93%e7%b7%b4%e8%aa%b2%e7%a8%8b2013-09-242013-09-26/</t>
        </is>
      </c>
      <c r="N3988" s="7" t="inlineStr">
        <is>
          <t>黃寶輝</t>
        </is>
      </c>
    </row>
    <row r="3989" ht="144" customHeight="1">
      <c r="A3989" s="7">
        <f>TRUE()</f>
        <v/>
      </c>
      <c r="B3989" s="7" t="inlineStr">
        <is>
          <t>其他</t>
        </is>
      </c>
      <c r="C3989" s="7" t="n"/>
      <c r="D3989" s="14" t="n">
        <v>41534</v>
      </c>
      <c r="E3989" s="7" t="inlineStr">
        <is>
          <t>103年度大專程度預備軍官預備士官考(甄)選作業</t>
        </is>
      </c>
      <c r="F3989" s="9" t="inlineStr">
        <is>
          <t>親愛的同學們：
軍訓室近日接獲教育部通知，為因應募兵制延後實施，今年繼續辦理大專程度義務役預備軍官預備士官考(甄)選作業。參加考(甄)選預官，需有大學軍訓課4門學分且平均達70分以上，若未修習完畢可於報名時繳交切結書，於入營前修畢即可。
另外提醒，博士班同學雖屬甄選作業，但博士生申請擔任預官之作業，除了不需參加考試之外，其他條件與作業程序，一律與大學生及碩士生相同！故博士班同學亦應參加報名及選填志願作業。
相關訊息請隨時上軍訓室網站查詢 http://140.115.183.177/，有疑問亦歡迎至軍訓室洽詢！
軍訓室呂美智教官
分機57212</t>
        </is>
      </c>
      <c r="G3989" s="7" t="inlineStr">
        <is>
          <t>http://140.115.183.177/</t>
        </is>
      </c>
      <c r="H3989" s="7" t="inlineStr">
        <is>
          <t>http://140.115.183.177/</t>
        </is>
      </c>
      <c r="I3989" s="7" t="n"/>
      <c r="J3989" s="7" t="n"/>
      <c r="K3989" s="7" t="n"/>
      <c r="L3989" s="7" t="n"/>
      <c r="M3989" s="7" t="inlineStr">
        <is>
          <t>https://www.phy.ncu.edu.tw/news/103%e5%b9%b4%e5%ba%a6%e5%a4%a7%e5%b0%88%e7%a8%8b%e5%ba%a6%e9%a0%90%e5%82%99%e8%bb%8d%e5%ae%98%e9%a0%90%e5%82%99%e5%a3%ab%e5%ae%98%e8%80%83%e7%94%84%e9%81%b8%e4%bd%9c%e6%a5%ad/</t>
        </is>
      </c>
      <c r="N3989" s="7" t="inlineStr">
        <is>
          <t>黃寶輝</t>
        </is>
      </c>
    </row>
    <row r="3990">
      <c r="A3990" s="7">
        <f>TRUE()</f>
        <v/>
      </c>
      <c r="B3990" s="7" t="inlineStr">
        <is>
          <t>其他</t>
        </is>
      </c>
      <c r="C3990" s="7" t="n"/>
      <c r="D3990" s="14" t="n">
        <v>41528</v>
      </c>
      <c r="E3990" s="7" t="inlineStr">
        <is>
          <t>聯華電子2014年度研發替代役校園現場面談會</t>
        </is>
      </c>
      <c r="F3990" s="7" t="inlineStr">
        <is>
          <t>連結</t>
        </is>
      </c>
      <c r="G3990" s="7" t="inlineStr">
        <is>
          <t>連結</t>
        </is>
      </c>
      <c r="H3990" s="7" t="inlineStr">
        <is>
          <t>http://www.umc-hr.com/2014rdss/news1-2.html</t>
        </is>
      </c>
      <c r="I3990" s="7" t="n"/>
      <c r="J3990" s="7" t="n"/>
      <c r="K3990" s="7" t="n"/>
      <c r="L3990" s="7" t="n"/>
      <c r="M3990" s="7" t="inlineStr">
        <is>
          <t>https://www.phy.ncu.edu.tw/news/%e8%81%af%e8%8f%af%e9%9b%bb%e5%ad%902014%e5%b9%b4%e5%ba%a6%e7%a0%94%e7%99%bc%e6%9b%bf%e4%bb%a3%e5%bd%b9%e6%a0%a1%e5%9c%92%e7%8f%be%e5%a0%b4%e9%9d%a2%e8%ab%87%e6%9c%83/</t>
        </is>
      </c>
      <c r="N3990" s="7" t="inlineStr">
        <is>
          <t>黃寶輝</t>
        </is>
      </c>
    </row>
    <row r="3991">
      <c r="A3991" s="7">
        <f>TRUE()</f>
        <v/>
      </c>
      <c r="B3991" s="7" t="inlineStr">
        <is>
          <t>其他</t>
        </is>
      </c>
      <c r="C3991" s="7" t="n"/>
      <c r="D3991" s="14" t="n">
        <v>41528</v>
      </c>
      <c r="E3991" s="7" t="inlineStr">
        <is>
          <t>中大自主精密儀器實驗　燃起「二級光鐘」希望</t>
        </is>
      </c>
      <c r="F3991" s="7" t="inlineStr">
        <is>
          <t>連結</t>
        </is>
      </c>
      <c r="G3991" s="7" t="inlineStr">
        <is>
          <t>連結</t>
        </is>
      </c>
      <c r="H3991" s="7" t="inlineStr">
        <is>
          <t>http://www.ncu.edu.tw/ch/news/1425</t>
        </is>
      </c>
      <c r="I3991" s="7" t="n"/>
      <c r="J3991" s="7" t="n"/>
      <c r="K3991" s="7" t="n"/>
      <c r="L3991" s="7" t="n"/>
      <c r="M3991" s="7" t="inlineStr">
        <is>
          <t>https://www.phy.ncu.edu.tw/news/%e4%b8%ad%e5%a4%a7%e8%87%aa%e4%b8%bb%e7%b2%be%e5%af%86%e5%84%80%e5%99%a8%e5%af%a6%e9%a9%97%e3%80%80%e7%87%83%e8%b5%b7%e3%80%8c%e4%ba%8c%e7%b4%9a%e5%85%89%e9%90%98%e3%80%8d%e5%b8%8c%e6%9c%9b/</t>
        </is>
      </c>
      <c r="N3991" s="7" t="inlineStr">
        <is>
          <t>黃寶輝</t>
        </is>
      </c>
    </row>
    <row r="3992" ht="40" customHeight="1">
      <c r="A3992" s="7">
        <f>TRUE()</f>
        <v/>
      </c>
      <c r="B3992" s="7" t="inlineStr">
        <is>
          <t>其他</t>
        </is>
      </c>
      <c r="C3992" s="7" t="n"/>
      <c r="D3992" s="14" t="n">
        <v>41528</v>
      </c>
      <c r="E3992" s="7" t="inlineStr">
        <is>
          <t>9/12(四)暑修普通物理改至科四館209上課</t>
        </is>
      </c>
      <c r="F3992" s="9" t="inlineStr">
        <is>
          <t>102年暑修第二期「普通物理」
102/09/12(四)上課教室
改在科四館209室(S4-209)。</t>
        </is>
      </c>
      <c r="G3992" s="7" t="n"/>
      <c r="H3992" s="7" t="n"/>
      <c r="I3992" s="7" t="n"/>
      <c r="J3992" s="7" t="n"/>
      <c r="K3992" s="7" t="n"/>
      <c r="L3992" s="7" t="n"/>
      <c r="M3992" s="7" t="inlineStr">
        <is>
          <t>https://www.phy.ncu.edu.tw/news/912%e5%9b%9b%e6%9a%91%e4%bf%ae%e6%99%ae%e9%80%9a%e7%89%a9%e7%90%86%e6%94%b9%e8%87%b3%e7%a7%91%e5%9b%9b%e9%a4%a8209%e4%b8%8a%e8%aa%b2/</t>
        </is>
      </c>
      <c r="N3992" s="7" t="inlineStr">
        <is>
          <t>黃寶輝</t>
        </is>
      </c>
    </row>
    <row r="3993">
      <c r="A3993" s="7">
        <f>TRUE()</f>
        <v/>
      </c>
      <c r="B3993" s="7" t="inlineStr">
        <is>
          <t>獎學金</t>
        </is>
      </c>
      <c r="C3993" s="7" t="n"/>
      <c r="D3993" s="14" t="n">
        <v>41528</v>
      </c>
      <c r="E3993" s="7" t="inlineStr">
        <is>
          <t>1021獎學金公告一覽表</t>
        </is>
      </c>
      <c r="F3993" s="7" t="inlineStr">
        <is>
          <t>http://phy.ncu.edu.tw/layout/news/fetch.php?pk=1579</t>
        </is>
      </c>
      <c r="G3993" s="7" t="inlineStr">
        <is>
          <t>http://phy.ncu.edu.tw/layout/news/fetch.php?pk=1579</t>
        </is>
      </c>
      <c r="H3993" s="7" t="inlineStr">
        <is>
          <t>http://phy.ncu.edu.tw/layout/news/fetch.php?pk=1579</t>
        </is>
      </c>
      <c r="I3993" s="7" t="n"/>
      <c r="J3993" s="7" t="n"/>
      <c r="K3993" s="7" t="n"/>
      <c r="L3993" s="7" t="n"/>
      <c r="M3993" s="7" t="inlineStr">
        <is>
          <t>https://www.phy.ncu.edu.tw/news/1021%e7%8d%8e%e5%ad%b8%e9%87%91%e5%85%ac%e5%91%8a%e4%b8%80%e8%a6%bd%e8%a1%a8/</t>
        </is>
      </c>
      <c r="N3993" s="7" t="inlineStr">
        <is>
          <t>黃寶輝</t>
        </is>
      </c>
    </row>
    <row r="3994">
      <c r="A3994" s="7">
        <f>TRUE()</f>
        <v/>
      </c>
      <c r="B3994" s="7" t="inlineStr">
        <is>
          <t>其他</t>
        </is>
      </c>
      <c r="C3994" s="7" t="n"/>
      <c r="D3994" s="14" t="n">
        <v>41527</v>
      </c>
      <c r="E3994" s="7" t="inlineStr">
        <is>
          <t>[台積電]研發替代役徵才相關資訊</t>
        </is>
      </c>
      <c r="F3994" s="7" t="inlineStr">
        <is>
          <t>連結</t>
        </is>
      </c>
      <c r="G3994" s="7" t="inlineStr">
        <is>
          <t>連結</t>
        </is>
      </c>
      <c r="H3994" s="7" t="inlineStr">
        <is>
          <t>http://www.1111.com.tw/hire/tsmc-rdss/</t>
        </is>
      </c>
      <c r="I3994" s="7" t="n"/>
      <c r="J3994" s="7" t="n"/>
      <c r="K3994" s="7" t="n"/>
      <c r="L3994" s="7" t="n"/>
      <c r="M3994" s="7" t="inlineStr">
        <is>
          <t>https://www.phy.ncu.edu.tw/news/%e5%8f%b0%e7%a9%8d%e9%9b%bb%e7%a0%94%e7%99%bc%e6%9b%bf%e4%bb%a3%e5%bd%b9%e5%be%b5%e6%89%8d%e7%9b%b8%e9%97%9c%e8%b3%87%e8%a8%8a/</t>
        </is>
      </c>
      <c r="N3994" s="7" t="inlineStr">
        <is>
          <t>黃寶輝</t>
        </is>
      </c>
    </row>
    <row r="3995">
      <c r="A3995" s="7">
        <f>TRUE()</f>
        <v/>
      </c>
      <c r="B3995" s="7" t="inlineStr">
        <is>
          <t>其他</t>
        </is>
      </c>
      <c r="C3995" s="7" t="n"/>
      <c r="D3995" s="14" t="n">
        <v>41527</v>
      </c>
      <c r="E3995" s="7" t="inlineStr">
        <is>
          <t>圖書館利用課程與推廣活動</t>
        </is>
      </c>
      <c r="F3995" s="7" t="inlineStr">
        <is>
          <t>連結</t>
        </is>
      </c>
      <c r="G3995" s="7" t="inlineStr">
        <is>
          <t>連結</t>
        </is>
      </c>
      <c r="H3995" s="7" t="inlineStr">
        <is>
          <t>http://rapid.lib.ncu.edu.tw:8080/course/index.php</t>
        </is>
      </c>
      <c r="I3995" s="7" t="n"/>
      <c r="J3995" s="7" t="n"/>
      <c r="K3995" s="7" t="n"/>
      <c r="L3995" s="7" t="n"/>
      <c r="M3995" s="7" t="inlineStr">
        <is>
          <t>https://www.phy.ncu.edu.tw/news/%e5%9c%96%e6%9b%b8%e9%a4%a8%e5%88%a9%e7%94%a8%e8%aa%b2%e7%a8%8b%e8%88%87%e6%8e%a8%e5%bb%a3%e6%b4%bb%e5%8b%95/</t>
        </is>
      </c>
      <c r="N3995" s="7" t="inlineStr">
        <is>
          <t>黃寶輝</t>
        </is>
      </c>
    </row>
    <row r="3996">
      <c r="A3996" s="7">
        <f>TRUE()</f>
        <v/>
      </c>
      <c r="B3996" s="7" t="inlineStr">
        <is>
          <t>其他</t>
        </is>
      </c>
      <c r="C3996" s="7" t="n"/>
      <c r="D3996" s="14" t="n">
        <v>41521</v>
      </c>
      <c r="E3996" s="7" t="inlineStr">
        <is>
          <t>102學年第一學期Blackboard V9.0教育訓練</t>
        </is>
      </c>
      <c r="F3996" s="7" t="inlineStr">
        <is>
          <t>連結</t>
        </is>
      </c>
      <c r="G3996" s="7" t="inlineStr">
        <is>
          <t>連結</t>
        </is>
      </c>
      <c r="H3996" s="7" t="inlineStr">
        <is>
          <t>http://pdc.adm.ncu.edu.tw/postM/post/course/1021_BB.pdf</t>
        </is>
      </c>
      <c r="I3996" s="7" t="n"/>
      <c r="J3996" s="7" t="n"/>
      <c r="K3996" s="7" t="n"/>
      <c r="L3996" s="7" t="n"/>
      <c r="M3996" s="7" t="inlineStr">
        <is>
          <t>https://www.phy.ncu.edu.tw/news/102%e5%ad%b8%e5%b9%b4%e7%ac%ac%e4%b8%80%e5%ad%b8%e6%9c%9fblackboard-v9-0%e6%95%99%e8%82%b2%e8%a8%93%e7%b7%b4/</t>
        </is>
      </c>
      <c r="N3996" s="7" t="inlineStr">
        <is>
          <t>黃寶輝</t>
        </is>
      </c>
    </row>
    <row r="3997" ht="131" customHeight="1">
      <c r="A3997" s="7">
        <f>TRUE()</f>
        <v/>
      </c>
      <c r="B3997" s="7" t="inlineStr">
        <is>
          <t>其他</t>
        </is>
      </c>
      <c r="C3997" s="7" t="n"/>
      <c r="D3997" s="14" t="n">
        <v>41521</v>
      </c>
      <c r="E3997" s="7" t="inlineStr">
        <is>
          <t>新生學生證及舊生註冊章貼紙領取作業時程</t>
        </is>
      </c>
      <c r="F3997" s="9" t="inlineStr">
        <is>
          <t>102學年度第一學期新生學生證及舊生註冊章貼紙領取作業時程如下
1.研究所新生：已完成註冊程序者，請系所辦派人或派班代統一於9月16日(一)至27日(五)止至註冊組領取學生證。
2.大學部新生：已完成註冊程序者，請系辦派人或派班代統一於9月17日(二)起至27日(五)止至註冊組領取學生證。
3.大一休學復學生及轉學生：已完成註冊程序者，自9月16日(一)起至註冊組領取學生證。
4.舊生：(1)已完成註冊程序並有使用上之急需者：請於9月16日(一)至27日(五)每日中午12時至13時30分，自行至註冊組排隊領取1021註冊章貼紙。
(2)已完成註冊程序並無使用上之急需者：自9月30日(一)起，請系所辦派人或派班代統一至註冊組領取1021註冊章貼紙。</t>
        </is>
      </c>
      <c r="G3997" s="7" t="n"/>
      <c r="H3997" s="7" t="n"/>
      <c r="I3997" s="7" t="n"/>
      <c r="J3997" s="7" t="n"/>
      <c r="K3997" s="7" t="n"/>
      <c r="L3997" s="7" t="n"/>
      <c r="M3997" s="7" t="inlineStr">
        <is>
          <t>https://www.phy.ncu.edu.tw/news/%e6%96%b0%e7%94%9f%e5%ad%b8%e7%94%9f%e8%ad%89%e5%8f%8a%e8%88%8a%e7%94%9f%e8%a8%bb%e5%86%8a%e7%ab%a0%e8%b2%bc%e7%b4%99%e9%a0%98%e5%8f%96%e4%bd%9c%e6%a5%ad%e6%99%82%e7%a8%8b/</t>
        </is>
      </c>
      <c r="N3997" s="7" t="inlineStr">
        <is>
          <t>黃寶輝</t>
        </is>
      </c>
    </row>
    <row r="3998">
      <c r="A3998" s="7">
        <f>TRUE()</f>
        <v/>
      </c>
      <c r="B3998" s="7" t="inlineStr">
        <is>
          <t>其他</t>
        </is>
      </c>
      <c r="C3998" s="7" t="n"/>
      <c r="D3998" s="14" t="n">
        <v>41521</v>
      </c>
      <c r="E3998" s="7" t="inlineStr">
        <is>
          <t>國立中央大學2013研究生新生座談</t>
        </is>
      </c>
      <c r="F3998" s="7" t="inlineStr">
        <is>
          <t>連結</t>
        </is>
      </c>
      <c r="G3998" s="7" t="inlineStr">
        <is>
          <t>連結</t>
        </is>
      </c>
      <c r="H3998" s="7" t="inlineStr">
        <is>
          <t>http://www.beclass.com/rid=1632b3251b59c5ee2908</t>
        </is>
      </c>
      <c r="I3998" s="7" t="n"/>
      <c r="J3998" s="7" t="n"/>
      <c r="K3998" s="7" t="n"/>
      <c r="L3998" s="7" t="n"/>
      <c r="M3998" s="7" t="inlineStr">
        <is>
          <t>https://www.phy.ncu.edu.tw/news/%e5%9c%8b%e7%ab%8b%e4%b8%ad%e5%a4%ae%e5%a4%a7%e5%ad%b82013%e7%a0%94%e7%a9%b6%e7%94%9f%e6%96%b0%e7%94%9f%e5%ba%a7%e8%ab%87/</t>
        </is>
      </c>
      <c r="N3998" s="7" t="inlineStr">
        <is>
          <t>黃寶輝</t>
        </is>
      </c>
    </row>
    <row r="3999" ht="118" customHeight="1">
      <c r="A3999" s="7">
        <f>TRUE()</f>
        <v/>
      </c>
      <c r="B3999" s="7" t="inlineStr">
        <is>
          <t>其他</t>
        </is>
      </c>
      <c r="C3999" s="7" t="n"/>
      <c r="D3999" s="14" t="n">
        <v>41520</v>
      </c>
      <c r="E3999" s="7" t="inlineStr">
        <is>
          <t>Special colloquium20130918-極光光加熱引起熱層密度分布的經度變化以及對大氣潮汐波的影響</t>
        </is>
      </c>
      <c r="F3999" s="9" t="inlineStr">
        <is>
          <t>Department of Physics, NCU
Special colloquium
極光光加熱引起熱層密度分布的經度變化以及對大氣潮汐波的影響
Speaker
徐寄遙 教授
中國科學院空間物理研究中心
Date 2013.9.18 (Wed)
Place S4-625
Time 11:00</t>
        </is>
      </c>
      <c r="G3999" s="7" t="n"/>
      <c r="H3999" s="7" t="n"/>
      <c r="I3999" s="7" t="n"/>
      <c r="J3999" s="7" t="n"/>
      <c r="K3999" s="7" t="n"/>
      <c r="L3999" s="7" t="n"/>
      <c r="M3999" s="7" t="inlineStr">
        <is>
          <t>https://www.phy.ncu.edu.tw/news/special-colloquium20130918-%e6%a5%b5%e5%85%89%e5%85%89%e5%8a%a0%e7%86%b1%e5%bc%95%e8%b5%b7%e7%86%b1%e5%b1%a4%e5%af%86%e5%ba%a6%e5%88%86%e5%b8%83%e7%9a%84%e7%b6%93%e5%ba%a6%e8%ae%8a%e5%8c%96%e4%bb%a5/</t>
        </is>
      </c>
      <c r="N3999" s="7" t="inlineStr">
        <is>
          <t>黃寶輝</t>
        </is>
      </c>
    </row>
    <row r="4000" ht="131" customHeight="1">
      <c r="A4000" s="7">
        <f>TRUE()</f>
        <v/>
      </c>
      <c r="B4000" s="7" t="inlineStr">
        <is>
          <t>其他</t>
        </is>
      </c>
      <c r="C4000" s="7" t="n"/>
      <c r="D4000" s="14" t="n">
        <v>41520</v>
      </c>
      <c r="E4000" s="7" t="inlineStr">
        <is>
          <t>Colloquium20130917-氣輝輻射及其對大氣波動的響應</t>
        </is>
      </c>
      <c r="F4000" s="9" t="inlineStr">
        <is>
          <t>Colloquium
Department of Physics, NCU
氣輝輻射及其對大氣波動的響應
Speaker
徐寄遙 教授
中國科學院空間物理研究中心
Date 2013.9.17 (Tue)
Time 14:00
Place S4-625
「歡迎大學部同學參加，可獲得中大護照認證2小時」</t>
        </is>
      </c>
      <c r="G4000" s="7" t="n"/>
      <c r="H4000" s="7" t="n"/>
      <c r="I4000" s="7" t="n"/>
      <c r="J4000" s="7" t="n"/>
      <c r="K4000" s="7" t="n"/>
      <c r="L4000" s="7" t="n"/>
      <c r="M4000" s="7" t="inlineStr">
        <is>
          <t>https://www.phy.ncu.edu.tw/news/colloquium20130917-%e6%b0%a3%e8%bc%9d%e8%bc%bb%e5%b0%84%e5%8f%8a%e5%85%b6%e5%b0%8d%e5%a4%a7%e6%b0%a3%e6%b3%a2%e5%8b%95%e7%9a%84%e9%9f%bf%e6%87%89-2/</t>
        </is>
      </c>
      <c r="N4000" s="7" t="inlineStr">
        <is>
          <t>黃寶輝</t>
        </is>
      </c>
    </row>
    <row r="4001">
      <c r="A4001" s="7">
        <f>TRUE()</f>
        <v/>
      </c>
      <c r="B4001" s="7" t="inlineStr">
        <is>
          <t>其他</t>
        </is>
      </c>
      <c r="C4001" s="7" t="n"/>
      <c r="D4001" s="14" t="n">
        <v>41520</v>
      </c>
      <c r="E4001" s="7" t="inlineStr">
        <is>
          <t>102學年度第一學期學雜費繳費單寄發時間公告</t>
        </is>
      </c>
      <c r="F4001" s="7" t="inlineStr">
        <is>
          <t>http://oga.ncu.edu.tw/ncuoga/cashier/newsform.php?id=1222</t>
        </is>
      </c>
      <c r="G4001" s="7" t="inlineStr">
        <is>
          <t>http://oga.ncu.edu.tw/ncuoga/cashier/newsform.php?id=1222</t>
        </is>
      </c>
      <c r="H4001" s="7" t="inlineStr">
        <is>
          <t>http://oga.ncu.edu.tw/ncuoga/cashier/newsform.php?id=1222</t>
        </is>
      </c>
      <c r="I4001" s="7" t="n"/>
      <c r="J4001" s="7" t="n"/>
      <c r="K4001" s="7" t="n"/>
      <c r="L4001" s="7" t="n"/>
      <c r="M4001" s="7" t="inlineStr">
        <is>
          <t>https://www.phy.ncu.edu.tw/news/102%e5%ad%b8%e5%b9%b4%e5%ba%a6%e7%ac%ac%e4%b8%80%e5%ad%b8%e6%9c%9f%e5%ad%b8%e9%9b%9c%e8%b2%bb%e7%b9%b3%e8%b2%bb%e5%96%ae%e5%af%84%e7%99%bc%e6%99%82%e9%96%93%e5%85%ac%e5%91%8a/</t>
        </is>
      </c>
      <c r="N4001" s="7" t="inlineStr">
        <is>
          <t>黃寶輝</t>
        </is>
      </c>
    </row>
    <row r="4002">
      <c r="A4002" s="7">
        <f>TRUE()</f>
        <v/>
      </c>
      <c r="B4002" s="7" t="inlineStr">
        <is>
          <t>其他</t>
        </is>
      </c>
      <c r="C4002" s="7" t="n"/>
      <c r="D4002" s="14" t="n">
        <v>41509</v>
      </c>
      <c r="E4002" s="7" t="inlineStr">
        <is>
          <t>08月17日(星期六)地下水系統機房管路更換停水施工公告</t>
        </is>
      </c>
      <c r="F4002" s="7" t="inlineStr">
        <is>
          <t>http://www.ncu.edu.tw/ch/admin/3763</t>
        </is>
      </c>
      <c r="G4002" s="7" t="inlineStr">
        <is>
          <t>http://www.ncu.edu.tw/ch/admin/3763</t>
        </is>
      </c>
      <c r="H4002" s="7" t="inlineStr">
        <is>
          <t>http://www.ncu.edu.tw/ch/admin/3763</t>
        </is>
      </c>
      <c r="I4002" s="7" t="n"/>
      <c r="J4002" s="7" t="n"/>
      <c r="K4002" s="7" t="n"/>
      <c r="L4002" s="7" t="n"/>
      <c r="M4002" s="7" t="inlineStr">
        <is>
          <t>https://www.phy.ncu.edu.tw/news/08%e6%9c%8817%e6%97%a5%e6%98%9f%e6%9c%9f%e5%85%ad%e5%9c%b0%e4%b8%8b%e6%b0%b4%e7%b3%bb%e7%b5%b1%e6%a9%9f%e6%88%bf%e7%ae%a1%e8%b7%af%e6%9b%b4%e6%8f%9b%e5%81%9c%e6%b0%b4%e6%96%bd%e5%b7%a5%e5%85%ac/</t>
        </is>
      </c>
      <c r="N4002" s="7" t="inlineStr">
        <is>
          <t>黃寶輝</t>
        </is>
      </c>
    </row>
    <row r="4003" ht="66" customHeight="1">
      <c r="A4003" s="7">
        <f>TRUE()</f>
        <v/>
      </c>
      <c r="B4003" s="7" t="inlineStr">
        <is>
          <t>其他</t>
        </is>
      </c>
      <c r="C4003" s="7" t="n"/>
      <c r="D4003" s="14" t="n">
        <v>41509</v>
      </c>
      <c r="E4003" s="7" t="inlineStr">
        <is>
          <t>本(健雄)館犬貓活動調查～8/14（三）前</t>
        </is>
      </c>
      <c r="F4003" s="9" t="inlineStr">
        <is>
          <t>因應狂犬病疫情，本校事務組調查校內各館舍犬貓活動狀況，如有固定帶領犬貓進出館舍或飼養犬貓於本館者，
請填附檔調查表於8/14（三）前回覆物理系辦劉小姐（july@ncu.edu.tw）。
20130809094113_1
20130809094113_2</t>
        </is>
      </c>
      <c r="G4003" s="7" t="inlineStr">
        <is>
          <t>20130809094113_1</t>
        </is>
      </c>
      <c r="H4003" s="7" t="inlineStr">
        <is>
          <t>http://140.115.30.31/wordpress/wp-content/plugins/uploadingdownloading-non-latin-filename/download.php?id=72</t>
        </is>
      </c>
      <c r="I4003" s="7" t="inlineStr">
        <is>
          <t>20130809094113_2</t>
        </is>
      </c>
      <c r="J4003" s="7" t="inlineStr">
        <is>
          <t>http://140.115.30.31/wordpress/wp-content/plugins/uploadingdownloading-non-latin-filename/download.php?id=73</t>
        </is>
      </c>
      <c r="K4003" s="7" t="n"/>
      <c r="L4003" s="7" t="n"/>
      <c r="M4003" s="7" t="inlineStr">
        <is>
          <t>https://www.phy.ncu.edu.tw/news/%e6%9c%ac%e5%81%a5%e9%9b%84%e9%a4%a8%e7%8a%ac%e8%b2%93%e6%b4%bb%e5%8b%95%e8%aa%bf%e6%9f%a5%ef%bd%9e814%ef%bc%88%e4%b8%89%ef%bc%89%e5%89%8d/</t>
        </is>
      </c>
      <c r="N4003" s="7" t="inlineStr">
        <is>
          <t>黃寶輝</t>
        </is>
      </c>
    </row>
    <row r="4004" ht="66" customHeight="1">
      <c r="A4004" s="7">
        <f>TRUE()</f>
        <v/>
      </c>
      <c r="B4004" s="7" t="inlineStr">
        <is>
          <t>其他</t>
        </is>
      </c>
      <c r="C4004" s="7" t="n"/>
      <c r="D4004" s="14" t="n">
        <v>41509</v>
      </c>
      <c r="E4004" s="7" t="inlineStr">
        <is>
          <t>102-1課程助教分配表1020801</t>
        </is>
      </c>
      <c r="F4004" s="9" t="inlineStr">
        <is>
          <t>1019-A-實驗物理I
助教尚有缺額
有意申請者請與系辦聯繫
謝謝
附件</t>
        </is>
      </c>
      <c r="G4004" s="7" t="inlineStr">
        <is>
          <t>附件</t>
        </is>
      </c>
      <c r="H4004" s="7" t="inlineStr">
        <is>
          <t>http://140.115.30.31/wordpress/wp-content/plugins/uploadingdownloading-non-latin-filename/download.php?id=69</t>
        </is>
      </c>
      <c r="I4004" s="7" t="n"/>
      <c r="J4004" s="7" t="n"/>
      <c r="K4004" s="7" t="n"/>
      <c r="L4004" s="7" t="n"/>
      <c r="M4004" s="7" t="inlineStr">
        <is>
          <t>https://www.phy.ncu.edu.tw/news/102-1%e8%aa%b2%e7%a8%8b%e5%8a%a9%e6%95%99%e5%88%86%e9%85%8d%e8%a1%a81020801/</t>
        </is>
      </c>
      <c r="N4004" s="7" t="inlineStr">
        <is>
          <t>黃寶輝</t>
        </is>
      </c>
    </row>
    <row r="4005" ht="66" customHeight="1">
      <c r="A4005" s="7">
        <f>TRUE()</f>
        <v/>
      </c>
      <c r="B4005" s="7" t="inlineStr">
        <is>
          <t>其他</t>
        </is>
      </c>
      <c r="C4005" s="7" t="n"/>
      <c r="D4005" s="14" t="n">
        <v>41509</v>
      </c>
      <c r="E4005" s="7" t="inlineStr">
        <is>
          <t>102-1課程教學助教志願表-第二梯次</t>
        </is>
      </c>
      <c r="F4005" s="9" t="inlineStr">
        <is>
          <t>目前課程助教尚有名額
有意申請者請填寫附件申請表
於7/31（三）前系辦
逾時不予受理
謝謝</t>
        </is>
      </c>
      <c r="G4005" s="7" t="inlineStr">
        <is>
          <t>附件申請表</t>
        </is>
      </c>
      <c r="H4005" s="7" t="inlineStr">
        <is>
          <t>http://140.115.30.31/wordpress/wp-content/plugins/uploadingdownloading-non-latin-filename/download.php?id=66</t>
        </is>
      </c>
      <c r="I4005" s="7" t="n"/>
      <c r="J4005" s="7" t="n"/>
      <c r="K4005" s="7" t="n"/>
      <c r="L4005" s="7" t="n"/>
      <c r="M4005" s="7" t="inlineStr">
        <is>
          <t>https://www.phy.ncu.edu.tw/news/102-1%e8%aa%b2%e7%a8%8b%e6%95%99%e5%ad%b8%e5%8a%a9%e6%95%99%e5%bf%97%e9%a1%98%e8%a1%a8-%e7%ac%ac%e4%ba%8c%e6%a2%af%e6%ac%a1/</t>
        </is>
      </c>
      <c r="N4005" s="7" t="inlineStr">
        <is>
          <t>黃寶輝</t>
        </is>
      </c>
    </row>
    <row r="4006">
      <c r="A4006" s="7">
        <f>TRUE()</f>
        <v/>
      </c>
      <c r="B4006" s="7" t="inlineStr">
        <is>
          <t>其他</t>
        </is>
      </c>
      <c r="C4006" s="7" t="n"/>
      <c r="D4006" s="14" t="n">
        <v>41509</v>
      </c>
      <c r="E4006" s="7" t="inlineStr">
        <is>
          <t>102-1課程助教分配表1020726</t>
        </is>
      </c>
      <c r="F4006" s="7" t="inlineStr">
        <is>
          <t>詳附件</t>
        </is>
      </c>
      <c r="G4006" s="7" t="inlineStr">
        <is>
          <t>詳附件</t>
        </is>
      </c>
      <c r="H4006" s="7" t="inlineStr">
        <is>
          <t>http://140.115.30.31/wordpress/wp-content/plugins/uploadingdownloading-non-latin-filename/download.php?id=63</t>
        </is>
      </c>
      <c r="I4006" s="7" t="n"/>
      <c r="J4006" s="7" t="n"/>
      <c r="K4006" s="7" t="n"/>
      <c r="L4006" s="7" t="n"/>
      <c r="M4006" s="7" t="inlineStr">
        <is>
          <t>https://www.phy.ncu.edu.tw/news/102-1%e8%aa%b2%e7%a8%8b%e5%8a%a9%e6%95%99%e5%88%86%e9%85%8d%e8%a1%a81020726/</t>
        </is>
      </c>
      <c r="N4006" s="7" t="inlineStr">
        <is>
          <t>黃寶輝</t>
        </is>
      </c>
    </row>
    <row r="4007">
      <c r="A4007" s="7">
        <f>TRUE()</f>
        <v/>
      </c>
      <c r="B4007" s="7" t="inlineStr">
        <is>
          <t>其他</t>
        </is>
      </c>
      <c r="C4007" s="7" t="n"/>
      <c r="D4007" s="14" t="n">
        <v>41509</v>
      </c>
      <c r="E4007" s="7" t="inlineStr">
        <is>
          <t>102學年研究所新生宿舍抽籤申請作業</t>
        </is>
      </c>
      <c r="F4007" s="7" t="inlineStr">
        <is>
          <t>請見: http://www.ncu.edu.tw/ch/admin/3714</t>
        </is>
      </c>
      <c r="G4007" s="7" t="inlineStr">
        <is>
          <t>http://www.ncu.edu.tw/ch/admin/3714</t>
        </is>
      </c>
      <c r="H4007" s="7" t="inlineStr">
        <is>
          <t>http://www.ncu.edu.tw/ch/admin/3714</t>
        </is>
      </c>
      <c r="I4007" s="7" t="n"/>
      <c r="J4007" s="7" t="n"/>
      <c r="K4007" s="7" t="n"/>
      <c r="L4007" s="7" t="n"/>
      <c r="M4007" s="7" t="inlineStr">
        <is>
          <t>https://www.phy.ncu.edu.tw/news/102%e5%ad%b8%e5%b9%b4%e7%a0%94%e7%a9%b6%e6%89%80%e6%96%b0%e7%94%9f%e5%ae%bf%e8%88%8d%e6%8a%bd%e7%b1%a4%e7%94%b3%e8%ab%8b%e4%bd%9c%e6%a5%ad/</t>
        </is>
      </c>
      <c r="N4007" s="7" t="inlineStr">
        <is>
          <t>黃寶輝</t>
        </is>
      </c>
    </row>
    <row r="4008" ht="144" customHeight="1">
      <c r="A4008" s="7">
        <f>TRUE()</f>
        <v/>
      </c>
      <c r="B4008" s="7" t="inlineStr">
        <is>
          <t>其他</t>
        </is>
      </c>
      <c r="C4008" s="7" t="n"/>
      <c r="D4008" s="14" t="n">
        <v>41509</v>
      </c>
      <c r="E4008" s="7" t="inlineStr">
        <is>
          <t>大學部畢業生辦理離校公告</t>
        </is>
      </c>
      <c r="F4008" s="9" t="inlineStr">
        <is>
          <t>物理系大學部畢業生辦理離校程序
完成下列兩項登錄後，請通知系辦公室作查核：
1.至物理系網頁【系友之家】進入【系友認證】填寫個人資料(http://alumni.phy.ncu.edu.tw/identity/step1.php )。如資料建置有疑問，請逕洽系辦公室楊小姐，分機65338。
2.至「大專畢業生流向資訊平台」填答問卷( https://ques.cher.ntnu.edu.tw/ques/bachelor )
向圖書館申請權限凍結、歸還畢業服
電子離校手續：
1.上傳個人最近三個月內之二吋半身照片電子檔
2.繳驗學生證
3.領取畢業證書</t>
        </is>
      </c>
      <c r="G4008" s="7" t="inlineStr">
        <is>
          <t>http://alumni.phy.ncu.edu.tw/identity/step1.php</t>
        </is>
      </c>
      <c r="H4008" s="7" t="inlineStr">
        <is>
          <t>http://alumni.phy.ncu.edu.tw/identity/step1.php</t>
        </is>
      </c>
      <c r="I4008" s="7" t="n"/>
      <c r="J4008" s="7" t="n"/>
      <c r="K4008" s="7" t="n"/>
      <c r="L4008" s="7" t="n"/>
      <c r="M4008" s="7" t="inlineStr">
        <is>
          <t>https://www.phy.ncu.edu.tw/news/%e5%a4%a7%e5%ad%b8%e9%83%a8%e7%95%a2%e6%a5%ad%e7%94%9f%e8%be%a6%e7%90%86%e9%9b%a2%e6%a0%a1%e5%85%ac%e5%91%8a/</t>
        </is>
      </c>
      <c r="N4008" s="7" t="inlineStr">
        <is>
          <t>黃寶輝</t>
        </is>
      </c>
    </row>
    <row r="4009" ht="170" customHeight="1">
      <c r="A4009" s="7">
        <f>TRUE()</f>
        <v/>
      </c>
      <c r="B4009" s="7" t="inlineStr">
        <is>
          <t>其他</t>
        </is>
      </c>
      <c r="C4009" s="7" t="n"/>
      <c r="D4009" s="14" t="n">
        <v>41509</v>
      </c>
      <c r="E4009" s="7" t="inlineStr">
        <is>
          <t>102學年度第1學期課程教學助教志願調查</t>
        </is>
      </c>
      <c r="F4009" s="9" t="inlineStr">
        <is>
          <t>102學年度第1學期
課程教學助教志願調查
物理系（含生物物理碩博士班）研究生（含102新生）欲申請擔任課程教學助教者，請填寫『課程教學助教志願表』，於102年7月19日（五）前依下列方式擇一繳回物理系，逾時不予受理。
1.親自繳交至物理系辦公室
2.傳真至03-4251175
3.郵寄至中壢市中大路300號中央大學物理系辦公室（信封請註明『申請課程教學助教』）
u 依研究生修業規定，修業期間碩士生至少需擔任一學期（上下學期皆可）課程助教、博士生至少需擔任兩學期（上下學期各一）課程助教，方可畢業。（經分配擔任助教者需選修『物理教學研習』課程）
u 101-2學期平均成績高於70分者，方可申請。（未修課舊生及102新生不受此限）
u 『課程教學助教志願表』請下載附件，或至物理系辦公室服務台領取。</t>
        </is>
      </c>
      <c r="G4009" s="7" t="inlineStr">
        <is>
          <t>下載附件</t>
        </is>
      </c>
      <c r="H4009" s="7" t="inlineStr">
        <is>
          <t>http://140.115.30.31/wordpress/wp-content/plugins/uploadingdownloading-non-latin-filename/download.php?id=55</t>
        </is>
      </c>
      <c r="I4009" s="7" t="n"/>
      <c r="J4009" s="7" t="n"/>
      <c r="K4009" s="7" t="n"/>
      <c r="L4009" s="7" t="n"/>
      <c r="M4009" s="7" t="inlineStr">
        <is>
          <t>https://www.phy.ncu.edu.tw/news/102%e5%ad%b8%e5%b9%b4%e5%ba%a6%e7%ac%ac1%e5%ad%b8%e6%9c%9f%e8%aa%b2%e7%a8%8b%e6%95%99%e5%ad%b8%e5%8a%a9%e6%95%99%e5%bf%97%e9%a1%98%e8%aa%bf%e6%9f%a5/</t>
        </is>
      </c>
      <c r="N4009" s="7" t="inlineStr">
        <is>
          <t>黃寶輝</t>
        </is>
      </c>
    </row>
    <row r="4010" ht="170" customHeight="1">
      <c r="A4010" s="7">
        <f>TRUE()</f>
        <v/>
      </c>
      <c r="B4010" s="7" t="inlineStr">
        <is>
          <t>其他</t>
        </is>
      </c>
      <c r="C4010" s="7" t="n"/>
      <c r="D4010" s="14" t="n">
        <v>41509</v>
      </c>
      <c r="E4010" s="7" t="inlineStr">
        <is>
          <t>電算中心公告--配合台灣學術網路防範惡意電子郵件社交工程演練</t>
        </is>
      </c>
      <c r="F4010" s="9" t="inlineStr">
        <is>
          <t>1.本校配合教育部「102年度台灣學術網路防範惡意電子郵件社交工程演練服務計畫」
2.提報全校教職員email給教育部作為此次演練名單:
教育部第1次演練時間:7月
教育部第2次演練時間:9月
3.社交工程郵件型態:
由教育部資訊及科技教育司以偽冒公務、個人或公司行號等名義發送惡意郵件給演練對象，郵件主題分為政治、公務、健康養生、旅遊等型態，郵件內容包含連結網址或word附檔。
4.當各單位收件人開啟郵件或點閱郵件所附連結或檔案時，即留下紀錄
評量標準分1.惡意郵件開啟率(10%以下及格)與2.惡意連結點擊率(6%以下及格)
5.請本校教職員接收郵件時,勿點閱廣告信件;並請取消預覽模式(此動作已開啟郵件);目前廣告附檔往往含有惡意連結,請勿點擊廣告附檔
Post By 電算中心 劉道光</t>
        </is>
      </c>
      <c r="G4010" s="7" t="n"/>
      <c r="H4010" s="7" t="n"/>
      <c r="I4010" s="7" t="n"/>
      <c r="J4010" s="7" t="n"/>
      <c r="K4010" s="7" t="n"/>
      <c r="L4010" s="7" t="n"/>
      <c r="M4010" s="7" t="inlineStr">
        <is>
          <t>https://www.phy.ncu.edu.tw/news/%e9%9b%bb%e7%ae%97%e4%b8%ad%e5%bf%83%e5%85%ac%e5%91%8a-%e9%85%8d%e5%90%88%e5%8f%b0%e7%81%a3%e5%ad%b8%e8%a1%93%e7%b6%b2%e8%b7%af%e9%98%b2%e7%af%84%e6%83%a1%e6%84%8f%e9%9b%bb%e5%ad%90%e9%83%b5%e4%bb%b6/</t>
        </is>
      </c>
      <c r="N4010" s="7" t="inlineStr">
        <is>
          <t>黃寶輝</t>
        </is>
      </c>
    </row>
    <row r="4011" ht="105" customHeight="1">
      <c r="A4011" s="7">
        <f>TRUE()</f>
        <v/>
      </c>
      <c r="B4011" s="7" t="inlineStr">
        <is>
          <t>其他</t>
        </is>
      </c>
      <c r="C4011" s="7" t="n"/>
      <c r="D4011" s="14" t="n">
        <v>41509</v>
      </c>
      <c r="E4011" s="7" t="inlineStr">
        <is>
          <t>電算中心公告7/4(四)上午10點~下午1點停機</t>
        </is>
      </c>
      <c r="F4011" s="9" t="inlineStr">
        <is>
          <t>NAS預計於2013/7/4(四)上午10點~下午1點停機(升級+硬碟更換),預計影響服務為:
- 電子公文
- 學生POP3
- Webmail
- 中大首頁
- 中大網頁服務(單位、個人網頁)
- Sparc工作站
- Blackboard</t>
        </is>
      </c>
      <c r="G4011" s="7" t="n"/>
      <c r="H4011" s="7" t="n"/>
      <c r="I4011" s="7" t="n"/>
      <c r="J4011" s="7" t="n"/>
      <c r="K4011" s="7" t="n"/>
      <c r="L4011" s="7" t="n"/>
      <c r="M4011" s="7" t="inlineStr">
        <is>
          <t>https://www.phy.ncu.edu.tw/news/%e9%9b%bb%e7%ae%97%e4%b8%ad%e5%bf%83%e5%85%ac%e5%91%8a74%e5%9b%9b%e4%b8%8a%e5%8d%8810%e9%bb%9e%e4%b8%8b%e5%8d%881%e9%bb%9e%e5%81%9c%e6%a9%9f/</t>
        </is>
      </c>
      <c r="N4011" s="7" t="inlineStr">
        <is>
          <t>黃寶輝</t>
        </is>
      </c>
    </row>
    <row r="4012" ht="27" customHeight="1">
      <c r="A4012" s="7">
        <f>TRUE()</f>
        <v/>
      </c>
      <c r="B4012" s="7" t="inlineStr">
        <is>
          <t>其他</t>
        </is>
      </c>
      <c r="C4012" s="7" t="n"/>
      <c r="D4012" s="14" t="n">
        <v>41509</v>
      </c>
      <c r="E4012" s="7" t="inlineStr">
        <is>
          <t>博士班102學年度汽機車通行證受理申請</t>
        </is>
      </c>
      <c r="F4012" s="9" t="inlineStr">
        <is>
          <t>有意申請者，請於102年7月17日（三）前填寫申請表繳交系辦劉小姐，詳見附檔說明。
附加檔案</t>
        </is>
      </c>
      <c r="G4012" s="7" t="inlineStr">
        <is>
          <t>附加檔案</t>
        </is>
      </c>
      <c r="H4012" s="7" t="inlineStr">
        <is>
          <t>http://140.115.30.31/wordpress/wp-content/plugins/uploadingdownloading-non-latin-filename/download.php?id=48</t>
        </is>
      </c>
      <c r="I4012" s="7" t="n"/>
      <c r="J4012" s="7" t="n"/>
      <c r="K4012" s="7" t="n"/>
      <c r="L4012" s="7" t="n"/>
      <c r="M4012" s="7" t="inlineStr">
        <is>
          <t>https://www.phy.ncu.edu.tw/news/%e5%8d%9a%e5%a3%ab%e7%8f%ad102%e5%ad%b8%e5%b9%b4%e5%ba%a6%e6%b1%bd%e6%a9%9f%e8%bb%8a%e9%80%9a%e8%a1%8c%e8%ad%89%e5%8f%97%e7%90%86%e7%94%b3%e8%ab%8b/</t>
        </is>
      </c>
      <c r="N4012" s="7" t="inlineStr">
        <is>
          <t>黃寶輝</t>
        </is>
      </c>
    </row>
    <row r="4013">
      <c r="A4013" s="7">
        <f>TRUE()</f>
        <v/>
      </c>
      <c r="B4013" s="7" t="inlineStr">
        <is>
          <t>其他</t>
        </is>
      </c>
      <c r="C4013" s="7" t="n"/>
      <c r="D4013" s="14" t="n">
        <v>41499</v>
      </c>
      <c r="E4013" s="7" t="inlineStr">
        <is>
          <t>科四館717讀書室失物招領公告</t>
        </is>
      </c>
      <c r="F4013" s="7" t="inlineStr">
        <is>
          <t>下載相關檔案</t>
        </is>
      </c>
      <c r="G4013" s="7" t="inlineStr">
        <is>
          <t>下載相關檔案</t>
        </is>
      </c>
      <c r="H4013" s="7" t="inlineStr">
        <is>
          <t>http://www.phy.ncu.edu.tw/layout/news/fetch.php?pk=1574</t>
        </is>
      </c>
      <c r="I4013" s="7" t="n"/>
      <c r="J4013" s="7" t="n"/>
      <c r="K4013" s="7" t="n"/>
      <c r="L4013" s="7" t="n"/>
      <c r="M4013" s="7" t="inlineStr">
        <is>
          <t>https://www.phy.ncu.edu.tw/news/%e7%a7%91%e5%9b%9b%e9%a4%a8717%e8%ae%80%e6%9b%b8%e5%ae%a4%e5%a4%b1%e7%89%a9%e6%8b%9b%e9%a0%98%e5%85%ac%e5%91%8a/</t>
        </is>
      </c>
      <c r="N4013" s="7" t="inlineStr">
        <is>
          <t>黃寶輝</t>
        </is>
      </c>
    </row>
    <row r="4014" ht="248" customHeight="1">
      <c r="A4014" s="7">
        <f>TRUE()</f>
        <v/>
      </c>
      <c r="B4014" s="7" t="inlineStr">
        <is>
          <t>其他</t>
        </is>
      </c>
      <c r="C4014" s="7" t="n"/>
      <c r="D4014" s="14" t="n">
        <v>41498</v>
      </c>
      <c r="E4014" s="7" t="inlineStr">
        <is>
          <t>102-1物理系研究生申請學分抵免、免修</t>
        </is>
      </c>
      <c r="F4014" s="9" t="inlineStr">
        <is>
          <t>連結
102-1物理系研究生申請學分抵免、免修時間：8/12-9/25
申請法規：（詳『系所規章』）
*國立中央大學學分抵免辦法.pdf
*物理系博士班研究生先修課程抵免辦法
*物理系碩士班研究生先修課程抵免辦法
*物理系生物物理博士班研究生學分抵免辦法
*物理系生物物理碩士班研究生學分抵免辦法
申請表：（詳『系所規章』）
*抵免：國立中央大學學生學分抵免申請表.doc（抵免成功後，會在成績單上出現該課程，且學分數會加入本學籍）
*免修：國立中央大學物理系研究生課程免修申請表.doc（免修成功後，表該課程無需再修，但學分數未計入本學籍，亦不會出現在成績單上）
*如果是他校及本校非同系所畢業之研究所新生入學辦理抵免，
須多填寫『國立中央大學學生學分抵免申請修讀研究所學分證明』。
抵免、免修學分之申請時間：新生（含轉學生）應於入學第一學期或第二學期校曆規定時間內辦理。
如未於規定時間內申請者
需加寫『學生報告-非第一學年申請者』</t>
        </is>
      </c>
      <c r="G4014" s="7" t="inlineStr">
        <is>
          <t>連結</t>
        </is>
      </c>
      <c r="H4014" s="7" t="inlineStr">
        <is>
          <t>http://www.phy.ncu.edu.tw/index.php?folder=office&amp;page=office.php</t>
        </is>
      </c>
      <c r="I4014" s="7" t="n"/>
      <c r="J4014" s="7" t="n"/>
      <c r="K4014" s="7" t="n"/>
      <c r="L4014" s="7" t="n"/>
      <c r="M4014" s="7" t="inlineStr">
        <is>
          <t>https://www.phy.ncu.edu.tw/news/102-1%e7%89%a9%e7%90%86%e7%b3%bb%e7%a0%94%e7%a9%b6%e7%94%9f%e7%94%b3%e8%ab%8b%e5%ad%b8%e5%88%86%e6%8a%b5%e5%85%8d%e3%80%81%e5%85%8d%e4%bf%ae/</t>
        </is>
      </c>
      <c r="N4014" s="7" t="inlineStr">
        <is>
          <t>黃寶輝</t>
        </is>
      </c>
    </row>
    <row r="4015" ht="40" customHeight="1">
      <c r="A4015" s="7">
        <f>TRUE()</f>
        <v/>
      </c>
      <c r="B4015" s="7" t="inlineStr">
        <is>
          <t>計畫</t>
        </is>
      </c>
      <c r="C4015" s="7" t="n"/>
      <c r="D4015" s="14" t="n">
        <v>41340</v>
      </c>
      <c r="E4015" s="7" t="inlineStr">
        <is>
          <t>邁向頂尖大學計畫情形問卷填報</t>
        </is>
      </c>
      <c r="F4015" s="9" t="inlineStr">
        <is>
          <t>問卷連結路徑如下：
(一)「學校執行教育部邁向頂尖大學計畫情形問卷(教師版)」
(二)「學校執行教育部邁向頂尖大學計畫情形問卷(學生版)」</t>
        </is>
      </c>
      <c r="G4015" s="7" t="inlineStr">
        <is>
          <t>學校執行教育部邁向頂尖大學計畫情形問卷(教師版)</t>
        </is>
      </c>
      <c r="H4015" s="7" t="inlineStr">
        <is>
          <t>https://docs.google.com/forms/d/1_uCty4Bs1sI41-V_SgaifyIJ8SsLhBpscb2bzFo59fU/viewform</t>
        </is>
      </c>
      <c r="I4015" s="7" t="inlineStr">
        <is>
          <t>學校執行教育部邁向頂尖大學計畫情形問卷(學生版)</t>
        </is>
      </c>
      <c r="J4015" s="7" t="inlineStr">
        <is>
          <t>https://docs.google.com/forms/d/1aNOqaloFAv8iHFJEeRb_PyB8ULVrYA8SKV1YDHVpqVo/viewform</t>
        </is>
      </c>
      <c r="K4015" s="7" t="n"/>
      <c r="L4015" s="7" t="n"/>
      <c r="M4015" s="7" t="inlineStr">
        <is>
          <t>https://www.phy.ncu.edu.tw/news/%e9%82%81%e5%90%91%e9%a0%82%e5%b0%96%e5%a4%a7%e5%ad%b8%e8%a8%88%e7%95%ab%e6%83%85%e5%bd%a2%e5%95%8f%e5%8d%b7%e5%a1%ab%e5%a0%b1/</t>
        </is>
      </c>
      <c r="N4015" s="7" t="inlineStr">
        <is>
          <t>黃寶輝</t>
        </is>
      </c>
    </row>
    <row r="4016" ht="157" customHeight="1">
      <c r="A4016" s="7">
        <f>TRUE()</f>
        <v/>
      </c>
      <c r="B4016" s="7" t="inlineStr">
        <is>
          <t>計畫</t>
        </is>
      </c>
      <c r="C4016" s="7" t="n"/>
      <c r="D4016" s="14" t="n">
        <v>41338</v>
      </c>
      <c r="E4016" s="7" t="inlineStr">
        <is>
          <t>各計劃兼任助理、臨時工及工讀生進行網路線上簽到退</t>
        </is>
      </c>
      <c r="F4016" s="9" t="inlineStr">
        <is>
          <t>【研發處公告】
自102年3月1日起受聘為本校各項計劃兼任助理、臨時工及工讀生執行計畫時，請務必至「國立中央大學兼任助理暨臨時工簽到退系統」進行網路線上簽到退，請轉知相關人員。
1.簽到退網址：http://www.ncu.edu.tw/~ncu7020/index.php (網頁最下列圖示)
2.線上簽到試辦期間：3/1~5/31，試辦期間接受紙本與線上並行，6/1日起正式實施網路線上簽到退。
3.每月簽到退紀錄請於次月月初印出，經計畫主持人及計畫所屬單位主管簽核後，由計畫主持人妥善保存至少五年供查核。
公告及出勤系統使用說明詳如附檔。
【提醒】非經分表所列之人員將無法至系統簽到（因人員資料直接由經分表資料庫轉入），故如欲支給人事費，請務必事先變更經分表，不可追溯至前一個月，因之後無法辦理補線上簽到。</t>
        </is>
      </c>
      <c r="G4016" s="7" t="inlineStr">
        <is>
          <t>http://www.ncu.edu.tw/~ncu7020/index.php</t>
        </is>
      </c>
      <c r="H4016" s="7" t="inlineStr">
        <is>
          <t>http://www.ncu.edu.tw/~ncu7020/index.php</t>
        </is>
      </c>
      <c r="I4016" s="7" t="n"/>
      <c r="J4016" s="7" t="n"/>
      <c r="K4016" s="7" t="n"/>
      <c r="L4016" s="7" t="n"/>
      <c r="M4016" s="7" t="inlineStr">
        <is>
          <t>https://www.phy.ncu.edu.tw/news/%e5%90%84%e8%a8%88%e5%8a%83%e5%85%bc%e4%bb%bb%e5%8a%a9%e7%90%86%e3%80%81%e8%87%a8%e6%99%82%e5%b7%a5%e5%8f%8a%e5%b7%a5%e8%ae%80%e7%94%9f%e9%80%b2%e8%a1%8c%e7%b6%b2%e8%b7%af%e7%b7%9a%e4%b8%8a%e7%b0%bd-2/</t>
        </is>
      </c>
      <c r="N4016" s="7" t="inlineStr">
        <is>
          <t>許慧君</t>
        </is>
      </c>
    </row>
    <row r="4017">
      <c r="A4017" s="7">
        <f>TRUE()</f>
        <v/>
      </c>
      <c r="B4017" s="7" t="inlineStr">
        <is>
          <t>計畫</t>
        </is>
      </c>
      <c r="C4017" s="7" t="n"/>
      <c r="D4017" s="14" t="n">
        <v>41267</v>
      </c>
      <c r="E4017" s="7" t="inlineStr">
        <is>
          <t>101年度卓越教學成果發表評審會</t>
        </is>
      </c>
      <c r="F4017" s="7" t="inlineStr">
        <is>
          <t>http://www.ncu.edu.tw/ch/act/5227</t>
        </is>
      </c>
      <c r="G4017" s="7" t="inlineStr">
        <is>
          <t>http://www.ncu.edu.tw/ch/act/5227</t>
        </is>
      </c>
      <c r="H4017" s="7" t="inlineStr">
        <is>
          <t>http://www.ncu.edu.tw/ch/act/5227</t>
        </is>
      </c>
      <c r="I4017" s="7" t="n"/>
      <c r="J4017" s="7" t="n"/>
      <c r="K4017" s="7" t="n"/>
      <c r="L4017" s="7" t="n"/>
      <c r="M4017" s="7" t="inlineStr">
        <is>
          <t>https://www.phy.ncu.edu.tw/news/101%e5%b9%b4%e5%ba%a6%e5%8d%93%e8%b6%8a%e6%95%99%e5%ad%b8%e6%88%90%e6%9e%9c%e7%99%bc%e8%a1%a8%e8%a9%95%e5%af%a9%e6%9c%83/</t>
        </is>
      </c>
      <c r="N4017" s="7" t="inlineStr">
        <is>
          <t>許慧君</t>
        </is>
      </c>
    </row>
    <row r="4018" ht="409.6" customHeight="1">
      <c r="A4018" s="7">
        <f>TRUE()</f>
        <v/>
      </c>
      <c r="B4018" s="7" t="inlineStr">
        <is>
          <t>研討會</t>
        </is>
      </c>
      <c r="C4018" s="7" t="n"/>
      <c r="D4018" s="14" t="n">
        <v>41198</v>
      </c>
      <c r="E4018" s="7" t="inlineStr">
        <is>
          <t>2012秋季台灣中子散射研討會暨第三屆第一次台灣中子科學學會年會</t>
        </is>
      </c>
      <c r="F4018" s="9" t="inlineStr">
        <is>
          <t>2012秋季台灣中子散射研討會暨第三屆第一次台灣中子科學學會年會
時間：2012年11月30日~12月2日
地點：曾文青年活動中心 (台南市楠西區密枝里70之1號，會場電話(06)5753431-5)
報名方式：請於2012年10月31日,12:00前,線上報名 http://www.twnss.org.tw/workshop/2012b/
錄取資格通知：2012/11/2(二)請自行網上查詢
報名費用：一般會員 1,500元 (本報名費已內含102年台灣中子科學學會年費)
學生會員 800元 (本報名費已內含102年台灣中子科學學會年費)
永久會員 1,000元
費用說明：1. 請於11/2(二)起至本網頁查詢錄取資格，並於11/9(五)中午12:00前完成報名費繳納(以郵政劃撥收據或現金繳納時間為憑)；如未於11/9(五)中午12:00繳納，視同放棄資格，本會將名額提供予候補學員。
2. 具錄取資格並已完成繳費者，如欲取消出席，需於11/16(五)中午12:00前來信通知並經回覆確認者，得退70%報名費；之後恕不退費。
3. 候補錄取者，需於11/23(五)中午12:00前完成報名費繳納。
繳費方式：1. 郵政劃撥 戶名：台灣中子科學學會李文献
帳號：50125932
2. 現金繳納 您可將報名費用繳至本會
（中壢市中大路300號中央大學科學四館613室）
食宿：由大會提供，無需另外付費
洽詢專線：(03)422-7151轉65385黃小姐
電子郵件：twnssweb@gmail.com
本會邀請講員：
Jason Gardner, National Institute of Standards and Technology (NIST)
Peter Holden, Australian Nuclear Science and Technology Organisation (ANSTO)
周 雄,國立中山大學物理系
林克偉,國立中興大學材料科學與工程學系
林滄浪,國立清華大學工程與系統科學系暨研究所
孫亞賢,國立中央大學化學工程與材料工程學系
徐嘉鴻,國家同步輻射研究中心中子小組
陳信龍,國立清華大學化學工程系
楊仲準,國立中原大學物理系
賴喜美,國立臺灣大學農業化學系
主辦單位 台灣中子科學學會
協辦單位 中央大學中子束應用研究中心 國家同步輻射研究中心
指導單位 行政院國家科學委員會 教育部</t>
        </is>
      </c>
      <c r="G4018" s="7" t="inlineStr">
        <is>
          <t>http://www.twnss.org.tw/workshop/2012b/</t>
        </is>
      </c>
      <c r="H4018" s="7" t="inlineStr">
        <is>
          <t>http://www.twnss.org.tw/workshop/2012b/</t>
        </is>
      </c>
      <c r="I4018" s="7" t="n"/>
      <c r="J4018" s="7" t="n"/>
      <c r="K4018" s="7" t="n"/>
      <c r="L4018" s="7" t="n"/>
      <c r="M4018" s="7" t="inlineStr">
        <is>
          <t>https://www.phy.ncu.edu.tw/news/2012%e7%a7%8b%e5%ad%a3%e5%8f%b0%e7%81%a3%e4%b8%ad%e5%ad%90%e6%95%a3%e5%b0%84%e7%a0%94%e8%a8%8e%e6%9c%83%e6%9a%a8%e7%ac%ac%e4%b8%89%e5%b1%86%e7%ac%ac%e4%b8%80%e6%ac%a1%e5%8f%b0%e7%81%a3%e4%b8%ad/</t>
        </is>
      </c>
      <c r="N4018" s="7" t="inlineStr">
        <is>
          <t>黃寶輝</t>
        </is>
      </c>
    </row>
    <row r="4019" ht="79" customHeight="1">
      <c r="A4019" s="7">
        <f>TRUE()</f>
        <v/>
      </c>
      <c r="B4019" s="7" t="inlineStr">
        <is>
          <t>研討會</t>
        </is>
      </c>
      <c r="C4019" s="7" t="n"/>
      <c r="D4019" s="14" t="n">
        <v>40971</v>
      </c>
      <c r="E4019" s="7" t="inlineStr">
        <is>
          <t>Dynamic Days Asia Pacific (DDAP) 7 2012</t>
        </is>
      </c>
      <c r="F4019" s="9" t="inlineStr">
        <is>
          <t>連結
會議名稱：Dynamic Days Asia Pacific (DDAP) 7 2012
時間：5-9 August
會議地點：At the Humanities and Social Sciences Building, Academia Sinica, Taipei (中研院人社中心)
報名網址：http://www.phys.sinica.edu.tw/~statphys/activities/conference/2012</t>
        </is>
      </c>
      <c r="G4019" s="7" t="inlineStr">
        <is>
          <t>連結</t>
        </is>
      </c>
      <c r="H4019" s="7" t="inlineStr">
        <is>
          <t>http://www.phys.sinica.edu.tw/~statphys/activities/conference/2012</t>
        </is>
      </c>
      <c r="I4019" s="7" t="inlineStr">
        <is>
          <t>http://www.phys.sinica.edu.tw/~statphys/activities/conferenc</t>
        </is>
      </c>
      <c r="J4019" s="7" t="inlineStr">
        <is>
          <t xml:space="preserve">http://www.phys.sinica.edu.tw/~statphys/activities/conference/2012 </t>
        </is>
      </c>
      <c r="K4019" s="7" t="n"/>
      <c r="L4019" s="7" t="n"/>
      <c r="M4019" s="7" t="inlineStr">
        <is>
          <t>https://www.phy.ncu.edu.tw/news/dynamic-days-asia-pacific-ddap-7-2012/</t>
        </is>
      </c>
      <c r="N4019" s="7" t="inlineStr">
        <is>
          <t>黃寶輝</t>
        </is>
      </c>
    </row>
  </sheetData>
  <autoFilter ref="A3:N4019"/>
  <mergeCells count="2">
    <mergeCell ref="A2:N2"/>
    <mergeCell ref="A1:N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Q41"/>
  <sheetViews>
    <sheetView zoomScaleNormal="100" workbookViewId="0">
      <pane xSplit="1" ySplit="3" topLeftCell="B4" activePane="bottomRight" state="frozen"/>
      <selection pane="topRight" activeCell="B1" sqref="B1"/>
      <selection pane="bottomLeft" activeCell="A4" sqref="A4"/>
      <selection pane="bottomRight" activeCell="A1" sqref="A1"/>
    </sheetView>
  </sheetViews>
  <sheetFormatPr baseColWidth="10" defaultColWidth="8.6640625" defaultRowHeight="15"/>
  <cols>
    <col width="12" customWidth="1" min="1" max="1"/>
  </cols>
  <sheetData>
    <row r="1" ht="17" customHeight="1">
      <c r="A1" s="3" t="inlineStr">
        <is>
          <t>📊  分類統計（公式連動，修改公告總庫資料後自動更新）</t>
        </is>
      </c>
    </row>
    <row r="2" ht="15" customHeight="1">
      <c r="A2" s="1" t="inlineStr">
        <is>
          <t>四組統計：八大分類×月份、八大分類×年度、發布者×主分類、發布者×年度。高中生* 為主＋次分類合計，置於總計之外、不重複加總。統計不受「顯示」欄影響。</t>
        </is>
      </c>
    </row>
    <row r="3">
      <c r="A3" s="6" t="inlineStr">
        <is>
          <t>分類</t>
        </is>
      </c>
      <c r="B3" s="6" t="inlineStr">
        <is>
          <t>1月</t>
        </is>
      </c>
      <c r="C3" s="6" t="inlineStr">
        <is>
          <t>2月</t>
        </is>
      </c>
      <c r="D3" s="6" t="inlineStr">
        <is>
          <t>3月</t>
        </is>
      </c>
      <c r="E3" s="6" t="inlineStr">
        <is>
          <t>4月</t>
        </is>
      </c>
      <c r="F3" s="6" t="inlineStr">
        <is>
          <t>5月</t>
        </is>
      </c>
      <c r="G3" s="6" t="inlineStr">
        <is>
          <t>6月</t>
        </is>
      </c>
      <c r="H3" s="6" t="inlineStr">
        <is>
          <t>7月</t>
        </is>
      </c>
      <c r="I3" s="6" t="inlineStr">
        <is>
          <t>8月</t>
        </is>
      </c>
      <c r="J3" s="6" t="inlineStr">
        <is>
          <t>9月</t>
        </is>
      </c>
      <c r="K3" s="6" t="inlineStr">
        <is>
          <t>10月</t>
        </is>
      </c>
      <c r="L3" s="6" t="inlineStr">
        <is>
          <t>11月</t>
        </is>
      </c>
      <c r="M3" s="6" t="inlineStr">
        <is>
          <t>12月</t>
        </is>
      </c>
      <c r="N3" s="6" t="inlineStr">
        <is>
          <t>合計</t>
        </is>
      </c>
    </row>
    <row r="4">
      <c r="A4" s="7" t="inlineStr">
        <is>
          <t>招生</t>
        </is>
      </c>
      <c r="B4" s="7">
        <f>SUMPRODUCT((公告總庫!$B$9:$B$4019=$A4)*(MONTH(公告總庫!$D$9:$D$4019)=1))</f>
        <v/>
      </c>
      <c r="C4" s="7">
        <f>SUMPRODUCT((公告總庫!$B$9:$B$4019=$A4)*(MONTH(公告總庫!$D$9:$D$4019)=2))</f>
        <v/>
      </c>
      <c r="D4" s="7">
        <f>SUMPRODUCT((公告總庫!$B$9:$B$4019=$A4)*(MONTH(公告總庫!$D$9:$D$4019)=3))</f>
        <v/>
      </c>
      <c r="E4" s="7">
        <f>SUMPRODUCT((公告總庫!$B$9:$B$4019=$A4)*(MONTH(公告總庫!$D$9:$D$4019)=4))</f>
        <v/>
      </c>
      <c r="F4" s="7">
        <f>SUMPRODUCT((公告總庫!$B$9:$B$4019=$A4)*(MONTH(公告總庫!$D$9:$D$4019)=5))</f>
        <v/>
      </c>
      <c r="G4" s="7">
        <f>SUMPRODUCT((公告總庫!$B$9:$B$4019=$A4)*(MONTH(公告總庫!$D$9:$D$4019)=6))</f>
        <v/>
      </c>
      <c r="H4" s="7">
        <f>SUMPRODUCT((公告總庫!$B$9:$B$4019=$A4)*(MONTH(公告總庫!$D$9:$D$4019)=7))</f>
        <v/>
      </c>
      <c r="I4" s="7">
        <f>SUMPRODUCT((公告總庫!$B$9:$B$4019=$A4)*(MONTH(公告總庫!$D$9:$D$4019)=8))</f>
        <v/>
      </c>
      <c r="J4" s="7">
        <f>SUMPRODUCT((公告總庫!$B$9:$B$4019=$A4)*(MONTH(公告總庫!$D$9:$D$4019)=9))</f>
        <v/>
      </c>
      <c r="K4" s="7">
        <f>SUMPRODUCT((公告總庫!$B$9:$B$4019=$A4)*(MONTH(公告總庫!$D$9:$D$4019)=10))</f>
        <v/>
      </c>
      <c r="L4" s="7">
        <f>SUMPRODUCT((公告總庫!$B$9:$B$4019=$A4)*(MONTH(公告總庫!$D$9:$D$4019)=11))</f>
        <v/>
      </c>
      <c r="M4" s="7">
        <f>SUMPRODUCT((公告總庫!$B$9:$B$4019=$A4)*(MONTH(公告總庫!$D$9:$D$4019)=12))</f>
        <v/>
      </c>
      <c r="N4" s="7">
        <f>SUM(B4:M4)</f>
        <v/>
      </c>
    </row>
    <row r="5">
      <c r="A5" s="7" t="inlineStr">
        <is>
          <t>考試</t>
        </is>
      </c>
      <c r="B5" s="7">
        <f>SUMPRODUCT((公告總庫!$B$9:$B$4019=$A5)*(MONTH(公告總庫!$D$9:$D$4019)=1))</f>
        <v/>
      </c>
      <c r="C5" s="7">
        <f>SUMPRODUCT((公告總庫!$B$9:$B$4019=$A5)*(MONTH(公告總庫!$D$9:$D$4019)=2))</f>
        <v/>
      </c>
      <c r="D5" s="7">
        <f>SUMPRODUCT((公告總庫!$B$9:$B$4019=$A5)*(MONTH(公告總庫!$D$9:$D$4019)=3))</f>
        <v/>
      </c>
      <c r="E5" s="7">
        <f>SUMPRODUCT((公告總庫!$B$9:$B$4019=$A5)*(MONTH(公告總庫!$D$9:$D$4019)=4))</f>
        <v/>
      </c>
      <c r="F5" s="7">
        <f>SUMPRODUCT((公告總庫!$B$9:$B$4019=$A5)*(MONTH(公告總庫!$D$9:$D$4019)=5))</f>
        <v/>
      </c>
      <c r="G5" s="7">
        <f>SUMPRODUCT((公告總庫!$B$9:$B$4019=$A5)*(MONTH(公告總庫!$D$9:$D$4019)=6))</f>
        <v/>
      </c>
      <c r="H5" s="7">
        <f>SUMPRODUCT((公告總庫!$B$9:$B$4019=$A5)*(MONTH(公告總庫!$D$9:$D$4019)=7))</f>
        <v/>
      </c>
      <c r="I5" s="7">
        <f>SUMPRODUCT((公告總庫!$B$9:$B$4019=$A5)*(MONTH(公告總庫!$D$9:$D$4019)=8))</f>
        <v/>
      </c>
      <c r="J5" s="7">
        <f>SUMPRODUCT((公告總庫!$B$9:$B$4019=$A5)*(MONTH(公告總庫!$D$9:$D$4019)=9))</f>
        <v/>
      </c>
      <c r="K5" s="7">
        <f>SUMPRODUCT((公告總庫!$B$9:$B$4019=$A5)*(MONTH(公告總庫!$D$9:$D$4019)=10))</f>
        <v/>
      </c>
      <c r="L5" s="7">
        <f>SUMPRODUCT((公告總庫!$B$9:$B$4019=$A5)*(MONTH(公告總庫!$D$9:$D$4019)=11))</f>
        <v/>
      </c>
      <c r="M5" s="7">
        <f>SUMPRODUCT((公告總庫!$B$9:$B$4019=$A5)*(MONTH(公告總庫!$D$9:$D$4019)=12))</f>
        <v/>
      </c>
      <c r="N5" s="7">
        <f>SUM(B5:M5)</f>
        <v/>
      </c>
    </row>
    <row r="6">
      <c r="A6" s="7" t="inlineStr">
        <is>
          <t>獎學金</t>
        </is>
      </c>
      <c r="B6" s="7">
        <f>SUMPRODUCT((公告總庫!$B$9:$B$4019=$A6)*(MONTH(公告總庫!$D$9:$D$4019)=1))</f>
        <v/>
      </c>
      <c r="C6" s="7">
        <f>SUMPRODUCT((公告總庫!$B$9:$B$4019=$A6)*(MONTH(公告總庫!$D$9:$D$4019)=2))</f>
        <v/>
      </c>
      <c r="D6" s="7">
        <f>SUMPRODUCT((公告總庫!$B$9:$B$4019=$A6)*(MONTH(公告總庫!$D$9:$D$4019)=3))</f>
        <v/>
      </c>
      <c r="E6" s="7">
        <f>SUMPRODUCT((公告總庫!$B$9:$B$4019=$A6)*(MONTH(公告總庫!$D$9:$D$4019)=4))</f>
        <v/>
      </c>
      <c r="F6" s="7">
        <f>SUMPRODUCT((公告總庫!$B$9:$B$4019=$A6)*(MONTH(公告總庫!$D$9:$D$4019)=5))</f>
        <v/>
      </c>
      <c r="G6" s="7">
        <f>SUMPRODUCT((公告總庫!$B$9:$B$4019=$A6)*(MONTH(公告總庫!$D$9:$D$4019)=6))</f>
        <v/>
      </c>
      <c r="H6" s="7">
        <f>SUMPRODUCT((公告總庫!$B$9:$B$4019=$A6)*(MONTH(公告總庫!$D$9:$D$4019)=7))</f>
        <v/>
      </c>
      <c r="I6" s="7">
        <f>SUMPRODUCT((公告總庫!$B$9:$B$4019=$A6)*(MONTH(公告總庫!$D$9:$D$4019)=8))</f>
        <v/>
      </c>
      <c r="J6" s="7">
        <f>SUMPRODUCT((公告總庫!$B$9:$B$4019=$A6)*(MONTH(公告總庫!$D$9:$D$4019)=9))</f>
        <v/>
      </c>
      <c r="K6" s="7">
        <f>SUMPRODUCT((公告總庫!$B$9:$B$4019=$A6)*(MONTH(公告總庫!$D$9:$D$4019)=10))</f>
        <v/>
      </c>
      <c r="L6" s="7">
        <f>SUMPRODUCT((公告總庫!$B$9:$B$4019=$A6)*(MONTH(公告總庫!$D$9:$D$4019)=11))</f>
        <v/>
      </c>
      <c r="M6" s="7">
        <f>SUMPRODUCT((公告總庫!$B$9:$B$4019=$A6)*(MONTH(公告總庫!$D$9:$D$4019)=12))</f>
        <v/>
      </c>
      <c r="N6" s="7">
        <f>SUM(B6:M6)</f>
        <v/>
      </c>
    </row>
    <row r="7">
      <c r="A7" s="7" t="inlineStr">
        <is>
          <t>計畫</t>
        </is>
      </c>
      <c r="B7" s="7">
        <f>SUMPRODUCT((公告總庫!$B$9:$B$4019=$A7)*(MONTH(公告總庫!$D$9:$D$4019)=1))</f>
        <v/>
      </c>
      <c r="C7" s="7">
        <f>SUMPRODUCT((公告總庫!$B$9:$B$4019=$A7)*(MONTH(公告總庫!$D$9:$D$4019)=2))</f>
        <v/>
      </c>
      <c r="D7" s="7">
        <f>SUMPRODUCT((公告總庫!$B$9:$B$4019=$A7)*(MONTH(公告總庫!$D$9:$D$4019)=3))</f>
        <v/>
      </c>
      <c r="E7" s="7">
        <f>SUMPRODUCT((公告總庫!$B$9:$B$4019=$A7)*(MONTH(公告總庫!$D$9:$D$4019)=4))</f>
        <v/>
      </c>
      <c r="F7" s="7">
        <f>SUMPRODUCT((公告總庫!$B$9:$B$4019=$A7)*(MONTH(公告總庫!$D$9:$D$4019)=5))</f>
        <v/>
      </c>
      <c r="G7" s="7">
        <f>SUMPRODUCT((公告總庫!$B$9:$B$4019=$A7)*(MONTH(公告總庫!$D$9:$D$4019)=6))</f>
        <v/>
      </c>
      <c r="H7" s="7">
        <f>SUMPRODUCT((公告總庫!$B$9:$B$4019=$A7)*(MONTH(公告總庫!$D$9:$D$4019)=7))</f>
        <v/>
      </c>
      <c r="I7" s="7">
        <f>SUMPRODUCT((公告總庫!$B$9:$B$4019=$A7)*(MONTH(公告總庫!$D$9:$D$4019)=8))</f>
        <v/>
      </c>
      <c r="J7" s="7">
        <f>SUMPRODUCT((公告總庫!$B$9:$B$4019=$A7)*(MONTH(公告總庫!$D$9:$D$4019)=9))</f>
        <v/>
      </c>
      <c r="K7" s="7">
        <f>SUMPRODUCT((公告總庫!$B$9:$B$4019=$A7)*(MONTH(公告總庫!$D$9:$D$4019)=10))</f>
        <v/>
      </c>
      <c r="L7" s="7">
        <f>SUMPRODUCT((公告總庫!$B$9:$B$4019=$A7)*(MONTH(公告總庫!$D$9:$D$4019)=11))</f>
        <v/>
      </c>
      <c r="M7" s="7">
        <f>SUMPRODUCT((公告總庫!$B$9:$B$4019=$A7)*(MONTH(公告總庫!$D$9:$D$4019)=12))</f>
        <v/>
      </c>
      <c r="N7" s="7">
        <f>SUM(B7:M7)</f>
        <v/>
      </c>
    </row>
    <row r="8">
      <c r="A8" s="7" t="inlineStr">
        <is>
          <t>演講</t>
        </is>
      </c>
      <c r="B8" s="7">
        <f>SUMPRODUCT((公告總庫!$B$9:$B$4019=$A8)*(MONTH(公告總庫!$D$9:$D$4019)=1))</f>
        <v/>
      </c>
      <c r="C8" s="7">
        <f>SUMPRODUCT((公告總庫!$B$9:$B$4019=$A8)*(MONTH(公告總庫!$D$9:$D$4019)=2))</f>
        <v/>
      </c>
      <c r="D8" s="7">
        <f>SUMPRODUCT((公告總庫!$B$9:$B$4019=$A8)*(MONTH(公告總庫!$D$9:$D$4019)=3))</f>
        <v/>
      </c>
      <c r="E8" s="7">
        <f>SUMPRODUCT((公告總庫!$B$9:$B$4019=$A8)*(MONTH(公告總庫!$D$9:$D$4019)=4))</f>
        <v/>
      </c>
      <c r="F8" s="7">
        <f>SUMPRODUCT((公告總庫!$B$9:$B$4019=$A8)*(MONTH(公告總庫!$D$9:$D$4019)=5))</f>
        <v/>
      </c>
      <c r="G8" s="7">
        <f>SUMPRODUCT((公告總庫!$B$9:$B$4019=$A8)*(MONTH(公告總庫!$D$9:$D$4019)=6))</f>
        <v/>
      </c>
      <c r="H8" s="7">
        <f>SUMPRODUCT((公告總庫!$B$9:$B$4019=$A8)*(MONTH(公告總庫!$D$9:$D$4019)=7))</f>
        <v/>
      </c>
      <c r="I8" s="7">
        <f>SUMPRODUCT((公告總庫!$B$9:$B$4019=$A8)*(MONTH(公告總庫!$D$9:$D$4019)=8))</f>
        <v/>
      </c>
      <c r="J8" s="7">
        <f>SUMPRODUCT((公告總庫!$B$9:$B$4019=$A8)*(MONTH(公告總庫!$D$9:$D$4019)=9))</f>
        <v/>
      </c>
      <c r="K8" s="7">
        <f>SUMPRODUCT((公告總庫!$B$9:$B$4019=$A8)*(MONTH(公告總庫!$D$9:$D$4019)=10))</f>
        <v/>
      </c>
      <c r="L8" s="7">
        <f>SUMPRODUCT((公告總庫!$B$9:$B$4019=$A8)*(MONTH(公告總庫!$D$9:$D$4019)=11))</f>
        <v/>
      </c>
      <c r="M8" s="7">
        <f>SUMPRODUCT((公告總庫!$B$9:$B$4019=$A8)*(MONTH(公告總庫!$D$9:$D$4019)=12))</f>
        <v/>
      </c>
      <c r="N8" s="7">
        <f>SUM(B8:M8)</f>
        <v/>
      </c>
    </row>
    <row r="9">
      <c r="A9" s="7" t="inlineStr">
        <is>
          <t>研討會</t>
        </is>
      </c>
      <c r="B9" s="7">
        <f>SUMPRODUCT((公告總庫!$B$9:$B$4019=$A9)*(MONTH(公告總庫!$D$9:$D$4019)=1))</f>
        <v/>
      </c>
      <c r="C9" s="7">
        <f>SUMPRODUCT((公告總庫!$B$9:$B$4019=$A9)*(MONTH(公告總庫!$D$9:$D$4019)=2))</f>
        <v/>
      </c>
      <c r="D9" s="7">
        <f>SUMPRODUCT((公告總庫!$B$9:$B$4019=$A9)*(MONTH(公告總庫!$D$9:$D$4019)=3))</f>
        <v/>
      </c>
      <c r="E9" s="7">
        <f>SUMPRODUCT((公告總庫!$B$9:$B$4019=$A9)*(MONTH(公告總庫!$D$9:$D$4019)=4))</f>
        <v/>
      </c>
      <c r="F9" s="7">
        <f>SUMPRODUCT((公告總庫!$B$9:$B$4019=$A9)*(MONTH(公告總庫!$D$9:$D$4019)=5))</f>
        <v/>
      </c>
      <c r="G9" s="7">
        <f>SUMPRODUCT((公告總庫!$B$9:$B$4019=$A9)*(MONTH(公告總庫!$D$9:$D$4019)=6))</f>
        <v/>
      </c>
      <c r="H9" s="7">
        <f>SUMPRODUCT((公告總庫!$B$9:$B$4019=$A9)*(MONTH(公告總庫!$D$9:$D$4019)=7))</f>
        <v/>
      </c>
      <c r="I9" s="7">
        <f>SUMPRODUCT((公告總庫!$B$9:$B$4019=$A9)*(MONTH(公告總庫!$D$9:$D$4019)=8))</f>
        <v/>
      </c>
      <c r="J9" s="7">
        <f>SUMPRODUCT((公告總庫!$B$9:$B$4019=$A9)*(MONTH(公告總庫!$D$9:$D$4019)=9))</f>
        <v/>
      </c>
      <c r="K9" s="7">
        <f>SUMPRODUCT((公告總庫!$B$9:$B$4019=$A9)*(MONTH(公告總庫!$D$9:$D$4019)=10))</f>
        <v/>
      </c>
      <c r="L9" s="7">
        <f>SUMPRODUCT((公告總庫!$B$9:$B$4019=$A9)*(MONTH(公告總庫!$D$9:$D$4019)=11))</f>
        <v/>
      </c>
      <c r="M9" s="7">
        <f>SUMPRODUCT((公告總庫!$B$9:$B$4019=$A9)*(MONTH(公告總庫!$D$9:$D$4019)=12))</f>
        <v/>
      </c>
      <c r="N9" s="7">
        <f>SUM(B9:M9)</f>
        <v/>
      </c>
    </row>
    <row r="10">
      <c r="A10" s="7" t="inlineStr">
        <is>
          <t>高中生</t>
        </is>
      </c>
      <c r="B10" s="7">
        <f>SUMPRODUCT((公告總庫!$B$9:$B$4019=$A10)*(MONTH(公告總庫!$D$9:$D$4019)=1))</f>
        <v/>
      </c>
      <c r="C10" s="7">
        <f>SUMPRODUCT((公告總庫!$B$9:$B$4019=$A10)*(MONTH(公告總庫!$D$9:$D$4019)=2))</f>
        <v/>
      </c>
      <c r="D10" s="7">
        <f>SUMPRODUCT((公告總庫!$B$9:$B$4019=$A10)*(MONTH(公告總庫!$D$9:$D$4019)=3))</f>
        <v/>
      </c>
      <c r="E10" s="7">
        <f>SUMPRODUCT((公告總庫!$B$9:$B$4019=$A10)*(MONTH(公告總庫!$D$9:$D$4019)=4))</f>
        <v/>
      </c>
      <c r="F10" s="7">
        <f>SUMPRODUCT((公告總庫!$B$9:$B$4019=$A10)*(MONTH(公告總庫!$D$9:$D$4019)=5))</f>
        <v/>
      </c>
      <c r="G10" s="7">
        <f>SUMPRODUCT((公告總庫!$B$9:$B$4019=$A10)*(MONTH(公告總庫!$D$9:$D$4019)=6))</f>
        <v/>
      </c>
      <c r="H10" s="7">
        <f>SUMPRODUCT((公告總庫!$B$9:$B$4019=$A10)*(MONTH(公告總庫!$D$9:$D$4019)=7))</f>
        <v/>
      </c>
      <c r="I10" s="7">
        <f>SUMPRODUCT((公告總庫!$B$9:$B$4019=$A10)*(MONTH(公告總庫!$D$9:$D$4019)=8))</f>
        <v/>
      </c>
      <c r="J10" s="7">
        <f>SUMPRODUCT((公告總庫!$B$9:$B$4019=$A10)*(MONTH(公告總庫!$D$9:$D$4019)=9))</f>
        <v/>
      </c>
      <c r="K10" s="7">
        <f>SUMPRODUCT((公告總庫!$B$9:$B$4019=$A10)*(MONTH(公告總庫!$D$9:$D$4019)=10))</f>
        <v/>
      </c>
      <c r="L10" s="7">
        <f>SUMPRODUCT((公告總庫!$B$9:$B$4019=$A10)*(MONTH(公告總庫!$D$9:$D$4019)=11))</f>
        <v/>
      </c>
      <c r="M10" s="7">
        <f>SUMPRODUCT((公告總庫!$B$9:$B$4019=$A10)*(MONTH(公告總庫!$D$9:$D$4019)=12))</f>
        <v/>
      </c>
      <c r="N10" s="7">
        <f>SUM(B10:M10)</f>
        <v/>
      </c>
    </row>
    <row r="11">
      <c r="A11" s="7" t="inlineStr">
        <is>
          <t>其他</t>
        </is>
      </c>
      <c r="B11" s="7">
        <f>SUMPRODUCT((公告總庫!$B$9:$B$4019=$A11)*(MONTH(公告總庫!$D$9:$D$4019)=1))</f>
        <v/>
      </c>
      <c r="C11" s="7">
        <f>SUMPRODUCT((公告總庫!$B$9:$B$4019=$A11)*(MONTH(公告總庫!$D$9:$D$4019)=2))</f>
        <v/>
      </c>
      <c r="D11" s="7">
        <f>SUMPRODUCT((公告總庫!$B$9:$B$4019=$A11)*(MONTH(公告總庫!$D$9:$D$4019)=3))</f>
        <v/>
      </c>
      <c r="E11" s="7">
        <f>SUMPRODUCT((公告總庫!$B$9:$B$4019=$A11)*(MONTH(公告總庫!$D$9:$D$4019)=4))</f>
        <v/>
      </c>
      <c r="F11" s="7">
        <f>SUMPRODUCT((公告總庫!$B$9:$B$4019=$A11)*(MONTH(公告總庫!$D$9:$D$4019)=5))</f>
        <v/>
      </c>
      <c r="G11" s="7">
        <f>SUMPRODUCT((公告總庫!$B$9:$B$4019=$A11)*(MONTH(公告總庫!$D$9:$D$4019)=6))</f>
        <v/>
      </c>
      <c r="H11" s="7">
        <f>SUMPRODUCT((公告總庫!$B$9:$B$4019=$A11)*(MONTH(公告總庫!$D$9:$D$4019)=7))</f>
        <v/>
      </c>
      <c r="I11" s="7">
        <f>SUMPRODUCT((公告總庫!$B$9:$B$4019=$A11)*(MONTH(公告總庫!$D$9:$D$4019)=8))</f>
        <v/>
      </c>
      <c r="J11" s="7">
        <f>SUMPRODUCT((公告總庫!$B$9:$B$4019=$A11)*(MONTH(公告總庫!$D$9:$D$4019)=9))</f>
        <v/>
      </c>
      <c r="K11" s="7">
        <f>SUMPRODUCT((公告總庫!$B$9:$B$4019=$A11)*(MONTH(公告總庫!$D$9:$D$4019)=10))</f>
        <v/>
      </c>
      <c r="L11" s="7">
        <f>SUMPRODUCT((公告總庫!$B$9:$B$4019=$A11)*(MONTH(公告總庫!$D$9:$D$4019)=11))</f>
        <v/>
      </c>
      <c r="M11" s="7">
        <f>SUMPRODUCT((公告總庫!$B$9:$B$4019=$A11)*(MONTH(公告總庫!$D$9:$D$4019)=12))</f>
        <v/>
      </c>
      <c r="N11" s="7">
        <f>SUM(B11:M11)</f>
        <v/>
      </c>
    </row>
    <row r="12">
      <c r="A12" s="7" t="inlineStr">
        <is>
          <t>總計</t>
        </is>
      </c>
      <c r="B12" s="7">
        <f>SUM(B4:B11)</f>
        <v/>
      </c>
      <c r="C12" s="7">
        <f>SUM(C4:C11)</f>
        <v/>
      </c>
      <c r="D12" s="7">
        <f>SUM(D4:D11)</f>
        <v/>
      </c>
      <c r="E12" s="7">
        <f>SUM(E4:E11)</f>
        <v/>
      </c>
      <c r="F12" s="7">
        <f>SUM(F4:F11)</f>
        <v/>
      </c>
      <c r="G12" s="7">
        <f>SUM(G4:G11)</f>
        <v/>
      </c>
      <c r="H12" s="7">
        <f>SUM(H4:H11)</f>
        <v/>
      </c>
      <c r="I12" s="7">
        <f>SUM(I4:I11)</f>
        <v/>
      </c>
      <c r="J12" s="7">
        <f>SUM(J4:J11)</f>
        <v/>
      </c>
      <c r="K12" s="7">
        <f>SUM(K4:K11)</f>
        <v/>
      </c>
      <c r="L12" s="7">
        <f>SUM(L4:L11)</f>
        <v/>
      </c>
      <c r="M12" s="7">
        <f>SUM(M4:M11)</f>
        <v/>
      </c>
      <c r="N12" s="7">
        <f>SUM(N4:N11)</f>
        <v/>
      </c>
    </row>
    <row r="13">
      <c r="A13" s="7" t="inlineStr">
        <is>
          <t>高中生*</t>
        </is>
      </c>
      <c r="B13" s="7">
        <f>SUMPRODUCT((((公告總庫!$B$9:$B$4019="高中生")+ISNUMBER(FIND("高中生",公告總庫!$C$9:$C$4019)))&gt;0)*(MONTH(公告總庫!$D$9:$D$4019)=1))</f>
        <v/>
      </c>
      <c r="C13" s="7">
        <f>SUMPRODUCT((((公告總庫!$B$9:$B$4019="高中生")+ISNUMBER(FIND("高中生",公告總庫!$C$9:$C$4019)))&gt;0)*(MONTH(公告總庫!$D$9:$D$4019)=2))</f>
        <v/>
      </c>
      <c r="D13" s="7">
        <f>SUMPRODUCT((((公告總庫!$B$9:$B$4019="高中生")+ISNUMBER(FIND("高中生",公告總庫!$C$9:$C$4019)))&gt;0)*(MONTH(公告總庫!$D$9:$D$4019)=3))</f>
        <v/>
      </c>
      <c r="E13" s="7">
        <f>SUMPRODUCT((((公告總庫!$B$9:$B$4019="高中生")+ISNUMBER(FIND("高中生",公告總庫!$C$9:$C$4019)))&gt;0)*(MONTH(公告總庫!$D$9:$D$4019)=4))</f>
        <v/>
      </c>
      <c r="F13" s="7">
        <f>SUMPRODUCT((((公告總庫!$B$9:$B$4019="高中生")+ISNUMBER(FIND("高中生",公告總庫!$C$9:$C$4019)))&gt;0)*(MONTH(公告總庫!$D$9:$D$4019)=5))</f>
        <v/>
      </c>
      <c r="G13" s="7">
        <f>SUMPRODUCT((((公告總庫!$B$9:$B$4019="高中生")+ISNUMBER(FIND("高中生",公告總庫!$C$9:$C$4019)))&gt;0)*(MONTH(公告總庫!$D$9:$D$4019)=6))</f>
        <v/>
      </c>
      <c r="H13" s="7">
        <f>SUMPRODUCT((((公告總庫!$B$9:$B$4019="高中生")+ISNUMBER(FIND("高中生",公告總庫!$C$9:$C$4019)))&gt;0)*(MONTH(公告總庫!$D$9:$D$4019)=7))</f>
        <v/>
      </c>
      <c r="I13" s="7">
        <f>SUMPRODUCT((((公告總庫!$B$9:$B$4019="高中生")+ISNUMBER(FIND("高中生",公告總庫!$C$9:$C$4019)))&gt;0)*(MONTH(公告總庫!$D$9:$D$4019)=8))</f>
        <v/>
      </c>
      <c r="J13" s="7">
        <f>SUMPRODUCT((((公告總庫!$B$9:$B$4019="高中生")+ISNUMBER(FIND("高中生",公告總庫!$C$9:$C$4019)))&gt;0)*(MONTH(公告總庫!$D$9:$D$4019)=9))</f>
        <v/>
      </c>
      <c r="K13" s="7">
        <f>SUMPRODUCT((((公告總庫!$B$9:$B$4019="高中生")+ISNUMBER(FIND("高中生",公告總庫!$C$9:$C$4019)))&gt;0)*(MONTH(公告總庫!$D$9:$D$4019)=10))</f>
        <v/>
      </c>
      <c r="L13" s="7">
        <f>SUMPRODUCT((((公告總庫!$B$9:$B$4019="高中生")+ISNUMBER(FIND("高中生",公告總庫!$C$9:$C$4019)))&gt;0)*(MONTH(公告總庫!$D$9:$D$4019)=11))</f>
        <v/>
      </c>
      <c r="M13" s="7">
        <f>SUMPRODUCT((((公告總庫!$B$9:$B$4019="高中生")+ISNUMBER(FIND("高中生",公告總庫!$C$9:$C$4019)))&gt;0)*(MONTH(公告總庫!$D$9:$D$4019)=12))</f>
        <v/>
      </c>
      <c r="N13" s="7">
        <f>SUM(B13:M13)</f>
        <v/>
      </c>
    </row>
    <row r="15">
      <c r="A15" s="6" t="inlineStr">
        <is>
          <t>分類</t>
        </is>
      </c>
      <c r="B15" s="6" t="inlineStr">
        <is>
          <t>2012</t>
        </is>
      </c>
      <c r="C15" s="6" t="inlineStr">
        <is>
          <t>2013</t>
        </is>
      </c>
      <c r="D15" s="6" t="inlineStr">
        <is>
          <t>2014</t>
        </is>
      </c>
      <c r="E15" s="6" t="inlineStr">
        <is>
          <t>2015</t>
        </is>
      </c>
      <c r="F15" s="6" t="inlineStr">
        <is>
          <t>2016</t>
        </is>
      </c>
      <c r="G15" s="6" t="inlineStr">
        <is>
          <t>2017</t>
        </is>
      </c>
      <c r="H15" s="6" t="inlineStr">
        <is>
          <t>2018</t>
        </is>
      </c>
      <c r="I15" s="6" t="inlineStr">
        <is>
          <t>2019</t>
        </is>
      </c>
      <c r="J15" s="6" t="inlineStr">
        <is>
          <t>2020</t>
        </is>
      </c>
      <c r="K15" s="6" t="inlineStr">
        <is>
          <t>2021</t>
        </is>
      </c>
      <c r="L15" s="6" t="inlineStr">
        <is>
          <t>2022</t>
        </is>
      </c>
      <c r="M15" s="6" t="inlineStr">
        <is>
          <t>2023</t>
        </is>
      </c>
      <c r="N15" s="6" t="inlineStr">
        <is>
          <t>2024</t>
        </is>
      </c>
      <c r="O15" s="6" t="inlineStr">
        <is>
          <t>2025</t>
        </is>
      </c>
      <c r="P15" s="6" t="inlineStr">
        <is>
          <t>2026</t>
        </is>
      </c>
      <c r="Q15" s="6" t="inlineStr">
        <is>
          <t>合計</t>
        </is>
      </c>
    </row>
    <row r="16">
      <c r="A16" s="7" t="inlineStr">
        <is>
          <t>招生</t>
        </is>
      </c>
      <c r="B16" s="7">
        <f>SUMPRODUCT((公告總庫!$B$9:$B$4019=$A16)*(YEAR(公告總庫!$D$9:$D$4019)=2012))</f>
        <v/>
      </c>
      <c r="C16" s="7">
        <f>SUMPRODUCT((公告總庫!$B$9:$B$4019=$A16)*(YEAR(公告總庫!$D$9:$D$4019)=2013))</f>
        <v/>
      </c>
      <c r="D16" s="7">
        <f>SUMPRODUCT((公告總庫!$B$9:$B$4019=$A16)*(YEAR(公告總庫!$D$9:$D$4019)=2014))</f>
        <v/>
      </c>
      <c r="E16" s="7">
        <f>SUMPRODUCT((公告總庫!$B$9:$B$4019=$A16)*(YEAR(公告總庫!$D$9:$D$4019)=2015))</f>
        <v/>
      </c>
      <c r="F16" s="7">
        <f>SUMPRODUCT((公告總庫!$B$9:$B$4019=$A16)*(YEAR(公告總庫!$D$9:$D$4019)=2016))</f>
        <v/>
      </c>
      <c r="G16" s="7">
        <f>SUMPRODUCT((公告總庫!$B$9:$B$4019=$A16)*(YEAR(公告總庫!$D$9:$D$4019)=2017))</f>
        <v/>
      </c>
      <c r="H16" s="7">
        <f>SUMPRODUCT((公告總庫!$B$9:$B$4019=$A16)*(YEAR(公告總庫!$D$9:$D$4019)=2018))</f>
        <v/>
      </c>
      <c r="I16" s="7">
        <f>SUMPRODUCT((公告總庫!$B$9:$B$4019=$A16)*(YEAR(公告總庫!$D$9:$D$4019)=2019))</f>
        <v/>
      </c>
      <c r="J16" s="7">
        <f>SUMPRODUCT((公告總庫!$B$9:$B$4019=$A16)*(YEAR(公告總庫!$D$9:$D$4019)=2020))</f>
        <v/>
      </c>
      <c r="K16" s="7">
        <f>SUMPRODUCT((公告總庫!$B$9:$B$4019=$A16)*(YEAR(公告總庫!$D$9:$D$4019)=2021))</f>
        <v/>
      </c>
      <c r="L16" s="7">
        <f>SUMPRODUCT((公告總庫!$B$9:$B$4019=$A16)*(YEAR(公告總庫!$D$9:$D$4019)=2022))</f>
        <v/>
      </c>
      <c r="M16" s="7">
        <f>SUMPRODUCT((公告總庫!$B$9:$B$4019=$A16)*(YEAR(公告總庫!$D$9:$D$4019)=2023))</f>
        <v/>
      </c>
      <c r="N16" s="7">
        <f>SUMPRODUCT((公告總庫!$B$9:$B$4019=$A16)*(YEAR(公告總庫!$D$9:$D$4019)=2024))</f>
        <v/>
      </c>
      <c r="O16" s="7">
        <f>SUMPRODUCT((公告總庫!$B$9:$B$4019=$A16)*(YEAR(公告總庫!$D$9:$D$4019)=2025))</f>
        <v/>
      </c>
      <c r="P16" s="7">
        <f>SUMPRODUCT((公告總庫!$B$9:$B$4019=$A16)*(YEAR(公告總庫!$D$9:$D$4019)=2026))</f>
        <v/>
      </c>
      <c r="Q16" s="7">
        <f>SUM(B16:P16)</f>
        <v/>
      </c>
    </row>
    <row r="17">
      <c r="A17" s="7" t="inlineStr">
        <is>
          <t>考試</t>
        </is>
      </c>
      <c r="B17" s="7">
        <f>SUMPRODUCT((公告總庫!$B$9:$B$4019=$A17)*(YEAR(公告總庫!$D$9:$D$4019)=2012))</f>
        <v/>
      </c>
      <c r="C17" s="7">
        <f>SUMPRODUCT((公告總庫!$B$9:$B$4019=$A17)*(YEAR(公告總庫!$D$9:$D$4019)=2013))</f>
        <v/>
      </c>
      <c r="D17" s="7">
        <f>SUMPRODUCT((公告總庫!$B$9:$B$4019=$A17)*(YEAR(公告總庫!$D$9:$D$4019)=2014))</f>
        <v/>
      </c>
      <c r="E17" s="7">
        <f>SUMPRODUCT((公告總庫!$B$9:$B$4019=$A17)*(YEAR(公告總庫!$D$9:$D$4019)=2015))</f>
        <v/>
      </c>
      <c r="F17" s="7">
        <f>SUMPRODUCT((公告總庫!$B$9:$B$4019=$A17)*(YEAR(公告總庫!$D$9:$D$4019)=2016))</f>
        <v/>
      </c>
      <c r="G17" s="7">
        <f>SUMPRODUCT((公告總庫!$B$9:$B$4019=$A17)*(YEAR(公告總庫!$D$9:$D$4019)=2017))</f>
        <v/>
      </c>
      <c r="H17" s="7">
        <f>SUMPRODUCT((公告總庫!$B$9:$B$4019=$A17)*(YEAR(公告總庫!$D$9:$D$4019)=2018))</f>
        <v/>
      </c>
      <c r="I17" s="7">
        <f>SUMPRODUCT((公告總庫!$B$9:$B$4019=$A17)*(YEAR(公告總庫!$D$9:$D$4019)=2019))</f>
        <v/>
      </c>
      <c r="J17" s="7">
        <f>SUMPRODUCT((公告總庫!$B$9:$B$4019=$A17)*(YEAR(公告總庫!$D$9:$D$4019)=2020))</f>
        <v/>
      </c>
      <c r="K17" s="7">
        <f>SUMPRODUCT((公告總庫!$B$9:$B$4019=$A17)*(YEAR(公告總庫!$D$9:$D$4019)=2021))</f>
        <v/>
      </c>
      <c r="L17" s="7">
        <f>SUMPRODUCT((公告總庫!$B$9:$B$4019=$A17)*(YEAR(公告總庫!$D$9:$D$4019)=2022))</f>
        <v/>
      </c>
      <c r="M17" s="7">
        <f>SUMPRODUCT((公告總庫!$B$9:$B$4019=$A17)*(YEAR(公告總庫!$D$9:$D$4019)=2023))</f>
        <v/>
      </c>
      <c r="N17" s="7">
        <f>SUMPRODUCT((公告總庫!$B$9:$B$4019=$A17)*(YEAR(公告總庫!$D$9:$D$4019)=2024))</f>
        <v/>
      </c>
      <c r="O17" s="7">
        <f>SUMPRODUCT((公告總庫!$B$9:$B$4019=$A17)*(YEAR(公告總庫!$D$9:$D$4019)=2025))</f>
        <v/>
      </c>
      <c r="P17" s="7">
        <f>SUMPRODUCT((公告總庫!$B$9:$B$4019=$A17)*(YEAR(公告總庫!$D$9:$D$4019)=2026))</f>
        <v/>
      </c>
      <c r="Q17" s="7">
        <f>SUM(B17:P17)</f>
        <v/>
      </c>
    </row>
    <row r="18">
      <c r="A18" s="7" t="inlineStr">
        <is>
          <t>獎學金</t>
        </is>
      </c>
      <c r="B18" s="7">
        <f>SUMPRODUCT((公告總庫!$B$9:$B$4019=$A18)*(YEAR(公告總庫!$D$9:$D$4019)=2012))</f>
        <v/>
      </c>
      <c r="C18" s="7">
        <f>SUMPRODUCT((公告總庫!$B$9:$B$4019=$A18)*(YEAR(公告總庫!$D$9:$D$4019)=2013))</f>
        <v/>
      </c>
      <c r="D18" s="7">
        <f>SUMPRODUCT((公告總庫!$B$9:$B$4019=$A18)*(YEAR(公告總庫!$D$9:$D$4019)=2014))</f>
        <v/>
      </c>
      <c r="E18" s="7">
        <f>SUMPRODUCT((公告總庫!$B$9:$B$4019=$A18)*(YEAR(公告總庫!$D$9:$D$4019)=2015))</f>
        <v/>
      </c>
      <c r="F18" s="7">
        <f>SUMPRODUCT((公告總庫!$B$9:$B$4019=$A18)*(YEAR(公告總庫!$D$9:$D$4019)=2016))</f>
        <v/>
      </c>
      <c r="G18" s="7">
        <f>SUMPRODUCT((公告總庫!$B$9:$B$4019=$A18)*(YEAR(公告總庫!$D$9:$D$4019)=2017))</f>
        <v/>
      </c>
      <c r="H18" s="7">
        <f>SUMPRODUCT((公告總庫!$B$9:$B$4019=$A18)*(YEAR(公告總庫!$D$9:$D$4019)=2018))</f>
        <v/>
      </c>
      <c r="I18" s="7">
        <f>SUMPRODUCT((公告總庫!$B$9:$B$4019=$A18)*(YEAR(公告總庫!$D$9:$D$4019)=2019))</f>
        <v/>
      </c>
      <c r="J18" s="7">
        <f>SUMPRODUCT((公告總庫!$B$9:$B$4019=$A18)*(YEAR(公告總庫!$D$9:$D$4019)=2020))</f>
        <v/>
      </c>
      <c r="K18" s="7">
        <f>SUMPRODUCT((公告總庫!$B$9:$B$4019=$A18)*(YEAR(公告總庫!$D$9:$D$4019)=2021))</f>
        <v/>
      </c>
      <c r="L18" s="7">
        <f>SUMPRODUCT((公告總庫!$B$9:$B$4019=$A18)*(YEAR(公告總庫!$D$9:$D$4019)=2022))</f>
        <v/>
      </c>
      <c r="M18" s="7">
        <f>SUMPRODUCT((公告總庫!$B$9:$B$4019=$A18)*(YEAR(公告總庫!$D$9:$D$4019)=2023))</f>
        <v/>
      </c>
      <c r="N18" s="7">
        <f>SUMPRODUCT((公告總庫!$B$9:$B$4019=$A18)*(YEAR(公告總庫!$D$9:$D$4019)=2024))</f>
        <v/>
      </c>
      <c r="O18" s="7">
        <f>SUMPRODUCT((公告總庫!$B$9:$B$4019=$A18)*(YEAR(公告總庫!$D$9:$D$4019)=2025))</f>
        <v/>
      </c>
      <c r="P18" s="7">
        <f>SUMPRODUCT((公告總庫!$B$9:$B$4019=$A18)*(YEAR(公告總庫!$D$9:$D$4019)=2026))</f>
        <v/>
      </c>
      <c r="Q18" s="7">
        <f>SUM(B18:P18)</f>
        <v/>
      </c>
    </row>
    <row r="19">
      <c r="A19" s="7" t="inlineStr">
        <is>
          <t>計畫</t>
        </is>
      </c>
      <c r="B19" s="7">
        <f>SUMPRODUCT((公告總庫!$B$9:$B$4019=$A19)*(YEAR(公告總庫!$D$9:$D$4019)=2012))</f>
        <v/>
      </c>
      <c r="C19" s="7">
        <f>SUMPRODUCT((公告總庫!$B$9:$B$4019=$A19)*(YEAR(公告總庫!$D$9:$D$4019)=2013))</f>
        <v/>
      </c>
      <c r="D19" s="7">
        <f>SUMPRODUCT((公告總庫!$B$9:$B$4019=$A19)*(YEAR(公告總庫!$D$9:$D$4019)=2014))</f>
        <v/>
      </c>
      <c r="E19" s="7">
        <f>SUMPRODUCT((公告總庫!$B$9:$B$4019=$A19)*(YEAR(公告總庫!$D$9:$D$4019)=2015))</f>
        <v/>
      </c>
      <c r="F19" s="7">
        <f>SUMPRODUCT((公告總庫!$B$9:$B$4019=$A19)*(YEAR(公告總庫!$D$9:$D$4019)=2016))</f>
        <v/>
      </c>
      <c r="G19" s="7">
        <f>SUMPRODUCT((公告總庫!$B$9:$B$4019=$A19)*(YEAR(公告總庫!$D$9:$D$4019)=2017))</f>
        <v/>
      </c>
      <c r="H19" s="7">
        <f>SUMPRODUCT((公告總庫!$B$9:$B$4019=$A19)*(YEAR(公告總庫!$D$9:$D$4019)=2018))</f>
        <v/>
      </c>
      <c r="I19" s="7">
        <f>SUMPRODUCT((公告總庫!$B$9:$B$4019=$A19)*(YEAR(公告總庫!$D$9:$D$4019)=2019))</f>
        <v/>
      </c>
      <c r="J19" s="7">
        <f>SUMPRODUCT((公告總庫!$B$9:$B$4019=$A19)*(YEAR(公告總庫!$D$9:$D$4019)=2020))</f>
        <v/>
      </c>
      <c r="K19" s="7">
        <f>SUMPRODUCT((公告總庫!$B$9:$B$4019=$A19)*(YEAR(公告總庫!$D$9:$D$4019)=2021))</f>
        <v/>
      </c>
      <c r="L19" s="7">
        <f>SUMPRODUCT((公告總庫!$B$9:$B$4019=$A19)*(YEAR(公告總庫!$D$9:$D$4019)=2022))</f>
        <v/>
      </c>
      <c r="M19" s="7">
        <f>SUMPRODUCT((公告總庫!$B$9:$B$4019=$A19)*(YEAR(公告總庫!$D$9:$D$4019)=2023))</f>
        <v/>
      </c>
      <c r="N19" s="7">
        <f>SUMPRODUCT((公告總庫!$B$9:$B$4019=$A19)*(YEAR(公告總庫!$D$9:$D$4019)=2024))</f>
        <v/>
      </c>
      <c r="O19" s="7">
        <f>SUMPRODUCT((公告總庫!$B$9:$B$4019=$A19)*(YEAR(公告總庫!$D$9:$D$4019)=2025))</f>
        <v/>
      </c>
      <c r="P19" s="7">
        <f>SUMPRODUCT((公告總庫!$B$9:$B$4019=$A19)*(YEAR(公告總庫!$D$9:$D$4019)=2026))</f>
        <v/>
      </c>
      <c r="Q19" s="7">
        <f>SUM(B19:P19)</f>
        <v/>
      </c>
    </row>
    <row r="20">
      <c r="A20" s="7" t="inlineStr">
        <is>
          <t>演講</t>
        </is>
      </c>
      <c r="B20" s="7">
        <f>SUMPRODUCT((公告總庫!$B$9:$B$4019=$A20)*(YEAR(公告總庫!$D$9:$D$4019)=2012))</f>
        <v/>
      </c>
      <c r="C20" s="7">
        <f>SUMPRODUCT((公告總庫!$B$9:$B$4019=$A20)*(YEAR(公告總庫!$D$9:$D$4019)=2013))</f>
        <v/>
      </c>
      <c r="D20" s="7">
        <f>SUMPRODUCT((公告總庫!$B$9:$B$4019=$A20)*(YEAR(公告總庫!$D$9:$D$4019)=2014))</f>
        <v/>
      </c>
      <c r="E20" s="7">
        <f>SUMPRODUCT((公告總庫!$B$9:$B$4019=$A20)*(YEAR(公告總庫!$D$9:$D$4019)=2015))</f>
        <v/>
      </c>
      <c r="F20" s="7">
        <f>SUMPRODUCT((公告總庫!$B$9:$B$4019=$A20)*(YEAR(公告總庫!$D$9:$D$4019)=2016))</f>
        <v/>
      </c>
      <c r="G20" s="7">
        <f>SUMPRODUCT((公告總庫!$B$9:$B$4019=$A20)*(YEAR(公告總庫!$D$9:$D$4019)=2017))</f>
        <v/>
      </c>
      <c r="H20" s="7">
        <f>SUMPRODUCT((公告總庫!$B$9:$B$4019=$A20)*(YEAR(公告總庫!$D$9:$D$4019)=2018))</f>
        <v/>
      </c>
      <c r="I20" s="7">
        <f>SUMPRODUCT((公告總庫!$B$9:$B$4019=$A20)*(YEAR(公告總庫!$D$9:$D$4019)=2019))</f>
        <v/>
      </c>
      <c r="J20" s="7">
        <f>SUMPRODUCT((公告總庫!$B$9:$B$4019=$A20)*(YEAR(公告總庫!$D$9:$D$4019)=2020))</f>
        <v/>
      </c>
      <c r="K20" s="7">
        <f>SUMPRODUCT((公告總庫!$B$9:$B$4019=$A20)*(YEAR(公告總庫!$D$9:$D$4019)=2021))</f>
        <v/>
      </c>
      <c r="L20" s="7">
        <f>SUMPRODUCT((公告總庫!$B$9:$B$4019=$A20)*(YEAR(公告總庫!$D$9:$D$4019)=2022))</f>
        <v/>
      </c>
      <c r="M20" s="7">
        <f>SUMPRODUCT((公告總庫!$B$9:$B$4019=$A20)*(YEAR(公告總庫!$D$9:$D$4019)=2023))</f>
        <v/>
      </c>
      <c r="N20" s="7">
        <f>SUMPRODUCT((公告總庫!$B$9:$B$4019=$A20)*(YEAR(公告總庫!$D$9:$D$4019)=2024))</f>
        <v/>
      </c>
      <c r="O20" s="7">
        <f>SUMPRODUCT((公告總庫!$B$9:$B$4019=$A20)*(YEAR(公告總庫!$D$9:$D$4019)=2025))</f>
        <v/>
      </c>
      <c r="P20" s="7">
        <f>SUMPRODUCT((公告總庫!$B$9:$B$4019=$A20)*(YEAR(公告總庫!$D$9:$D$4019)=2026))</f>
        <v/>
      </c>
      <c r="Q20" s="7">
        <f>SUM(B20:P20)</f>
        <v/>
      </c>
    </row>
    <row r="21">
      <c r="A21" s="7" t="inlineStr">
        <is>
          <t>研討會</t>
        </is>
      </c>
      <c r="B21" s="7">
        <f>SUMPRODUCT((公告總庫!$B$9:$B$4019=$A21)*(YEAR(公告總庫!$D$9:$D$4019)=2012))</f>
        <v/>
      </c>
      <c r="C21" s="7">
        <f>SUMPRODUCT((公告總庫!$B$9:$B$4019=$A21)*(YEAR(公告總庫!$D$9:$D$4019)=2013))</f>
        <v/>
      </c>
      <c r="D21" s="7">
        <f>SUMPRODUCT((公告總庫!$B$9:$B$4019=$A21)*(YEAR(公告總庫!$D$9:$D$4019)=2014))</f>
        <v/>
      </c>
      <c r="E21" s="7">
        <f>SUMPRODUCT((公告總庫!$B$9:$B$4019=$A21)*(YEAR(公告總庫!$D$9:$D$4019)=2015))</f>
        <v/>
      </c>
      <c r="F21" s="7">
        <f>SUMPRODUCT((公告總庫!$B$9:$B$4019=$A21)*(YEAR(公告總庫!$D$9:$D$4019)=2016))</f>
        <v/>
      </c>
      <c r="G21" s="7">
        <f>SUMPRODUCT((公告總庫!$B$9:$B$4019=$A21)*(YEAR(公告總庫!$D$9:$D$4019)=2017))</f>
        <v/>
      </c>
      <c r="H21" s="7">
        <f>SUMPRODUCT((公告總庫!$B$9:$B$4019=$A21)*(YEAR(公告總庫!$D$9:$D$4019)=2018))</f>
        <v/>
      </c>
      <c r="I21" s="7">
        <f>SUMPRODUCT((公告總庫!$B$9:$B$4019=$A21)*(YEAR(公告總庫!$D$9:$D$4019)=2019))</f>
        <v/>
      </c>
      <c r="J21" s="7">
        <f>SUMPRODUCT((公告總庫!$B$9:$B$4019=$A21)*(YEAR(公告總庫!$D$9:$D$4019)=2020))</f>
        <v/>
      </c>
      <c r="K21" s="7">
        <f>SUMPRODUCT((公告總庫!$B$9:$B$4019=$A21)*(YEAR(公告總庫!$D$9:$D$4019)=2021))</f>
        <v/>
      </c>
      <c r="L21" s="7">
        <f>SUMPRODUCT((公告總庫!$B$9:$B$4019=$A21)*(YEAR(公告總庫!$D$9:$D$4019)=2022))</f>
        <v/>
      </c>
      <c r="M21" s="7">
        <f>SUMPRODUCT((公告總庫!$B$9:$B$4019=$A21)*(YEAR(公告總庫!$D$9:$D$4019)=2023))</f>
        <v/>
      </c>
      <c r="N21" s="7">
        <f>SUMPRODUCT((公告總庫!$B$9:$B$4019=$A21)*(YEAR(公告總庫!$D$9:$D$4019)=2024))</f>
        <v/>
      </c>
      <c r="O21" s="7">
        <f>SUMPRODUCT((公告總庫!$B$9:$B$4019=$A21)*(YEAR(公告總庫!$D$9:$D$4019)=2025))</f>
        <v/>
      </c>
      <c r="P21" s="7">
        <f>SUMPRODUCT((公告總庫!$B$9:$B$4019=$A21)*(YEAR(公告總庫!$D$9:$D$4019)=2026))</f>
        <v/>
      </c>
      <c r="Q21" s="7">
        <f>SUM(B21:P21)</f>
        <v/>
      </c>
    </row>
    <row r="22">
      <c r="A22" s="7" t="inlineStr">
        <is>
          <t>高中生</t>
        </is>
      </c>
      <c r="B22" s="7">
        <f>SUMPRODUCT((公告總庫!$B$9:$B$4019=$A22)*(YEAR(公告總庫!$D$9:$D$4019)=2012))</f>
        <v/>
      </c>
      <c r="C22" s="7">
        <f>SUMPRODUCT((公告總庫!$B$9:$B$4019=$A22)*(YEAR(公告總庫!$D$9:$D$4019)=2013))</f>
        <v/>
      </c>
      <c r="D22" s="7">
        <f>SUMPRODUCT((公告總庫!$B$9:$B$4019=$A22)*(YEAR(公告總庫!$D$9:$D$4019)=2014))</f>
        <v/>
      </c>
      <c r="E22" s="7">
        <f>SUMPRODUCT((公告總庫!$B$9:$B$4019=$A22)*(YEAR(公告總庫!$D$9:$D$4019)=2015))</f>
        <v/>
      </c>
      <c r="F22" s="7">
        <f>SUMPRODUCT((公告總庫!$B$9:$B$4019=$A22)*(YEAR(公告總庫!$D$9:$D$4019)=2016))</f>
        <v/>
      </c>
      <c r="G22" s="7">
        <f>SUMPRODUCT((公告總庫!$B$9:$B$4019=$A22)*(YEAR(公告總庫!$D$9:$D$4019)=2017))</f>
        <v/>
      </c>
      <c r="H22" s="7">
        <f>SUMPRODUCT((公告總庫!$B$9:$B$4019=$A22)*(YEAR(公告總庫!$D$9:$D$4019)=2018))</f>
        <v/>
      </c>
      <c r="I22" s="7">
        <f>SUMPRODUCT((公告總庫!$B$9:$B$4019=$A22)*(YEAR(公告總庫!$D$9:$D$4019)=2019))</f>
        <v/>
      </c>
      <c r="J22" s="7">
        <f>SUMPRODUCT((公告總庫!$B$9:$B$4019=$A22)*(YEAR(公告總庫!$D$9:$D$4019)=2020))</f>
        <v/>
      </c>
      <c r="K22" s="7">
        <f>SUMPRODUCT((公告總庫!$B$9:$B$4019=$A22)*(YEAR(公告總庫!$D$9:$D$4019)=2021))</f>
        <v/>
      </c>
      <c r="L22" s="7">
        <f>SUMPRODUCT((公告總庫!$B$9:$B$4019=$A22)*(YEAR(公告總庫!$D$9:$D$4019)=2022))</f>
        <v/>
      </c>
      <c r="M22" s="7">
        <f>SUMPRODUCT((公告總庫!$B$9:$B$4019=$A22)*(YEAR(公告總庫!$D$9:$D$4019)=2023))</f>
        <v/>
      </c>
      <c r="N22" s="7">
        <f>SUMPRODUCT((公告總庫!$B$9:$B$4019=$A22)*(YEAR(公告總庫!$D$9:$D$4019)=2024))</f>
        <v/>
      </c>
      <c r="O22" s="7">
        <f>SUMPRODUCT((公告總庫!$B$9:$B$4019=$A22)*(YEAR(公告總庫!$D$9:$D$4019)=2025))</f>
        <v/>
      </c>
      <c r="P22" s="7">
        <f>SUMPRODUCT((公告總庫!$B$9:$B$4019=$A22)*(YEAR(公告總庫!$D$9:$D$4019)=2026))</f>
        <v/>
      </c>
      <c r="Q22" s="7">
        <f>SUM(B22:P22)</f>
        <v/>
      </c>
    </row>
    <row r="23">
      <c r="A23" s="7" t="inlineStr">
        <is>
          <t>其他</t>
        </is>
      </c>
      <c r="B23" s="7">
        <f>SUMPRODUCT((公告總庫!$B$9:$B$4019=$A23)*(YEAR(公告總庫!$D$9:$D$4019)=2012))</f>
        <v/>
      </c>
      <c r="C23" s="7">
        <f>SUMPRODUCT((公告總庫!$B$9:$B$4019=$A23)*(YEAR(公告總庫!$D$9:$D$4019)=2013))</f>
        <v/>
      </c>
      <c r="D23" s="7">
        <f>SUMPRODUCT((公告總庫!$B$9:$B$4019=$A23)*(YEAR(公告總庫!$D$9:$D$4019)=2014))</f>
        <v/>
      </c>
      <c r="E23" s="7">
        <f>SUMPRODUCT((公告總庫!$B$9:$B$4019=$A23)*(YEAR(公告總庫!$D$9:$D$4019)=2015))</f>
        <v/>
      </c>
      <c r="F23" s="7">
        <f>SUMPRODUCT((公告總庫!$B$9:$B$4019=$A23)*(YEAR(公告總庫!$D$9:$D$4019)=2016))</f>
        <v/>
      </c>
      <c r="G23" s="7">
        <f>SUMPRODUCT((公告總庫!$B$9:$B$4019=$A23)*(YEAR(公告總庫!$D$9:$D$4019)=2017))</f>
        <v/>
      </c>
      <c r="H23" s="7">
        <f>SUMPRODUCT((公告總庫!$B$9:$B$4019=$A23)*(YEAR(公告總庫!$D$9:$D$4019)=2018))</f>
        <v/>
      </c>
      <c r="I23" s="7">
        <f>SUMPRODUCT((公告總庫!$B$9:$B$4019=$A23)*(YEAR(公告總庫!$D$9:$D$4019)=2019))</f>
        <v/>
      </c>
      <c r="J23" s="7">
        <f>SUMPRODUCT((公告總庫!$B$9:$B$4019=$A23)*(YEAR(公告總庫!$D$9:$D$4019)=2020))</f>
        <v/>
      </c>
      <c r="K23" s="7">
        <f>SUMPRODUCT((公告總庫!$B$9:$B$4019=$A23)*(YEAR(公告總庫!$D$9:$D$4019)=2021))</f>
        <v/>
      </c>
      <c r="L23" s="7">
        <f>SUMPRODUCT((公告總庫!$B$9:$B$4019=$A23)*(YEAR(公告總庫!$D$9:$D$4019)=2022))</f>
        <v/>
      </c>
      <c r="M23" s="7">
        <f>SUMPRODUCT((公告總庫!$B$9:$B$4019=$A23)*(YEAR(公告總庫!$D$9:$D$4019)=2023))</f>
        <v/>
      </c>
      <c r="N23" s="7">
        <f>SUMPRODUCT((公告總庫!$B$9:$B$4019=$A23)*(YEAR(公告總庫!$D$9:$D$4019)=2024))</f>
        <v/>
      </c>
      <c r="O23" s="7">
        <f>SUMPRODUCT((公告總庫!$B$9:$B$4019=$A23)*(YEAR(公告總庫!$D$9:$D$4019)=2025))</f>
        <v/>
      </c>
      <c r="P23" s="7">
        <f>SUMPRODUCT((公告總庫!$B$9:$B$4019=$A23)*(YEAR(公告總庫!$D$9:$D$4019)=2026))</f>
        <v/>
      </c>
      <c r="Q23" s="7">
        <f>SUM(B23:P23)</f>
        <v/>
      </c>
    </row>
    <row r="24">
      <c r="A24" s="7" t="inlineStr">
        <is>
          <t>總計</t>
        </is>
      </c>
      <c r="B24" s="7">
        <f>SUM(B16:B23)</f>
        <v/>
      </c>
      <c r="C24" s="7">
        <f>SUM(C16:C23)</f>
        <v/>
      </c>
      <c r="D24" s="7">
        <f>SUM(D16:D23)</f>
        <v/>
      </c>
      <c r="E24" s="7">
        <f>SUM(E16:E23)</f>
        <v/>
      </c>
      <c r="F24" s="7">
        <f>SUM(F16:F23)</f>
        <v/>
      </c>
      <c r="G24" s="7">
        <f>SUM(G16:G23)</f>
        <v/>
      </c>
      <c r="H24" s="7">
        <f>SUM(H16:H23)</f>
        <v/>
      </c>
      <c r="I24" s="7">
        <f>SUM(I16:I23)</f>
        <v/>
      </c>
      <c r="J24" s="7">
        <f>SUM(J16:J23)</f>
        <v/>
      </c>
      <c r="K24" s="7">
        <f>SUM(K16:K23)</f>
        <v/>
      </c>
      <c r="L24" s="7">
        <f>SUM(L16:L23)</f>
        <v/>
      </c>
      <c r="M24" s="7">
        <f>SUM(M16:M23)</f>
        <v/>
      </c>
      <c r="N24" s="7">
        <f>SUM(N16:N23)</f>
        <v/>
      </c>
      <c r="O24" s="7">
        <f>SUM(O16:O23)</f>
        <v/>
      </c>
      <c r="P24" s="7">
        <f>SUM(P16:P23)</f>
        <v/>
      </c>
      <c r="Q24" s="7">
        <f>SUM(Q16:Q23)</f>
        <v/>
      </c>
    </row>
    <row r="25">
      <c r="A25" s="7" t="inlineStr">
        <is>
          <t>高中生*</t>
        </is>
      </c>
      <c r="B25" s="7">
        <f>SUMPRODUCT((((公告總庫!$B$9:$B$4019="高中生")+ISNUMBER(FIND("高中生",公告總庫!$C$9:$C$4019)))&gt;0)*(YEAR(公告總庫!$D$9:$D$4019)=2012))</f>
        <v/>
      </c>
      <c r="C25" s="7">
        <f>SUMPRODUCT((((公告總庫!$B$9:$B$4019="高中生")+ISNUMBER(FIND("高中生",公告總庫!$C$9:$C$4019)))&gt;0)*(YEAR(公告總庫!$D$9:$D$4019)=2013))</f>
        <v/>
      </c>
      <c r="D25" s="7">
        <f>SUMPRODUCT((((公告總庫!$B$9:$B$4019="高中生")+ISNUMBER(FIND("高中生",公告總庫!$C$9:$C$4019)))&gt;0)*(YEAR(公告總庫!$D$9:$D$4019)=2014))</f>
        <v/>
      </c>
      <c r="E25" s="7">
        <f>SUMPRODUCT((((公告總庫!$B$9:$B$4019="高中生")+ISNUMBER(FIND("高中生",公告總庫!$C$9:$C$4019)))&gt;0)*(YEAR(公告總庫!$D$9:$D$4019)=2015))</f>
        <v/>
      </c>
      <c r="F25" s="7">
        <f>SUMPRODUCT((((公告總庫!$B$9:$B$4019="高中生")+ISNUMBER(FIND("高中生",公告總庫!$C$9:$C$4019)))&gt;0)*(YEAR(公告總庫!$D$9:$D$4019)=2016))</f>
        <v/>
      </c>
      <c r="G25" s="7">
        <f>SUMPRODUCT((((公告總庫!$B$9:$B$4019="高中生")+ISNUMBER(FIND("高中生",公告總庫!$C$9:$C$4019)))&gt;0)*(YEAR(公告總庫!$D$9:$D$4019)=2017))</f>
        <v/>
      </c>
      <c r="H25" s="7">
        <f>SUMPRODUCT((((公告總庫!$B$9:$B$4019="高中生")+ISNUMBER(FIND("高中生",公告總庫!$C$9:$C$4019)))&gt;0)*(YEAR(公告總庫!$D$9:$D$4019)=2018))</f>
        <v/>
      </c>
      <c r="I25" s="7">
        <f>SUMPRODUCT((((公告總庫!$B$9:$B$4019="高中生")+ISNUMBER(FIND("高中生",公告總庫!$C$9:$C$4019)))&gt;0)*(YEAR(公告總庫!$D$9:$D$4019)=2019))</f>
        <v/>
      </c>
      <c r="J25" s="7">
        <f>SUMPRODUCT((((公告總庫!$B$9:$B$4019="高中生")+ISNUMBER(FIND("高中生",公告總庫!$C$9:$C$4019)))&gt;0)*(YEAR(公告總庫!$D$9:$D$4019)=2020))</f>
        <v/>
      </c>
      <c r="K25" s="7">
        <f>SUMPRODUCT((((公告總庫!$B$9:$B$4019="高中生")+ISNUMBER(FIND("高中生",公告總庫!$C$9:$C$4019)))&gt;0)*(YEAR(公告總庫!$D$9:$D$4019)=2021))</f>
        <v/>
      </c>
      <c r="L25" s="7">
        <f>SUMPRODUCT((((公告總庫!$B$9:$B$4019="高中生")+ISNUMBER(FIND("高中生",公告總庫!$C$9:$C$4019)))&gt;0)*(YEAR(公告總庫!$D$9:$D$4019)=2022))</f>
        <v/>
      </c>
      <c r="M25" s="7">
        <f>SUMPRODUCT((((公告總庫!$B$9:$B$4019="高中生")+ISNUMBER(FIND("高中生",公告總庫!$C$9:$C$4019)))&gt;0)*(YEAR(公告總庫!$D$9:$D$4019)=2023))</f>
        <v/>
      </c>
      <c r="N25" s="7">
        <f>SUMPRODUCT((((公告總庫!$B$9:$B$4019="高中生")+ISNUMBER(FIND("高中生",公告總庫!$C$9:$C$4019)))&gt;0)*(YEAR(公告總庫!$D$9:$D$4019)=2024))</f>
        <v/>
      </c>
      <c r="O25" s="7">
        <f>SUMPRODUCT((((公告總庫!$B$9:$B$4019="高中生")+ISNUMBER(FIND("高中生",公告總庫!$C$9:$C$4019)))&gt;0)*(YEAR(公告總庫!$D$9:$D$4019)=2025))</f>
        <v/>
      </c>
      <c r="P25" s="7">
        <f>SUMPRODUCT((((公告總庫!$B$9:$B$4019="高中生")+ISNUMBER(FIND("高中生",公告總庫!$C$9:$C$4019)))&gt;0)*(YEAR(公告總庫!$D$9:$D$4019)=2026))</f>
        <v/>
      </c>
      <c r="Q25" s="7">
        <f>SUM(B25:P25)</f>
        <v/>
      </c>
    </row>
    <row r="27">
      <c r="A27" s="6" t="inlineStr">
        <is>
          <t>發布者</t>
        </is>
      </c>
      <c r="B27" s="6" t="inlineStr">
        <is>
          <t>招生</t>
        </is>
      </c>
      <c r="C27" s="6" t="inlineStr">
        <is>
          <t>考試</t>
        </is>
      </c>
      <c r="D27" s="6" t="inlineStr">
        <is>
          <t>獎學金</t>
        </is>
      </c>
      <c r="E27" s="6" t="inlineStr">
        <is>
          <t>計畫</t>
        </is>
      </c>
      <c r="F27" s="6" t="inlineStr">
        <is>
          <t>演講</t>
        </is>
      </c>
      <c r="G27" s="6" t="inlineStr">
        <is>
          <t>研討會</t>
        </is>
      </c>
      <c r="H27" s="6" t="inlineStr">
        <is>
          <t>高中生</t>
        </is>
      </c>
      <c r="I27" s="6" t="inlineStr">
        <is>
          <t>其他</t>
        </is>
      </c>
      <c r="J27" s="6" t="inlineStr">
        <is>
          <t>合計</t>
        </is>
      </c>
    </row>
    <row r="28">
      <c r="A28" s="7" t="inlineStr">
        <is>
          <t>許慧君</t>
        </is>
      </c>
      <c r="B28" s="7">
        <f>SUMPRODUCT((公告總庫!$N$9:$N$4019=$A28)*(公告總庫!$B$9:$B$4019="招生"))</f>
        <v/>
      </c>
      <c r="C28" s="7">
        <f>SUMPRODUCT((公告總庫!$N$9:$N$4019=$A28)*(公告總庫!$B$9:$B$4019="考試"))</f>
        <v/>
      </c>
      <c r="D28" s="7">
        <f>SUMPRODUCT((公告總庫!$N$9:$N$4019=$A28)*(公告總庫!$B$9:$B$4019="獎學金"))</f>
        <v/>
      </c>
      <c r="E28" s="7">
        <f>SUMPRODUCT((公告總庫!$N$9:$N$4019=$A28)*(公告總庫!$B$9:$B$4019="計畫"))</f>
        <v/>
      </c>
      <c r="F28" s="7">
        <f>SUMPRODUCT((公告總庫!$N$9:$N$4019=$A28)*(公告總庫!$B$9:$B$4019="演講"))</f>
        <v/>
      </c>
      <c r="G28" s="7">
        <f>SUMPRODUCT((公告總庫!$N$9:$N$4019=$A28)*(公告總庫!$B$9:$B$4019="研討會"))</f>
        <v/>
      </c>
      <c r="H28" s="7">
        <f>SUMPRODUCT((公告總庫!$N$9:$N$4019=$A28)*(公告總庫!$B$9:$B$4019="高中生"))</f>
        <v/>
      </c>
      <c r="I28" s="7">
        <f>SUMPRODUCT((公告總庫!$N$9:$N$4019=$A28)*(公告總庫!$B$9:$B$4019="其他"))</f>
        <v/>
      </c>
      <c r="J28" s="7">
        <f>SUM(B28:I28)</f>
        <v/>
      </c>
    </row>
    <row r="29">
      <c r="A29" s="7" t="inlineStr">
        <is>
          <t>劉怡貞</t>
        </is>
      </c>
      <c r="B29" s="7">
        <f>SUMPRODUCT((公告總庫!$N$9:$N$4019=$A29)*(公告總庫!$B$9:$B$4019="招生"))</f>
        <v/>
      </c>
      <c r="C29" s="7">
        <f>SUMPRODUCT((公告總庫!$N$9:$N$4019=$A29)*(公告總庫!$B$9:$B$4019="考試"))</f>
        <v/>
      </c>
      <c r="D29" s="7">
        <f>SUMPRODUCT((公告總庫!$N$9:$N$4019=$A29)*(公告總庫!$B$9:$B$4019="獎學金"))</f>
        <v/>
      </c>
      <c r="E29" s="7">
        <f>SUMPRODUCT((公告總庫!$N$9:$N$4019=$A29)*(公告總庫!$B$9:$B$4019="計畫"))</f>
        <v/>
      </c>
      <c r="F29" s="7">
        <f>SUMPRODUCT((公告總庫!$N$9:$N$4019=$A29)*(公告總庫!$B$9:$B$4019="演講"))</f>
        <v/>
      </c>
      <c r="G29" s="7">
        <f>SUMPRODUCT((公告總庫!$N$9:$N$4019=$A29)*(公告總庫!$B$9:$B$4019="研討會"))</f>
        <v/>
      </c>
      <c r="H29" s="7">
        <f>SUMPRODUCT((公告總庫!$N$9:$N$4019=$A29)*(公告總庫!$B$9:$B$4019="高中生"))</f>
        <v/>
      </c>
      <c r="I29" s="7">
        <f>SUMPRODUCT((公告總庫!$N$9:$N$4019=$A29)*(公告總庫!$B$9:$B$4019="其他"))</f>
        <v/>
      </c>
      <c r="J29" s="7">
        <f>SUM(B29:I29)</f>
        <v/>
      </c>
    </row>
    <row r="30">
      <c r="A30" s="7" t="inlineStr">
        <is>
          <t>吳菁穗</t>
        </is>
      </c>
      <c r="B30" s="7">
        <f>SUMPRODUCT((公告總庫!$N$9:$N$4019=$A30)*(公告總庫!$B$9:$B$4019="招生"))</f>
        <v/>
      </c>
      <c r="C30" s="7">
        <f>SUMPRODUCT((公告總庫!$N$9:$N$4019=$A30)*(公告總庫!$B$9:$B$4019="考試"))</f>
        <v/>
      </c>
      <c r="D30" s="7">
        <f>SUMPRODUCT((公告總庫!$N$9:$N$4019=$A30)*(公告總庫!$B$9:$B$4019="獎學金"))</f>
        <v/>
      </c>
      <c r="E30" s="7">
        <f>SUMPRODUCT((公告總庫!$N$9:$N$4019=$A30)*(公告總庫!$B$9:$B$4019="計畫"))</f>
        <v/>
      </c>
      <c r="F30" s="7">
        <f>SUMPRODUCT((公告總庫!$N$9:$N$4019=$A30)*(公告總庫!$B$9:$B$4019="演講"))</f>
        <v/>
      </c>
      <c r="G30" s="7">
        <f>SUMPRODUCT((公告總庫!$N$9:$N$4019=$A30)*(公告總庫!$B$9:$B$4019="研討會"))</f>
        <v/>
      </c>
      <c r="H30" s="7">
        <f>SUMPRODUCT((公告總庫!$N$9:$N$4019=$A30)*(公告總庫!$B$9:$B$4019="高中生"))</f>
        <v/>
      </c>
      <c r="I30" s="7">
        <f>SUMPRODUCT((公告總庫!$N$9:$N$4019=$A30)*(公告總庫!$B$9:$B$4019="其他"))</f>
        <v/>
      </c>
      <c r="J30" s="7">
        <f>SUM(B30:I30)</f>
        <v/>
      </c>
    </row>
    <row r="31">
      <c r="A31" s="7" t="inlineStr">
        <is>
          <t>黃寶輝</t>
        </is>
      </c>
      <c r="B31" s="7">
        <f>SUMPRODUCT((公告總庫!$N$9:$N$4019=$A31)*(公告總庫!$B$9:$B$4019="招生"))</f>
        <v/>
      </c>
      <c r="C31" s="7">
        <f>SUMPRODUCT((公告總庫!$N$9:$N$4019=$A31)*(公告總庫!$B$9:$B$4019="考試"))</f>
        <v/>
      </c>
      <c r="D31" s="7">
        <f>SUMPRODUCT((公告總庫!$N$9:$N$4019=$A31)*(公告總庫!$B$9:$B$4019="獎學金"))</f>
        <v/>
      </c>
      <c r="E31" s="7">
        <f>SUMPRODUCT((公告總庫!$N$9:$N$4019=$A31)*(公告總庫!$B$9:$B$4019="計畫"))</f>
        <v/>
      </c>
      <c r="F31" s="7">
        <f>SUMPRODUCT((公告總庫!$N$9:$N$4019=$A31)*(公告總庫!$B$9:$B$4019="演講"))</f>
        <v/>
      </c>
      <c r="G31" s="7">
        <f>SUMPRODUCT((公告總庫!$N$9:$N$4019=$A31)*(公告總庫!$B$9:$B$4019="研討會"))</f>
        <v/>
      </c>
      <c r="H31" s="7">
        <f>SUMPRODUCT((公告總庫!$N$9:$N$4019=$A31)*(公告總庫!$B$9:$B$4019="高中生"))</f>
        <v/>
      </c>
      <c r="I31" s="7">
        <f>SUMPRODUCT((公告總庫!$N$9:$N$4019=$A31)*(公告總庫!$B$9:$B$4019="其他"))</f>
        <v/>
      </c>
      <c r="J31" s="7">
        <f>SUM(B31:I31)</f>
        <v/>
      </c>
    </row>
    <row r="32">
      <c r="A32" s="7" t="inlineStr">
        <is>
          <t>其他帳號</t>
        </is>
      </c>
      <c r="B32" s="7">
        <f>SUMPRODUCT((公告總庫!$B$9:$B$4019="招生")*1)-SUM(B28:B31)</f>
        <v/>
      </c>
      <c r="C32" s="7">
        <f>SUMPRODUCT((公告總庫!$B$9:$B$4019="考試")*1)-SUM(C28:C31)</f>
        <v/>
      </c>
      <c r="D32" s="7">
        <f>SUMPRODUCT((公告總庫!$B$9:$B$4019="獎學金")*1)-SUM(D28:D31)</f>
        <v/>
      </c>
      <c r="E32" s="7">
        <f>SUMPRODUCT((公告總庫!$B$9:$B$4019="計畫")*1)-SUM(E28:E31)</f>
        <v/>
      </c>
      <c r="F32" s="7">
        <f>SUMPRODUCT((公告總庫!$B$9:$B$4019="演講")*1)-SUM(F28:F31)</f>
        <v/>
      </c>
      <c r="G32" s="7">
        <f>SUMPRODUCT((公告總庫!$B$9:$B$4019="研討會")*1)-SUM(G28:G31)</f>
        <v/>
      </c>
      <c r="H32" s="7">
        <f>SUMPRODUCT((公告總庫!$B$9:$B$4019="高中生")*1)-SUM(H28:H31)</f>
        <v/>
      </c>
      <c r="I32" s="7">
        <f>SUMPRODUCT((公告總庫!$B$9:$B$4019="其他")*1)-SUM(I28:I31)</f>
        <v/>
      </c>
      <c r="J32" s="7">
        <f>SUM(B32:I32)</f>
        <v/>
      </c>
    </row>
    <row r="33">
      <c r="A33" s="7" t="inlineStr">
        <is>
          <t>總計</t>
        </is>
      </c>
      <c r="B33" s="7">
        <f>SUM(B28:B32)</f>
        <v/>
      </c>
      <c r="C33" s="7">
        <f>SUM(C28:C32)</f>
        <v/>
      </c>
      <c r="D33" s="7">
        <f>SUM(D28:D32)</f>
        <v/>
      </c>
      <c r="E33" s="7">
        <f>SUM(E28:E32)</f>
        <v/>
      </c>
      <c r="F33" s="7">
        <f>SUM(F28:F32)</f>
        <v/>
      </c>
      <c r="G33" s="7">
        <f>SUM(G28:G32)</f>
        <v/>
      </c>
      <c r="H33" s="7">
        <f>SUM(H28:H32)</f>
        <v/>
      </c>
      <c r="I33" s="7">
        <f>SUM(I28:I32)</f>
        <v/>
      </c>
      <c r="J33" s="7">
        <f>SUM(J28:J32)</f>
        <v/>
      </c>
    </row>
    <row r="35">
      <c r="A35" s="6" t="inlineStr">
        <is>
          <t>發布者</t>
        </is>
      </c>
      <c r="B35" s="6" t="inlineStr">
        <is>
          <t>2012</t>
        </is>
      </c>
      <c r="C35" s="6" t="inlineStr">
        <is>
          <t>2013</t>
        </is>
      </c>
      <c r="D35" s="6" t="inlineStr">
        <is>
          <t>2014</t>
        </is>
      </c>
      <c r="E35" s="6" t="inlineStr">
        <is>
          <t>2015</t>
        </is>
      </c>
      <c r="F35" s="6" t="inlineStr">
        <is>
          <t>2016</t>
        </is>
      </c>
      <c r="G35" s="6" t="inlineStr">
        <is>
          <t>2017</t>
        </is>
      </c>
      <c r="H35" s="6" t="inlineStr">
        <is>
          <t>2018</t>
        </is>
      </c>
      <c r="I35" s="6" t="inlineStr">
        <is>
          <t>2019</t>
        </is>
      </c>
      <c r="J35" s="6" t="inlineStr">
        <is>
          <t>2020</t>
        </is>
      </c>
      <c r="K35" s="6" t="inlineStr">
        <is>
          <t>2021</t>
        </is>
      </c>
      <c r="L35" s="6" t="inlineStr">
        <is>
          <t>2022</t>
        </is>
      </c>
      <c r="M35" s="6" t="inlineStr">
        <is>
          <t>2023</t>
        </is>
      </c>
      <c r="N35" s="6" t="inlineStr">
        <is>
          <t>2024</t>
        </is>
      </c>
      <c r="O35" s="6" t="inlineStr">
        <is>
          <t>2025</t>
        </is>
      </c>
      <c r="P35" s="6" t="inlineStr">
        <is>
          <t>2026</t>
        </is>
      </c>
      <c r="Q35" s="6" t="inlineStr">
        <is>
          <t>合計</t>
        </is>
      </c>
    </row>
    <row r="36">
      <c r="A36" s="7" t="inlineStr">
        <is>
          <t>許慧君</t>
        </is>
      </c>
      <c r="B36" s="7">
        <f>SUMPRODUCT((公告總庫!$N$9:$N$4019=$A36)*(YEAR(公告總庫!$D$9:$D$4019)=2012))</f>
        <v/>
      </c>
      <c r="C36" s="7">
        <f>SUMPRODUCT((公告總庫!$N$9:$N$4019=$A36)*(YEAR(公告總庫!$D$9:$D$4019)=2013))</f>
        <v/>
      </c>
      <c r="D36" s="7">
        <f>SUMPRODUCT((公告總庫!$N$9:$N$4019=$A36)*(YEAR(公告總庫!$D$9:$D$4019)=2014))</f>
        <v/>
      </c>
      <c r="E36" s="7">
        <f>SUMPRODUCT((公告總庫!$N$9:$N$4019=$A36)*(YEAR(公告總庫!$D$9:$D$4019)=2015))</f>
        <v/>
      </c>
      <c r="F36" s="7">
        <f>SUMPRODUCT((公告總庫!$N$9:$N$4019=$A36)*(YEAR(公告總庫!$D$9:$D$4019)=2016))</f>
        <v/>
      </c>
      <c r="G36" s="7">
        <f>SUMPRODUCT((公告總庫!$N$9:$N$4019=$A36)*(YEAR(公告總庫!$D$9:$D$4019)=2017))</f>
        <v/>
      </c>
      <c r="H36" s="7">
        <f>SUMPRODUCT((公告總庫!$N$9:$N$4019=$A36)*(YEAR(公告總庫!$D$9:$D$4019)=2018))</f>
        <v/>
      </c>
      <c r="I36" s="7">
        <f>SUMPRODUCT((公告總庫!$N$9:$N$4019=$A36)*(YEAR(公告總庫!$D$9:$D$4019)=2019))</f>
        <v/>
      </c>
      <c r="J36" s="7">
        <f>SUMPRODUCT((公告總庫!$N$9:$N$4019=$A36)*(YEAR(公告總庫!$D$9:$D$4019)=2020))</f>
        <v/>
      </c>
      <c r="K36" s="7">
        <f>SUMPRODUCT((公告總庫!$N$9:$N$4019=$A36)*(YEAR(公告總庫!$D$9:$D$4019)=2021))</f>
        <v/>
      </c>
      <c r="L36" s="7">
        <f>SUMPRODUCT((公告總庫!$N$9:$N$4019=$A36)*(YEAR(公告總庫!$D$9:$D$4019)=2022))</f>
        <v/>
      </c>
      <c r="M36" s="7">
        <f>SUMPRODUCT((公告總庫!$N$9:$N$4019=$A36)*(YEAR(公告總庫!$D$9:$D$4019)=2023))</f>
        <v/>
      </c>
      <c r="N36" s="7">
        <f>SUMPRODUCT((公告總庫!$N$9:$N$4019=$A36)*(YEAR(公告總庫!$D$9:$D$4019)=2024))</f>
        <v/>
      </c>
      <c r="O36" s="7">
        <f>SUMPRODUCT((公告總庫!$N$9:$N$4019=$A36)*(YEAR(公告總庫!$D$9:$D$4019)=2025))</f>
        <v/>
      </c>
      <c r="P36" s="7">
        <f>SUMPRODUCT((公告總庫!$N$9:$N$4019=$A36)*(YEAR(公告總庫!$D$9:$D$4019)=2026))</f>
        <v/>
      </c>
      <c r="Q36" s="7">
        <f>SUM(B36:P36)</f>
        <v/>
      </c>
    </row>
    <row r="37">
      <c r="A37" s="7" t="inlineStr">
        <is>
          <t>劉怡貞</t>
        </is>
      </c>
      <c r="B37" s="7">
        <f>SUMPRODUCT((公告總庫!$N$9:$N$4019=$A37)*(YEAR(公告總庫!$D$9:$D$4019)=2012))</f>
        <v/>
      </c>
      <c r="C37" s="7">
        <f>SUMPRODUCT((公告總庫!$N$9:$N$4019=$A37)*(YEAR(公告總庫!$D$9:$D$4019)=2013))</f>
        <v/>
      </c>
      <c r="D37" s="7">
        <f>SUMPRODUCT((公告總庫!$N$9:$N$4019=$A37)*(YEAR(公告總庫!$D$9:$D$4019)=2014))</f>
        <v/>
      </c>
      <c r="E37" s="7">
        <f>SUMPRODUCT((公告總庫!$N$9:$N$4019=$A37)*(YEAR(公告總庫!$D$9:$D$4019)=2015))</f>
        <v/>
      </c>
      <c r="F37" s="7">
        <f>SUMPRODUCT((公告總庫!$N$9:$N$4019=$A37)*(YEAR(公告總庫!$D$9:$D$4019)=2016))</f>
        <v/>
      </c>
      <c r="G37" s="7">
        <f>SUMPRODUCT((公告總庫!$N$9:$N$4019=$A37)*(YEAR(公告總庫!$D$9:$D$4019)=2017))</f>
        <v/>
      </c>
      <c r="H37" s="7">
        <f>SUMPRODUCT((公告總庫!$N$9:$N$4019=$A37)*(YEAR(公告總庫!$D$9:$D$4019)=2018))</f>
        <v/>
      </c>
      <c r="I37" s="7">
        <f>SUMPRODUCT((公告總庫!$N$9:$N$4019=$A37)*(YEAR(公告總庫!$D$9:$D$4019)=2019))</f>
        <v/>
      </c>
      <c r="J37" s="7">
        <f>SUMPRODUCT((公告總庫!$N$9:$N$4019=$A37)*(YEAR(公告總庫!$D$9:$D$4019)=2020))</f>
        <v/>
      </c>
      <c r="K37" s="7">
        <f>SUMPRODUCT((公告總庫!$N$9:$N$4019=$A37)*(YEAR(公告總庫!$D$9:$D$4019)=2021))</f>
        <v/>
      </c>
      <c r="L37" s="7">
        <f>SUMPRODUCT((公告總庫!$N$9:$N$4019=$A37)*(YEAR(公告總庫!$D$9:$D$4019)=2022))</f>
        <v/>
      </c>
      <c r="M37" s="7">
        <f>SUMPRODUCT((公告總庫!$N$9:$N$4019=$A37)*(YEAR(公告總庫!$D$9:$D$4019)=2023))</f>
        <v/>
      </c>
      <c r="N37" s="7">
        <f>SUMPRODUCT((公告總庫!$N$9:$N$4019=$A37)*(YEAR(公告總庫!$D$9:$D$4019)=2024))</f>
        <v/>
      </c>
      <c r="O37" s="7">
        <f>SUMPRODUCT((公告總庫!$N$9:$N$4019=$A37)*(YEAR(公告總庫!$D$9:$D$4019)=2025))</f>
        <v/>
      </c>
      <c r="P37" s="7">
        <f>SUMPRODUCT((公告總庫!$N$9:$N$4019=$A37)*(YEAR(公告總庫!$D$9:$D$4019)=2026))</f>
        <v/>
      </c>
      <c r="Q37" s="7">
        <f>SUM(B37:P37)</f>
        <v/>
      </c>
    </row>
    <row r="38">
      <c r="A38" s="7" t="inlineStr">
        <is>
          <t>吳菁穗</t>
        </is>
      </c>
      <c r="B38" s="7">
        <f>SUMPRODUCT((公告總庫!$N$9:$N$4019=$A38)*(YEAR(公告總庫!$D$9:$D$4019)=2012))</f>
        <v/>
      </c>
      <c r="C38" s="7">
        <f>SUMPRODUCT((公告總庫!$N$9:$N$4019=$A38)*(YEAR(公告總庫!$D$9:$D$4019)=2013))</f>
        <v/>
      </c>
      <c r="D38" s="7">
        <f>SUMPRODUCT((公告總庫!$N$9:$N$4019=$A38)*(YEAR(公告總庫!$D$9:$D$4019)=2014))</f>
        <v/>
      </c>
      <c r="E38" s="7">
        <f>SUMPRODUCT((公告總庫!$N$9:$N$4019=$A38)*(YEAR(公告總庫!$D$9:$D$4019)=2015))</f>
        <v/>
      </c>
      <c r="F38" s="7">
        <f>SUMPRODUCT((公告總庫!$N$9:$N$4019=$A38)*(YEAR(公告總庫!$D$9:$D$4019)=2016))</f>
        <v/>
      </c>
      <c r="G38" s="7">
        <f>SUMPRODUCT((公告總庫!$N$9:$N$4019=$A38)*(YEAR(公告總庫!$D$9:$D$4019)=2017))</f>
        <v/>
      </c>
      <c r="H38" s="7">
        <f>SUMPRODUCT((公告總庫!$N$9:$N$4019=$A38)*(YEAR(公告總庫!$D$9:$D$4019)=2018))</f>
        <v/>
      </c>
      <c r="I38" s="7">
        <f>SUMPRODUCT((公告總庫!$N$9:$N$4019=$A38)*(YEAR(公告總庫!$D$9:$D$4019)=2019))</f>
        <v/>
      </c>
      <c r="J38" s="7">
        <f>SUMPRODUCT((公告總庫!$N$9:$N$4019=$A38)*(YEAR(公告總庫!$D$9:$D$4019)=2020))</f>
        <v/>
      </c>
      <c r="K38" s="7">
        <f>SUMPRODUCT((公告總庫!$N$9:$N$4019=$A38)*(YEAR(公告總庫!$D$9:$D$4019)=2021))</f>
        <v/>
      </c>
      <c r="L38" s="7">
        <f>SUMPRODUCT((公告總庫!$N$9:$N$4019=$A38)*(YEAR(公告總庫!$D$9:$D$4019)=2022))</f>
        <v/>
      </c>
      <c r="M38" s="7">
        <f>SUMPRODUCT((公告總庫!$N$9:$N$4019=$A38)*(YEAR(公告總庫!$D$9:$D$4019)=2023))</f>
        <v/>
      </c>
      <c r="N38" s="7">
        <f>SUMPRODUCT((公告總庫!$N$9:$N$4019=$A38)*(YEAR(公告總庫!$D$9:$D$4019)=2024))</f>
        <v/>
      </c>
      <c r="O38" s="7">
        <f>SUMPRODUCT((公告總庫!$N$9:$N$4019=$A38)*(YEAR(公告總庫!$D$9:$D$4019)=2025))</f>
        <v/>
      </c>
      <c r="P38" s="7">
        <f>SUMPRODUCT((公告總庫!$N$9:$N$4019=$A38)*(YEAR(公告總庫!$D$9:$D$4019)=2026))</f>
        <v/>
      </c>
      <c r="Q38" s="7">
        <f>SUM(B38:P38)</f>
        <v/>
      </c>
    </row>
    <row r="39">
      <c r="A39" s="7" t="inlineStr">
        <is>
          <t>黃寶輝</t>
        </is>
      </c>
      <c r="B39" s="7">
        <f>SUMPRODUCT((公告總庫!$N$9:$N$4019=$A39)*(YEAR(公告總庫!$D$9:$D$4019)=2012))</f>
        <v/>
      </c>
      <c r="C39" s="7">
        <f>SUMPRODUCT((公告總庫!$N$9:$N$4019=$A39)*(YEAR(公告總庫!$D$9:$D$4019)=2013))</f>
        <v/>
      </c>
      <c r="D39" s="7">
        <f>SUMPRODUCT((公告總庫!$N$9:$N$4019=$A39)*(YEAR(公告總庫!$D$9:$D$4019)=2014))</f>
        <v/>
      </c>
      <c r="E39" s="7">
        <f>SUMPRODUCT((公告總庫!$N$9:$N$4019=$A39)*(YEAR(公告總庫!$D$9:$D$4019)=2015))</f>
        <v/>
      </c>
      <c r="F39" s="7">
        <f>SUMPRODUCT((公告總庫!$N$9:$N$4019=$A39)*(YEAR(公告總庫!$D$9:$D$4019)=2016))</f>
        <v/>
      </c>
      <c r="G39" s="7">
        <f>SUMPRODUCT((公告總庫!$N$9:$N$4019=$A39)*(YEAR(公告總庫!$D$9:$D$4019)=2017))</f>
        <v/>
      </c>
      <c r="H39" s="7">
        <f>SUMPRODUCT((公告總庫!$N$9:$N$4019=$A39)*(YEAR(公告總庫!$D$9:$D$4019)=2018))</f>
        <v/>
      </c>
      <c r="I39" s="7">
        <f>SUMPRODUCT((公告總庫!$N$9:$N$4019=$A39)*(YEAR(公告總庫!$D$9:$D$4019)=2019))</f>
        <v/>
      </c>
      <c r="J39" s="7">
        <f>SUMPRODUCT((公告總庫!$N$9:$N$4019=$A39)*(YEAR(公告總庫!$D$9:$D$4019)=2020))</f>
        <v/>
      </c>
      <c r="K39" s="7">
        <f>SUMPRODUCT((公告總庫!$N$9:$N$4019=$A39)*(YEAR(公告總庫!$D$9:$D$4019)=2021))</f>
        <v/>
      </c>
      <c r="L39" s="7">
        <f>SUMPRODUCT((公告總庫!$N$9:$N$4019=$A39)*(YEAR(公告總庫!$D$9:$D$4019)=2022))</f>
        <v/>
      </c>
      <c r="M39" s="7">
        <f>SUMPRODUCT((公告總庫!$N$9:$N$4019=$A39)*(YEAR(公告總庫!$D$9:$D$4019)=2023))</f>
        <v/>
      </c>
      <c r="N39" s="7">
        <f>SUMPRODUCT((公告總庫!$N$9:$N$4019=$A39)*(YEAR(公告總庫!$D$9:$D$4019)=2024))</f>
        <v/>
      </c>
      <c r="O39" s="7">
        <f>SUMPRODUCT((公告總庫!$N$9:$N$4019=$A39)*(YEAR(公告總庫!$D$9:$D$4019)=2025))</f>
        <v/>
      </c>
      <c r="P39" s="7">
        <f>SUMPRODUCT((公告總庫!$N$9:$N$4019=$A39)*(YEAR(公告總庫!$D$9:$D$4019)=2026))</f>
        <v/>
      </c>
      <c r="Q39" s="7">
        <f>SUM(B39:P39)</f>
        <v/>
      </c>
    </row>
    <row r="40">
      <c r="A40" s="7" t="inlineStr">
        <is>
          <t>其他帳號</t>
        </is>
      </c>
      <c r="B40" s="7">
        <f>SUMPRODUCT((YEAR(公告總庫!$D$9:$D$4019)=2012)*1)-SUM(B36:B39)</f>
        <v/>
      </c>
      <c r="C40" s="7">
        <f>SUMPRODUCT((YEAR(公告總庫!$D$9:$D$4019)=2013)*1)-SUM(C36:C39)</f>
        <v/>
      </c>
      <c r="D40" s="7">
        <f>SUMPRODUCT((YEAR(公告總庫!$D$9:$D$4019)=2014)*1)-SUM(D36:D39)</f>
        <v/>
      </c>
      <c r="E40" s="7">
        <f>SUMPRODUCT((YEAR(公告總庫!$D$9:$D$4019)=2015)*1)-SUM(E36:E39)</f>
        <v/>
      </c>
      <c r="F40" s="7">
        <f>SUMPRODUCT((YEAR(公告總庫!$D$9:$D$4019)=2016)*1)-SUM(F36:F39)</f>
        <v/>
      </c>
      <c r="G40" s="7">
        <f>SUMPRODUCT((YEAR(公告總庫!$D$9:$D$4019)=2017)*1)-SUM(G36:G39)</f>
        <v/>
      </c>
      <c r="H40" s="7">
        <f>SUMPRODUCT((YEAR(公告總庫!$D$9:$D$4019)=2018)*1)-SUM(H36:H39)</f>
        <v/>
      </c>
      <c r="I40" s="7">
        <f>SUMPRODUCT((YEAR(公告總庫!$D$9:$D$4019)=2019)*1)-SUM(I36:I39)</f>
        <v/>
      </c>
      <c r="J40" s="7">
        <f>SUMPRODUCT((YEAR(公告總庫!$D$9:$D$4019)=2020)*1)-SUM(J36:J39)</f>
        <v/>
      </c>
      <c r="K40" s="7">
        <f>SUMPRODUCT((YEAR(公告總庫!$D$9:$D$4019)=2021)*1)-SUM(K36:K39)</f>
        <v/>
      </c>
      <c r="L40" s="7">
        <f>SUMPRODUCT((YEAR(公告總庫!$D$9:$D$4019)=2022)*1)-SUM(L36:L39)</f>
        <v/>
      </c>
      <c r="M40" s="7">
        <f>SUMPRODUCT((YEAR(公告總庫!$D$9:$D$4019)=2023)*1)-SUM(M36:M39)</f>
        <v/>
      </c>
      <c r="N40" s="7">
        <f>SUMPRODUCT((YEAR(公告總庫!$D$9:$D$4019)=2024)*1)-SUM(N36:N39)</f>
        <v/>
      </c>
      <c r="O40" s="7">
        <f>SUMPRODUCT((YEAR(公告總庫!$D$9:$D$4019)=2025)*1)-SUM(O36:O39)</f>
        <v/>
      </c>
      <c r="P40" s="7">
        <f>SUMPRODUCT((YEAR(公告總庫!$D$9:$D$4019)=2026)*1)-SUM(P36:P39)</f>
        <v/>
      </c>
      <c r="Q40" s="7">
        <f>SUM(B40:P40)</f>
        <v/>
      </c>
    </row>
    <row r="41">
      <c r="A41" s="7" t="inlineStr">
        <is>
          <t>總計</t>
        </is>
      </c>
      <c r="B41" s="7">
        <f>SUM(B36:B40)</f>
        <v/>
      </c>
      <c r="C41" s="7">
        <f>SUM(C36:C40)</f>
        <v/>
      </c>
      <c r="D41" s="7">
        <f>SUM(D36:D40)</f>
        <v/>
      </c>
      <c r="E41" s="7">
        <f>SUM(E36:E40)</f>
        <v/>
      </c>
      <c r="F41" s="7">
        <f>SUM(F36:F40)</f>
        <v/>
      </c>
      <c r="G41" s="7">
        <f>SUM(G36:G40)</f>
        <v/>
      </c>
      <c r="H41" s="7">
        <f>SUM(H36:H40)</f>
        <v/>
      </c>
      <c r="I41" s="7">
        <f>SUM(I36:I40)</f>
        <v/>
      </c>
      <c r="J41" s="7">
        <f>SUM(J36:J40)</f>
        <v/>
      </c>
      <c r="K41" s="7">
        <f>SUM(K36:K40)</f>
        <v/>
      </c>
      <c r="L41" s="7">
        <f>SUM(L36:L40)</f>
        <v/>
      </c>
      <c r="M41" s="7">
        <f>SUM(M36:M40)</f>
        <v/>
      </c>
      <c r="N41" s="7">
        <f>SUM(N36:N40)</f>
        <v/>
      </c>
      <c r="O41" s="7">
        <f>SUM(O36:O40)</f>
        <v/>
      </c>
      <c r="P41" s="7">
        <f>SUM(P36:P40)</f>
        <v/>
      </c>
      <c r="Q41" s="7">
        <f>SUM(Q36:Q40)</f>
        <v/>
      </c>
    </row>
  </sheetData>
  <mergeCells count="2">
    <mergeCell ref="A2:Q2"/>
    <mergeCell ref="A1:Q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2026-06-12T07:10:55Z</dcterms:created>
  <dcterms:modified xmlns:dcterms="http://purl.org/dc/terms/" xmlns:xsi="http://www.w3.org/2001/XMLSchema-instance" xsi:type="dcterms:W3CDTF">2026-06-12T12:54:59Z</dcterms:modified>
  <cp:lastModifiedBy>WenTe Liao</cp:lastModifiedBy>
  <cp:revision>0</cp:revision>
</cp:coreProperties>
</file>