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Data/Pheromone traps/"/>
    </mc:Choice>
  </mc:AlternateContent>
  <xr:revisionPtr revIDLastSave="0" documentId="13_ncr:1_{9466E55C-4F14-B945-BA01-69A0450E596F}" xr6:coauthVersionLast="47" xr6:coauthVersionMax="47" xr10:uidLastSave="{00000000-0000-0000-0000-000000000000}"/>
  <bookViews>
    <workbookView xWindow="0" yWindow="500" windowWidth="28340" windowHeight="15820" activeTab="2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3" i="2" l="1"/>
  <c r="S4" i="2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30" i="2"/>
  <c r="S31" i="2"/>
  <c r="S32" i="2"/>
  <c r="S34" i="2"/>
  <c r="S35" i="2"/>
  <c r="S36" i="2"/>
  <c r="S38" i="2"/>
  <c r="S39" i="2"/>
  <c r="S40" i="2"/>
  <c r="S41" i="2"/>
  <c r="S42" i="2"/>
  <c r="S43" i="2"/>
  <c r="S45" i="2"/>
  <c r="S46" i="2"/>
  <c r="S48" i="2"/>
  <c r="S49" i="2"/>
  <c r="S50" i="2"/>
  <c r="S52" i="2"/>
  <c r="S55" i="2"/>
  <c r="S56" i="2"/>
  <c r="S57" i="2"/>
  <c r="S59" i="2"/>
  <c r="S60" i="2"/>
  <c r="S64" i="2"/>
  <c r="S68" i="2"/>
  <c r="S69" i="2"/>
  <c r="S70" i="2"/>
  <c r="S71" i="2"/>
  <c r="S72" i="2"/>
  <c r="S73" i="2"/>
  <c r="S75" i="2"/>
  <c r="S76" i="2"/>
  <c r="S77" i="2"/>
  <c r="S80" i="2"/>
  <c r="S81" i="2"/>
  <c r="S82" i="2"/>
  <c r="S83" i="2"/>
  <c r="S86" i="2"/>
  <c r="S88" i="2"/>
  <c r="S89" i="2"/>
  <c r="S90" i="2"/>
  <c r="S91" i="2"/>
  <c r="S92" i="2"/>
  <c r="S93" i="2"/>
  <c r="S94" i="2"/>
  <c r="S95" i="2"/>
  <c r="S97" i="2"/>
  <c r="S98" i="2"/>
  <c r="S99" i="2"/>
  <c r="S100" i="2"/>
  <c r="S101" i="2"/>
  <c r="S102" i="2"/>
  <c r="S103" i="2"/>
  <c r="S105" i="2"/>
  <c r="S11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2" i="2"/>
  <c r="O53" i="2"/>
  <c r="S53" i="2" s="1"/>
  <c r="O96" i="2"/>
  <c r="S96" i="2" s="1"/>
  <c r="O84" i="2"/>
  <c r="S84" i="2" s="1"/>
  <c r="O79" i="2"/>
  <c r="S79" i="2" s="1"/>
  <c r="O78" i="2"/>
  <c r="S78" i="2" s="1"/>
  <c r="O74" i="2"/>
  <c r="S74" i="2" s="1"/>
  <c r="O87" i="2"/>
  <c r="S87" i="2" s="1"/>
  <c r="O81" i="2"/>
  <c r="O62" i="2"/>
  <c r="S62" i="2" s="1"/>
  <c r="O63" i="2"/>
  <c r="S63" i="2" s="1"/>
  <c r="O61" i="2"/>
  <c r="S61" i="2" s="1"/>
  <c r="O58" i="2"/>
  <c r="S58" i="2" s="1"/>
  <c r="O51" i="2"/>
  <c r="S51" i="2" s="1"/>
  <c r="O115" i="2"/>
  <c r="S115" i="2" s="1"/>
  <c r="O114" i="2"/>
  <c r="S114" i="2" s="1"/>
  <c r="O117" i="2"/>
  <c r="S117" i="2" s="1"/>
  <c r="O118" i="2"/>
  <c r="S118" i="2" s="1"/>
  <c r="O119" i="2"/>
  <c r="S119" i="2" s="1"/>
  <c r="O116" i="2"/>
  <c r="S116" i="2" s="1"/>
  <c r="O108" i="2"/>
  <c r="S108" i="2" s="1"/>
  <c r="O109" i="2"/>
  <c r="S109" i="2" s="1"/>
  <c r="O110" i="2"/>
  <c r="S110" i="2" s="1"/>
  <c r="O111" i="2"/>
  <c r="S111" i="2" s="1"/>
  <c r="O112" i="2"/>
  <c r="O113" i="2"/>
  <c r="S113" i="2" s="1"/>
  <c r="O107" i="2"/>
  <c r="S107" i="2" s="1"/>
  <c r="O106" i="2"/>
  <c r="S106" i="2" s="1"/>
  <c r="O105" i="2"/>
  <c r="O104" i="2"/>
  <c r="S104" i="2" s="1"/>
  <c r="O67" i="2"/>
  <c r="S67" i="2" s="1"/>
  <c r="O28" i="2"/>
  <c r="S28" i="2" s="1"/>
  <c r="O66" i="2"/>
  <c r="S66" i="2" s="1"/>
  <c r="O65" i="2"/>
  <c r="S65" i="2" s="1"/>
  <c r="O54" i="2"/>
  <c r="S54" i="2" s="1"/>
  <c r="O47" i="2"/>
  <c r="S47" i="2" s="1"/>
  <c r="O44" i="2"/>
  <c r="S44" i="2" s="1"/>
  <c r="O37" i="2"/>
  <c r="S37" i="2" s="1"/>
  <c r="O27" i="2"/>
  <c r="S27" i="2" s="1"/>
  <c r="O85" i="2"/>
  <c r="S85" i="2" s="1"/>
  <c r="O41" i="2"/>
  <c r="O33" i="2"/>
  <c r="S33" i="2" s="1"/>
  <c r="O29" i="2"/>
  <c r="S29" i="2" s="1"/>
  <c r="O6" i="2"/>
  <c r="S6" i="2" s="1"/>
  <c r="N115" i="2"/>
  <c r="L97" i="2"/>
  <c r="L82" i="2"/>
  <c r="L77" i="2"/>
  <c r="L85" i="2"/>
  <c r="L83" i="2"/>
  <c r="L2" i="2"/>
  <c r="L91" i="2"/>
  <c r="L86" i="2"/>
  <c r="L39" i="2"/>
  <c r="L78" i="2"/>
  <c r="L58" i="2"/>
  <c r="L54" i="2"/>
  <c r="L3" i="2"/>
  <c r="L60" i="2"/>
  <c r="L44" i="2"/>
  <c r="L66" i="2"/>
  <c r="L69" i="2"/>
  <c r="L37" i="2"/>
  <c r="L73" i="2"/>
  <c r="L4" i="2"/>
  <c r="L64" i="2"/>
  <c r="L98" i="2"/>
  <c r="L90" i="2"/>
  <c r="L99" i="2"/>
  <c r="L101" i="2"/>
  <c r="L92" i="2"/>
  <c r="L5" i="2"/>
  <c r="L45" i="2"/>
  <c r="L26" i="2"/>
  <c r="L34" i="2"/>
  <c r="L53" i="2"/>
  <c r="L27" i="2"/>
  <c r="L6" i="2"/>
  <c r="L7" i="2"/>
  <c r="L31" i="2"/>
  <c r="L22" i="2"/>
  <c r="L46" i="2"/>
  <c r="L8" i="2"/>
  <c r="L9" i="2"/>
  <c r="L42" i="2"/>
  <c r="L55" i="2"/>
  <c r="L40" i="2"/>
  <c r="L70" i="2"/>
  <c r="L25" i="2"/>
  <c r="L32" i="2"/>
  <c r="L10" i="2"/>
  <c r="L47" i="2"/>
  <c r="L48" i="2"/>
  <c r="L35" i="2"/>
  <c r="L75" i="2"/>
  <c r="L11" i="2"/>
  <c r="L102" i="2"/>
  <c r="L94" i="2"/>
  <c r="L96" i="2"/>
  <c r="L72" i="2"/>
  <c r="L89" i="2"/>
  <c r="L84" i="2"/>
  <c r="L12" i="2"/>
  <c r="L50" i="2"/>
  <c r="L103" i="2"/>
  <c r="L43" i="2"/>
  <c r="L29" i="2"/>
  <c r="L87" i="2"/>
  <c r="L65" i="2"/>
  <c r="L13" i="2"/>
  <c r="L88" i="2"/>
  <c r="L93" i="2"/>
  <c r="L95" i="2"/>
  <c r="L76" i="2"/>
  <c r="L67" i="2"/>
  <c r="L14" i="2"/>
  <c r="L61" i="2"/>
  <c r="L59" i="2"/>
  <c r="L28" i="2"/>
  <c r="L68" i="2"/>
  <c r="L41" i="2"/>
  <c r="L30" i="2"/>
  <c r="L15" i="2"/>
  <c r="L57" i="2"/>
  <c r="L49" i="2"/>
  <c r="L81" i="2"/>
  <c r="L63" i="2"/>
  <c r="L62" i="2"/>
  <c r="L16" i="2"/>
  <c r="L17" i="2"/>
  <c r="L71" i="2"/>
  <c r="L18" i="2"/>
  <c r="L74" i="2"/>
  <c r="L24" i="2"/>
  <c r="L79" i="2"/>
  <c r="L38" i="2"/>
  <c r="L36" i="2"/>
  <c r="L19" i="2"/>
  <c r="L20" i="2"/>
  <c r="L23" i="2"/>
  <c r="L56" i="2"/>
  <c r="L21" i="2"/>
  <c r="L100" i="2"/>
  <c r="L52" i="2"/>
  <c r="L51" i="2"/>
  <c r="L33" i="2"/>
  <c r="L80" i="2"/>
  <c r="N119" i="2" l="1"/>
  <c r="I119" i="2"/>
  <c r="N118" i="2"/>
  <c r="I118" i="2"/>
  <c r="N33" i="2"/>
  <c r="I33" i="2"/>
  <c r="N51" i="2"/>
  <c r="I51" i="2"/>
  <c r="I52" i="2"/>
  <c r="I100" i="2"/>
  <c r="I21" i="2"/>
  <c r="I56" i="2"/>
  <c r="N117" i="2"/>
  <c r="I117" i="2"/>
  <c r="N116" i="2"/>
  <c r="I116" i="2"/>
  <c r="I23" i="2"/>
  <c r="I115" i="2"/>
  <c r="I20" i="2"/>
  <c r="I19" i="2"/>
  <c r="I36" i="2"/>
  <c r="I38" i="2"/>
  <c r="N79" i="2"/>
  <c r="I79" i="2"/>
  <c r="N114" i="2"/>
  <c r="I114" i="2"/>
  <c r="I24" i="2"/>
  <c r="N74" i="2"/>
  <c r="I74" i="2"/>
  <c r="I18" i="2"/>
  <c r="I71" i="2"/>
  <c r="N113" i="2"/>
  <c r="I113" i="2"/>
  <c r="N112" i="2"/>
  <c r="I112" i="2"/>
  <c r="N111" i="2"/>
  <c r="I111" i="2"/>
  <c r="N110" i="2"/>
  <c r="I110" i="2"/>
  <c r="I17" i="2"/>
  <c r="I16" i="2"/>
  <c r="N62" i="2"/>
  <c r="I62" i="2"/>
  <c r="N63" i="2"/>
  <c r="I63" i="2"/>
  <c r="N81" i="2"/>
  <c r="I81" i="2"/>
  <c r="N109" i="2"/>
  <c r="I109" i="2"/>
  <c r="I49" i="2"/>
  <c r="I57" i="2"/>
  <c r="I15" i="2"/>
  <c r="I30" i="2"/>
  <c r="N41" i="2"/>
  <c r="I41" i="2"/>
  <c r="I68" i="2"/>
  <c r="N28" i="2"/>
  <c r="I28" i="2"/>
  <c r="I59" i="2"/>
  <c r="N61" i="2"/>
  <c r="I61" i="2"/>
  <c r="I14" i="2"/>
  <c r="N67" i="2"/>
  <c r="I67" i="2"/>
  <c r="I76" i="2"/>
  <c r="I95" i="2"/>
  <c r="N108" i="2"/>
  <c r="I108" i="2"/>
  <c r="I93" i="2"/>
  <c r="I88" i="2"/>
  <c r="I13" i="2"/>
  <c r="N65" i="2"/>
  <c r="I65" i="2"/>
  <c r="N87" i="2"/>
  <c r="I87" i="2"/>
  <c r="N29" i="2"/>
  <c r="I29" i="2"/>
  <c r="I43" i="2"/>
  <c r="I103" i="2"/>
  <c r="I50" i="2"/>
  <c r="I12" i="2"/>
  <c r="N84" i="2"/>
  <c r="I84" i="2"/>
  <c r="I89" i="2"/>
  <c r="I72" i="2"/>
  <c r="N96" i="2"/>
  <c r="I96" i="2"/>
  <c r="I94" i="2"/>
  <c r="I102" i="2"/>
  <c r="I11" i="2"/>
  <c r="I75" i="2"/>
  <c r="I35" i="2"/>
  <c r="N107" i="2"/>
  <c r="I107" i="2"/>
  <c r="I48" i="2"/>
  <c r="N47" i="2"/>
  <c r="I47" i="2"/>
  <c r="N106" i="2"/>
  <c r="I106" i="2"/>
  <c r="I10" i="2"/>
  <c r="I32" i="2"/>
  <c r="I25" i="2"/>
  <c r="I70" i="2"/>
  <c r="I40" i="2"/>
  <c r="I55" i="2"/>
  <c r="I42" i="2"/>
  <c r="I9" i="2"/>
  <c r="I8" i="2"/>
  <c r="I46" i="2"/>
  <c r="N105" i="2"/>
  <c r="I105" i="2"/>
  <c r="I22" i="2"/>
  <c r="I31" i="2"/>
  <c r="N104" i="2"/>
  <c r="I104" i="2"/>
  <c r="I7" i="2"/>
  <c r="N6" i="2"/>
  <c r="I6" i="2"/>
  <c r="N27" i="2"/>
  <c r="I27" i="2"/>
  <c r="N53" i="2"/>
  <c r="I53" i="2"/>
  <c r="I34" i="2"/>
  <c r="I26" i="2"/>
  <c r="I45" i="2"/>
  <c r="I5" i="2"/>
  <c r="I92" i="2"/>
  <c r="I101" i="2"/>
  <c r="I99" i="2"/>
  <c r="I90" i="2"/>
  <c r="I98" i="2"/>
  <c r="I64" i="2"/>
  <c r="I4" i="2"/>
  <c r="I73" i="2"/>
  <c r="N37" i="2"/>
  <c r="I37" i="2"/>
  <c r="I69" i="2"/>
  <c r="N66" i="2"/>
  <c r="I66" i="2"/>
  <c r="N44" i="2"/>
  <c r="I44" i="2"/>
  <c r="I60" i="2"/>
  <c r="I3" i="2"/>
  <c r="N54" i="2"/>
  <c r="I54" i="2"/>
  <c r="N58" i="2"/>
  <c r="I58" i="2"/>
  <c r="N78" i="2"/>
  <c r="I78" i="2"/>
  <c r="I39" i="2"/>
  <c r="I86" i="2"/>
  <c r="I91" i="2"/>
  <c r="I2" i="2"/>
  <c r="I83" i="2"/>
  <c r="N85" i="2"/>
  <c r="I85" i="2"/>
  <c r="I77" i="2"/>
  <c r="I82" i="2"/>
  <c r="I97" i="2"/>
  <c r="I80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<sst xmlns="http://schemas.openxmlformats.org/spreadsheetml/2006/main" count="2362" uniqueCount="474">
  <si>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</si>
  <si>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</si>
  <si>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</si>
  <si>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</si>
  <si>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</si>
  <si>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</si>
  <si>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</si>
  <si>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</si>
  <si>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</si>
  <si>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</si>
  <si>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</si>
  <si>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</si>
  <si>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</si>
  <si>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</si>
  <si>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</si>
  <si>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</si>
  <si>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</si>
  <si>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</si>
  <si>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</si>
  <si>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</si>
  <si>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</si>
  <si>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</si>
  <si>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</si>
  <si>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</si>
  <si>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</si>
  <si>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</si>
  <si>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</si>
  <si>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</si>
  <si>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</si>
  <si>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</si>
  <si>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</si>
  <si>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</si>
  <si>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</si>
  <si>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</si>
  <si>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</si>
  <si>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</si>
  <si>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</si>
  <si>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</si>
  <si>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</si>
  <si>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</si>
  <si>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</si>
  <si>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</si>
  <si>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</si>
  <si>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</si>
  <si>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</si>
  <si>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</si>
  <si>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</si>
  <si>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</si>
  <si>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</si>
  <si>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</si>
  <si>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</si>
  <si>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</si>
  <si>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</si>
  <si>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</si>
  <si>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</si>
  <si>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</si>
  <si>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</si>
  <si>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</si>
  <si>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</si>
  <si>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</si>
  <si>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</si>
  <si>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</si>
  <si>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</si>
  <si>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</si>
  <si>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</si>
  <si>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</si>
  <si>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</si>
  <si>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</si>
  <si>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</si>
  <si>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</si>
  <si>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</si>
  <si>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</si>
  <si>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</si>
  <si>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</si>
  <si>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</si>
  <si>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</si>
  <si>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</si>
  <si>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</si>
  <si>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</si>
  <si>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</si>
  <si>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</si>
  <si>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</si>
  <si>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</si>
  <si>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</si>
  <si>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</si>
  <si>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</si>
  <si>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</si>
  <si>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</si>
  <si>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</si>
  <si>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</si>
  <si>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</si>
  <si>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</si>
  <si>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</si>
  <si>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</si>
  <si>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</si>
  <si>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</si>
  <si>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</si>
  <si>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</si>
  <si>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</si>
  <si>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</si>
  <si>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</si>
  <si>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</si>
  <si>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</si>
  <si>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</si>
  <si>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</si>
  <si>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</si>
  <si>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</si>
  <si>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</si>
  <si>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</si>
  <si>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</si>
  <si>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</si>
  <si>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</si>
  <si>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</si>
  <si>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</si>
  <si>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</si>
  <si>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</si>
  <si>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</si>
  <si>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</si>
  <si>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</si>
  <si>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</si>
  <si>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</si>
  <si>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</si>
  <si>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</si>
  <si>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</si>
  <si>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</si>
  <si>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</si>
  <si>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</si>
  <si>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</si>
  <si>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</si>
  <si>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</si>
  <si>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</si>
  <si>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</si>
  <si>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</si>
  <si>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</si>
  <si>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</si>
  <si>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</si>
  <si>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</si>
  <si>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</si>
  <si>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</si>
  <si>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</si>
  <si>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</si>
  <si>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</si>
  <si>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</si>
  <si>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</si>
  <si>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</si>
  <si>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</si>
  <si>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</si>
  <si>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</si>
  <si>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</si>
  <si>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</si>
  <si>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</si>
  <si>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</si>
  <si>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</si>
  <si>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</si>
  <si>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</si>
  <si>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</si>
  <si>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</si>
  <si>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</si>
  <si>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</si>
  <si>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</si>
  <si>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</si>
  <si>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</si>
  <si>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</si>
  <si>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</si>
  <si>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</si>
  <si>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</si>
  <si>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</si>
  <si>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</si>
  <si>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</si>
  <si>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</si>
  <si>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</si>
  <si>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</si>
  <si>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</si>
  <si>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</si>
  <si>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</si>
  <si>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</si>
  <si>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</si>
  <si>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</si>
  <si>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</si>
  <si>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</si>
  <si>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</si>
  <si>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</si>
  <si>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</si>
  <si>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</si>
  <si>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</si>
  <si>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</si>
  <si>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</si>
  <si>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</si>
  <si>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</si>
  <si>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</si>
  <si>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</si>
  <si>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</si>
  <si>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</si>
  <si>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</si>
  <si>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</si>
  <si>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</si>
  <si>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</si>
  <si>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</si>
  <si>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</si>
  <si>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</si>
  <si>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</si>
  <si>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</si>
  <si>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</si>
  <si>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</si>
  <si>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</si>
  <si>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</si>
  <si>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</si>
  <si>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</si>
  <si>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</si>
  <si>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</si>
  <si>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</si>
  <si>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</si>
  <si>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</si>
  <si>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</si>
  <si>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</si>
  <si>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</si>
  <si>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</si>
  <si>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</si>
  <si>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</si>
  <si>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</si>
  <si>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</si>
  <si>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</si>
  <si>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</si>
  <si>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</si>
  <si>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</si>
  <si>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</si>
  <si>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</si>
  <si>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</si>
  <si>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</si>
  <si>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</si>
  <si>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</si>
  <si>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</si>
  <si>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</si>
  <si>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</si>
  <si>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</si>
  <si>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</si>
  <si>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</si>
  <si>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</si>
  <si>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</si>
  <si>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</si>
  <si>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</si>
  <si>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</si>
  <si>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</si>
  <si>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</si>
  <si>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</si>
  <si>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</si>
  <si>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</si>
  <si>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</si>
  <si>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</si>
  <si>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</si>
  <si>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</si>
  <si>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</si>
  <si>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</si>
  <si>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</si>
  <si>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</si>
  <si>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</si>
  <si>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</si>
  <si>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</si>
  <si>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Total g(continuous)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</si>
  <si>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</si>
  <si>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</si>
  <si>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</si>
  <si>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</si>
  <si>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</si>
  <si>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</si>
  <si>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</si>
  <si>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</si>
  <si>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</si>
  <si>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</si>
  <si>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</si>
  <si>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</si>
  <si>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</si>
  <si>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</si>
  <si>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</si>
  <si>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</si>
  <si>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</si>
  <si>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</si>
  <si>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</si>
  <si>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</si>
  <si>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</si>
  <si>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</si>
  <si>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</si>
  <si>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</si>
  <si>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</si>
  <si>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</si>
  <si>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</si>
  <si>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</si>
  <si>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</si>
  <si>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</si>
  <si>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</si>
  <si>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</si>
  <si>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</si>
  <si>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</si>
  <si>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</si>
  <si>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</si>
  <si>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</si>
  <si>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</si>
  <si>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</si>
  <si>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</si>
  <si>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</si>
  <si>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</si>
  <si>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</si>
  <si>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</si>
  <si>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</si>
  <si>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</si>
  <si>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</si>
  <si>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</si>
  <si>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</si>
  <si>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</si>
  <si>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</si>
  <si>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</si>
  <si>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</si>
  <si>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</si>
  <si>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</si>
  <si>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</si>
  <si>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</si>
  <si>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</si>
  <si>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</si>
  <si>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</si>
  <si>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</si>
  <si>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</si>
  <si>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</si>
  <si>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</si>
  <si>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</si>
  <si>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</si>
  <si>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</si>
  <si>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</si>
  <si>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</si>
  <si>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</si>
  <si>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</si>
  <si>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</si>
  <si>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</si>
  <si>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</si>
  <si>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</si>
  <si>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</si>
  <si>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</si>
  <si>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</si>
  <si>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</si>
  <si>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</si>
  <si>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</si>
  <si>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</si>
  <si>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</si>
  <si>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</si>
  <si>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</si>
  <si>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</si>
  <si>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</si>
  <si>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</si>
  <si>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</si>
  <si>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</si>
  <si>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</si>
  <si>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</si>
  <si>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</si>
  <si>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</si>
  <si>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</si>
  <si>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</si>
  <si>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</si>
  <si>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</si>
  <si>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</si>
  <si>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</si>
  <si>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</si>
  <si>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</si>
  <si>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</si>
  <si>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</si>
  <si>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</si>
  <si>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</si>
  <si>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</si>
  <si>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</si>
  <si>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</si>
  <si>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</si>
  <si>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</si>
  <si>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</si>
  <si>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</si>
  <si>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</si>
  <si>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</si>
  <si>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</si>
  <si>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</si>
  <si>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</si>
  <si>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</si>
  <si>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</si>
  <si>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</si>
  <si>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</si>
  <si>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</si>
  <si>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</si>
  <si>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</si>
  <si>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</si>
  <si>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</si>
  <si>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</si>
  <si>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</si>
  <si>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</si>
  <si>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</si>
  <si>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</si>
  <si>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</si>
  <si>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</si>
  <si>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</si>
  <si>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</si>
  <si>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</si>
  <si>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</si>
  <si>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</si>
  <si>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</si>
  <si>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</si>
  <si>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</si>
  <si>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</si>
  <si>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</si>
  <si>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</si>
  <si>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</si>
  <si>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</si>
  <si>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</si>
  <si>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</si>
  <si>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</si>
  <si>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</si>
  <si>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</si>
  <si>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</si>
  <si>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</si>
  <si>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</si>
  <si>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</si>
  <si>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</si>
  <si>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</si>
  <si>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</si>
  <si>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</si>
  <si>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</si>
  <si>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</si>
  <si>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</si>
  <si>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</si>
  <si>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</si>
  <si>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</si>
  <si>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</si>
  <si>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</si>
  <si>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</si>
  <si>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</si>
  <si>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</si>
  <si>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</si>
  <si>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</si>
  <si>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</si>
  <si>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</si>
  <si>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</si>
  <si>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</si>
  <si>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</si>
  <si>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</si>
  <si>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</si>
  <si>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</si>
  <si>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</si>
  <si>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</si>
  <si>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</si>
  <si>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</si>
  <si>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</si>
  <si>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</si>
  <si>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</si>
  <si>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</si>
  <si>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</si>
  <si>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</si>
  <si>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</si>
  <si>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</si>
  <si>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</si>
  <si>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</si>
  <si>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</si>
  <si>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</si>
  <si>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</si>
  <si>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</si>
  <si>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</si>
  <si>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</si>
  <si>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</si>
  <si>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</si>
  <si>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</si>
  <si>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</si>
  <si>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Count of actual moths (whole and parts) fromtraps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</si>
  <si>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</si>
  <si>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</si>
  <si>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</si>
  <si>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</si>
  <si>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</si>
  <si>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Combination of 'Total Moth Count' + an estimated continuous moth count based on 'Muck Amount'</t>
  </si>
  <si>
    <t>Random Moth # from Muck</t>
  </si>
  <si>
    <t>Total consolidated (continuous, est)</t>
  </si>
  <si>
    <t>Total consolidated (continuous, 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</si>
</sst>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95">
    <xf numFmtId="0" fontId="0" fillId="0" borderId="0" xfId="0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9" fillId="2" borderId="0" xfId="0" applyFont="1" applyFill="1"/>
    <xf numFmtId="0" fontId="5" fillId="3" borderId="0" xfId="0" applyFont="1" applyFill="1"/>
    <xf numFmtId="164" fontId="6" fillId="3" borderId="0" xfId="0" applyNumberFormat="1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" fontId="10" fillId="0" borderId="0" xfId="0" applyNumberFormat="1" applyFont="1" applyAlignment="1">
      <alignment horizontal="right"/>
    </xf>
    <xf numFmtId="164" fontId="5" fillId="0" borderId="0" xfId="0" applyNumberFormat="1" applyFont="1"/>
    <xf numFmtId="164" fontId="8" fillId="0" borderId="0" xfId="0" applyNumberFormat="1" applyFont="1"/>
    <xf numFmtId="0" fontId="11" fillId="0" borderId="1" xfId="0" applyFont="1" applyBorder="1"/>
    <xf numFmtId="0" fontId="11" fillId="0" borderId="2" xfId="0" applyFont="1" applyBorder="1"/>
    <xf numFmtId="164" fontId="11" fillId="0" borderId="2" xfId="0" applyNumberFormat="1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0" xfId="0" applyFont="1"/>
    <xf numFmtId="0" fontId="12" fillId="0" borderId="0" xfId="0" applyFont="1"/>
    <xf numFmtId="1" fontId="8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4" fillId="3" borderId="0" xfId="0" applyFont="1" applyFill="1"/>
    <xf numFmtId="0" fontId="3" fillId="0" borderId="0" xfId="0" applyFont="1"/>
    <xf numFmtId="0" fontId="2" fillId="0" borderId="0" xfId="0" applyFont="1"/>
    <xf numFmtId="0" fontId="5" fillId="4" borderId="0" xfId="0" applyFont="1" applyFill="1"/>
    <xf numFmtId="0" fontId="5" fillId="5" borderId="0" xfId="0" applyFont="1" applyFill="1"/>
    <xf numFmtId="2" fontId="11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13" fillId="0" borderId="5" xfId="0" applyFont="1" applyBorder="1"/>
    <xf numFmtId="0" fontId="13" fillId="0" borderId="6" xfId="0" applyFont="1" applyBorder="1"/>
    <xf numFmtId="0" fontId="1" fillId="0" borderId="0" xfId="0" applyFont="1"/>
    <xf numFmtId="0" fontId="0" fillId="0" borderId="9" xfId="0" applyBorder="1"/>
    <xf numFmtId="0" fontId="1" fillId="0" borderId="9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4" borderId="0" xfId="0" applyFill="1"/>
    <xf numFmtId="0" fontId="1" fillId="0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Border="1" applyAlignment="1">
      <alignment horizontal="left"/>
    </xf>
    <xf numFmtId="0" fontId="0" fillId="7" borderId="0" xfId="0" applyFill="1" applyBorder="1"/>
    <xf numFmtId="0" fontId="1" fillId="7" borderId="0" xfId="0" applyFont="1" applyFill="1"/>
    <xf numFmtId="0" fontId="1" fillId="7" borderId="0" xfId="0" applyFont="1" applyFill="1" applyAlignment="1">
      <alignment horizontal="left"/>
    </xf>
    <xf numFmtId="9" fontId="1" fillId="0" borderId="9" xfId="1" applyFont="1" applyBorder="1"/>
    <xf numFmtId="2" fontId="13" fillId="0" borderId="6" xfId="1" applyNumberFormat="1" applyFont="1" applyBorder="1"/>
    <xf numFmtId="2" fontId="0" fillId="0" borderId="0" xfId="1" applyNumberFormat="1" applyFont="1"/>
    <xf numFmtId="0" fontId="1" fillId="0" borderId="7" xfId="0" applyFont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3" fillId="0" borderId="0" xfId="0" applyFont="1"/>
    <xf numFmtId="0" fontId="15" fillId="0" borderId="0" xfId="0" applyFont="1"/>
    <xf numFmtId="0" fontId="1" fillId="0" borderId="8" xfId="0" applyFont="1" applyBorder="1"/>
    <xf numFmtId="0" fontId="1" fillId="0" borderId="0" xfId="0" applyFont="1" applyAlignment="1">
      <alignment horizontal="left" wrapText="1"/>
    </xf>
    <xf numFmtId="0" fontId="1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" fillId="0" borderId="0" xfId="1" applyNumberFormat="1" applyFont="1"/>
    <xf numFmtId="0" fontId="13" fillId="0" borderId="6" xfId="0" applyNumberFormat="1" applyFont="1" applyBorder="1"/>
    <xf numFmtId="0" fontId="1" fillId="0" borderId="0" xfId="0" applyNumberFormat="1" applyFont="1"/>
    <xf numFmtId="0" fontId="0" fillId="0" borderId="0" xfId="0" applyNumberFormat="1"/>
    <xf numFmtId="2" fontId="13" fillId="0" borderId="6" xfId="0" applyNumberFormat="1" applyFont="1" applyBorder="1"/>
    <xf numFmtId="2" fontId="0" fillId="0" borderId="0" xfId="0" applyNumberFormat="1" applyBorder="1"/>
    <xf numFmtId="2" fontId="0" fillId="0" borderId="0" xfId="0" applyNumberFormat="1" applyFill="1" applyBorder="1"/>
    <xf numFmtId="2" fontId="1" fillId="0" borderId="0" xfId="0" applyNumberFormat="1" applyFont="1" applyBorder="1"/>
    <xf numFmtId="2" fontId="11" fillId="0" borderId="4" xfId="0" applyNumberFormat="1" applyFont="1" applyBorder="1"/>
    <xf numFmtId="2" fontId="8" fillId="0" borderId="0" xfId="0" applyNumberFormat="1" applyFont="1"/>
    <xf numFmtId="2" fontId="4" fillId="0" borderId="0" xfId="0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topLeftCell="G1" workbookViewId="0">
      <pane ySplit="1" topLeftCell="A2" activePane="bottomLeft" state="frozen"/>
      <selection pane="bottomLeft" activeCell="S2" sqref="S2:S119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94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91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471</v>
      </c>
      <c r="P1" s="22" t="s">
        <v>251</v>
      </c>
      <c r="Q1" s="22" t="s">
        <v>255</v>
      </c>
      <c r="R1" s="22" t="s">
        <v>472</v>
      </c>
      <c r="S1" s="22" t="s">
        <v>473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/>
      <c r="B2" s="1"/>
      <c r="C2" s="1"/>
      <c r="D2" s="2"/>
      <c r="E2" s="3"/>
      <c r="F2" s="4"/>
      <c r="I2" s="5">
        <f>H2/4</f>
        <v>0</v>
      </c>
      <c r="J2" s="92">
        <v>0</v>
      </c>
      <c r="K2" s="5">
        <v>0</v>
      </c>
      <c r="L2" t="str">
        <f>IF(J2&lt;20,"Low",IF(AND(J2&gt;20,J2&lt;50),"Mid",IF(AND(J2&gt;50,J2&lt;80),"High",IF(J2&gt;80,"Very High"))))</f>
        <v>Low</v>
      </c>
      <c r="N2" s="35"/>
      <c r="O2" s="35"/>
      <c r="P2" t="s">
        <v>252</v>
      </c>
      <c r="Q2" t="s">
        <v>252</v>
      </c>
      <c r="R2" s="36">
        <f>J2+N2</f>
        <v>0</v>
      </c>
      <c r="S2" s="36">
        <f>J2+O2</f>
        <v>0</v>
      </c>
    </row>
    <row r="3" spans="1:27">
      <c r="D3" s="2"/>
      <c r="E3" s="3"/>
      <c r="F3" s="4"/>
      <c r="I3" s="5">
        <f>H3/4</f>
        <v>0</v>
      </c>
      <c r="J3" s="92">
        <v>0</v>
      </c>
      <c r="K3" s="5">
        <v>0</v>
      </c>
      <c r="L3" t="str">
        <f>IF(J3&lt;20,"Low",IF(AND(J3&gt;20,J3&lt;50),"Mid",IF(AND(J3&gt;50,J3&lt;80),"High",IF(J3&gt;80,"Very High"))))</f>
        <v>Low</v>
      </c>
      <c r="N3" s="35"/>
      <c r="O3" s="35"/>
      <c r="P3" t="s">
        <v>252</v>
      </c>
      <c r="Q3" t="s">
        <v>252</v>
      </c>
      <c r="R3" s="36">
        <f t="shared" ref="R3:R66" si="0">J3+N3</f>
        <v>0</v>
      </c>
      <c r="S3" s="36">
        <f t="shared" ref="S3:S66" si="1">J3+O3</f>
        <v>0</v>
      </c>
    </row>
    <row r="4" spans="1:27">
      <c r="D4" s="6"/>
      <c r="E4" s="4"/>
      <c r="F4" s="4"/>
      <c r="I4" s="5">
        <f>H4/4</f>
        <v>0</v>
      </c>
      <c r="J4" s="92">
        <v>0</v>
      </c>
      <c r="K4" s="5">
        <v>0</v>
      </c>
      <c r="L4" t="str">
        <f>IF(J4&lt;20,"Low",IF(AND(J4&gt;20,J4&lt;50),"Mid",IF(AND(J4&gt;50,J4&lt;80),"High",IF(J4&gt;80,"Very High"))))</f>
        <v>Low</v>
      </c>
      <c r="N4" s="35"/>
      <c r="O4" s="35"/>
      <c r="P4" t="s">
        <v>252</v>
      </c>
      <c r="Q4" t="s">
        <v>252</v>
      </c>
      <c r="R4" s="36">
        <f t="shared" si="0"/>
        <v>0</v>
      </c>
      <c r="S4" s="36">
        <f t="shared" si="1"/>
        <v>0</v>
      </c>
    </row>
    <row r="5" spans="1:27">
      <c r="D5" s="2"/>
      <c r="E5" s="3"/>
      <c r="F5" s="4"/>
      <c r="I5" s="5">
        <f>H5/4</f>
        <v>0</v>
      </c>
      <c r="J5" s="92">
        <v>0</v>
      </c>
      <c r="K5" s="5">
        <v>0</v>
      </c>
      <c r="L5" t="str">
        <f>IF(J5&lt;20,"Low",IF(AND(J5&gt;20,J5&lt;50),"Mid",IF(AND(J5&gt;50,J5&lt;80),"High",IF(J5&gt;80,"Very High"))))</f>
        <v>Low</v>
      </c>
      <c r="N5" s="35"/>
      <c r="O5" s="35"/>
      <c r="P5" t="s">
        <v>252</v>
      </c>
      <c r="Q5" t="s">
        <v>252</v>
      </c>
      <c r="R5" s="36">
        <f t="shared" si="0"/>
        <v>0</v>
      </c>
      <c r="S5" s="36">
        <f t="shared" si="1"/>
        <v>0</v>
      </c>
    </row>
    <row r="6" spans="1:27">
      <c r="A6" s="1">
        <v>5</v>
      </c>
      <c r="B6" s="1" t="s">
        <v>65</v>
      </c>
      <c r="C6" s="1" t="s">
        <v>75</v>
      </c>
      <c r="D6" s="2" t="s">
        <v>76</v>
      </c>
      <c r="E6" s="3">
        <v>0</v>
      </c>
      <c r="F6" s="4">
        <v>0</v>
      </c>
      <c r="G6" s="5">
        <v>0</v>
      </c>
      <c r="H6" s="5">
        <v>0</v>
      </c>
      <c r="I6" s="5">
        <f>H6/4</f>
        <v>0</v>
      </c>
      <c r="J6" s="92">
        <v>0</v>
      </c>
      <c r="K6" s="5">
        <v>0</v>
      </c>
      <c r="L6" t="str">
        <f>IF(J6&lt;20,"Low",IF(AND(J6&gt;20,J6&lt;50),"Mid",IF(AND(J6&gt;50,J6&lt;80),"High",IF(J6&gt;80,"Very High"))))</f>
        <v>Low</v>
      </c>
      <c r="M6" s="26" t="s">
        <v>233</v>
      </c>
      <c r="N6" s="35">
        <f>IF(M6="medium", 35, IF(M6="low", 10, IF(M6="high", 65, IF(M6="very high", 100))))</f>
        <v>35</v>
      </c>
      <c r="O6" s="35">
        <f ca="1">RAND()*(49-20)+20</f>
        <v>20.815749801484081</v>
      </c>
      <c r="P6" s="29" t="s">
        <v>250</v>
      </c>
      <c r="Q6" s="29" t="s">
        <v>250</v>
      </c>
      <c r="R6" s="36">
        <f t="shared" si="0"/>
        <v>35</v>
      </c>
      <c r="S6" s="36">
        <f t="shared" ca="1" si="1"/>
        <v>20.815749801484081</v>
      </c>
      <c r="V6" s="5" t="s">
        <v>77</v>
      </c>
    </row>
    <row r="7" spans="1:27">
      <c r="A7" s="1"/>
      <c r="B7" s="1"/>
      <c r="C7" s="1"/>
      <c r="D7" s="2"/>
      <c r="E7" s="3"/>
      <c r="F7" s="4"/>
      <c r="I7" s="5">
        <f>H7/4</f>
        <v>0</v>
      </c>
      <c r="J7" s="92">
        <v>0</v>
      </c>
      <c r="K7" s="5">
        <v>0</v>
      </c>
      <c r="L7" t="str">
        <f>IF(J7&lt;20,"Low",IF(AND(J7&gt;20,J7&lt;50),"Mid",IF(AND(J7&gt;50,J7&lt;80),"High",IF(J7&gt;80,"Very High"))))</f>
        <v>Low</v>
      </c>
      <c r="N7" s="35"/>
      <c r="O7" s="35"/>
      <c r="P7" t="s">
        <v>252</v>
      </c>
      <c r="Q7" t="s">
        <v>252</v>
      </c>
      <c r="R7" s="36">
        <f t="shared" si="0"/>
        <v>0</v>
      </c>
      <c r="S7" s="36">
        <f t="shared" si="1"/>
        <v>0</v>
      </c>
    </row>
    <row r="8" spans="1:27">
      <c r="A8" s="1">
        <v>6</v>
      </c>
      <c r="B8" s="1" t="s">
        <v>78</v>
      </c>
      <c r="C8" s="1" t="s">
        <v>86</v>
      </c>
      <c r="D8" s="2">
        <v>0</v>
      </c>
      <c r="E8" s="3">
        <v>0</v>
      </c>
      <c r="F8" s="4">
        <v>0</v>
      </c>
      <c r="G8" s="5">
        <v>0</v>
      </c>
      <c r="H8" s="5">
        <v>0</v>
      </c>
      <c r="I8" s="5">
        <f>H8/4</f>
        <v>0</v>
      </c>
      <c r="J8" s="92">
        <v>0</v>
      </c>
      <c r="K8" s="5">
        <v>0</v>
      </c>
      <c r="L8" t="str">
        <f>IF(J8&lt;20,"Low",IF(AND(J8&gt;20,J8&lt;50),"Mid",IF(AND(J8&gt;50,J8&lt;80),"High",IF(J8&gt;80,"Very High"))))</f>
        <v>Low</v>
      </c>
      <c r="N8" s="35"/>
      <c r="O8" s="35"/>
      <c r="P8" t="s">
        <v>252</v>
      </c>
      <c r="Q8" t="s">
        <v>252</v>
      </c>
      <c r="R8" s="36">
        <f t="shared" si="0"/>
        <v>0</v>
      </c>
      <c r="S8" s="36">
        <f t="shared" si="1"/>
        <v>0</v>
      </c>
      <c r="U8" s="5" t="s">
        <v>87</v>
      </c>
      <c r="V8" s="5" t="s">
        <v>88</v>
      </c>
    </row>
    <row r="9" spans="1:27">
      <c r="D9" s="2"/>
      <c r="E9" s="3"/>
      <c r="F9" s="4"/>
      <c r="I9" s="5">
        <f>H9/4</f>
        <v>0</v>
      </c>
      <c r="J9" s="92">
        <v>0</v>
      </c>
      <c r="K9" s="5">
        <v>0</v>
      </c>
      <c r="L9" t="str">
        <f>IF(J9&lt;20,"Low",IF(AND(J9&gt;20,J9&lt;50),"Mid",IF(AND(J9&gt;50,J9&lt;80),"High",IF(J9&gt;80,"Very High"))))</f>
        <v>Low</v>
      </c>
      <c r="N9" s="35"/>
      <c r="O9" s="35"/>
      <c r="P9" t="s">
        <v>252</v>
      </c>
      <c r="Q9" t="s">
        <v>252</v>
      </c>
      <c r="R9" s="36">
        <f t="shared" si="0"/>
        <v>0</v>
      </c>
      <c r="S9" s="36">
        <f t="shared" si="1"/>
        <v>0</v>
      </c>
    </row>
    <row r="10" spans="1:27">
      <c r="A10" s="1"/>
      <c r="B10" s="1"/>
      <c r="C10" s="1"/>
      <c r="D10" s="2"/>
      <c r="E10" s="3"/>
      <c r="F10" s="4"/>
      <c r="I10" s="5">
        <f>H10/4</f>
        <v>0</v>
      </c>
      <c r="J10" s="92">
        <v>0</v>
      </c>
      <c r="K10" s="5">
        <v>0</v>
      </c>
      <c r="L10" t="str">
        <f>IF(J10&lt;20,"Low",IF(AND(J10&gt;20,J10&lt;50),"Mid",IF(AND(J10&gt;50,J10&lt;80),"High",IF(J10&gt;80,"Very High"))))</f>
        <v>Low</v>
      </c>
      <c r="N10" s="35"/>
      <c r="O10" s="35"/>
      <c r="P10" t="s">
        <v>252</v>
      </c>
      <c r="Q10" t="s">
        <v>252</v>
      </c>
      <c r="R10" s="36">
        <f t="shared" si="0"/>
        <v>0</v>
      </c>
      <c r="S10" s="36">
        <f t="shared" si="1"/>
        <v>0</v>
      </c>
    </row>
    <row r="11" spans="1:27">
      <c r="D11" s="2"/>
      <c r="E11" s="3"/>
      <c r="F11" s="4"/>
      <c r="I11" s="5">
        <f>H11/4</f>
        <v>0</v>
      </c>
      <c r="J11" s="92">
        <v>0</v>
      </c>
      <c r="K11" s="5">
        <v>0</v>
      </c>
      <c r="L11" t="str">
        <f>IF(J11&lt;20,"Low",IF(AND(J11&gt;20,J11&lt;50),"Mid",IF(AND(J11&gt;50,J11&lt;80),"High",IF(J11&gt;80,"Very High"))))</f>
        <v>Low</v>
      </c>
      <c r="N11" s="35"/>
      <c r="O11" s="35"/>
      <c r="P11" t="s">
        <v>252</v>
      </c>
      <c r="Q11" t="s">
        <v>252</v>
      </c>
      <c r="R11" s="36">
        <f t="shared" si="0"/>
        <v>0</v>
      </c>
      <c r="S11" s="36">
        <f t="shared" si="1"/>
        <v>0</v>
      </c>
    </row>
    <row r="12" spans="1:27">
      <c r="D12" s="2"/>
      <c r="E12" s="3"/>
      <c r="F12" s="4"/>
      <c r="I12" s="5">
        <f>H12/4</f>
        <v>0</v>
      </c>
      <c r="J12" s="92">
        <v>0</v>
      </c>
      <c r="K12" s="5">
        <v>0</v>
      </c>
      <c r="L12" t="str">
        <f>IF(J12&lt;20,"Low",IF(AND(J12&gt;20,J12&lt;50),"Mid",IF(AND(J12&gt;50,J12&lt;80),"High",IF(J12&gt;80,"Very High"))))</f>
        <v>Low</v>
      </c>
      <c r="N12" s="35"/>
      <c r="O12" s="35"/>
      <c r="P12" t="s">
        <v>252</v>
      </c>
      <c r="Q12" t="s">
        <v>252</v>
      </c>
      <c r="R12" s="36">
        <f t="shared" si="0"/>
        <v>0</v>
      </c>
      <c r="S12" s="36">
        <f t="shared" si="1"/>
        <v>0</v>
      </c>
    </row>
    <row r="13" spans="1:27">
      <c r="D13" s="2"/>
      <c r="E13" s="3"/>
      <c r="F13" s="4"/>
      <c r="I13" s="5">
        <f>H13/4</f>
        <v>0</v>
      </c>
      <c r="J13" s="92">
        <v>0</v>
      </c>
      <c r="K13" s="5">
        <v>0</v>
      </c>
      <c r="L13" t="str">
        <f>IF(J13&lt;20,"Low",IF(AND(J13&gt;20,J13&lt;50),"Mid",IF(AND(J13&gt;50,J13&lt;80),"High",IF(J13&gt;80,"Very High"))))</f>
        <v>Low</v>
      </c>
      <c r="N13" s="35"/>
      <c r="O13" s="35"/>
      <c r="P13" t="s">
        <v>252</v>
      </c>
      <c r="Q13" t="s">
        <v>252</v>
      </c>
      <c r="R13" s="36">
        <f t="shared" si="0"/>
        <v>0</v>
      </c>
      <c r="S13" s="36">
        <f t="shared" si="1"/>
        <v>0</v>
      </c>
    </row>
    <row r="14" spans="1:27">
      <c r="D14" s="2"/>
      <c r="E14" s="3"/>
      <c r="F14" s="4"/>
      <c r="I14" s="5">
        <f>H14/4</f>
        <v>0</v>
      </c>
      <c r="J14" s="92">
        <v>0</v>
      </c>
      <c r="K14" s="5">
        <v>0</v>
      </c>
      <c r="L14" t="str">
        <f>IF(J14&lt;20,"Low",IF(AND(J14&gt;20,J14&lt;50),"Mid",IF(AND(J14&gt;50,J14&lt;80),"High",IF(J14&gt;80,"Very High"))))</f>
        <v>Low</v>
      </c>
      <c r="N14" s="35"/>
      <c r="O14" s="35"/>
      <c r="P14" t="s">
        <v>252</v>
      </c>
      <c r="Q14" t="s">
        <v>252</v>
      </c>
      <c r="R14" s="36">
        <f t="shared" si="0"/>
        <v>0</v>
      </c>
      <c r="S14" s="36">
        <f t="shared" si="1"/>
        <v>0</v>
      </c>
    </row>
    <row r="15" spans="1:27">
      <c r="D15" s="2"/>
      <c r="E15" s="3"/>
      <c r="F15" s="4"/>
      <c r="I15" s="5">
        <f>H15/4</f>
        <v>0</v>
      </c>
      <c r="J15" s="92">
        <v>0</v>
      </c>
      <c r="K15" s="5">
        <v>0</v>
      </c>
      <c r="L15" t="str">
        <f>IF(J15&lt;20,"Low",IF(AND(J15&gt;20,J15&lt;50),"Mid",IF(AND(J15&gt;50,J15&lt;80),"High",IF(J15&gt;80,"Very High"))))</f>
        <v>Low</v>
      </c>
      <c r="N15" s="35"/>
      <c r="O15" s="35"/>
      <c r="P15" t="s">
        <v>252</v>
      </c>
      <c r="Q15" t="s">
        <v>252</v>
      </c>
      <c r="R15" s="36">
        <f t="shared" si="0"/>
        <v>0</v>
      </c>
      <c r="S15" s="36">
        <f t="shared" si="1"/>
        <v>0</v>
      </c>
    </row>
    <row r="16" spans="1:27">
      <c r="D16" s="2"/>
      <c r="E16" s="3"/>
      <c r="F16" s="4"/>
      <c r="I16" s="5">
        <f>H16/4</f>
        <v>0</v>
      </c>
      <c r="J16" s="92">
        <v>0</v>
      </c>
      <c r="K16" s="5">
        <v>0</v>
      </c>
      <c r="L16" t="str">
        <f>IF(J16&lt;20,"Low",IF(AND(J16&gt;20,J16&lt;50),"Mid",IF(AND(J16&gt;50,J16&lt;80),"High",IF(J16&gt;80,"Very High"))))</f>
        <v>Low</v>
      </c>
      <c r="N16" s="35"/>
      <c r="O16" s="35"/>
      <c r="P16" t="s">
        <v>252</v>
      </c>
      <c r="Q16" t="s">
        <v>252</v>
      </c>
      <c r="R16" s="36">
        <f t="shared" si="0"/>
        <v>0</v>
      </c>
      <c r="S16" s="36">
        <f t="shared" si="1"/>
        <v>0</v>
      </c>
    </row>
    <row r="17" spans="1:23">
      <c r="A17" s="1">
        <v>14</v>
      </c>
      <c r="B17" s="1" t="s">
        <v>183</v>
      </c>
      <c r="C17" s="1" t="s">
        <v>184</v>
      </c>
      <c r="D17" s="2"/>
      <c r="E17" s="3"/>
      <c r="F17" s="4"/>
      <c r="I17" s="5">
        <f>H17/4</f>
        <v>0</v>
      </c>
      <c r="J17" s="92">
        <v>0</v>
      </c>
      <c r="K17" s="5">
        <v>0</v>
      </c>
      <c r="L17" t="str">
        <f>IF(J17&lt;20,"Low",IF(AND(J17&gt;20,J17&lt;50),"Mid",IF(AND(J17&gt;50,J17&lt;80),"High",IF(J17&gt;80,"Very High"))))</f>
        <v>Low</v>
      </c>
      <c r="N17" s="35"/>
      <c r="O17" s="35"/>
      <c r="P17" t="s">
        <v>252</v>
      </c>
      <c r="Q17" t="s">
        <v>252</v>
      </c>
      <c r="R17" s="36">
        <f t="shared" si="0"/>
        <v>0</v>
      </c>
      <c r="S17" s="36">
        <f t="shared" si="1"/>
        <v>0</v>
      </c>
      <c r="W17" s="5" t="s">
        <v>185</v>
      </c>
    </row>
    <row r="18" spans="1:23">
      <c r="D18" s="2"/>
      <c r="E18" s="3"/>
      <c r="F18" s="4"/>
      <c r="I18" s="5">
        <f>H18/4</f>
        <v>0</v>
      </c>
      <c r="J18" s="92">
        <v>0</v>
      </c>
      <c r="K18" s="5">
        <v>0</v>
      </c>
      <c r="L18" t="str">
        <f>IF(J18&lt;20,"Low",IF(AND(J18&gt;20,J18&lt;50),"Mid",IF(AND(J18&gt;50,J18&lt;80),"High",IF(J18&gt;80,"Very High"))))</f>
        <v>Low</v>
      </c>
      <c r="N18" s="35"/>
      <c r="O18" s="35"/>
      <c r="P18" t="s">
        <v>252</v>
      </c>
      <c r="Q18" t="s">
        <v>252</v>
      </c>
      <c r="R18" s="36">
        <f t="shared" si="0"/>
        <v>0</v>
      </c>
      <c r="S18" s="36">
        <f t="shared" si="1"/>
        <v>0</v>
      </c>
    </row>
    <row r="19" spans="1:23">
      <c r="D19" s="2"/>
      <c r="E19" s="3"/>
      <c r="F19" s="4"/>
      <c r="I19" s="5">
        <f>H19/4</f>
        <v>0</v>
      </c>
      <c r="J19" s="92">
        <v>0</v>
      </c>
      <c r="K19" s="5">
        <v>0</v>
      </c>
      <c r="L19" t="str">
        <f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0"/>
        <v>0</v>
      </c>
      <c r="S19" s="36">
        <f t="shared" si="1"/>
        <v>0</v>
      </c>
    </row>
    <row r="20" spans="1:23">
      <c r="A20" s="1">
        <v>16</v>
      </c>
      <c r="B20" s="1" t="s">
        <v>205</v>
      </c>
      <c r="C20" s="1" t="s">
        <v>206</v>
      </c>
      <c r="D20" s="2">
        <v>0</v>
      </c>
      <c r="E20" s="3">
        <v>0</v>
      </c>
      <c r="F20" s="4">
        <v>0</v>
      </c>
      <c r="G20" s="5">
        <v>0</v>
      </c>
      <c r="H20" s="5">
        <v>0</v>
      </c>
      <c r="I20" s="5">
        <f>H20/4</f>
        <v>0</v>
      </c>
      <c r="J20" s="92">
        <v>0</v>
      </c>
      <c r="K20" s="5">
        <v>0</v>
      </c>
      <c r="L20" t="str">
        <f>IF(J20&lt;20,"Low",IF(AND(J20&gt;20,J20&lt;50),"Mid",IF(AND(J20&gt;50,J20&lt;80),"High",IF(J20&gt;80,"Very High"))))</f>
        <v>Low</v>
      </c>
      <c r="N20" s="35"/>
      <c r="O20" s="35"/>
      <c r="P20" t="s">
        <v>252</v>
      </c>
      <c r="Q20" t="s">
        <v>252</v>
      </c>
      <c r="R20" s="36">
        <f t="shared" si="0"/>
        <v>0</v>
      </c>
      <c r="S20" s="36">
        <f t="shared" si="1"/>
        <v>0</v>
      </c>
      <c r="V20" s="5" t="s">
        <v>207</v>
      </c>
    </row>
    <row r="21" spans="1:23">
      <c r="D21" s="2"/>
      <c r="E21" s="3"/>
      <c r="F21" s="4"/>
      <c r="I21" s="5">
        <f>H21/4</f>
        <v>0</v>
      </c>
      <c r="J21" s="92">
        <v>0</v>
      </c>
      <c r="K21" s="5">
        <v>0</v>
      </c>
      <c r="L21" t="str">
        <f>IF(J21&lt;20,"Low",IF(AND(J21&gt;20,J21&lt;50),"Mid",IF(AND(J21&gt;50,J21&lt;80),"High",IF(J21&gt;80,"Very High"))))</f>
        <v>Low</v>
      </c>
      <c r="N21" s="35"/>
      <c r="O21" s="35"/>
      <c r="P21" t="s">
        <v>252</v>
      </c>
      <c r="Q21" t="s">
        <v>252</v>
      </c>
      <c r="R21" s="36">
        <f t="shared" si="0"/>
        <v>0</v>
      </c>
      <c r="S21" s="36">
        <f t="shared" si="1"/>
        <v>0</v>
      </c>
    </row>
    <row r="22" spans="1:23">
      <c r="A22" s="1">
        <v>6</v>
      </c>
      <c r="B22" s="1" t="s">
        <v>78</v>
      </c>
      <c r="C22" s="1" t="s">
        <v>82</v>
      </c>
      <c r="D22" s="2">
        <v>8.6599999999999996E-2</v>
      </c>
      <c r="E22" s="3">
        <v>1</v>
      </c>
      <c r="F22" s="4">
        <v>0</v>
      </c>
      <c r="G22" s="5">
        <v>0</v>
      </c>
      <c r="H22" s="5">
        <v>0</v>
      </c>
      <c r="I22" s="5">
        <f>H22/4</f>
        <v>0</v>
      </c>
      <c r="J22" s="92">
        <v>1</v>
      </c>
      <c r="K22" s="5">
        <v>1</v>
      </c>
      <c r="L22" t="str">
        <f>IF(J22&lt;20,"Low",IF(AND(J22&gt;20,J22&lt;50),"Mid",IF(AND(J22&gt;50,J22&lt;80),"High",IF(J22&gt;80,"Very High"))))</f>
        <v>Low</v>
      </c>
      <c r="N22" s="35"/>
      <c r="O22" s="35"/>
      <c r="P22" t="s">
        <v>252</v>
      </c>
      <c r="Q22" t="s">
        <v>252</v>
      </c>
      <c r="R22" s="36">
        <f t="shared" si="0"/>
        <v>1</v>
      </c>
      <c r="S22" s="36">
        <f t="shared" si="1"/>
        <v>1</v>
      </c>
    </row>
    <row r="23" spans="1:23">
      <c r="A23" s="1">
        <v>16</v>
      </c>
      <c r="B23" s="1" t="s">
        <v>205</v>
      </c>
      <c r="C23" s="1" t="s">
        <v>210</v>
      </c>
      <c r="D23" s="2">
        <v>8.7800000000000003E-2</v>
      </c>
      <c r="E23" s="3">
        <v>2</v>
      </c>
      <c r="F23" s="4">
        <v>0</v>
      </c>
      <c r="G23" s="5">
        <v>0</v>
      </c>
      <c r="H23" s="5">
        <v>0</v>
      </c>
      <c r="I23" s="5">
        <f>H23/4</f>
        <v>0</v>
      </c>
      <c r="J23" s="92">
        <v>2</v>
      </c>
      <c r="K23" s="5">
        <v>2</v>
      </c>
      <c r="L23" t="str">
        <f>IF(J23&lt;20,"Low",IF(AND(J23&gt;20,J23&lt;50),"Mid",IF(AND(J23&gt;50,J23&lt;80),"High",IF(J23&gt;80,"Very High"))))</f>
        <v>Low</v>
      </c>
      <c r="N23" s="35"/>
      <c r="O23" s="35"/>
      <c r="P23" t="s">
        <v>252</v>
      </c>
      <c r="Q23" t="s">
        <v>252</v>
      </c>
      <c r="R23" s="36">
        <f t="shared" si="0"/>
        <v>2</v>
      </c>
      <c r="S23" s="36">
        <f t="shared" si="1"/>
        <v>2</v>
      </c>
    </row>
    <row r="24" spans="1:23">
      <c r="A24" s="1">
        <v>15</v>
      </c>
      <c r="B24" s="1" t="s">
        <v>193</v>
      </c>
      <c r="C24" s="1" t="s">
        <v>196</v>
      </c>
      <c r="D24" s="2">
        <v>0.22670000000000001</v>
      </c>
      <c r="E24" s="3">
        <v>5</v>
      </c>
      <c r="F24" s="4">
        <v>0</v>
      </c>
      <c r="G24" s="5">
        <v>0</v>
      </c>
      <c r="H24" s="5">
        <v>1</v>
      </c>
      <c r="I24" s="5">
        <f>H24/4</f>
        <v>0.25</v>
      </c>
      <c r="J24" s="92">
        <v>5.25</v>
      </c>
      <c r="K24" s="5">
        <v>5.25</v>
      </c>
      <c r="L24" t="str">
        <f>IF(J24&lt;20,"Low",IF(AND(J24&gt;20,J24&lt;50),"Mid",IF(AND(J24&gt;50,J24&lt;80),"High",IF(J24&gt;80,"Very High"))))</f>
        <v>Low</v>
      </c>
      <c r="N24" s="35"/>
      <c r="O24" s="35"/>
      <c r="P24" t="s">
        <v>252</v>
      </c>
      <c r="Q24" t="s">
        <v>252</v>
      </c>
      <c r="R24" s="36">
        <f t="shared" si="0"/>
        <v>5.25</v>
      </c>
      <c r="S24" s="36">
        <f t="shared" si="1"/>
        <v>5.25</v>
      </c>
      <c r="V24" s="5" t="s">
        <v>197</v>
      </c>
    </row>
    <row r="25" spans="1:23">
      <c r="A25" s="1">
        <v>7</v>
      </c>
      <c r="B25" s="1" t="s">
        <v>89</v>
      </c>
      <c r="C25" s="1" t="s">
        <v>95</v>
      </c>
      <c r="D25" s="2">
        <v>0.23050000000000001</v>
      </c>
      <c r="E25" s="3">
        <v>6</v>
      </c>
      <c r="F25" s="4">
        <v>0</v>
      </c>
      <c r="G25" s="5">
        <v>0</v>
      </c>
      <c r="H25" s="5">
        <v>1</v>
      </c>
      <c r="I25" s="5">
        <f>H25/4</f>
        <v>0.25</v>
      </c>
      <c r="J25" s="92">
        <v>6.25</v>
      </c>
      <c r="K25" s="5">
        <v>6.25</v>
      </c>
      <c r="L25" t="str">
        <f>IF(J25&lt;20,"Low",IF(AND(J25&gt;20,J25&lt;50),"Mid",IF(AND(J25&gt;50,J25&lt;80),"High",IF(J25&gt;80,"Very High"))))</f>
        <v>Low</v>
      </c>
      <c r="N25" s="35"/>
      <c r="O25" s="35"/>
      <c r="P25" t="s">
        <v>252</v>
      </c>
      <c r="Q25" t="s">
        <v>252</v>
      </c>
      <c r="R25" s="36">
        <f t="shared" si="0"/>
        <v>6.25</v>
      </c>
      <c r="S25" s="36">
        <f t="shared" si="1"/>
        <v>6.25</v>
      </c>
    </row>
    <row r="26" spans="1:23">
      <c r="A26" s="1">
        <v>5</v>
      </c>
      <c r="B26" s="1" t="s">
        <v>65</v>
      </c>
      <c r="C26" s="1" t="s">
        <v>67</v>
      </c>
      <c r="D26" s="2">
        <v>0.21990000000000001</v>
      </c>
      <c r="E26" s="3">
        <v>6</v>
      </c>
      <c r="F26" s="4">
        <v>0</v>
      </c>
      <c r="G26" s="5">
        <v>0</v>
      </c>
      <c r="H26" s="5">
        <v>2</v>
      </c>
      <c r="I26" s="5">
        <f>H26/4</f>
        <v>0.5</v>
      </c>
      <c r="J26" s="92">
        <v>6.5</v>
      </c>
      <c r="K26" s="5">
        <v>6.5</v>
      </c>
      <c r="L26" t="str">
        <f>IF(J26&lt;20,"Low",IF(AND(J26&gt;20,J26&lt;50),"Mid",IF(AND(J26&gt;50,J26&lt;80),"High",IF(J26&gt;80,"Very High"))))</f>
        <v>Low</v>
      </c>
      <c r="N26" s="35"/>
      <c r="O26" s="35"/>
      <c r="P26" t="s">
        <v>252</v>
      </c>
      <c r="Q26" t="s">
        <v>252</v>
      </c>
      <c r="R26" s="36">
        <f t="shared" si="0"/>
        <v>6.5</v>
      </c>
      <c r="S26" s="36">
        <f t="shared" si="1"/>
        <v>6.5</v>
      </c>
      <c r="V26" s="5" t="s">
        <v>43</v>
      </c>
    </row>
    <row r="27" spans="1:23">
      <c r="A27" s="1">
        <v>5</v>
      </c>
      <c r="B27" s="1" t="s">
        <v>65</v>
      </c>
      <c r="C27" s="1" t="s">
        <v>73</v>
      </c>
      <c r="D27" s="2">
        <v>0.1104</v>
      </c>
      <c r="E27" s="3">
        <v>2</v>
      </c>
      <c r="F27" s="4">
        <v>2</v>
      </c>
      <c r="G27" s="5">
        <v>3</v>
      </c>
      <c r="H27" s="5">
        <v>6</v>
      </c>
      <c r="I27" s="5">
        <f>H27/4</f>
        <v>1.5</v>
      </c>
      <c r="J27" s="92">
        <v>6.5</v>
      </c>
      <c r="K27" s="5">
        <v>6.5</v>
      </c>
      <c r="L27" t="str">
        <f>IF(J27&lt;20,"Low",IF(AND(J27&gt;20,J27&lt;50),"Mid",IF(AND(J27&gt;50,J27&lt;80),"High",IF(J27&gt;80,"Very High"))))</f>
        <v>Low</v>
      </c>
      <c r="M27" s="26" t="s">
        <v>236</v>
      </c>
      <c r="N27" s="35">
        <f>IF(M27="medium", 35, IF(M27="low", 10, IF(M27="high", 65, IF(M27="very high", 100))))</f>
        <v>10</v>
      </c>
      <c r="O27" s="35">
        <f ca="1">RAND()*(19-0)+0</f>
        <v>3.7272919155839794</v>
      </c>
      <c r="P27" s="26" t="s">
        <v>252</v>
      </c>
      <c r="Q27" s="26" t="s">
        <v>252</v>
      </c>
      <c r="R27" s="36">
        <f t="shared" si="0"/>
        <v>16.5</v>
      </c>
      <c r="S27" s="36">
        <f t="shared" ca="1" si="1"/>
        <v>10.227291915583979</v>
      </c>
      <c r="V27" s="5" t="s">
        <v>74</v>
      </c>
    </row>
    <row r="28" spans="1:23">
      <c r="A28" s="1">
        <v>12</v>
      </c>
      <c r="B28" s="1" t="s">
        <v>152</v>
      </c>
      <c r="C28" s="1" t="s">
        <v>158</v>
      </c>
      <c r="D28" s="13">
        <v>1.946</v>
      </c>
      <c r="E28" s="14">
        <v>2</v>
      </c>
      <c r="F28" s="15">
        <v>5</v>
      </c>
      <c r="G28" s="5">
        <v>0</v>
      </c>
      <c r="H28" s="5">
        <v>13</v>
      </c>
      <c r="I28" s="5">
        <f>H28/4</f>
        <v>3.25</v>
      </c>
      <c r="J28" s="92">
        <v>7</v>
      </c>
      <c r="K28" s="25">
        <v>7</v>
      </c>
      <c r="L28" t="str">
        <f>IF(J28&lt;20,"Low",IF(AND(J28&gt;20,J28&lt;50),"Mid",IF(AND(J28&gt;50,J28&lt;80),"High",IF(J28&gt;80,"Very High"))))</f>
        <v>Low</v>
      </c>
      <c r="M28" s="26" t="s">
        <v>238</v>
      </c>
      <c r="N28" s="35">
        <f>IF(M28="medium", 35, IF(M28="low", 10, IF(M28="high", 65, IF(M28="very high", 100))))</f>
        <v>100</v>
      </c>
      <c r="O28" s="35">
        <f ca="1">RAND()*(119-80)+80</f>
        <v>108.73596707258581</v>
      </c>
      <c r="P28" s="29" t="s">
        <v>249</v>
      </c>
      <c r="Q28" s="29" t="s">
        <v>249</v>
      </c>
      <c r="R28" s="36">
        <f t="shared" si="0"/>
        <v>107</v>
      </c>
      <c r="S28" s="36">
        <f t="shared" ca="1" si="1"/>
        <v>115.73596707258581</v>
      </c>
      <c r="T28" s="26" t="s">
        <v>240</v>
      </c>
      <c r="V28" s="5" t="s">
        <v>159</v>
      </c>
      <c r="W28" s="5" t="s">
        <v>160</v>
      </c>
    </row>
    <row r="29" spans="1:23">
      <c r="A29" s="1">
        <v>10</v>
      </c>
      <c r="B29" s="1" t="s">
        <v>121</v>
      </c>
      <c r="C29" s="1" t="s">
        <v>128</v>
      </c>
      <c r="D29" s="2">
        <v>0.93489999999999995</v>
      </c>
      <c r="E29" s="3">
        <v>4</v>
      </c>
      <c r="F29" s="4">
        <v>4</v>
      </c>
      <c r="G29" s="5">
        <v>0</v>
      </c>
      <c r="H29" s="5">
        <v>10</v>
      </c>
      <c r="I29" s="5">
        <f>H29/4</f>
        <v>2.5</v>
      </c>
      <c r="J29" s="92">
        <v>8</v>
      </c>
      <c r="K29" s="5">
        <v>8</v>
      </c>
      <c r="L29" t="str">
        <f>IF(J29&lt;20,"Low",IF(AND(J29&gt;20,J29&lt;50),"Mid",IF(AND(J29&gt;50,J29&lt;80),"High",IF(J29&gt;80,"Very High"))))</f>
        <v>Low</v>
      </c>
      <c r="M29" s="26" t="s">
        <v>233</v>
      </c>
      <c r="N29" s="35">
        <f>IF(M29="medium", 35, IF(M29="low", 10, IF(M29="high", 65, IF(M29="very high", 100))))</f>
        <v>35</v>
      </c>
      <c r="O29" s="35">
        <f ca="1">RAND()*(49-20)+20</f>
        <v>29.820521894814526</v>
      </c>
      <c r="P29" s="29" t="s">
        <v>250</v>
      </c>
      <c r="Q29" s="29" t="s">
        <v>250</v>
      </c>
      <c r="R29" s="36">
        <f t="shared" si="0"/>
        <v>43</v>
      </c>
      <c r="S29" s="36">
        <f t="shared" ca="1" si="1"/>
        <v>37.820521894814526</v>
      </c>
      <c r="T29" s="26" t="s">
        <v>239</v>
      </c>
      <c r="U29" s="5" t="s">
        <v>129</v>
      </c>
      <c r="V29" s="5" t="s">
        <v>130</v>
      </c>
      <c r="W29" s="5" t="s">
        <v>131</v>
      </c>
    </row>
    <row r="30" spans="1:23">
      <c r="A30" s="1">
        <v>12</v>
      </c>
      <c r="B30" s="1" t="s">
        <v>152</v>
      </c>
      <c r="C30" s="1" t="s">
        <v>166</v>
      </c>
      <c r="D30" s="13">
        <v>0.33900000000000002</v>
      </c>
      <c r="E30" s="14">
        <v>6</v>
      </c>
      <c r="F30" s="15">
        <v>0</v>
      </c>
      <c r="G30" s="5">
        <v>1</v>
      </c>
      <c r="H30" s="5">
        <v>6</v>
      </c>
      <c r="I30" s="5">
        <f>H30/4</f>
        <v>1.5</v>
      </c>
      <c r="J30" s="92">
        <v>8.5</v>
      </c>
      <c r="K30" s="5">
        <v>8.5</v>
      </c>
      <c r="L30" t="str">
        <f>IF(J30&lt;20,"Low",IF(AND(J30&gt;20,J30&lt;50),"Mid",IF(AND(J30&gt;50,J30&lt;80),"High",IF(J30&gt;80,"Very High"))))</f>
        <v>Low</v>
      </c>
      <c r="N30" s="35"/>
      <c r="O30" s="35"/>
      <c r="P30" t="s">
        <v>252</v>
      </c>
      <c r="Q30" t="s">
        <v>252</v>
      </c>
      <c r="R30" s="36">
        <f t="shared" si="0"/>
        <v>8.5</v>
      </c>
      <c r="S30" s="36">
        <f t="shared" si="1"/>
        <v>8.5</v>
      </c>
      <c r="T30" s="5" t="s">
        <v>57</v>
      </c>
    </row>
    <row r="31" spans="1:23">
      <c r="A31" s="1">
        <v>6</v>
      </c>
      <c r="B31" s="1" t="s">
        <v>78</v>
      </c>
      <c r="C31" s="1" t="s">
        <v>81</v>
      </c>
      <c r="D31" s="2">
        <v>0.49399999999999999</v>
      </c>
      <c r="E31" s="3">
        <v>9</v>
      </c>
      <c r="F31" s="4">
        <v>0</v>
      </c>
      <c r="G31" s="5">
        <v>0</v>
      </c>
      <c r="H31" s="5">
        <v>0</v>
      </c>
      <c r="I31" s="5">
        <f>H31/4</f>
        <v>0</v>
      </c>
      <c r="J31" s="92">
        <v>9</v>
      </c>
      <c r="K31" s="5">
        <v>9</v>
      </c>
      <c r="L31" t="str">
        <f>IF(J31&lt;20,"Low",IF(AND(J31&gt;20,J31&lt;50),"Mid",IF(AND(J31&gt;50,J31&lt;80),"High",IF(J31&gt;80,"Very High"))))</f>
        <v>Low</v>
      </c>
      <c r="N31" s="35"/>
      <c r="O31" s="35"/>
      <c r="P31" t="s">
        <v>252</v>
      </c>
      <c r="Q31" t="s">
        <v>252</v>
      </c>
      <c r="R31" s="36">
        <f t="shared" si="0"/>
        <v>9</v>
      </c>
      <c r="S31" s="36">
        <f t="shared" si="1"/>
        <v>9</v>
      </c>
    </row>
    <row r="32" spans="1:23">
      <c r="A32" s="1">
        <v>7</v>
      </c>
      <c r="B32" s="1" t="s">
        <v>89</v>
      </c>
      <c r="C32" s="1" t="s">
        <v>96</v>
      </c>
      <c r="D32" s="2">
        <v>0.49780000000000002</v>
      </c>
      <c r="E32" s="3">
        <v>9</v>
      </c>
      <c r="F32" s="4">
        <v>0</v>
      </c>
      <c r="G32" s="5">
        <v>0</v>
      </c>
      <c r="H32" s="5">
        <v>0</v>
      </c>
      <c r="I32" s="5">
        <f>H32/4</f>
        <v>0</v>
      </c>
      <c r="J32" s="92">
        <v>9</v>
      </c>
      <c r="K32" s="5">
        <v>9</v>
      </c>
      <c r="L32" t="str">
        <f>IF(J32&lt;20,"Low",IF(AND(J32&gt;20,J32&lt;50),"Mid",IF(AND(J32&gt;50,J32&lt;80),"High",IF(J32&gt;80,"Very High"))))</f>
        <v>Low</v>
      </c>
      <c r="N32" s="35"/>
      <c r="O32" s="35"/>
      <c r="P32" t="s">
        <v>252</v>
      </c>
      <c r="Q32" t="s">
        <v>252</v>
      </c>
      <c r="R32" s="36">
        <f t="shared" si="0"/>
        <v>9</v>
      </c>
      <c r="S32" s="36">
        <f t="shared" si="1"/>
        <v>9</v>
      </c>
    </row>
    <row r="33" spans="1:27">
      <c r="A33" s="1">
        <v>17</v>
      </c>
      <c r="B33" s="1" t="s">
        <v>216</v>
      </c>
      <c r="C33" s="1" t="s">
        <v>225</v>
      </c>
      <c r="D33" s="16">
        <v>0.27539999999999998</v>
      </c>
      <c r="E33" s="1">
        <v>9</v>
      </c>
      <c r="F33" s="1">
        <v>0</v>
      </c>
      <c r="G33" s="5">
        <v>0</v>
      </c>
      <c r="H33" s="5">
        <v>0</v>
      </c>
      <c r="I33" s="5">
        <f>H33/4</f>
        <v>0</v>
      </c>
      <c r="J33" s="92">
        <v>9</v>
      </c>
      <c r="K33" s="5">
        <v>9</v>
      </c>
      <c r="L33" t="str">
        <f>IF(J33&lt;20,"Low",IF(AND(J33&gt;20,J33&lt;50),"Mid",IF(AND(J33&gt;50,J33&lt;80),"High",IF(J33&gt;80,"Very High"))))</f>
        <v>Low</v>
      </c>
      <c r="M33" s="26" t="s">
        <v>233</v>
      </c>
      <c r="N33" s="35">
        <f>IF(M33="medium", 35, IF(M33="low", 10, IF(M33="high", 65, IF(M33="very high", 100))))</f>
        <v>35</v>
      </c>
      <c r="O33" s="35">
        <f ca="1">RAND()*(49-20)+20</f>
        <v>42.057924585105908</v>
      </c>
      <c r="P33" s="29" t="s">
        <v>250</v>
      </c>
      <c r="Q33" s="29" t="s">
        <v>250</v>
      </c>
      <c r="R33" s="36">
        <f t="shared" si="0"/>
        <v>44</v>
      </c>
      <c r="S33" s="36">
        <f t="shared" ca="1" si="1"/>
        <v>51.057924585105908</v>
      </c>
      <c r="V33" s="5" t="s">
        <v>226</v>
      </c>
      <c r="W33" s="5" t="s">
        <v>227</v>
      </c>
    </row>
    <row r="34" spans="1:27">
      <c r="A34" s="1">
        <v>5</v>
      </c>
      <c r="B34" s="1" t="s">
        <v>65</v>
      </c>
      <c r="C34" s="1" t="s">
        <v>68</v>
      </c>
      <c r="D34" s="2">
        <v>0.53129999999999999</v>
      </c>
      <c r="E34" s="3">
        <v>12</v>
      </c>
      <c r="F34" s="4">
        <v>0</v>
      </c>
      <c r="G34" s="5">
        <v>0</v>
      </c>
      <c r="H34" s="5">
        <v>1</v>
      </c>
      <c r="I34" s="5">
        <f>H34/4</f>
        <v>0.25</v>
      </c>
      <c r="J34" s="92">
        <v>12.25</v>
      </c>
      <c r="K34" s="5">
        <v>12.25</v>
      </c>
      <c r="L34" t="str">
        <f>IF(J34&lt;20,"Low",IF(AND(J34&gt;20,J34&lt;50),"Mid",IF(AND(J34&gt;50,J34&lt;80),"High",IF(J34&gt;80,"Very High"))))</f>
        <v>Low</v>
      </c>
      <c r="N34" s="35"/>
      <c r="O34" s="35"/>
      <c r="P34" t="s">
        <v>252</v>
      </c>
      <c r="Q34" t="s">
        <v>252</v>
      </c>
      <c r="R34" s="36">
        <f t="shared" si="0"/>
        <v>12.25</v>
      </c>
      <c r="S34" s="36">
        <f t="shared" si="1"/>
        <v>12.25</v>
      </c>
    </row>
    <row r="35" spans="1:27">
      <c r="A35" s="1">
        <v>8</v>
      </c>
      <c r="B35" s="1" t="s">
        <v>97</v>
      </c>
      <c r="C35" s="1" t="s">
        <v>105</v>
      </c>
      <c r="D35" s="2">
        <v>0.63170000000000004</v>
      </c>
      <c r="E35" s="3">
        <v>13</v>
      </c>
      <c r="F35" s="4">
        <v>0</v>
      </c>
      <c r="G35" s="5">
        <v>0</v>
      </c>
      <c r="H35" s="5">
        <v>0</v>
      </c>
      <c r="I35" s="5">
        <f>H35/4</f>
        <v>0</v>
      </c>
      <c r="J35" s="92">
        <v>13</v>
      </c>
      <c r="K35" s="5">
        <v>13</v>
      </c>
      <c r="L35" t="str">
        <f>IF(J35&lt;20,"Low",IF(AND(J35&gt;20,J35&lt;50),"Mid",IF(AND(J35&gt;50,J35&lt;80),"High",IF(J35&gt;80,"Very High"))))</f>
        <v>Low</v>
      </c>
      <c r="N35" s="35"/>
      <c r="O35" s="35"/>
      <c r="P35" t="s">
        <v>252</v>
      </c>
      <c r="Q35" t="s">
        <v>252</v>
      </c>
      <c r="R35" s="36">
        <f t="shared" si="0"/>
        <v>13</v>
      </c>
      <c r="S35" s="36">
        <f t="shared" si="1"/>
        <v>13</v>
      </c>
    </row>
    <row r="36" spans="1:27">
      <c r="A36" s="1">
        <v>15</v>
      </c>
      <c r="B36" s="1" t="s">
        <v>193</v>
      </c>
      <c r="C36" s="1" t="s">
        <v>204</v>
      </c>
      <c r="D36" s="2">
        <v>0.54469999999999996</v>
      </c>
      <c r="E36" s="3">
        <v>15</v>
      </c>
      <c r="F36" s="4">
        <v>0</v>
      </c>
      <c r="G36" s="5">
        <v>0</v>
      </c>
      <c r="H36" s="5">
        <v>0</v>
      </c>
      <c r="I36" s="5">
        <f>H36/4</f>
        <v>0</v>
      </c>
      <c r="J36" s="92">
        <v>15</v>
      </c>
      <c r="K36" s="5">
        <v>15</v>
      </c>
      <c r="L36" t="str">
        <f>IF(J36&lt;20,"Low",IF(AND(J36&gt;20,J36&lt;50),"Mid",IF(AND(J36&gt;50,J36&lt;80),"High",IF(J36&gt;80,"Very High"))))</f>
        <v>Low</v>
      </c>
      <c r="N36" s="35"/>
      <c r="O36" s="35"/>
      <c r="P36" t="s">
        <v>252</v>
      </c>
      <c r="Q36" t="s">
        <v>252</v>
      </c>
      <c r="R36" s="36">
        <f t="shared" si="0"/>
        <v>15</v>
      </c>
      <c r="S36" s="36">
        <f t="shared" si="1"/>
        <v>15</v>
      </c>
    </row>
    <row r="37" spans="1:27">
      <c r="A37" s="1">
        <v>3</v>
      </c>
      <c r="B37" s="1" t="s">
        <v>40</v>
      </c>
      <c r="C37" s="1" t="s">
        <v>47</v>
      </c>
      <c r="D37" s="6">
        <v>1.0275000000000001</v>
      </c>
      <c r="E37" s="4">
        <v>9</v>
      </c>
      <c r="F37" s="4">
        <v>1</v>
      </c>
      <c r="G37" s="5">
        <v>4</v>
      </c>
      <c r="H37" s="5">
        <v>10</v>
      </c>
      <c r="I37" s="5">
        <f>H37/4</f>
        <v>2.5</v>
      </c>
      <c r="J37" s="92">
        <v>15.5</v>
      </c>
      <c r="K37" s="5">
        <v>15.5</v>
      </c>
      <c r="L37" t="str">
        <f>IF(J37&lt;20,"Low",IF(AND(J37&gt;20,J37&lt;50),"Mid",IF(AND(J37&gt;50,J37&lt;80),"High",IF(J37&gt;80,"Very High"))))</f>
        <v>Low</v>
      </c>
      <c r="M37" s="26" t="s">
        <v>236</v>
      </c>
      <c r="N37" s="35">
        <f>IF(M37="medium", 35, IF(M37="low", 10, IF(M37="high", 65, IF(M37="very high", 100))))</f>
        <v>10</v>
      </c>
      <c r="O37" s="35">
        <f ca="1">RAND()*(19-0)+0</f>
        <v>16.520666673771853</v>
      </c>
      <c r="P37" s="26" t="s">
        <v>252</v>
      </c>
      <c r="Q37" s="26" t="s">
        <v>252</v>
      </c>
      <c r="R37" s="36">
        <f t="shared" si="0"/>
        <v>25.5</v>
      </c>
      <c r="S37" s="36">
        <f t="shared" ca="1" si="1"/>
        <v>32.020666673771856</v>
      </c>
      <c r="V37" s="5" t="s">
        <v>13</v>
      </c>
    </row>
    <row r="38" spans="1:27">
      <c r="A38" s="1">
        <v>15</v>
      </c>
      <c r="B38" s="1" t="s">
        <v>193</v>
      </c>
      <c r="C38" s="1" t="s">
        <v>203</v>
      </c>
      <c r="D38" s="2">
        <v>0.83279999999999998</v>
      </c>
      <c r="E38" s="3">
        <v>15</v>
      </c>
      <c r="F38" s="4">
        <v>0</v>
      </c>
      <c r="G38" s="5">
        <v>1</v>
      </c>
      <c r="H38" s="5">
        <v>3</v>
      </c>
      <c r="I38" s="5">
        <f>H38/4</f>
        <v>0.75</v>
      </c>
      <c r="J38" s="92">
        <v>16.75</v>
      </c>
      <c r="K38" s="5">
        <v>16.75</v>
      </c>
      <c r="L38" t="str">
        <f>IF(J38&lt;20,"Low",IF(AND(J38&gt;20,J38&lt;50),"Mid",IF(AND(J38&gt;50,J38&lt;80),"High",IF(J38&gt;80,"Very High"))))</f>
        <v>Low</v>
      </c>
      <c r="N38" s="35"/>
      <c r="O38" s="35"/>
      <c r="P38" t="s">
        <v>252</v>
      </c>
      <c r="Q38" t="s">
        <v>252</v>
      </c>
      <c r="R38" s="36">
        <f t="shared" si="0"/>
        <v>16.75</v>
      </c>
      <c r="S38" s="36">
        <f t="shared" si="1"/>
        <v>16.75</v>
      </c>
      <c r="V38" s="5" t="s">
        <v>70</v>
      </c>
    </row>
    <row r="39" spans="1:27">
      <c r="A39" s="1">
        <v>2</v>
      </c>
      <c r="B39" s="1" t="s">
        <v>22</v>
      </c>
      <c r="C39" s="1" t="s">
        <v>29</v>
      </c>
      <c r="D39" s="2">
        <v>1.0326</v>
      </c>
      <c r="E39" s="3">
        <v>17</v>
      </c>
      <c r="F39" s="4">
        <v>0</v>
      </c>
      <c r="G39" s="5">
        <v>1</v>
      </c>
      <c r="H39" s="5">
        <v>1</v>
      </c>
      <c r="I39" s="5">
        <f>H39/4</f>
        <v>0.25</v>
      </c>
      <c r="J39" s="92">
        <v>18.25</v>
      </c>
      <c r="K39" s="5">
        <v>18.25</v>
      </c>
      <c r="L39" t="str">
        <f>IF(J39&lt;20,"Low",IF(AND(J39&gt;20,J39&lt;50),"Mid",IF(AND(J39&gt;50,J39&lt;80),"High",IF(J39&gt;80,"Very High"))))</f>
        <v>Low</v>
      </c>
      <c r="M39" s="5"/>
      <c r="N39" s="35"/>
      <c r="O39" s="35"/>
      <c r="P39" s="5" t="s">
        <v>252</v>
      </c>
      <c r="Q39" s="5" t="s">
        <v>252</v>
      </c>
      <c r="R39" s="36">
        <f t="shared" si="0"/>
        <v>18.25</v>
      </c>
      <c r="S39" s="36">
        <f t="shared" si="1"/>
        <v>18.25</v>
      </c>
      <c r="T39" s="5">
        <v>0</v>
      </c>
      <c r="V39" s="5" t="s">
        <v>30</v>
      </c>
    </row>
    <row r="40" spans="1:27">
      <c r="A40" s="1">
        <v>7</v>
      </c>
      <c r="B40" s="1" t="s">
        <v>89</v>
      </c>
      <c r="C40" s="1" t="s">
        <v>93</v>
      </c>
      <c r="D40" s="2">
        <v>1.0114000000000001</v>
      </c>
      <c r="E40" s="3">
        <v>18</v>
      </c>
      <c r="F40" s="4">
        <v>0</v>
      </c>
      <c r="G40" s="5">
        <v>0</v>
      </c>
      <c r="H40" s="5">
        <v>2</v>
      </c>
      <c r="I40" s="5">
        <f>H40/4</f>
        <v>0.5</v>
      </c>
      <c r="J40" s="92">
        <v>18.5</v>
      </c>
      <c r="K40" s="5">
        <v>18.5</v>
      </c>
      <c r="L40" t="str">
        <f>IF(J40&lt;20,"Low",IF(AND(J40&gt;20,J40&lt;50),"Mid",IF(AND(J40&gt;50,J40&lt;80),"High",IF(J40&gt;80,"Very High"))))</f>
        <v>Low</v>
      </c>
      <c r="N40" s="35"/>
      <c r="O40" s="35"/>
      <c r="P40" t="s">
        <v>252</v>
      </c>
      <c r="Q40" t="s">
        <v>252</v>
      </c>
      <c r="R40" s="36">
        <f t="shared" si="0"/>
        <v>18.5</v>
      </c>
      <c r="S40" s="36">
        <f t="shared" si="1"/>
        <v>18.5</v>
      </c>
    </row>
    <row r="41" spans="1:27">
      <c r="A41" s="1">
        <v>12</v>
      </c>
      <c r="B41" s="1" t="s">
        <v>152</v>
      </c>
      <c r="C41" s="1" t="s">
        <v>163</v>
      </c>
      <c r="D41" s="13">
        <v>1.1339999999999999</v>
      </c>
      <c r="E41" s="14">
        <v>17</v>
      </c>
      <c r="F41" s="15">
        <v>0</v>
      </c>
      <c r="G41" s="5">
        <v>1</v>
      </c>
      <c r="H41" s="5">
        <v>2</v>
      </c>
      <c r="I41" s="5">
        <f>H41/4</f>
        <v>0.5</v>
      </c>
      <c r="J41" s="92">
        <v>18.5</v>
      </c>
      <c r="K41" s="5">
        <v>18.5</v>
      </c>
      <c r="L41" t="str">
        <f>IF(J41&lt;20,"Low",IF(AND(J41&gt;20,J41&lt;50),"Mid",IF(AND(J41&gt;50,J41&lt;80),"High",IF(J41&gt;80,"Very High"))))</f>
        <v>Low</v>
      </c>
      <c r="M41" s="26" t="s">
        <v>233</v>
      </c>
      <c r="N41" s="35">
        <f>IF(M41="medium", 35, IF(M41="low", 10, IF(M41="high", 65, IF(M41="very high", 100))))</f>
        <v>35</v>
      </c>
      <c r="O41" s="35">
        <f ca="1">RAND()*(49-20)+20</f>
        <v>46.651917087298841</v>
      </c>
      <c r="P41" s="29" t="s">
        <v>250</v>
      </c>
      <c r="Q41" s="29" t="s">
        <v>250</v>
      </c>
      <c r="R41" s="36">
        <f t="shared" si="0"/>
        <v>53.5</v>
      </c>
      <c r="S41" s="36">
        <f t="shared" ca="1" si="1"/>
        <v>65.151917087298841</v>
      </c>
      <c r="T41" s="5" t="s">
        <v>164</v>
      </c>
      <c r="V41" s="5" t="s">
        <v>165</v>
      </c>
    </row>
    <row r="42" spans="1:27">
      <c r="A42" s="1">
        <v>7</v>
      </c>
      <c r="B42" s="1" t="s">
        <v>89</v>
      </c>
      <c r="C42" s="1" t="s">
        <v>90</v>
      </c>
      <c r="D42" s="2">
        <v>1.0092000000000001</v>
      </c>
      <c r="E42" s="3">
        <v>21</v>
      </c>
      <c r="F42" s="4">
        <v>0</v>
      </c>
      <c r="G42" s="5">
        <v>0</v>
      </c>
      <c r="H42" s="5">
        <v>0</v>
      </c>
      <c r="I42" s="5">
        <f>H42/4</f>
        <v>0</v>
      </c>
      <c r="J42" s="92">
        <v>21</v>
      </c>
      <c r="K42" s="5">
        <v>21</v>
      </c>
      <c r="L42" t="str">
        <f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0"/>
        <v>21</v>
      </c>
      <c r="S42" s="36">
        <f t="shared" si="1"/>
        <v>21</v>
      </c>
    </row>
    <row r="43" spans="1:27">
      <c r="A43" s="1">
        <v>10</v>
      </c>
      <c r="B43" s="1" t="s">
        <v>121</v>
      </c>
      <c r="C43" s="1" t="s">
        <v>126</v>
      </c>
      <c r="D43" s="2">
        <v>0.84709999999999996</v>
      </c>
      <c r="E43" s="3">
        <v>21</v>
      </c>
      <c r="F43" s="4">
        <v>0</v>
      </c>
      <c r="G43" s="5">
        <v>0</v>
      </c>
      <c r="H43" s="5">
        <v>0</v>
      </c>
      <c r="I43" s="5">
        <f>H43/4</f>
        <v>0</v>
      </c>
      <c r="J43" s="92">
        <v>21</v>
      </c>
      <c r="K43" s="5">
        <v>21</v>
      </c>
      <c r="L43" t="str">
        <f>IF(J43&lt;20,"Low",IF(AND(J43&gt;20,J43&lt;50),"Mid",IF(AND(J43&gt;50,J43&lt;80),"High",IF(J43&gt;80,"Very High"))))</f>
        <v>Mid</v>
      </c>
      <c r="N43" s="35"/>
      <c r="O43" s="35"/>
      <c r="P43" t="s">
        <v>250</v>
      </c>
      <c r="Q43" t="s">
        <v>250</v>
      </c>
      <c r="R43" s="36">
        <f t="shared" si="0"/>
        <v>21</v>
      </c>
      <c r="S43" s="36">
        <f t="shared" si="1"/>
        <v>21</v>
      </c>
      <c r="T43" s="5" t="s">
        <v>53</v>
      </c>
      <c r="V43" s="5" t="s">
        <v>127</v>
      </c>
    </row>
    <row r="44" spans="1:27">
      <c r="A44" s="1">
        <v>3</v>
      </c>
      <c r="B44" s="1" t="s">
        <v>40</v>
      </c>
      <c r="C44" s="1" t="s">
        <v>42</v>
      </c>
      <c r="D44" s="6">
        <v>1.9343999999999999</v>
      </c>
      <c r="E44" s="4">
        <v>23</v>
      </c>
      <c r="F44" s="4">
        <v>0</v>
      </c>
      <c r="G44" s="5">
        <v>1</v>
      </c>
      <c r="H44" s="5">
        <v>5</v>
      </c>
      <c r="I44" s="5">
        <f>H44/4</f>
        <v>1.25</v>
      </c>
      <c r="J44" s="92">
        <v>25.25</v>
      </c>
      <c r="K44" s="5">
        <v>25.25</v>
      </c>
      <c r="L44" t="str">
        <f>IF(J44&lt;20,"Low",IF(AND(J44&gt;20,J44&lt;50),"Mid",IF(AND(J44&gt;50,J44&lt;80),"High",IF(J44&gt;80,"Very High"))))</f>
        <v>Mid</v>
      </c>
      <c r="M44" s="26" t="s">
        <v>236</v>
      </c>
      <c r="N44" s="35">
        <f>IF(M44="medium", 35, IF(M44="low", 10, IF(M44="high", 65, IF(M44="very high", 100))))</f>
        <v>10</v>
      </c>
      <c r="O44" s="35">
        <f ca="1">RAND()*(19-0)+0</f>
        <v>17.091158171320931</v>
      </c>
      <c r="P44" s="26" t="s">
        <v>250</v>
      </c>
      <c r="Q44" s="26" t="s">
        <v>250</v>
      </c>
      <c r="R44" s="36">
        <f t="shared" si="0"/>
        <v>35.25</v>
      </c>
      <c r="S44" s="36">
        <f t="shared" ca="1" si="1"/>
        <v>42.341158171320927</v>
      </c>
      <c r="T44" s="5" t="s">
        <v>43</v>
      </c>
      <c r="V44" s="5" t="s">
        <v>13</v>
      </c>
    </row>
    <row r="45" spans="1:27">
      <c r="A45" s="1">
        <v>5</v>
      </c>
      <c r="B45" s="1" t="s">
        <v>65</v>
      </c>
      <c r="C45" s="1" t="s">
        <v>66</v>
      </c>
      <c r="D45" s="2">
        <v>1.1257999999999999</v>
      </c>
      <c r="E45" s="3">
        <v>26</v>
      </c>
      <c r="F45" s="4">
        <v>0</v>
      </c>
      <c r="G45" s="5">
        <v>0</v>
      </c>
      <c r="H45" s="5">
        <v>3</v>
      </c>
      <c r="I45" s="5">
        <f>H45/4</f>
        <v>0.75</v>
      </c>
      <c r="J45" s="92">
        <v>26.75</v>
      </c>
      <c r="K45" s="5">
        <v>26.75</v>
      </c>
      <c r="L45" t="str">
        <f>IF(J45&lt;20,"Low",IF(AND(J45&gt;20,J45&lt;50),"Mid",IF(AND(J45&gt;50,J45&lt;80),"High",IF(J45&gt;80,"Very High"))))</f>
        <v>Mid</v>
      </c>
      <c r="N45" s="35"/>
      <c r="O45" s="35"/>
      <c r="P45" t="s">
        <v>250</v>
      </c>
      <c r="Q45" t="s">
        <v>250</v>
      </c>
      <c r="R45" s="36">
        <f t="shared" si="0"/>
        <v>26.75</v>
      </c>
      <c r="S45" s="36">
        <f t="shared" si="1"/>
        <v>26.75</v>
      </c>
      <c r="V45" s="5" t="s">
        <v>43</v>
      </c>
    </row>
    <row r="46" spans="1:27">
      <c r="A46" s="1">
        <v>6</v>
      </c>
      <c r="B46" s="1" t="s">
        <v>78</v>
      </c>
      <c r="C46" s="1" t="s">
        <v>85</v>
      </c>
      <c r="D46" s="2">
        <v>1.4251</v>
      </c>
      <c r="E46" s="3">
        <v>27</v>
      </c>
      <c r="F46" s="4">
        <v>0</v>
      </c>
      <c r="G46" s="5">
        <v>0</v>
      </c>
      <c r="H46" s="5">
        <v>1</v>
      </c>
      <c r="I46" s="5">
        <f>H46/4</f>
        <v>0.25</v>
      </c>
      <c r="J46" s="92">
        <v>27.25</v>
      </c>
      <c r="K46" s="5">
        <v>27.25</v>
      </c>
      <c r="L46" t="str">
        <f>IF(J46&lt;20,"Low",IF(AND(J46&gt;20,J46&lt;50),"Mid",IF(AND(J46&gt;50,J46&lt;80),"High",IF(J46&gt;80,"Very High"))))</f>
        <v>Mid</v>
      </c>
      <c r="N46" s="35"/>
      <c r="O46" s="35"/>
      <c r="P46" t="s">
        <v>250</v>
      </c>
      <c r="Q46" t="s">
        <v>250</v>
      </c>
      <c r="R46" s="36">
        <f t="shared" si="0"/>
        <v>27.25</v>
      </c>
      <c r="S46" s="36">
        <f t="shared" si="1"/>
        <v>27.25</v>
      </c>
    </row>
    <row r="47" spans="1:27">
      <c r="A47" s="8">
        <v>8</v>
      </c>
      <c r="B47" s="8" t="s">
        <v>97</v>
      </c>
      <c r="C47" s="8" t="s">
        <v>100</v>
      </c>
      <c r="D47" s="9">
        <v>1.1997</v>
      </c>
      <c r="E47" s="10">
        <v>25</v>
      </c>
      <c r="F47" s="11">
        <v>0</v>
      </c>
      <c r="G47" s="12">
        <v>1</v>
      </c>
      <c r="H47" s="12">
        <v>6</v>
      </c>
      <c r="I47" s="5">
        <f>H47/4</f>
        <v>1.5</v>
      </c>
      <c r="J47" s="92">
        <v>27.5</v>
      </c>
      <c r="K47" s="5">
        <v>27.5</v>
      </c>
      <c r="L47" t="str">
        <f>IF(J47&lt;20,"Low",IF(AND(J47&gt;20,J47&lt;50),"Mid",IF(AND(J47&gt;50,J47&lt;80),"High",IF(J47&gt;80,"Very High"))))</f>
        <v>Mid</v>
      </c>
      <c r="M47" s="28" t="s">
        <v>236</v>
      </c>
      <c r="N47" s="35">
        <f>IF(M47="medium", 35, IF(M47="low", 10, IF(M47="high", 65, IF(M47="very high", 100))))</f>
        <v>10</v>
      </c>
      <c r="O47" s="35">
        <f ca="1">RAND()*(19-0)+0</f>
        <v>15.984337621244544</v>
      </c>
      <c r="P47" s="28" t="s">
        <v>250</v>
      </c>
      <c r="Q47" s="28" t="s">
        <v>250</v>
      </c>
      <c r="R47" s="36">
        <f t="shared" si="0"/>
        <v>37.5</v>
      </c>
      <c r="S47" s="36">
        <f t="shared" ca="1" si="1"/>
        <v>43.484337621244542</v>
      </c>
      <c r="T47" s="12"/>
      <c r="U47" s="12"/>
      <c r="V47" s="12" t="s">
        <v>101</v>
      </c>
      <c r="W47" s="12" t="s">
        <v>102</v>
      </c>
      <c r="X47" s="12"/>
      <c r="Y47" s="12"/>
      <c r="Z47" s="12"/>
      <c r="AA47" s="12"/>
    </row>
    <row r="48" spans="1:27">
      <c r="A48" s="1">
        <v>8</v>
      </c>
      <c r="B48" s="1" t="s">
        <v>97</v>
      </c>
      <c r="C48" s="1" t="s">
        <v>103</v>
      </c>
      <c r="D48" s="2">
        <v>1.4331</v>
      </c>
      <c r="E48" s="3">
        <v>27</v>
      </c>
      <c r="F48" s="4">
        <v>1</v>
      </c>
      <c r="G48" s="5">
        <v>0</v>
      </c>
      <c r="H48" s="5">
        <v>3</v>
      </c>
      <c r="I48" s="5">
        <f>H48/4</f>
        <v>0.75</v>
      </c>
      <c r="J48" s="92">
        <v>28</v>
      </c>
      <c r="K48" s="5">
        <v>28</v>
      </c>
      <c r="L48" t="str">
        <f>IF(J48&lt;20,"Low",IF(AND(J48&gt;20,J48&lt;50),"Mid",IF(AND(J48&gt;50,J48&lt;80),"High",IF(J48&gt;80,"Very High"))))</f>
        <v>Mid</v>
      </c>
      <c r="N48" s="35"/>
      <c r="O48" s="35"/>
      <c r="P48" t="s">
        <v>250</v>
      </c>
      <c r="Q48" t="s">
        <v>250</v>
      </c>
      <c r="R48" s="36">
        <f t="shared" si="0"/>
        <v>28</v>
      </c>
      <c r="S48" s="36">
        <f t="shared" si="1"/>
        <v>28</v>
      </c>
    </row>
    <row r="49" spans="1:23">
      <c r="A49" s="1">
        <v>13</v>
      </c>
      <c r="B49" s="1" t="s">
        <v>167</v>
      </c>
      <c r="C49" s="1" t="s">
        <v>171</v>
      </c>
      <c r="D49" s="2">
        <v>1.0689</v>
      </c>
      <c r="E49" s="3">
        <v>24</v>
      </c>
      <c r="F49" s="4">
        <v>2</v>
      </c>
      <c r="G49" s="5">
        <v>1</v>
      </c>
      <c r="H49" s="5">
        <v>13</v>
      </c>
      <c r="I49" s="5">
        <f>H49/4</f>
        <v>3.25</v>
      </c>
      <c r="J49" s="92">
        <v>28.25</v>
      </c>
      <c r="K49" s="5">
        <v>28.25</v>
      </c>
      <c r="L49" t="str">
        <f>IF(J49&lt;20,"Low",IF(AND(J49&gt;20,J49&lt;50),"Mid",IF(AND(J49&gt;50,J49&lt;80),"High",IF(J49&gt;80,"Very High"))))</f>
        <v>Mid</v>
      </c>
      <c r="N49" s="35"/>
      <c r="O49" s="35"/>
      <c r="P49" t="s">
        <v>250</v>
      </c>
      <c r="Q49" t="s">
        <v>250</v>
      </c>
      <c r="R49" s="36">
        <f t="shared" si="0"/>
        <v>28.25</v>
      </c>
      <c r="S49" s="36">
        <f t="shared" si="1"/>
        <v>28.25</v>
      </c>
      <c r="V49" s="5" t="s">
        <v>172</v>
      </c>
    </row>
    <row r="50" spans="1:23">
      <c r="A50" s="1">
        <v>10</v>
      </c>
      <c r="B50" s="1" t="s">
        <v>121</v>
      </c>
      <c r="C50" s="1" t="s">
        <v>122</v>
      </c>
      <c r="D50" s="2">
        <v>1.1758</v>
      </c>
      <c r="E50" s="3">
        <v>29</v>
      </c>
      <c r="F50" s="4">
        <v>0</v>
      </c>
      <c r="G50" s="5">
        <v>0</v>
      </c>
      <c r="H50" s="5">
        <v>0</v>
      </c>
      <c r="I50" s="5">
        <f>H50/4</f>
        <v>0</v>
      </c>
      <c r="J50" s="92">
        <v>29</v>
      </c>
      <c r="K50" s="5">
        <v>29</v>
      </c>
      <c r="L50" t="str">
        <f>IF(J50&lt;20,"Low",IF(AND(J50&gt;20,J50&lt;50),"Mid",IF(AND(J50&gt;50,J50&lt;80),"High",IF(J50&gt;80,"Very High"))))</f>
        <v>Mid</v>
      </c>
      <c r="N50" s="35"/>
      <c r="O50" s="35"/>
      <c r="P50" t="s">
        <v>250</v>
      </c>
      <c r="Q50" t="s">
        <v>250</v>
      </c>
      <c r="R50" s="36">
        <f t="shared" si="0"/>
        <v>29</v>
      </c>
      <c r="S50" s="36">
        <f t="shared" si="1"/>
        <v>29</v>
      </c>
    </row>
    <row r="51" spans="1:23">
      <c r="A51" s="1">
        <v>17</v>
      </c>
      <c r="B51" s="1" t="s">
        <v>216</v>
      </c>
      <c r="C51" s="1" t="s">
        <v>222</v>
      </c>
      <c r="D51" s="2">
        <v>1.0395000000000001</v>
      </c>
      <c r="E51" s="3">
        <v>11</v>
      </c>
      <c r="F51" s="4">
        <v>6</v>
      </c>
      <c r="G51" s="5">
        <v>8</v>
      </c>
      <c r="H51" s="5">
        <v>42</v>
      </c>
      <c r="I51" s="5">
        <f>H51/4</f>
        <v>10.5</v>
      </c>
      <c r="J51" s="92">
        <v>29.5</v>
      </c>
      <c r="K51" s="5">
        <v>29.5</v>
      </c>
      <c r="L51" t="str">
        <f>IF(J51&lt;20,"Low",IF(AND(J51&gt;20,J51&lt;50),"Mid",IF(AND(J51&gt;50,J51&lt;80),"High",IF(J51&gt;80,"Very High"))))</f>
        <v>Mid</v>
      </c>
      <c r="M51" s="26" t="s">
        <v>237</v>
      </c>
      <c r="N51" s="35">
        <f>IF(M51="medium", 35, IF(M51="low", 10, IF(M51="high", 65, IF(M51="very high", 100))))</f>
        <v>65</v>
      </c>
      <c r="O51" s="35">
        <f ca="1">RAND()*(79-50)+50</f>
        <v>78.151769198474284</v>
      </c>
      <c r="P51" s="29" t="s">
        <v>249</v>
      </c>
      <c r="Q51" s="29" t="s">
        <v>249</v>
      </c>
      <c r="R51" s="36">
        <f t="shared" si="0"/>
        <v>94.5</v>
      </c>
      <c r="S51" s="36">
        <f t="shared" ca="1" si="1"/>
        <v>107.65176919847428</v>
      </c>
      <c r="V51" s="5" t="s">
        <v>223</v>
      </c>
      <c r="W51" s="5" t="s">
        <v>224</v>
      </c>
    </row>
    <row r="52" spans="1:23">
      <c r="A52" s="1">
        <v>17</v>
      </c>
      <c r="B52" s="1" t="s">
        <v>216</v>
      </c>
      <c r="C52" s="1" t="s">
        <v>220</v>
      </c>
      <c r="D52" s="2">
        <v>1.1399999999999999</v>
      </c>
      <c r="E52" s="3">
        <v>22</v>
      </c>
      <c r="F52" s="4">
        <v>0</v>
      </c>
      <c r="G52" s="5">
        <v>1</v>
      </c>
      <c r="H52" s="5">
        <v>28</v>
      </c>
      <c r="I52" s="5">
        <f>H52/4</f>
        <v>7</v>
      </c>
      <c r="J52" s="92">
        <v>30</v>
      </c>
      <c r="K52" s="5">
        <v>30</v>
      </c>
      <c r="L52" t="str">
        <f>IF(J52&lt;20,"Low",IF(AND(J52&gt;20,J52&lt;50),"Mid",IF(AND(J52&gt;50,J52&lt;80),"High",IF(J52&gt;80,"Very High"))))</f>
        <v>Mid</v>
      </c>
      <c r="N52" s="35"/>
      <c r="O52" s="35"/>
      <c r="P52" t="s">
        <v>250</v>
      </c>
      <c r="Q52" t="s">
        <v>250</v>
      </c>
      <c r="R52" s="36">
        <f t="shared" si="0"/>
        <v>30</v>
      </c>
      <c r="S52" s="36">
        <f t="shared" si="1"/>
        <v>30</v>
      </c>
      <c r="W52" s="5" t="s">
        <v>221</v>
      </c>
    </row>
    <row r="53" spans="1:23">
      <c r="A53" s="1">
        <v>5</v>
      </c>
      <c r="B53" s="1" t="s">
        <v>65</v>
      </c>
      <c r="C53" s="1" t="s">
        <v>69</v>
      </c>
      <c r="D53" s="2">
        <v>1.0114000000000001</v>
      </c>
      <c r="E53" s="3">
        <v>24</v>
      </c>
      <c r="F53" s="4">
        <v>6</v>
      </c>
      <c r="G53" s="5">
        <v>1</v>
      </c>
      <c r="H53" s="5">
        <v>15</v>
      </c>
      <c r="I53" s="5">
        <f>H53/4</f>
        <v>3.75</v>
      </c>
      <c r="J53" s="92">
        <v>31</v>
      </c>
      <c r="K53" s="5">
        <v>31</v>
      </c>
      <c r="L53" t="str">
        <f>IF(J53&lt;20,"Low",IF(AND(J53&gt;20,J53&lt;50),"Mid",IF(AND(J53&gt;50,J53&lt;80),"High",IF(J53&gt;80,"Very High"))))</f>
        <v>Mid</v>
      </c>
      <c r="M53" s="26" t="s">
        <v>237</v>
      </c>
      <c r="N53" s="35">
        <f>IF(M53="medium", 35, IF(M53="low", 10, IF(M53="high", 65, IF(M53="very high", 100))))</f>
        <v>65</v>
      </c>
      <c r="O53" s="35">
        <f ca="1">RAND()*(79-50)+50</f>
        <v>60.823246533404649</v>
      </c>
      <c r="P53" s="29" t="s">
        <v>249</v>
      </c>
      <c r="Q53" s="29" t="s">
        <v>249</v>
      </c>
      <c r="R53" s="36">
        <f t="shared" si="0"/>
        <v>96</v>
      </c>
      <c r="S53" s="36">
        <f t="shared" ca="1" si="1"/>
        <v>91.823246533404642</v>
      </c>
      <c r="U53" s="5" t="s">
        <v>70</v>
      </c>
      <c r="V53" s="5" t="s">
        <v>71</v>
      </c>
      <c r="W53" s="7" t="s">
        <v>72</v>
      </c>
    </row>
    <row r="54" spans="1:23">
      <c r="A54" s="1">
        <v>2</v>
      </c>
      <c r="B54" s="1" t="s">
        <v>22</v>
      </c>
      <c r="C54" s="1" t="s">
        <v>36</v>
      </c>
      <c r="D54" s="2">
        <v>0.6129</v>
      </c>
      <c r="E54" s="3">
        <v>0</v>
      </c>
      <c r="F54" s="4">
        <v>12</v>
      </c>
      <c r="G54" s="5">
        <v>0</v>
      </c>
      <c r="H54" s="5">
        <v>129</v>
      </c>
      <c r="I54" s="5">
        <f>H54/4</f>
        <v>32.25</v>
      </c>
      <c r="J54" s="92">
        <v>32.25</v>
      </c>
      <c r="K54" s="5">
        <v>32.25</v>
      </c>
      <c r="L54" t="str">
        <f>IF(J54&lt;20,"Low",IF(AND(J54&gt;20,J54&lt;50),"Mid",IF(AND(J54&gt;50,J54&lt;80),"High",IF(J54&gt;80,"Very High"))))</f>
        <v>Mid</v>
      </c>
      <c r="M54" s="26" t="s">
        <v>236</v>
      </c>
      <c r="N54" s="35">
        <f>IF(M54="medium", 35, IF(M54="low", 10, IF(M54="high", 65, IF(M54="very high", 100))))</f>
        <v>10</v>
      </c>
      <c r="O54" s="35">
        <f ca="1">RAND()*(19-0)+0</f>
        <v>10.273049167772429</v>
      </c>
      <c r="P54" s="26" t="s">
        <v>250</v>
      </c>
      <c r="Q54" s="26" t="s">
        <v>250</v>
      </c>
      <c r="R54" s="36">
        <f t="shared" si="0"/>
        <v>42.25</v>
      </c>
      <c r="S54" s="36">
        <f t="shared" ca="1" si="1"/>
        <v>42.523049167772427</v>
      </c>
      <c r="T54" s="5" t="s">
        <v>37</v>
      </c>
      <c r="V54" s="5" t="s">
        <v>38</v>
      </c>
      <c r="W54" s="5" t="s">
        <v>39</v>
      </c>
    </row>
    <row r="55" spans="1:23">
      <c r="A55" s="1">
        <v>7</v>
      </c>
      <c r="B55" s="1" t="s">
        <v>89</v>
      </c>
      <c r="C55" s="1" t="s">
        <v>91</v>
      </c>
      <c r="D55" s="2">
        <v>2.0062000000000002</v>
      </c>
      <c r="E55" s="3">
        <v>33</v>
      </c>
      <c r="F55" s="4">
        <v>0</v>
      </c>
      <c r="G55" s="5">
        <v>0</v>
      </c>
      <c r="H55" s="5">
        <v>0</v>
      </c>
      <c r="I55" s="5">
        <f>H55/4</f>
        <v>0</v>
      </c>
      <c r="J55" s="92">
        <v>33</v>
      </c>
      <c r="K55" s="5">
        <v>33</v>
      </c>
      <c r="L55" t="str">
        <f>IF(J55&lt;20,"Low",IF(AND(J55&gt;20,J55&lt;50),"Mid",IF(AND(J55&gt;50,J55&lt;80),"High",IF(J55&gt;80,"Very High"))))</f>
        <v>Mid</v>
      </c>
      <c r="N55" s="35"/>
      <c r="O55" s="35"/>
      <c r="P55" t="s">
        <v>250</v>
      </c>
      <c r="Q55" t="s">
        <v>250</v>
      </c>
      <c r="R55" s="36">
        <f t="shared" si="0"/>
        <v>33</v>
      </c>
      <c r="S55" s="36">
        <f t="shared" si="1"/>
        <v>33</v>
      </c>
      <c r="T55" s="5" t="s">
        <v>92</v>
      </c>
    </row>
    <row r="56" spans="1:23">
      <c r="A56" s="1">
        <v>16</v>
      </c>
      <c r="B56" s="1" t="s">
        <v>205</v>
      </c>
      <c r="C56" s="1" t="s">
        <v>215</v>
      </c>
      <c r="D56" s="2">
        <v>1.1444000000000001</v>
      </c>
      <c r="E56" s="3">
        <v>31</v>
      </c>
      <c r="F56" s="4">
        <v>0</v>
      </c>
      <c r="G56" s="5">
        <v>1</v>
      </c>
      <c r="H56" s="5">
        <v>4</v>
      </c>
      <c r="I56" s="5">
        <f>H56/4</f>
        <v>1</v>
      </c>
      <c r="J56" s="92">
        <v>33</v>
      </c>
      <c r="K56" s="5">
        <v>33</v>
      </c>
      <c r="L56" t="str">
        <f>IF(J56&lt;20,"Low",IF(AND(J56&gt;20,J56&lt;50),"Mid",IF(AND(J56&gt;50,J56&lt;80),"High",IF(J56&gt;80,"Very High"))))</f>
        <v>Mid</v>
      </c>
      <c r="N56" s="35"/>
      <c r="O56" s="35"/>
      <c r="P56" t="s">
        <v>250</v>
      </c>
      <c r="Q56" t="s">
        <v>250</v>
      </c>
      <c r="R56" s="36">
        <f t="shared" si="0"/>
        <v>33</v>
      </c>
      <c r="S56" s="36">
        <f t="shared" si="1"/>
        <v>33</v>
      </c>
      <c r="T56" s="5" t="s">
        <v>53</v>
      </c>
    </row>
    <row r="57" spans="1:23">
      <c r="A57" s="1">
        <v>13</v>
      </c>
      <c r="B57" s="1" t="s">
        <v>167</v>
      </c>
      <c r="C57" s="1" t="s">
        <v>168</v>
      </c>
      <c r="D57" s="2">
        <v>1.4078999999999999</v>
      </c>
      <c r="E57" s="3">
        <v>30</v>
      </c>
      <c r="F57" s="4">
        <v>0</v>
      </c>
      <c r="G57" s="5">
        <v>2</v>
      </c>
      <c r="H57" s="5">
        <v>7</v>
      </c>
      <c r="I57" s="5">
        <f>H57/4</f>
        <v>1.75</v>
      </c>
      <c r="J57" s="92">
        <v>33.75</v>
      </c>
      <c r="K57" s="5">
        <v>33.75</v>
      </c>
      <c r="L57" t="str">
        <f>IF(J57&lt;20,"Low",IF(AND(J57&gt;20,J57&lt;50),"Mid",IF(AND(J57&gt;50,J57&lt;80),"High",IF(J57&gt;80,"Very High"))))</f>
        <v>Mid</v>
      </c>
      <c r="N57" s="35"/>
      <c r="O57" s="35"/>
      <c r="P57" t="s">
        <v>250</v>
      </c>
      <c r="Q57" t="s">
        <v>250</v>
      </c>
      <c r="R57" s="36">
        <f t="shared" si="0"/>
        <v>33.75</v>
      </c>
      <c r="S57" s="36">
        <f t="shared" si="1"/>
        <v>33.75</v>
      </c>
      <c r="U57" s="5" t="s">
        <v>169</v>
      </c>
      <c r="V57" s="5" t="s">
        <v>170</v>
      </c>
    </row>
    <row r="58" spans="1:23">
      <c r="A58" s="1">
        <v>2</v>
      </c>
      <c r="B58" s="1" t="s">
        <v>22</v>
      </c>
      <c r="C58" s="1" t="s">
        <v>34</v>
      </c>
      <c r="D58" s="2">
        <v>1.6473</v>
      </c>
      <c r="E58" s="3">
        <v>29</v>
      </c>
      <c r="F58" s="4">
        <v>1</v>
      </c>
      <c r="G58" s="5">
        <v>2</v>
      </c>
      <c r="H58" s="5">
        <v>1</v>
      </c>
      <c r="I58" s="5">
        <f>H58/4</f>
        <v>0.25</v>
      </c>
      <c r="J58" s="92">
        <v>34.25</v>
      </c>
      <c r="K58" s="5">
        <v>34.25</v>
      </c>
      <c r="L58" t="str">
        <f>IF(J58&lt;20,"Low",IF(AND(J58&gt;20,J58&lt;50),"Mid",IF(AND(J58&gt;50,J58&lt;80),"High",IF(J58&gt;80,"Very High"))))</f>
        <v>Mid</v>
      </c>
      <c r="M58" s="26" t="s">
        <v>237</v>
      </c>
      <c r="N58" s="35">
        <f>IF(M58="medium", 35, IF(M58="low", 10, IF(M58="high", 65, IF(M58="very high", 100))))</f>
        <v>65</v>
      </c>
      <c r="O58" s="35">
        <f ca="1">RAND()*(79-50)+50</f>
        <v>59.281350624265002</v>
      </c>
      <c r="P58" s="29" t="s">
        <v>249</v>
      </c>
      <c r="Q58" s="29" t="s">
        <v>249</v>
      </c>
      <c r="R58" s="36">
        <f t="shared" si="0"/>
        <v>99.25</v>
      </c>
      <c r="S58" s="36">
        <f t="shared" ca="1" si="1"/>
        <v>93.531350624265002</v>
      </c>
      <c r="T58" s="5">
        <v>0</v>
      </c>
      <c r="V58" s="5" t="s">
        <v>35</v>
      </c>
    </row>
    <row r="59" spans="1:23">
      <c r="A59" s="1">
        <v>12</v>
      </c>
      <c r="B59" s="1" t="s">
        <v>152</v>
      </c>
      <c r="C59" s="1" t="s">
        <v>157</v>
      </c>
      <c r="D59" s="13">
        <v>1.4558</v>
      </c>
      <c r="E59" s="14">
        <v>35</v>
      </c>
      <c r="F59" s="15">
        <v>0</v>
      </c>
      <c r="G59" s="5">
        <v>0</v>
      </c>
      <c r="H59" s="5">
        <v>0</v>
      </c>
      <c r="I59" s="5">
        <f>H59/4</f>
        <v>0</v>
      </c>
      <c r="J59" s="92">
        <v>35</v>
      </c>
      <c r="K59" s="5">
        <v>35</v>
      </c>
      <c r="L59" t="str">
        <f>IF(J59&lt;20,"Low",IF(AND(J59&gt;20,J59&lt;50),"Mid",IF(AND(J59&gt;50,J59&lt;80),"High",IF(J59&gt;80,"Very High"))))</f>
        <v>Mid</v>
      </c>
      <c r="N59" s="35"/>
      <c r="O59" s="35"/>
      <c r="P59" t="s">
        <v>250</v>
      </c>
      <c r="Q59" t="s">
        <v>250</v>
      </c>
      <c r="R59" s="36">
        <f t="shared" si="0"/>
        <v>35</v>
      </c>
      <c r="S59" s="36">
        <f t="shared" si="1"/>
        <v>35</v>
      </c>
      <c r="T59" s="5" t="s">
        <v>53</v>
      </c>
    </row>
    <row r="60" spans="1:23">
      <c r="A60" s="1">
        <v>3</v>
      </c>
      <c r="B60" s="1" t="s">
        <v>40</v>
      </c>
      <c r="C60" s="1" t="s">
        <v>41</v>
      </c>
      <c r="D60" s="2">
        <v>2.1985999999999999</v>
      </c>
      <c r="E60" s="3">
        <v>31</v>
      </c>
      <c r="F60" s="4">
        <v>0</v>
      </c>
      <c r="G60" s="5">
        <v>2</v>
      </c>
      <c r="H60" s="5">
        <v>9</v>
      </c>
      <c r="I60" s="5">
        <f>H60/4</f>
        <v>2.25</v>
      </c>
      <c r="J60" s="92">
        <v>35.25</v>
      </c>
      <c r="K60" s="5">
        <v>35.25</v>
      </c>
      <c r="L60" t="str">
        <f>IF(J60&lt;20,"Low",IF(AND(J60&gt;20,J60&lt;50),"Mid",IF(AND(J60&gt;50,J60&lt;80),"High",IF(J60&gt;80,"Very High"))))</f>
        <v>Mid</v>
      </c>
      <c r="N60" s="35"/>
      <c r="O60" s="35"/>
      <c r="P60" t="s">
        <v>250</v>
      </c>
      <c r="Q60" t="s">
        <v>250</v>
      </c>
      <c r="R60" s="36">
        <f t="shared" si="0"/>
        <v>35.25</v>
      </c>
      <c r="S60" s="36">
        <f t="shared" si="1"/>
        <v>35.25</v>
      </c>
      <c r="V60" s="5" t="s">
        <v>13</v>
      </c>
    </row>
    <row r="61" spans="1:23">
      <c r="A61" s="1">
        <v>12</v>
      </c>
      <c r="B61" s="1" t="s">
        <v>152</v>
      </c>
      <c r="C61" s="1" t="s">
        <v>153</v>
      </c>
      <c r="D61" s="13">
        <v>1.7421</v>
      </c>
      <c r="E61" s="14">
        <v>33</v>
      </c>
      <c r="F61" s="15">
        <v>0</v>
      </c>
      <c r="G61" s="5">
        <v>2</v>
      </c>
      <c r="H61" s="5">
        <v>4</v>
      </c>
      <c r="I61" s="5">
        <f>H61/4</f>
        <v>1</v>
      </c>
      <c r="J61" s="92">
        <v>36</v>
      </c>
      <c r="K61" s="5">
        <v>36</v>
      </c>
      <c r="L61" t="str">
        <f>IF(J61&lt;20,"Low",IF(AND(J61&gt;20,J61&lt;50),"Mid",IF(AND(J61&gt;50,J61&lt;80),"High",IF(J61&gt;80,"Very High"))))</f>
        <v>Mid</v>
      </c>
      <c r="M61" s="26" t="s">
        <v>237</v>
      </c>
      <c r="N61" s="35">
        <f>IF(M61="medium", 35, IF(M61="low", 10, IF(M61="high", 65, IF(M61="very high", 100))))</f>
        <v>65</v>
      </c>
      <c r="O61" s="35">
        <f ca="1">RAND()*(79-50)+50</f>
        <v>68.975972812760119</v>
      </c>
      <c r="P61" s="29" t="s">
        <v>249</v>
      </c>
      <c r="Q61" s="29" t="s">
        <v>249</v>
      </c>
      <c r="R61" s="36">
        <f t="shared" si="0"/>
        <v>101</v>
      </c>
      <c r="S61" s="36">
        <f t="shared" ca="1" si="1"/>
        <v>104.97597281276012</v>
      </c>
      <c r="T61" s="5" t="s">
        <v>154</v>
      </c>
      <c r="V61" s="5" t="s">
        <v>155</v>
      </c>
      <c r="W61" s="5" t="s">
        <v>156</v>
      </c>
    </row>
    <row r="62" spans="1:23">
      <c r="A62" s="1">
        <v>13</v>
      </c>
      <c r="B62" s="1" t="s">
        <v>167</v>
      </c>
      <c r="C62" s="1" t="s">
        <v>179</v>
      </c>
      <c r="D62" s="2">
        <v>0.87409999999999999</v>
      </c>
      <c r="E62" s="3">
        <v>15</v>
      </c>
      <c r="F62" s="4">
        <v>21</v>
      </c>
      <c r="G62" s="5">
        <v>2</v>
      </c>
      <c r="H62" s="5">
        <v>26</v>
      </c>
      <c r="I62" s="5">
        <f>H62/4</f>
        <v>6.5</v>
      </c>
      <c r="J62" s="92">
        <v>38</v>
      </c>
      <c r="K62" s="5">
        <v>38</v>
      </c>
      <c r="L62" t="str">
        <f>IF(J62&lt;20,"Low",IF(AND(J62&gt;20,J62&lt;50),"Mid",IF(AND(J62&gt;50,J62&lt;80),"High",IF(J62&gt;80,"Very High"))))</f>
        <v>Mid</v>
      </c>
      <c r="M62" s="26" t="s">
        <v>237</v>
      </c>
      <c r="N62" s="35">
        <f>IF(M62="medium", 35, IF(M62="low", 10, IF(M62="high", 65, IF(M62="very high", 100))))</f>
        <v>65</v>
      </c>
      <c r="O62" s="35">
        <f t="shared" ref="O62:O63" ca="1" si="2">RAND()*(79-50)+50</f>
        <v>58.06695680241755</v>
      </c>
      <c r="P62" s="29" t="s">
        <v>249</v>
      </c>
      <c r="Q62" s="29" t="s">
        <v>249</v>
      </c>
      <c r="R62" s="36">
        <f t="shared" si="0"/>
        <v>103</v>
      </c>
      <c r="S62" s="36">
        <f t="shared" ca="1" si="1"/>
        <v>96.06695680241755</v>
      </c>
      <c r="T62" s="5" t="s">
        <v>180</v>
      </c>
      <c r="V62" s="5" t="s">
        <v>181</v>
      </c>
      <c r="W62" s="5" t="s">
        <v>182</v>
      </c>
    </row>
    <row r="63" spans="1:23">
      <c r="A63" s="1">
        <v>13</v>
      </c>
      <c r="B63" s="1" t="s">
        <v>167</v>
      </c>
      <c r="C63" s="1" t="s">
        <v>177</v>
      </c>
      <c r="D63" s="2">
        <v>1.4021999999999999</v>
      </c>
      <c r="E63" s="3">
        <v>23</v>
      </c>
      <c r="F63" s="4">
        <v>18</v>
      </c>
      <c r="G63" s="5">
        <v>7</v>
      </c>
      <c r="H63" s="5">
        <v>37</v>
      </c>
      <c r="I63" s="5">
        <f>H63/4</f>
        <v>9.25</v>
      </c>
      <c r="J63" s="92">
        <v>39.25</v>
      </c>
      <c r="K63" s="5">
        <v>39.25</v>
      </c>
      <c r="L63" t="str">
        <f>IF(J63&lt;20,"Low",IF(AND(J63&gt;20,J63&lt;50),"Mid",IF(AND(J63&gt;50,J63&lt;80),"High",IF(J63&gt;80,"Very High"))))</f>
        <v>Mid</v>
      </c>
      <c r="M63" s="26" t="s">
        <v>237</v>
      </c>
      <c r="N63" s="35">
        <f>IF(M63="medium", 35, IF(M63="low", 10, IF(M63="high", 65, IF(M63="very high", 100))))</f>
        <v>65</v>
      </c>
      <c r="O63" s="35">
        <f t="shared" ca="1" si="2"/>
        <v>59.122918178723069</v>
      </c>
      <c r="P63" s="29" t="s">
        <v>249</v>
      </c>
      <c r="Q63" s="29" t="s">
        <v>249</v>
      </c>
      <c r="R63" s="36">
        <f t="shared" si="0"/>
        <v>104.25</v>
      </c>
      <c r="S63" s="36">
        <f t="shared" ca="1" si="1"/>
        <v>98.372918178723069</v>
      </c>
      <c r="V63" s="5" t="s">
        <v>178</v>
      </c>
    </row>
    <row r="64" spans="1:23">
      <c r="A64" s="1">
        <v>4</v>
      </c>
      <c r="B64" s="1" t="s">
        <v>49</v>
      </c>
      <c r="C64" s="1" t="s">
        <v>50</v>
      </c>
      <c r="D64" s="2">
        <v>2.2905000000000002</v>
      </c>
      <c r="E64" s="3">
        <v>40</v>
      </c>
      <c r="F64" s="4">
        <v>0</v>
      </c>
      <c r="G64" s="5">
        <v>0</v>
      </c>
      <c r="H64" s="5">
        <v>0</v>
      </c>
      <c r="I64" s="5">
        <f>H64/4</f>
        <v>0</v>
      </c>
      <c r="J64" s="92">
        <v>40</v>
      </c>
      <c r="K64" s="5">
        <v>40</v>
      </c>
      <c r="L64" t="str">
        <f>IF(J64&lt;20,"Low",IF(AND(J64&gt;20,J64&lt;50),"Mid",IF(AND(J64&gt;50,J64&lt;80),"High",IF(J64&gt;80,"Very High"))))</f>
        <v>Mid</v>
      </c>
      <c r="N64" s="35"/>
      <c r="O64" s="35"/>
      <c r="P64" t="s">
        <v>250</v>
      </c>
      <c r="Q64" t="s">
        <v>250</v>
      </c>
      <c r="R64" s="36">
        <f t="shared" si="0"/>
        <v>40</v>
      </c>
      <c r="S64" s="36">
        <f t="shared" si="1"/>
        <v>40</v>
      </c>
      <c r="T64" s="5" t="s">
        <v>51</v>
      </c>
    </row>
    <row r="65" spans="1:23">
      <c r="A65" s="1">
        <v>10</v>
      </c>
      <c r="B65" s="1" t="s">
        <v>121</v>
      </c>
      <c r="C65" s="1" t="s">
        <v>136</v>
      </c>
      <c r="D65" s="2">
        <v>1.4830000000000001</v>
      </c>
      <c r="E65" s="3">
        <v>37</v>
      </c>
      <c r="F65" s="4">
        <v>1</v>
      </c>
      <c r="G65" s="5">
        <v>1</v>
      </c>
      <c r="H65" s="5">
        <v>9</v>
      </c>
      <c r="I65" s="5">
        <f>H65/4</f>
        <v>2.25</v>
      </c>
      <c r="J65" s="92">
        <v>40.25</v>
      </c>
      <c r="K65" s="5">
        <v>40.25</v>
      </c>
      <c r="L65" t="str">
        <f>IF(J65&lt;20,"Low",IF(AND(J65&gt;20,J65&lt;50),"Mid",IF(AND(J65&gt;50,J65&lt;80),"High",IF(J65&gt;80,"Very High"))))</f>
        <v>Mid</v>
      </c>
      <c r="M65" s="26" t="s">
        <v>236</v>
      </c>
      <c r="N65" s="35">
        <f>IF(M65="medium", 35, IF(M65="low", 10, IF(M65="high", 65, IF(M65="very high", 100))))</f>
        <v>10</v>
      </c>
      <c r="O65" s="35">
        <f ca="1">RAND()*(19-0)+0</f>
        <v>10.697464755964202</v>
      </c>
      <c r="P65" s="26" t="s">
        <v>250</v>
      </c>
      <c r="Q65" s="26" t="s">
        <v>250</v>
      </c>
      <c r="R65" s="36">
        <f t="shared" si="0"/>
        <v>50.25</v>
      </c>
      <c r="S65" s="36">
        <f t="shared" ca="1" si="1"/>
        <v>50.947464755964205</v>
      </c>
      <c r="T65" s="5" t="s">
        <v>137</v>
      </c>
      <c r="V65" s="5" t="s">
        <v>138</v>
      </c>
    </row>
    <row r="66" spans="1:23">
      <c r="A66" s="1">
        <v>3</v>
      </c>
      <c r="B66" s="1" t="s">
        <v>40</v>
      </c>
      <c r="C66" s="1" t="s">
        <v>44</v>
      </c>
      <c r="D66" s="6">
        <v>3.6383000000000001</v>
      </c>
      <c r="E66" s="4">
        <v>40</v>
      </c>
      <c r="F66" s="4">
        <v>0</v>
      </c>
      <c r="G66" s="5">
        <v>0</v>
      </c>
      <c r="H66" s="5">
        <v>2</v>
      </c>
      <c r="I66" s="5">
        <f>H66/4</f>
        <v>0.5</v>
      </c>
      <c r="J66" s="92">
        <v>40.5</v>
      </c>
      <c r="K66" s="5">
        <v>40.5</v>
      </c>
      <c r="L66" t="str">
        <f>IF(J66&lt;20,"Low",IF(AND(J66&gt;20,J66&lt;50),"Mid",IF(AND(J66&gt;50,J66&lt;80),"High",IF(J66&gt;80,"Very High"))))</f>
        <v>Mid</v>
      </c>
      <c r="M66" s="26" t="s">
        <v>236</v>
      </c>
      <c r="N66" s="35">
        <f>IF(M66="medium", 35, IF(M66="low", 10, IF(M66="high", 65, IF(M66="very high", 100))))</f>
        <v>10</v>
      </c>
      <c r="O66" s="35">
        <f ca="1">RAND()*(19-0)+0</f>
        <v>8.2208469353791678</v>
      </c>
      <c r="P66" s="26" t="s">
        <v>250</v>
      </c>
      <c r="Q66" s="26" t="s">
        <v>250</v>
      </c>
      <c r="R66" s="36">
        <f t="shared" si="0"/>
        <v>50.5</v>
      </c>
      <c r="S66" s="36">
        <f t="shared" ca="1" si="1"/>
        <v>48.720846935379171</v>
      </c>
    </row>
    <row r="67" spans="1:23">
      <c r="A67" s="1">
        <v>11</v>
      </c>
      <c r="B67" s="1" t="s">
        <v>139</v>
      </c>
      <c r="C67" s="1" t="s">
        <v>150</v>
      </c>
      <c r="D67" s="2">
        <v>1.5727</v>
      </c>
      <c r="E67" s="3">
        <v>32</v>
      </c>
      <c r="F67" s="4">
        <v>6</v>
      </c>
      <c r="G67" s="5">
        <v>1</v>
      </c>
      <c r="H67" s="5">
        <v>32</v>
      </c>
      <c r="I67" s="5">
        <f>H67/4</f>
        <v>8</v>
      </c>
      <c r="J67" s="92">
        <v>41</v>
      </c>
      <c r="K67" s="5">
        <v>41</v>
      </c>
      <c r="L67" t="str">
        <f>IF(J67&lt;20,"Low",IF(AND(J67&gt;20,J67&lt;50),"Mid",IF(AND(J67&gt;50,J67&lt;80),"High",IF(J67&gt;80,"Very High"))))</f>
        <v>Mid</v>
      </c>
      <c r="M67" s="26" t="s">
        <v>238</v>
      </c>
      <c r="N67" s="35">
        <f>IF(M67="medium", 35, IF(M67="low", 10, IF(M67="high", 65, IF(M67="very high", 100))))</f>
        <v>100</v>
      </c>
      <c r="O67" s="35">
        <f ca="1">RAND()*(119-80)+80</f>
        <v>117.42676899592695</v>
      </c>
      <c r="P67" s="29" t="s">
        <v>248</v>
      </c>
      <c r="Q67" s="29" t="s">
        <v>248</v>
      </c>
      <c r="R67" s="36">
        <f t="shared" ref="R67:R119" si="3">J67+N67</f>
        <v>141</v>
      </c>
      <c r="S67" s="36">
        <f t="shared" ref="S67:S119" ca="1" si="4">J67+O67</f>
        <v>158.42676899592695</v>
      </c>
      <c r="V67" s="5" t="s">
        <v>145</v>
      </c>
      <c r="W67" s="5" t="s">
        <v>151</v>
      </c>
    </row>
    <row r="68" spans="1:23">
      <c r="A68" s="1">
        <v>12</v>
      </c>
      <c r="B68" s="1" t="s">
        <v>152</v>
      </c>
      <c r="C68" s="1" t="s">
        <v>161</v>
      </c>
      <c r="D68" s="13">
        <v>1.8415999999999999</v>
      </c>
      <c r="E68" s="14">
        <v>38</v>
      </c>
      <c r="F68" s="15">
        <v>1</v>
      </c>
      <c r="G68" s="5">
        <v>2</v>
      </c>
      <c r="H68" s="5">
        <v>4</v>
      </c>
      <c r="I68" s="5">
        <f>H68/4</f>
        <v>1</v>
      </c>
      <c r="J68" s="92">
        <v>41</v>
      </c>
      <c r="K68" s="5">
        <v>41</v>
      </c>
      <c r="L68" t="str">
        <f>IF(J68&lt;20,"Low",IF(AND(J68&gt;20,J68&lt;50),"Mid",IF(AND(J68&gt;50,J68&lt;80),"High",IF(J68&gt;80,"Very High"))))</f>
        <v>Mid</v>
      </c>
      <c r="M68" s="5" t="s">
        <v>162</v>
      </c>
      <c r="N68" s="35"/>
      <c r="O68" s="35"/>
      <c r="P68" s="5" t="s">
        <v>250</v>
      </c>
      <c r="Q68" s="5" t="s">
        <v>250</v>
      </c>
      <c r="R68" s="36">
        <f t="shared" si="3"/>
        <v>41</v>
      </c>
      <c r="S68" s="36">
        <f t="shared" si="4"/>
        <v>41</v>
      </c>
    </row>
    <row r="69" spans="1:23">
      <c r="A69" s="1">
        <v>3</v>
      </c>
      <c r="B69" s="1" t="s">
        <v>40</v>
      </c>
      <c r="C69" s="1" t="s">
        <v>45</v>
      </c>
      <c r="D69" s="6">
        <v>2.4981</v>
      </c>
      <c r="E69" s="4">
        <v>35</v>
      </c>
      <c r="F69" s="4">
        <v>0</v>
      </c>
      <c r="G69" s="5">
        <v>3</v>
      </c>
      <c r="H69" s="5">
        <v>12</v>
      </c>
      <c r="I69" s="5">
        <f>H69/4</f>
        <v>3</v>
      </c>
      <c r="J69" s="92">
        <v>42</v>
      </c>
      <c r="K69" s="5">
        <v>42</v>
      </c>
      <c r="L69" t="str">
        <f>IF(J69&lt;20,"Low",IF(AND(J69&gt;20,J69&lt;50),"Mid",IF(AND(J69&gt;50,J69&lt;80),"High",IF(J69&gt;80,"Very High"))))</f>
        <v>Mid</v>
      </c>
      <c r="N69" s="35"/>
      <c r="O69" s="35"/>
      <c r="P69" t="s">
        <v>250</v>
      </c>
      <c r="Q69" t="s">
        <v>250</v>
      </c>
      <c r="R69" s="36">
        <f t="shared" si="3"/>
        <v>42</v>
      </c>
      <c r="S69" s="36">
        <f t="shared" si="4"/>
        <v>42</v>
      </c>
      <c r="V69" s="5" t="s">
        <v>46</v>
      </c>
    </row>
    <row r="70" spans="1:23">
      <c r="A70" s="1">
        <v>7</v>
      </c>
      <c r="B70" s="1" t="s">
        <v>89</v>
      </c>
      <c r="C70" s="1" t="s">
        <v>94</v>
      </c>
      <c r="D70" s="2">
        <v>2.2776000000000001</v>
      </c>
      <c r="E70" s="3">
        <v>40</v>
      </c>
      <c r="F70" s="4">
        <v>0</v>
      </c>
      <c r="G70" s="5">
        <v>1</v>
      </c>
      <c r="H70" s="5">
        <v>7</v>
      </c>
      <c r="I70" s="5">
        <f>H70/4</f>
        <v>1.75</v>
      </c>
      <c r="J70" s="92">
        <v>42.75</v>
      </c>
      <c r="K70" s="5">
        <v>42.75</v>
      </c>
      <c r="L70" t="str">
        <f>IF(J70&lt;20,"Low",IF(AND(J70&gt;20,J70&lt;50),"Mid",IF(AND(J70&gt;50,J70&lt;80),"High",IF(J70&gt;80,"Very High"))))</f>
        <v>Mid</v>
      </c>
      <c r="N70" s="35"/>
      <c r="O70" s="35"/>
      <c r="P70" t="s">
        <v>250</v>
      </c>
      <c r="Q70" t="s">
        <v>250</v>
      </c>
      <c r="R70" s="36">
        <f t="shared" si="3"/>
        <v>42.75</v>
      </c>
      <c r="S70" s="36">
        <f t="shared" si="4"/>
        <v>42.75</v>
      </c>
    </row>
    <row r="71" spans="1:23">
      <c r="A71" s="1">
        <v>14</v>
      </c>
      <c r="B71" s="1" t="s">
        <v>183</v>
      </c>
      <c r="C71" s="32" t="s">
        <v>191</v>
      </c>
      <c r="D71" s="2">
        <v>1.6765000000000001</v>
      </c>
      <c r="E71" s="3">
        <v>43</v>
      </c>
      <c r="F71" s="4">
        <v>0</v>
      </c>
      <c r="G71" s="5">
        <v>0</v>
      </c>
      <c r="H71" s="5">
        <v>1</v>
      </c>
      <c r="I71" s="5">
        <f>H71/4</f>
        <v>0.25</v>
      </c>
      <c r="J71" s="92">
        <v>43.25</v>
      </c>
      <c r="K71" s="5">
        <v>78.75</v>
      </c>
      <c r="L71" t="str">
        <f>IF(J71&lt;20,"Low",IF(AND(J71&gt;20,J71&lt;50),"Mid",IF(AND(J71&gt;50,J71&lt;80),"High",IF(J71&gt;80,"Very High"))))</f>
        <v>Mid</v>
      </c>
      <c r="N71" s="35"/>
      <c r="O71" s="35"/>
      <c r="P71" t="s">
        <v>250</v>
      </c>
      <c r="Q71" s="30" t="s">
        <v>249</v>
      </c>
      <c r="R71" s="36">
        <f t="shared" si="3"/>
        <v>43.25</v>
      </c>
      <c r="S71" s="36">
        <f t="shared" si="4"/>
        <v>43.25</v>
      </c>
    </row>
    <row r="72" spans="1:23">
      <c r="A72" s="1">
        <v>9</v>
      </c>
      <c r="B72" s="1" t="s">
        <v>107</v>
      </c>
      <c r="C72" s="1" t="s">
        <v>115</v>
      </c>
      <c r="D72" s="2">
        <v>2.5263</v>
      </c>
      <c r="E72" s="3">
        <v>39</v>
      </c>
      <c r="F72" s="4">
        <v>0</v>
      </c>
      <c r="G72" s="5">
        <v>3</v>
      </c>
      <c r="H72" s="5">
        <v>8</v>
      </c>
      <c r="I72" s="5">
        <f>H72/4</f>
        <v>2</v>
      </c>
      <c r="J72" s="92">
        <v>44</v>
      </c>
      <c r="K72" s="5">
        <v>44</v>
      </c>
      <c r="L72" t="str">
        <f>IF(J72&lt;20,"Low",IF(AND(J72&gt;20,J72&lt;50),"Mid",IF(AND(J72&gt;50,J72&lt;80),"High",IF(J72&gt;80,"Very High"))))</f>
        <v>Mid</v>
      </c>
      <c r="N72" s="35"/>
      <c r="O72" s="35"/>
      <c r="P72" t="s">
        <v>250</v>
      </c>
      <c r="Q72" t="s">
        <v>250</v>
      </c>
      <c r="R72" s="36">
        <f t="shared" si="3"/>
        <v>44</v>
      </c>
      <c r="S72" s="36">
        <f t="shared" si="4"/>
        <v>44</v>
      </c>
      <c r="T72" s="5" t="s">
        <v>116</v>
      </c>
      <c r="V72" s="5"/>
      <c r="W72" s="5" t="s">
        <v>114</v>
      </c>
    </row>
    <row r="73" spans="1:23">
      <c r="A73" s="1">
        <v>3</v>
      </c>
      <c r="B73" s="1" t="s">
        <v>40</v>
      </c>
      <c r="C73" s="1" t="s">
        <v>48</v>
      </c>
      <c r="D73" s="6">
        <v>2.9504000000000001</v>
      </c>
      <c r="E73" s="4">
        <v>44</v>
      </c>
      <c r="F73" s="4">
        <v>0</v>
      </c>
      <c r="G73" s="5">
        <v>1</v>
      </c>
      <c r="H73" s="5">
        <v>4</v>
      </c>
      <c r="I73" s="5">
        <f>H73/4</f>
        <v>1</v>
      </c>
      <c r="J73" s="92">
        <v>46</v>
      </c>
      <c r="K73" s="5">
        <v>46</v>
      </c>
      <c r="L73" t="str">
        <f>IF(J73&lt;20,"Low",IF(AND(J73&gt;20,J73&lt;50),"Mid",IF(AND(J73&gt;50,J73&lt;80),"High",IF(J73&gt;80,"Very High"))))</f>
        <v>Mid</v>
      </c>
      <c r="N73" s="35"/>
      <c r="O73" s="35"/>
      <c r="P73" t="s">
        <v>250</v>
      </c>
      <c r="Q73" t="s">
        <v>250</v>
      </c>
      <c r="R73" s="36">
        <f t="shared" si="3"/>
        <v>46</v>
      </c>
      <c r="S73" s="36">
        <f t="shared" si="4"/>
        <v>46</v>
      </c>
    </row>
    <row r="74" spans="1:23">
      <c r="A74" s="1">
        <v>15</v>
      </c>
      <c r="B74" s="1" t="s">
        <v>193</v>
      </c>
      <c r="C74" s="1" t="s">
        <v>194</v>
      </c>
      <c r="D74" s="2">
        <v>2.4075000000000002</v>
      </c>
      <c r="E74" s="3">
        <v>39</v>
      </c>
      <c r="F74" s="4">
        <v>0</v>
      </c>
      <c r="G74" s="5">
        <v>4</v>
      </c>
      <c r="H74" s="5">
        <v>13</v>
      </c>
      <c r="I74" s="5">
        <f>H74/4</f>
        <v>3.25</v>
      </c>
      <c r="J74" s="92">
        <v>46.25</v>
      </c>
      <c r="K74" s="5">
        <v>46.25</v>
      </c>
      <c r="L74" t="str">
        <f>IF(J74&lt;20,"Low",IF(AND(J74&gt;20,J74&lt;50),"Mid",IF(AND(J74&gt;50,J74&lt;80),"High",IF(J74&gt;80,"Very High"))))</f>
        <v>Mid</v>
      </c>
      <c r="M74" s="26" t="s">
        <v>236</v>
      </c>
      <c r="N74" s="35">
        <f>IF(M74="medium", 35, IF(M74="low", 10, IF(M74="high", 65, IF(M74="very high", 100))))</f>
        <v>10</v>
      </c>
      <c r="O74" s="35">
        <f ca="1">RAND()*(19-0)+0</f>
        <v>3.3776484546336034</v>
      </c>
      <c r="P74" s="26" t="s">
        <v>250</v>
      </c>
      <c r="Q74" s="26" t="s">
        <v>250</v>
      </c>
      <c r="R74" s="36">
        <f t="shared" si="3"/>
        <v>56.25</v>
      </c>
      <c r="S74" s="36">
        <f t="shared" ca="1" si="4"/>
        <v>49.627648454633601</v>
      </c>
      <c r="V74" s="5" t="s">
        <v>195</v>
      </c>
    </row>
    <row r="75" spans="1:23">
      <c r="A75" s="1">
        <v>8</v>
      </c>
      <c r="B75" s="1" t="s">
        <v>97</v>
      </c>
      <c r="C75" s="1" t="s">
        <v>106</v>
      </c>
      <c r="D75" s="2">
        <v>2.8801000000000001</v>
      </c>
      <c r="E75" s="3">
        <v>48</v>
      </c>
      <c r="F75" s="4">
        <v>0</v>
      </c>
      <c r="G75" s="5">
        <v>0</v>
      </c>
      <c r="H75" s="5">
        <v>0</v>
      </c>
      <c r="I75" s="5">
        <f>H75/4</f>
        <v>0</v>
      </c>
      <c r="J75" s="92">
        <v>48</v>
      </c>
      <c r="K75" s="5">
        <v>48</v>
      </c>
      <c r="L75" t="str">
        <f>IF(J75&lt;20,"Low",IF(AND(J75&gt;20,J75&lt;50),"Mid",IF(AND(J75&gt;50,J75&lt;80),"High",IF(J75&gt;80,"Very High"))))</f>
        <v>Mid</v>
      </c>
      <c r="N75" s="35"/>
      <c r="O75" s="35"/>
      <c r="P75" t="s">
        <v>250</v>
      </c>
      <c r="Q75" t="s">
        <v>250</v>
      </c>
      <c r="R75" s="36">
        <f t="shared" si="3"/>
        <v>48</v>
      </c>
      <c r="S75" s="36">
        <f t="shared" si="4"/>
        <v>48</v>
      </c>
      <c r="T75" s="5" t="s">
        <v>53</v>
      </c>
    </row>
    <row r="76" spans="1:23">
      <c r="A76" s="1">
        <v>11</v>
      </c>
      <c r="B76" s="1" t="s">
        <v>139</v>
      </c>
      <c r="C76" s="31" t="s">
        <v>148</v>
      </c>
      <c r="D76" s="2">
        <v>1.7109000000000001</v>
      </c>
      <c r="E76" s="3">
        <v>46</v>
      </c>
      <c r="F76" s="4">
        <v>0</v>
      </c>
      <c r="G76" s="5">
        <v>1</v>
      </c>
      <c r="H76" s="5">
        <v>6</v>
      </c>
      <c r="I76" s="5">
        <f>H76/4</f>
        <v>1.5</v>
      </c>
      <c r="J76" s="92">
        <v>49.5</v>
      </c>
      <c r="K76" s="5">
        <v>122</v>
      </c>
      <c r="L76" t="str">
        <f>IF(J76&lt;20,"Low",IF(AND(J76&gt;20,J76&lt;50),"Mid",IF(AND(J76&gt;50,J76&lt;80),"High",IF(J76&gt;80,"Very High"))))</f>
        <v>Mid</v>
      </c>
      <c r="N76" s="35"/>
      <c r="O76" s="35"/>
      <c r="P76" t="s">
        <v>250</v>
      </c>
      <c r="Q76" s="30" t="s">
        <v>249</v>
      </c>
      <c r="R76" s="36">
        <f t="shared" si="3"/>
        <v>49.5</v>
      </c>
      <c r="S76" s="36">
        <f t="shared" si="4"/>
        <v>49.5</v>
      </c>
      <c r="V76" s="5" t="s">
        <v>149</v>
      </c>
    </row>
    <row r="77" spans="1:23">
      <c r="A77" s="1">
        <v>1</v>
      </c>
      <c r="B77" s="1" t="s">
        <v>7</v>
      </c>
      <c r="C77" s="31" t="s">
        <v>15</v>
      </c>
      <c r="D77" s="2">
        <v>3.8452999999999999</v>
      </c>
      <c r="E77" s="3">
        <v>47</v>
      </c>
      <c r="F77" s="4">
        <v>1</v>
      </c>
      <c r="G77" s="5">
        <v>1</v>
      </c>
      <c r="H77" s="5">
        <v>6</v>
      </c>
      <c r="I77" s="5">
        <f>H77/4</f>
        <v>1.5</v>
      </c>
      <c r="J77" s="92">
        <v>50.5</v>
      </c>
      <c r="K77" s="5">
        <v>104.75</v>
      </c>
      <c r="L77" t="str">
        <f>IF(J77&lt;20,"Low",IF(AND(J77&gt;20,J77&lt;50),"Mid",IF(AND(J77&gt;50,J77&lt;80),"High",IF(J77&gt;80,"Very High"))))</f>
        <v>High</v>
      </c>
      <c r="P77" t="s">
        <v>249</v>
      </c>
      <c r="Q77" s="30" t="s">
        <v>248</v>
      </c>
      <c r="R77" s="36">
        <f t="shared" si="3"/>
        <v>50.5</v>
      </c>
      <c r="S77" s="36">
        <f t="shared" si="4"/>
        <v>50.5</v>
      </c>
      <c r="V77" s="5" t="s">
        <v>16</v>
      </c>
    </row>
    <row r="78" spans="1:23">
      <c r="A78" s="1">
        <v>2</v>
      </c>
      <c r="B78" s="1" t="s">
        <v>22</v>
      </c>
      <c r="C78" s="1" t="s">
        <v>31</v>
      </c>
      <c r="D78" s="2">
        <v>3.5121000000000002</v>
      </c>
      <c r="E78" s="3">
        <v>38</v>
      </c>
      <c r="F78" s="4">
        <v>8</v>
      </c>
      <c r="G78" s="5">
        <v>9</v>
      </c>
      <c r="H78" s="5">
        <v>15</v>
      </c>
      <c r="I78" s="5">
        <f>H78/4</f>
        <v>3.75</v>
      </c>
      <c r="J78" s="92">
        <v>50.75</v>
      </c>
      <c r="K78" s="5">
        <v>50.75</v>
      </c>
      <c r="L78" t="str">
        <f>IF(J78&lt;20,"Low",IF(AND(J78&gt;20,J78&lt;50),"Mid",IF(AND(J78&gt;50,J78&lt;80),"High",IF(J78&gt;80,"Very High"))))</f>
        <v>High</v>
      </c>
      <c r="M78" s="27" t="s">
        <v>236</v>
      </c>
      <c r="N78" s="35">
        <f>IF(M78="medium", 35, IF(M78="low", 10, IF(M78="high", 65, IF(M78="very high", 100))))</f>
        <v>10</v>
      </c>
      <c r="O78" s="35">
        <f ca="1">RAND()*(19-0)+0</f>
        <v>2.6702680039496061</v>
      </c>
      <c r="P78" s="27" t="s">
        <v>249</v>
      </c>
      <c r="Q78" s="27" t="s">
        <v>249</v>
      </c>
      <c r="R78" s="36">
        <f t="shared" si="3"/>
        <v>60.75</v>
      </c>
      <c r="S78" s="36">
        <f t="shared" ca="1" si="4"/>
        <v>53.420268003949609</v>
      </c>
      <c r="T78" s="26" t="s">
        <v>235</v>
      </c>
      <c r="V78" s="5" t="s">
        <v>32</v>
      </c>
      <c r="W78" s="5" t="s">
        <v>33</v>
      </c>
    </row>
    <row r="79" spans="1:23">
      <c r="A79" s="1">
        <v>15</v>
      </c>
      <c r="B79" s="1" t="s">
        <v>193</v>
      </c>
      <c r="C79" s="1" t="s">
        <v>200</v>
      </c>
      <c r="D79" s="2">
        <v>2.0428000000000002</v>
      </c>
      <c r="E79" s="3">
        <v>44</v>
      </c>
      <c r="F79" s="4">
        <v>1</v>
      </c>
      <c r="G79" s="5">
        <v>2</v>
      </c>
      <c r="H79" s="5">
        <v>20</v>
      </c>
      <c r="I79" s="5">
        <f>H79/4</f>
        <v>5</v>
      </c>
      <c r="J79" s="92">
        <v>51</v>
      </c>
      <c r="K79" s="5">
        <v>51</v>
      </c>
      <c r="L79" t="str">
        <f>IF(J79&lt;20,"Low",IF(AND(J79&gt;20,J79&lt;50),"Mid",IF(AND(J79&gt;50,J79&lt;80),"High",IF(J79&gt;80,"Very High"))))</f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11.78015125075337</v>
      </c>
      <c r="P79" s="26" t="s">
        <v>249</v>
      </c>
      <c r="Q79" s="26" t="s">
        <v>249</v>
      </c>
      <c r="R79" s="36">
        <f t="shared" si="3"/>
        <v>61</v>
      </c>
      <c r="S79" s="36">
        <f t="shared" ca="1" si="4"/>
        <v>62.78015125075337</v>
      </c>
      <c r="T79" s="5" t="s">
        <v>201</v>
      </c>
      <c r="V79" s="5" t="s">
        <v>202</v>
      </c>
    </row>
    <row r="80" spans="1:23">
      <c r="A80" s="1">
        <v>1</v>
      </c>
      <c r="B80" s="1" t="s">
        <v>7</v>
      </c>
      <c r="C80" s="31" t="s">
        <v>8</v>
      </c>
      <c r="D80" s="2">
        <v>3.9864999999999999</v>
      </c>
      <c r="E80" s="3">
        <v>52</v>
      </c>
      <c r="F80" s="4">
        <v>0</v>
      </c>
      <c r="G80" s="5">
        <v>0</v>
      </c>
      <c r="H80" s="5">
        <v>0</v>
      </c>
      <c r="I80" s="5">
        <f>H80/4</f>
        <v>0</v>
      </c>
      <c r="J80" s="92">
        <v>53</v>
      </c>
      <c r="K80" s="5">
        <v>105</v>
      </c>
      <c r="L80" t="str">
        <f>IF(J80&lt;20,"Low",IF(AND(J80&gt;20,J80&lt;50),"Mid",IF(AND(J80&gt;50,J80&lt;80),"High",IF(J80&gt;80,"Very High"))))</f>
        <v>High</v>
      </c>
      <c r="P80" t="s">
        <v>249</v>
      </c>
      <c r="Q80" s="30" t="s">
        <v>248</v>
      </c>
      <c r="R80" s="36">
        <f t="shared" si="3"/>
        <v>53</v>
      </c>
      <c r="S80" s="36">
        <f t="shared" si="4"/>
        <v>53</v>
      </c>
      <c r="V80" s="5" t="s">
        <v>9</v>
      </c>
    </row>
    <row r="81" spans="1:23">
      <c r="A81" s="1">
        <v>13</v>
      </c>
      <c r="B81" s="1" t="s">
        <v>167</v>
      </c>
      <c r="C81" s="1" t="s">
        <v>175</v>
      </c>
      <c r="D81" s="2">
        <v>1.6204000000000001</v>
      </c>
      <c r="E81" s="3">
        <v>43</v>
      </c>
      <c r="F81" s="4">
        <v>5</v>
      </c>
      <c r="G81" s="5">
        <v>5</v>
      </c>
      <c r="H81" s="5">
        <v>22</v>
      </c>
      <c r="I81" s="5">
        <f>H81/4</f>
        <v>5.5</v>
      </c>
      <c r="J81" s="92">
        <v>53.5</v>
      </c>
      <c r="K81" s="5">
        <v>53.5</v>
      </c>
      <c r="L81" t="str">
        <f>IF(J81&lt;20,"Low",IF(AND(J81&gt;20,J81&lt;50),"Mid",IF(AND(J81&gt;50,J81&lt;80),"High",IF(J81&gt;80,"Very High"))))</f>
        <v>High</v>
      </c>
      <c r="M81" s="26" t="s">
        <v>237</v>
      </c>
      <c r="N81" s="35">
        <f>IF(M81="medium", 35, IF(M81="low", 10, IF(M81="high", 65, IF(M81="very high", 100))))</f>
        <v>65</v>
      </c>
      <c r="O81" s="35">
        <f t="shared" ref="O81" ca="1" si="5">RAND()*(79-50)+50</f>
        <v>56.541989557689334</v>
      </c>
      <c r="P81" s="29" t="s">
        <v>248</v>
      </c>
      <c r="Q81" s="29" t="s">
        <v>248</v>
      </c>
      <c r="R81" s="36">
        <f t="shared" si="3"/>
        <v>118.5</v>
      </c>
      <c r="S81" s="36">
        <f t="shared" ca="1" si="4"/>
        <v>110.04198955768933</v>
      </c>
      <c r="V81" s="5" t="s">
        <v>176</v>
      </c>
    </row>
    <row r="82" spans="1:23">
      <c r="A82" s="1">
        <v>1</v>
      </c>
      <c r="B82" s="1" t="s">
        <v>7</v>
      </c>
      <c r="C82" s="32" t="s">
        <v>14</v>
      </c>
      <c r="D82" s="6">
        <v>3.3195000000000001</v>
      </c>
      <c r="E82" s="4">
        <v>54</v>
      </c>
      <c r="F82" s="4">
        <v>0</v>
      </c>
      <c r="G82" s="5">
        <v>0</v>
      </c>
      <c r="H82" s="5">
        <v>1</v>
      </c>
      <c r="I82" s="5">
        <f>H82/4</f>
        <v>0.25</v>
      </c>
      <c r="J82" s="92">
        <v>54.25</v>
      </c>
      <c r="K82" s="5">
        <v>110.25</v>
      </c>
      <c r="L82" t="str">
        <f>IF(J82&lt;20,"Low",IF(AND(J82&gt;20,J82&lt;50),"Mid",IF(AND(J82&gt;50,J82&lt;80),"High",IF(J82&gt;80,"Very High"))))</f>
        <v>High</v>
      </c>
      <c r="P82" t="s">
        <v>249</v>
      </c>
      <c r="Q82" s="30" t="s">
        <v>248</v>
      </c>
      <c r="R82" s="36">
        <f t="shared" si="3"/>
        <v>54.25</v>
      </c>
      <c r="S82" s="36">
        <f t="shared" si="4"/>
        <v>54.25</v>
      </c>
    </row>
    <row r="83" spans="1:23">
      <c r="A83" s="1">
        <v>1</v>
      </c>
      <c r="B83" s="1" t="s">
        <v>7</v>
      </c>
      <c r="C83" s="32" t="s">
        <v>19</v>
      </c>
      <c r="D83" s="2">
        <v>2.5104000000000002</v>
      </c>
      <c r="E83" s="3">
        <v>53</v>
      </c>
      <c r="F83" s="4">
        <v>1</v>
      </c>
      <c r="G83" s="5">
        <v>0</v>
      </c>
      <c r="H83" s="5">
        <v>5</v>
      </c>
      <c r="I83" s="5">
        <f>H83/4</f>
        <v>1.25</v>
      </c>
      <c r="J83" s="92">
        <v>55.25</v>
      </c>
      <c r="K83" s="5">
        <v>100.5</v>
      </c>
      <c r="L83" t="str">
        <f>IF(J83&lt;20,"Low",IF(AND(J83&gt;20,J83&lt;50),"Mid",IF(AND(J83&gt;50,J83&lt;80),"High",IF(J83&gt;80,"Very High"))))</f>
        <v>High</v>
      </c>
      <c r="M83" s="5"/>
      <c r="N83" s="35"/>
      <c r="O83" s="35"/>
      <c r="P83" s="5" t="s">
        <v>249</v>
      </c>
      <c r="Q83" s="5" t="s">
        <v>249</v>
      </c>
      <c r="R83" s="36">
        <f t="shared" si="3"/>
        <v>55.25</v>
      </c>
      <c r="S83" s="36">
        <f t="shared" si="4"/>
        <v>55.25</v>
      </c>
      <c r="T83" s="26" t="s">
        <v>234</v>
      </c>
      <c r="V83" s="5" t="s">
        <v>20</v>
      </c>
      <c r="W83" s="5" t="s">
        <v>21</v>
      </c>
    </row>
    <row r="84" spans="1:23">
      <c r="A84" s="1">
        <v>9</v>
      </c>
      <c r="B84" s="1" t="s">
        <v>107</v>
      </c>
      <c r="C84" s="1" t="s">
        <v>119</v>
      </c>
      <c r="D84" s="2">
        <v>2.7263999999999999</v>
      </c>
      <c r="E84" s="3">
        <v>47</v>
      </c>
      <c r="F84" s="4">
        <v>2</v>
      </c>
      <c r="G84" s="5">
        <v>6</v>
      </c>
      <c r="H84" s="5">
        <v>19</v>
      </c>
      <c r="I84" s="5">
        <f>H84/4</f>
        <v>4.75</v>
      </c>
      <c r="J84" s="92">
        <v>57.75</v>
      </c>
      <c r="K84" s="5">
        <v>57.75</v>
      </c>
      <c r="L84" t="str">
        <f>IF(J84&lt;20,"Low",IF(AND(J84&gt;20,J84&lt;50),"Mid",IF(AND(J84&gt;50,J84&lt;80),"High",IF(J84&gt;80,"Very High"))))</f>
        <v>High</v>
      </c>
      <c r="M84" s="26" t="s">
        <v>236</v>
      </c>
      <c r="N84" s="35">
        <f>IF(M84="medium", 35, IF(M84="low", 10, IF(M84="high", 65, IF(M84="very high", 100))))</f>
        <v>10</v>
      </c>
      <c r="O84" s="35">
        <f ca="1">RAND()*(19-0)+0</f>
        <v>1.3714091812307818</v>
      </c>
      <c r="P84" s="26" t="s">
        <v>249</v>
      </c>
      <c r="Q84" s="26" t="s">
        <v>249</v>
      </c>
      <c r="R84" s="36">
        <f t="shared" si="3"/>
        <v>67.75</v>
      </c>
      <c r="S84" s="36">
        <f t="shared" ca="1" si="4"/>
        <v>59.121409181230781</v>
      </c>
      <c r="T84" s="5" t="s">
        <v>120</v>
      </c>
      <c r="V84" s="5" t="s">
        <v>13</v>
      </c>
    </row>
    <row r="85" spans="1:23">
      <c r="A85" s="1">
        <v>1</v>
      </c>
      <c r="B85" s="1" t="s">
        <v>7</v>
      </c>
      <c r="C85" s="1" t="s">
        <v>17</v>
      </c>
      <c r="D85" s="6">
        <v>2.0546000000000002</v>
      </c>
      <c r="E85" s="4">
        <v>57</v>
      </c>
      <c r="F85" s="4">
        <v>1</v>
      </c>
      <c r="G85" s="5">
        <v>0</v>
      </c>
      <c r="H85" s="5">
        <v>9</v>
      </c>
      <c r="I85" s="5">
        <f>H85/4</f>
        <v>2.25</v>
      </c>
      <c r="J85" s="92">
        <v>59.25</v>
      </c>
      <c r="K85" s="5">
        <v>59.25</v>
      </c>
      <c r="L85" t="str">
        <f>IF(J85&lt;20,"Low",IF(AND(J85&gt;20,J85&lt;50),"Mid",IF(AND(J85&gt;50,J85&lt;80),"High",IF(J85&gt;80,"Very High"))))</f>
        <v>High</v>
      </c>
      <c r="M85" s="26" t="s">
        <v>233</v>
      </c>
      <c r="N85" s="35">
        <f>IF(M85="medium", 35, IF(M85="low", 10, IF(M85="high", 65, IF(M85="very high", 100))))</f>
        <v>35</v>
      </c>
      <c r="O85" s="35">
        <f ca="1">RAND()*(49-20)+20</f>
        <v>28.874302736061605</v>
      </c>
      <c r="P85" s="29" t="s">
        <v>248</v>
      </c>
      <c r="Q85" s="29" t="s">
        <v>248</v>
      </c>
      <c r="R85" s="36">
        <f t="shared" si="3"/>
        <v>94.25</v>
      </c>
      <c r="S85" s="36">
        <f t="shared" ca="1" si="4"/>
        <v>88.124302736061608</v>
      </c>
      <c r="V85" s="5" t="s">
        <v>18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>H86/4</f>
        <v>1.75</v>
      </c>
      <c r="J86" s="92">
        <v>62.75</v>
      </c>
      <c r="K86" s="5">
        <v>62.75</v>
      </c>
      <c r="L86" t="str">
        <f>IF(J86&lt;20,"Low",IF(AND(J86&gt;20,J86&lt;50),"Mid",IF(AND(J86&gt;50,J86&lt;80),"High",IF(J86&gt;80,"Very High"))))</f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3"/>
        <v>62.75</v>
      </c>
      <c r="S86" s="36">
        <f t="shared" si="4"/>
        <v>62.75</v>
      </c>
      <c r="T86" s="5" t="s">
        <v>27</v>
      </c>
      <c r="V86" s="5" t="s">
        <v>28</v>
      </c>
    </row>
    <row r="87" spans="1:23">
      <c r="A87" s="1">
        <v>10</v>
      </c>
      <c r="B87" s="1" t="s">
        <v>121</v>
      </c>
      <c r="C87" s="1" t="s">
        <v>132</v>
      </c>
      <c r="D87" s="2">
        <v>2.1267999999999998</v>
      </c>
      <c r="E87" s="3">
        <v>35</v>
      </c>
      <c r="F87" s="4">
        <v>27</v>
      </c>
      <c r="G87" s="5">
        <v>11</v>
      </c>
      <c r="H87" s="5">
        <v>73</v>
      </c>
      <c r="I87" s="5">
        <f>H87/4</f>
        <v>18.25</v>
      </c>
      <c r="J87" s="92">
        <v>64.25</v>
      </c>
      <c r="K87" s="5">
        <v>64.25</v>
      </c>
      <c r="L87" t="str">
        <f>IF(J87&lt;20,"Low",IF(AND(J87&gt;20,J87&lt;50),"Mid",IF(AND(J87&gt;50,J87&lt;80),"High",IF(J87&gt;80,"Very High"))))</f>
        <v>High</v>
      </c>
      <c r="M87" s="26" t="s">
        <v>237</v>
      </c>
      <c r="N87" s="35">
        <f>IF(M87="medium", 35, IF(M87="low", 10, IF(M87="high", 65, IF(M87="very high", 100))))</f>
        <v>65</v>
      </c>
      <c r="O87" s="35">
        <f t="shared" ref="O87" ca="1" si="6">RAND()*(79-50)+50</f>
        <v>60.17159374965555</v>
      </c>
      <c r="P87" s="29" t="s">
        <v>248</v>
      </c>
      <c r="Q87" s="29" t="s">
        <v>248</v>
      </c>
      <c r="R87" s="36">
        <f t="shared" si="3"/>
        <v>129.25</v>
      </c>
      <c r="S87" s="36">
        <f t="shared" ca="1" si="4"/>
        <v>124.42159374965556</v>
      </c>
      <c r="T87" s="5" t="s">
        <v>133</v>
      </c>
      <c r="V87" s="5" t="s">
        <v>134</v>
      </c>
      <c r="W87" s="5" t="s">
        <v>135</v>
      </c>
    </row>
    <row r="88" spans="1:23">
      <c r="A88" s="1">
        <v>11</v>
      </c>
      <c r="B88" s="1" t="s">
        <v>139</v>
      </c>
      <c r="C88" s="32" t="s">
        <v>140</v>
      </c>
      <c r="D88" s="2">
        <v>2.9016000000000002</v>
      </c>
      <c r="E88" s="3">
        <v>66</v>
      </c>
      <c r="F88" s="4">
        <v>1</v>
      </c>
      <c r="G88" s="5">
        <v>0</v>
      </c>
      <c r="H88" s="5">
        <v>8</v>
      </c>
      <c r="I88" s="5">
        <f>H88/4</f>
        <v>2</v>
      </c>
      <c r="J88" s="92">
        <v>68</v>
      </c>
      <c r="K88" s="5">
        <v>108.75</v>
      </c>
      <c r="L88" t="str">
        <f>IF(J88&lt;20,"Low",IF(AND(J88&gt;20,J88&lt;50),"Mid",IF(AND(J88&gt;50,J88&lt;80),"High",IF(J88&gt;80,"Very High"))))</f>
        <v>High</v>
      </c>
      <c r="N88" s="35"/>
      <c r="O88" s="35"/>
      <c r="P88" t="s">
        <v>249</v>
      </c>
      <c r="Q88" t="s">
        <v>249</v>
      </c>
      <c r="R88" s="36">
        <f t="shared" si="3"/>
        <v>68</v>
      </c>
      <c r="S88" s="36">
        <f t="shared" si="4"/>
        <v>68</v>
      </c>
    </row>
    <row r="89" spans="1:23">
      <c r="A89" s="1">
        <v>9</v>
      </c>
      <c r="B89" s="1" t="s">
        <v>107</v>
      </c>
      <c r="C89" s="1" t="s">
        <v>117</v>
      </c>
      <c r="D89" s="2">
        <v>4.0518999999999998</v>
      </c>
      <c r="E89" s="3">
        <v>60</v>
      </c>
      <c r="F89" s="4">
        <v>4</v>
      </c>
      <c r="G89" s="5">
        <v>1</v>
      </c>
      <c r="H89" s="5">
        <v>29</v>
      </c>
      <c r="I89" s="5">
        <f>H89/4</f>
        <v>7.25</v>
      </c>
      <c r="J89" s="92">
        <v>68.25</v>
      </c>
      <c r="K89" s="5">
        <v>68.25</v>
      </c>
      <c r="L89" t="str">
        <f>IF(J89&lt;20,"Low",IF(AND(J89&gt;20,J89&lt;50),"Mid",IF(AND(J89&gt;50,J89&lt;80),"High",IF(J89&gt;80,"Very High"))))</f>
        <v>High</v>
      </c>
      <c r="N89" s="35"/>
      <c r="O89" s="35"/>
      <c r="P89" t="s">
        <v>249</v>
      </c>
      <c r="Q89" t="s">
        <v>249</v>
      </c>
      <c r="R89" s="36">
        <f t="shared" si="3"/>
        <v>68.25</v>
      </c>
      <c r="S89" s="36">
        <f t="shared" si="4"/>
        <v>68.25</v>
      </c>
      <c r="V89" s="5" t="s">
        <v>118</v>
      </c>
      <c r="W89" s="5" t="s">
        <v>114</v>
      </c>
    </row>
    <row r="90" spans="1:23">
      <c r="A90" s="1">
        <v>4</v>
      </c>
      <c r="B90" s="1" t="s">
        <v>49</v>
      </c>
      <c r="C90" s="32" t="s">
        <v>54</v>
      </c>
      <c r="D90" s="2">
        <v>3.0232000000000001</v>
      </c>
      <c r="E90" s="3">
        <v>60</v>
      </c>
      <c r="F90" s="4">
        <v>0</v>
      </c>
      <c r="G90" s="5">
        <v>5</v>
      </c>
      <c r="H90" s="5">
        <v>21</v>
      </c>
      <c r="I90" s="5">
        <f>H90/4</f>
        <v>5.25</v>
      </c>
      <c r="J90" s="92">
        <v>71.25</v>
      </c>
      <c r="K90" s="5">
        <v>137.75</v>
      </c>
      <c r="L90" t="str">
        <f>IF(J90&lt;20,"Low",IF(AND(J90&gt;20,J90&lt;50),"Mid",IF(AND(J90&gt;50,J90&lt;80),"High",IF(J90&gt;80,"Very High"))))</f>
        <v>High</v>
      </c>
      <c r="N90" s="35"/>
      <c r="O90" s="35"/>
      <c r="P90" t="s">
        <v>249</v>
      </c>
      <c r="Q90" s="30" t="s">
        <v>248</v>
      </c>
      <c r="R90" s="36">
        <f t="shared" si="3"/>
        <v>71.25</v>
      </c>
      <c r="S90" s="36">
        <f t="shared" si="4"/>
        <v>71.25</v>
      </c>
      <c r="T90" s="5" t="s">
        <v>55</v>
      </c>
      <c r="V90" s="5" t="s">
        <v>56</v>
      </c>
    </row>
    <row r="91" spans="1:23">
      <c r="A91" s="1">
        <v>2</v>
      </c>
      <c r="B91" s="1" t="s">
        <v>22</v>
      </c>
      <c r="C91" s="1" t="s">
        <v>23</v>
      </c>
      <c r="D91" s="2">
        <v>5.5970000000000004</v>
      </c>
      <c r="E91" s="3">
        <v>75</v>
      </c>
      <c r="F91" s="4">
        <v>0</v>
      </c>
      <c r="G91" s="5">
        <v>0</v>
      </c>
      <c r="H91" s="5">
        <v>0</v>
      </c>
      <c r="I91" s="5">
        <f>H91/4</f>
        <v>0</v>
      </c>
      <c r="J91" s="92">
        <v>76</v>
      </c>
      <c r="K91" s="5">
        <v>76</v>
      </c>
      <c r="L91" t="str">
        <f>IF(J91&lt;20,"Low",IF(AND(J91&gt;20,J91&lt;50),"Mid",IF(AND(J91&gt;50,J91&lt;80),"High",IF(J91&gt;80,"Very High"))))</f>
        <v>High</v>
      </c>
      <c r="M91" s="5"/>
      <c r="N91" s="35"/>
      <c r="O91" s="35"/>
      <c r="P91" s="5" t="s">
        <v>249</v>
      </c>
      <c r="Q91" s="5" t="s">
        <v>249</v>
      </c>
      <c r="R91" s="36">
        <f t="shared" si="3"/>
        <v>76</v>
      </c>
      <c r="S91" s="36">
        <f t="shared" si="4"/>
        <v>76</v>
      </c>
      <c r="T91" s="5" t="s">
        <v>24</v>
      </c>
      <c r="V91" s="5" t="s">
        <v>25</v>
      </c>
    </row>
    <row r="92" spans="1:23">
      <c r="A92" s="1">
        <v>4</v>
      </c>
      <c r="B92" s="1" t="s">
        <v>49</v>
      </c>
      <c r="C92" s="32" t="s">
        <v>63</v>
      </c>
      <c r="D92" s="2">
        <v>3.8856000000000002</v>
      </c>
      <c r="E92" s="3">
        <v>76</v>
      </c>
      <c r="F92" s="4">
        <v>0</v>
      </c>
      <c r="G92" s="5">
        <v>0</v>
      </c>
      <c r="H92" s="5">
        <v>5</v>
      </c>
      <c r="I92" s="5">
        <f>H92/4</f>
        <v>1.25</v>
      </c>
      <c r="J92" s="92">
        <v>77.25</v>
      </c>
      <c r="K92" s="5">
        <v>132.5</v>
      </c>
      <c r="L92" t="str">
        <f>IF(J92&lt;20,"Low",IF(AND(J92&gt;20,J92&lt;50),"Mid",IF(AND(J92&gt;50,J92&lt;80),"High",IF(J92&gt;80,"Very High"))))</f>
        <v>High</v>
      </c>
      <c r="N92" s="35"/>
      <c r="O92" s="35"/>
      <c r="P92" t="s">
        <v>249</v>
      </c>
      <c r="Q92" s="30" t="s">
        <v>248</v>
      </c>
      <c r="R92" s="36">
        <f t="shared" si="3"/>
        <v>77.25</v>
      </c>
      <c r="S92" s="36">
        <f t="shared" si="4"/>
        <v>77.25</v>
      </c>
      <c r="V92" s="5" t="s">
        <v>64</v>
      </c>
    </row>
    <row r="93" spans="1:23">
      <c r="A93" s="1">
        <v>11</v>
      </c>
      <c r="B93" s="1" t="s">
        <v>139</v>
      </c>
      <c r="C93" s="31" t="s">
        <v>141</v>
      </c>
      <c r="D93" s="2">
        <v>2.7033999999999998</v>
      </c>
      <c r="E93" s="3">
        <v>71</v>
      </c>
      <c r="F93" s="4">
        <v>3</v>
      </c>
      <c r="G93" s="5">
        <v>2</v>
      </c>
      <c r="H93" s="5">
        <v>17</v>
      </c>
      <c r="I93" s="5">
        <f>H93/4</f>
        <v>4.25</v>
      </c>
      <c r="J93" s="92">
        <v>77.25</v>
      </c>
      <c r="K93" s="5">
        <v>140.25</v>
      </c>
      <c r="L93" t="str">
        <f>IF(J93&lt;20,"Low",IF(AND(J93&gt;20,J93&lt;50),"Mid",IF(AND(J93&gt;50,J93&lt;80),"High",IF(J93&gt;80,"Very High"))))</f>
        <v>High</v>
      </c>
      <c r="N93" s="35"/>
      <c r="O93" s="35"/>
      <c r="P93" t="s">
        <v>249</v>
      </c>
      <c r="Q93" s="30" t="s">
        <v>248</v>
      </c>
      <c r="R93" s="36">
        <f t="shared" si="3"/>
        <v>77.25</v>
      </c>
      <c r="S93" s="36">
        <f t="shared" si="4"/>
        <v>77.25</v>
      </c>
      <c r="T93" s="5" t="s">
        <v>142</v>
      </c>
      <c r="V93" s="5" t="s">
        <v>143</v>
      </c>
    </row>
    <row r="94" spans="1:23">
      <c r="A94" s="1">
        <v>9</v>
      </c>
      <c r="B94" s="1" t="s">
        <v>107</v>
      </c>
      <c r="C94" s="1" t="s">
        <v>110</v>
      </c>
      <c r="D94" s="2">
        <v>3.8384</v>
      </c>
      <c r="E94" s="3">
        <v>77</v>
      </c>
      <c r="F94" s="4">
        <v>0</v>
      </c>
      <c r="G94" s="5">
        <v>1</v>
      </c>
      <c r="H94" s="5">
        <v>0</v>
      </c>
      <c r="I94" s="5">
        <f>H94/4</f>
        <v>0</v>
      </c>
      <c r="J94" s="92">
        <v>78</v>
      </c>
      <c r="K94" s="5">
        <v>78</v>
      </c>
      <c r="L94" t="str">
        <f>IF(J94&lt;20,"Low",IF(AND(J94&gt;20,J94&lt;50),"Mid",IF(AND(J94&gt;50,J94&lt;80),"High",IF(J94&gt;80,"Very High"))))</f>
        <v>High</v>
      </c>
      <c r="N94" s="35"/>
      <c r="O94" s="35"/>
      <c r="P94" t="s">
        <v>249</v>
      </c>
      <c r="Q94" t="s">
        <v>249</v>
      </c>
      <c r="R94" s="36">
        <f t="shared" si="3"/>
        <v>78</v>
      </c>
      <c r="S94" s="36">
        <f t="shared" si="4"/>
        <v>78</v>
      </c>
      <c r="T94" s="5" t="s">
        <v>62</v>
      </c>
      <c r="V94" s="5" t="s">
        <v>111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>H95/4</f>
        <v>2.25</v>
      </c>
      <c r="J95" s="92">
        <v>79.25</v>
      </c>
      <c r="K95" s="5">
        <v>156.5</v>
      </c>
      <c r="L95" t="str">
        <f>IF(J95&lt;20,"Low",IF(AND(J95&gt;20,J95&lt;50),"Mid",IF(AND(J95&gt;50,J95&lt;80),"High",IF(J95&gt;80,"Very High"))))</f>
        <v>High</v>
      </c>
      <c r="N95" s="35"/>
      <c r="O95" s="35"/>
      <c r="P95" t="s">
        <v>249</v>
      </c>
      <c r="Q95" s="30" t="s">
        <v>248</v>
      </c>
      <c r="R95" s="36">
        <f t="shared" si="3"/>
        <v>79.25</v>
      </c>
      <c r="S95" s="36">
        <f t="shared" si="4"/>
        <v>79.25</v>
      </c>
      <c r="U95" s="5" t="s">
        <v>70</v>
      </c>
    </row>
    <row r="96" spans="1:23">
      <c r="A96" s="1">
        <v>9</v>
      </c>
      <c r="B96" s="1" t="s">
        <v>107</v>
      </c>
      <c r="C96" s="1" t="s">
        <v>112</v>
      </c>
      <c r="D96" s="2">
        <v>2.7906</v>
      </c>
      <c r="E96" s="3">
        <v>48</v>
      </c>
      <c r="F96" s="4">
        <v>9</v>
      </c>
      <c r="G96" s="5">
        <v>14</v>
      </c>
      <c r="H96" s="5">
        <v>75</v>
      </c>
      <c r="I96" s="5">
        <f>H96/4</f>
        <v>18.75</v>
      </c>
      <c r="J96" s="92">
        <v>80.75</v>
      </c>
      <c r="K96" s="5">
        <v>80.75</v>
      </c>
      <c r="L96" t="str">
        <f>IF(J96&lt;20,"Low",IF(AND(J96&gt;20,J96&lt;50),"Mid",IF(AND(J96&gt;50,J96&lt;80),"High",IF(J96&gt;80,"Very High"))))</f>
        <v>Very High</v>
      </c>
      <c r="M96" s="26" t="s">
        <v>236</v>
      </c>
      <c r="N96" s="35">
        <f>IF(M96="medium", 35, IF(M96="low", 10, IF(M96="high", 65, IF(M96="very high", 100))))</f>
        <v>10</v>
      </c>
      <c r="O96" s="35">
        <f ca="1">RAND()*(19-0)+0</f>
        <v>15.44636722439423</v>
      </c>
      <c r="P96" s="39" t="s">
        <v>248</v>
      </c>
      <c r="Q96" s="26" t="s">
        <v>249</v>
      </c>
      <c r="R96" s="36">
        <f t="shared" si="3"/>
        <v>90.75</v>
      </c>
      <c r="S96" s="36">
        <f t="shared" ca="1" si="4"/>
        <v>96.196367224394237</v>
      </c>
      <c r="V96" s="5" t="s">
        <v>113</v>
      </c>
      <c r="W96" s="5" t="s">
        <v>114</v>
      </c>
    </row>
    <row r="97" spans="1:23">
      <c r="A97" s="1">
        <v>1</v>
      </c>
      <c r="B97" s="1" t="s">
        <v>7</v>
      </c>
      <c r="C97" s="1" t="s">
        <v>11</v>
      </c>
      <c r="D97" s="2">
        <v>6.0530999999999997</v>
      </c>
      <c r="E97" s="3">
        <v>76</v>
      </c>
      <c r="F97" s="4">
        <v>0</v>
      </c>
      <c r="G97" s="5">
        <v>1</v>
      </c>
      <c r="H97" s="5">
        <v>19</v>
      </c>
      <c r="I97" s="5">
        <f>H97/4</f>
        <v>4.75</v>
      </c>
      <c r="J97" s="92">
        <v>81.75</v>
      </c>
      <c r="K97" s="5">
        <v>81.75</v>
      </c>
      <c r="L97" t="str">
        <f>IF(J97&lt;20,"Low",IF(AND(J97&gt;20,J97&lt;50),"Mid",IF(AND(J97&gt;50,J97&lt;80),"High",IF(J97&gt;80,"Very High"))))</f>
        <v>Very High</v>
      </c>
      <c r="P97" s="39" t="s">
        <v>248</v>
      </c>
      <c r="Q97" t="s">
        <v>249</v>
      </c>
      <c r="R97" s="36">
        <f t="shared" si="3"/>
        <v>81.75</v>
      </c>
      <c r="S97" s="36">
        <f t="shared" si="4"/>
        <v>81.75</v>
      </c>
      <c r="T97" s="5" t="s">
        <v>12</v>
      </c>
      <c r="V97" s="5" t="s">
        <v>13</v>
      </c>
    </row>
    <row r="98" spans="1:23">
      <c r="A98" s="1">
        <v>4</v>
      </c>
      <c r="B98" s="1" t="s">
        <v>49</v>
      </c>
      <c r="C98" s="31" t="s">
        <v>52</v>
      </c>
      <c r="D98" s="6">
        <v>4.9919000000000002</v>
      </c>
      <c r="E98" s="4">
        <v>79</v>
      </c>
      <c r="F98" s="4">
        <v>0</v>
      </c>
      <c r="G98" s="5">
        <v>2</v>
      </c>
      <c r="H98" s="5">
        <v>8</v>
      </c>
      <c r="I98" s="5">
        <f>H98/4</f>
        <v>2</v>
      </c>
      <c r="J98" s="92">
        <v>83</v>
      </c>
      <c r="K98" s="5">
        <v>151.75</v>
      </c>
      <c r="L98" t="str">
        <f>IF(J98&lt;20,"Low",IF(AND(J98&gt;20,J98&lt;50),"Mid",IF(AND(J98&gt;50,J98&lt;80),"High",IF(J98&gt;80,"Very High"))))</f>
        <v>Very High</v>
      </c>
      <c r="N98" s="35"/>
      <c r="O98" s="35"/>
      <c r="P98" s="39" t="s">
        <v>248</v>
      </c>
      <c r="Q98" s="30" t="s">
        <v>248</v>
      </c>
      <c r="R98" s="36">
        <f t="shared" si="3"/>
        <v>83</v>
      </c>
      <c r="S98" s="36">
        <f t="shared" si="4"/>
        <v>83</v>
      </c>
      <c r="T98" s="5" t="s">
        <v>53</v>
      </c>
    </row>
    <row r="99" spans="1:23">
      <c r="A99" s="1">
        <v>4</v>
      </c>
      <c r="B99" s="1" t="s">
        <v>49</v>
      </c>
      <c r="C99" s="1" t="s">
        <v>58</v>
      </c>
      <c r="D99" s="2">
        <v>3.5217000000000001</v>
      </c>
      <c r="E99" s="3">
        <v>80</v>
      </c>
      <c r="F99" s="4">
        <v>0</v>
      </c>
      <c r="G99" s="5">
        <v>1</v>
      </c>
      <c r="H99" s="5">
        <v>20</v>
      </c>
      <c r="I99" s="5">
        <f>H99/4</f>
        <v>5</v>
      </c>
      <c r="J99" s="92">
        <v>86</v>
      </c>
      <c r="K99" s="5">
        <v>86</v>
      </c>
      <c r="L99" t="str">
        <f>IF(J99&lt;20,"Low",IF(AND(J99&gt;20,J99&lt;50),"Mid",IF(AND(J99&gt;50,J99&lt;80),"High",IF(J99&gt;80,"Very High"))))</f>
        <v>Very High</v>
      </c>
      <c r="N99" s="35"/>
      <c r="O99" s="35"/>
      <c r="P99" s="39" t="s">
        <v>248</v>
      </c>
      <c r="Q99" t="s">
        <v>249</v>
      </c>
      <c r="R99" s="36">
        <f t="shared" si="3"/>
        <v>86</v>
      </c>
      <c r="S99" s="36">
        <f t="shared" si="4"/>
        <v>86</v>
      </c>
      <c r="T99" s="5" t="s">
        <v>59</v>
      </c>
      <c r="V99" s="5" t="s">
        <v>60</v>
      </c>
    </row>
    <row r="100" spans="1:23">
      <c r="A100" s="1">
        <v>17</v>
      </c>
      <c r="B100" s="1" t="s">
        <v>216</v>
      </c>
      <c r="C100" s="1" t="s">
        <v>217</v>
      </c>
      <c r="D100" s="2">
        <v>3.9495</v>
      </c>
      <c r="E100" s="3">
        <v>81</v>
      </c>
      <c r="F100" s="4">
        <v>0</v>
      </c>
      <c r="G100" s="5">
        <v>1</v>
      </c>
      <c r="H100" s="5">
        <v>17</v>
      </c>
      <c r="I100" s="5">
        <f>H100/4</f>
        <v>4.25</v>
      </c>
      <c r="J100" s="92">
        <v>86.25</v>
      </c>
      <c r="K100" s="5">
        <v>86.25</v>
      </c>
      <c r="L100" t="str">
        <f>IF(J100&lt;20,"Low",IF(AND(J100&gt;20,J100&lt;50),"Mid",IF(AND(J100&gt;50,J100&lt;80),"High",IF(J100&gt;80,"Very High"))))</f>
        <v>Very High</v>
      </c>
      <c r="N100" s="35"/>
      <c r="O100" s="35"/>
      <c r="P100" s="39" t="s">
        <v>248</v>
      </c>
      <c r="Q100" t="s">
        <v>249</v>
      </c>
      <c r="R100" s="36">
        <f t="shared" si="3"/>
        <v>86.25</v>
      </c>
      <c r="S100" s="36">
        <f t="shared" si="4"/>
        <v>86.25</v>
      </c>
      <c r="T100" s="5" t="s">
        <v>218</v>
      </c>
      <c r="V100" s="5" t="s">
        <v>219</v>
      </c>
    </row>
    <row r="101" spans="1:23">
      <c r="A101" s="1">
        <v>4</v>
      </c>
      <c r="B101" s="1" t="s">
        <v>49</v>
      </c>
      <c r="C101" s="31" t="s">
        <v>61</v>
      </c>
      <c r="D101" s="2">
        <v>4.3304999999999998</v>
      </c>
      <c r="E101" s="3">
        <v>82</v>
      </c>
      <c r="F101" s="4">
        <v>3</v>
      </c>
      <c r="G101" s="5">
        <v>3</v>
      </c>
      <c r="H101" s="5">
        <v>25</v>
      </c>
      <c r="I101" s="5">
        <f>H101/4</f>
        <v>6.25</v>
      </c>
      <c r="J101" s="92">
        <v>91.25</v>
      </c>
      <c r="K101" s="5">
        <v>168.75</v>
      </c>
      <c r="L101" t="str">
        <f>IF(J101&lt;20,"Low",IF(AND(J101&gt;20,J101&lt;50),"Mid",IF(AND(J101&gt;50,J101&lt;80),"High",IF(J101&gt;80,"Very High"))))</f>
        <v>Very High</v>
      </c>
      <c r="N101" s="35"/>
      <c r="O101" s="35"/>
      <c r="P101" s="39" t="s">
        <v>248</v>
      </c>
      <c r="Q101" s="30" t="s">
        <v>248</v>
      </c>
      <c r="R101" s="36">
        <f t="shared" si="3"/>
        <v>91.25</v>
      </c>
      <c r="S101" s="36">
        <f t="shared" si="4"/>
        <v>91.25</v>
      </c>
      <c r="T101" s="5" t="s">
        <v>62</v>
      </c>
    </row>
    <row r="102" spans="1:23">
      <c r="A102" s="1">
        <v>9</v>
      </c>
      <c r="B102" s="1" t="s">
        <v>107</v>
      </c>
      <c r="C102" s="31" t="s">
        <v>108</v>
      </c>
      <c r="D102" s="2">
        <v>3.4575</v>
      </c>
      <c r="E102" s="3">
        <v>85</v>
      </c>
      <c r="F102" s="4">
        <v>0</v>
      </c>
      <c r="G102" s="5">
        <v>3</v>
      </c>
      <c r="H102" s="5">
        <v>18</v>
      </c>
      <c r="I102" s="5">
        <f>H102/4</f>
        <v>4.5</v>
      </c>
      <c r="J102" s="92">
        <v>92.5</v>
      </c>
      <c r="K102" s="5">
        <v>169</v>
      </c>
      <c r="L102" t="str">
        <f>IF(J102&lt;20,"Low",IF(AND(J102&gt;20,J102&lt;50),"Mid",IF(AND(J102&gt;50,J102&lt;80),"High",IF(J102&gt;80,"Very High"))))</f>
        <v>Very High</v>
      </c>
      <c r="N102" s="35"/>
      <c r="O102" s="35"/>
      <c r="P102" s="39" t="s">
        <v>248</v>
      </c>
      <c r="Q102" s="30" t="s">
        <v>248</v>
      </c>
      <c r="R102" s="36">
        <f t="shared" si="3"/>
        <v>92.5</v>
      </c>
      <c r="S102" s="36">
        <f t="shared" si="4"/>
        <v>92.5</v>
      </c>
    </row>
    <row r="103" spans="1:23">
      <c r="A103" s="1">
        <v>10</v>
      </c>
      <c r="B103" s="1" t="s">
        <v>121</v>
      </c>
      <c r="C103" s="1" t="s">
        <v>123</v>
      </c>
      <c r="D103" s="2">
        <v>3.6659999999999999</v>
      </c>
      <c r="E103" s="3">
        <v>97</v>
      </c>
      <c r="F103" s="4">
        <v>0</v>
      </c>
      <c r="G103" s="5">
        <v>0</v>
      </c>
      <c r="H103" s="5">
        <v>2</v>
      </c>
      <c r="I103" s="5">
        <f>H103/4</f>
        <v>0.5</v>
      </c>
      <c r="J103" s="92">
        <v>97.5</v>
      </c>
      <c r="K103" s="5">
        <v>97.5</v>
      </c>
      <c r="L103" t="str">
        <f>IF(J103&lt;20,"Low",IF(AND(J103&gt;20,J103&lt;50),"Mid",IF(AND(J103&gt;50,J103&lt;80),"High",IF(J103&gt;80,"Very High"))))</f>
        <v>Very High</v>
      </c>
      <c r="N103" s="35"/>
      <c r="O103" s="35"/>
      <c r="P103" s="39" t="s">
        <v>248</v>
      </c>
      <c r="Q103" t="s">
        <v>249</v>
      </c>
      <c r="R103" s="36">
        <f t="shared" si="3"/>
        <v>97.5</v>
      </c>
      <c r="S103" s="36">
        <f t="shared" si="4"/>
        <v>97.5</v>
      </c>
      <c r="T103" s="5" t="s">
        <v>124</v>
      </c>
      <c r="V103" s="5" t="s">
        <v>125</v>
      </c>
    </row>
    <row r="104" spans="1:23">
      <c r="A104" s="1">
        <v>6</v>
      </c>
      <c r="B104" s="1" t="s">
        <v>78</v>
      </c>
      <c r="C104" s="1" t="s">
        <v>79</v>
      </c>
      <c r="D104" s="2">
        <v>0</v>
      </c>
      <c r="E104" s="3" t="s">
        <v>76</v>
      </c>
      <c r="F104" s="4">
        <v>0</v>
      </c>
      <c r="G104" s="5">
        <v>0</v>
      </c>
      <c r="H104" s="5">
        <v>0</v>
      </c>
      <c r="I104" s="5">
        <f>H104/4</f>
        <v>0</v>
      </c>
      <c r="J104" s="93"/>
      <c r="K104" s="26"/>
      <c r="L104" s="39" t="s">
        <v>76</v>
      </c>
      <c r="M104" s="26" t="s">
        <v>238</v>
      </c>
      <c r="N104" s="35">
        <f>IF(M104="medium", 35, IF(M104="low", 10, IF(M104="high", 65, IF(M104="very high", 100))))</f>
        <v>100</v>
      </c>
      <c r="O104" s="35">
        <f ca="1">RAND()*(119-80)+80</f>
        <v>116.56652497401655</v>
      </c>
      <c r="P104" s="29" t="s">
        <v>248</v>
      </c>
      <c r="Q104" s="29" t="s">
        <v>248</v>
      </c>
      <c r="R104" s="36">
        <f t="shared" si="3"/>
        <v>100</v>
      </c>
      <c r="S104" s="36">
        <f t="shared" ca="1" si="4"/>
        <v>116.56652497401655</v>
      </c>
      <c r="V104" s="5" t="s">
        <v>80</v>
      </c>
    </row>
    <row r="105" spans="1:23">
      <c r="A105" s="1">
        <v>6</v>
      </c>
      <c r="B105" s="1" t="s">
        <v>78</v>
      </c>
      <c r="C105" s="1" t="s">
        <v>83</v>
      </c>
      <c r="D105" s="2">
        <v>0</v>
      </c>
      <c r="E105" s="3">
        <v>0</v>
      </c>
      <c r="F105" s="4">
        <v>0</v>
      </c>
      <c r="G105" s="5">
        <v>0</v>
      </c>
      <c r="H105" s="5">
        <v>0</v>
      </c>
      <c r="I105" s="5">
        <f>H105/4</f>
        <v>0</v>
      </c>
      <c r="J105" s="93"/>
      <c r="K105" s="26"/>
      <c r="L105" s="39" t="s">
        <v>76</v>
      </c>
      <c r="M105" s="26" t="s">
        <v>238</v>
      </c>
      <c r="N105" s="35">
        <f>IF(M105="medium", 35, IF(M105="low", 10, IF(M105="high", 65, IF(M105="very high", 100))))</f>
        <v>100</v>
      </c>
      <c r="O105" s="35">
        <f ca="1">RAND()*(119-80)+80</f>
        <v>108.80558038730911</v>
      </c>
      <c r="P105" s="29" t="s">
        <v>248</v>
      </c>
      <c r="Q105" s="29" t="s">
        <v>248</v>
      </c>
      <c r="R105" s="36">
        <f t="shared" si="3"/>
        <v>100</v>
      </c>
      <c r="S105" s="36">
        <f t="shared" ca="1" si="4"/>
        <v>108.80558038730911</v>
      </c>
      <c r="V105" s="5" t="s">
        <v>84</v>
      </c>
    </row>
    <row r="106" spans="1:23">
      <c r="A106" s="1">
        <v>8</v>
      </c>
      <c r="B106" s="1" t="s">
        <v>97</v>
      </c>
      <c r="C106" s="1" t="s">
        <v>98</v>
      </c>
      <c r="D106" s="2" t="s">
        <v>76</v>
      </c>
      <c r="E106" s="3">
        <v>0</v>
      </c>
      <c r="F106" s="4">
        <v>0</v>
      </c>
      <c r="G106" s="5">
        <v>0</v>
      </c>
      <c r="H106" s="5">
        <v>0</v>
      </c>
      <c r="I106" s="5">
        <f>H106/4</f>
        <v>0</v>
      </c>
      <c r="J106" s="93"/>
      <c r="K106" s="26"/>
      <c r="L106" s="39" t="s">
        <v>76</v>
      </c>
      <c r="M106" s="26" t="s">
        <v>238</v>
      </c>
      <c r="N106" s="35">
        <f>IF(M106="medium", 35, IF(M106="low", 10, IF(M106="high", 65, IF(M106="very high", 100))))</f>
        <v>100</v>
      </c>
      <c r="O106" s="35">
        <f ca="1">RAND()*(119-80)+80</f>
        <v>90.47371835984805</v>
      </c>
      <c r="P106" s="29" t="s">
        <v>248</v>
      </c>
      <c r="Q106" s="29" t="s">
        <v>248</v>
      </c>
      <c r="R106" s="36">
        <f t="shared" si="3"/>
        <v>100</v>
      </c>
      <c r="S106" s="36">
        <f t="shared" ca="1" si="4"/>
        <v>90.47371835984805</v>
      </c>
      <c r="V106" s="5" t="s">
        <v>99</v>
      </c>
    </row>
    <row r="107" spans="1:23">
      <c r="A107" s="1">
        <v>8</v>
      </c>
      <c r="B107" s="1" t="s">
        <v>97</v>
      </c>
      <c r="C107" s="1" t="s">
        <v>104</v>
      </c>
      <c r="D107" s="2" t="s">
        <v>76</v>
      </c>
      <c r="E107" s="3">
        <v>0</v>
      </c>
      <c r="F107" s="4">
        <v>0</v>
      </c>
      <c r="G107" s="5">
        <v>0</v>
      </c>
      <c r="H107" s="5">
        <v>0</v>
      </c>
      <c r="I107" s="5">
        <f>H107/4</f>
        <v>0</v>
      </c>
      <c r="J107" s="93"/>
      <c r="K107" s="26"/>
      <c r="L107" s="39" t="s">
        <v>76</v>
      </c>
      <c r="M107" s="26" t="s">
        <v>238</v>
      </c>
      <c r="N107" s="35">
        <f>IF(M107="medium", 35, IF(M107="low", 10, IF(M107="high", 65, IF(M107="very high", 100))))</f>
        <v>100</v>
      </c>
      <c r="O107" s="35">
        <f ca="1">RAND()*(119-80)+80</f>
        <v>98.828274565646126</v>
      </c>
      <c r="P107" s="29" t="s">
        <v>248</v>
      </c>
      <c r="Q107" s="29" t="s">
        <v>248</v>
      </c>
      <c r="R107" s="36">
        <f t="shared" si="3"/>
        <v>100</v>
      </c>
      <c r="S107" s="36">
        <f t="shared" ca="1" si="4"/>
        <v>98.828274565646126</v>
      </c>
      <c r="V107" s="5" t="s">
        <v>99</v>
      </c>
    </row>
    <row r="108" spans="1:23">
      <c r="A108" s="1">
        <v>11</v>
      </c>
      <c r="B108" s="1" t="s">
        <v>139</v>
      </c>
      <c r="C108" s="1" t="s">
        <v>144</v>
      </c>
      <c r="D108" s="2">
        <v>0.70309999999999995</v>
      </c>
      <c r="E108" s="3" t="s">
        <v>76</v>
      </c>
      <c r="F108" s="4" t="s">
        <v>76</v>
      </c>
      <c r="G108" s="5" t="s">
        <v>76</v>
      </c>
      <c r="H108" s="5" t="s">
        <v>76</v>
      </c>
      <c r="I108" s="5" t="e">
        <f>H108/4</f>
        <v>#VALUE!</v>
      </c>
      <c r="J108" s="93"/>
      <c r="K108" s="26"/>
      <c r="L108" s="39" t="s">
        <v>76</v>
      </c>
      <c r="M108" s="26" t="s">
        <v>238</v>
      </c>
      <c r="N108" s="35">
        <f>IF(M108="medium", 35, IF(M108="low", 10, IF(M108="high", 65, IF(M108="very high", 100))))</f>
        <v>100</v>
      </c>
      <c r="O108" s="35">
        <f t="shared" ref="O108:O113" ca="1" si="7">RAND()*(119-80)+80</f>
        <v>114.91557085806969</v>
      </c>
      <c r="P108" s="29" t="s">
        <v>248</v>
      </c>
      <c r="Q108" s="29" t="s">
        <v>248</v>
      </c>
      <c r="R108" s="36">
        <f t="shared" si="3"/>
        <v>100</v>
      </c>
      <c r="S108" s="36">
        <f t="shared" ca="1" si="4"/>
        <v>114.91557085806969</v>
      </c>
      <c r="V108" s="5" t="s">
        <v>145</v>
      </c>
      <c r="W108" s="5" t="s">
        <v>146</v>
      </c>
    </row>
    <row r="109" spans="1:23">
      <c r="A109" s="1">
        <v>13</v>
      </c>
      <c r="B109" s="1" t="s">
        <v>167</v>
      </c>
      <c r="C109" s="1" t="s">
        <v>173</v>
      </c>
      <c r="D109" s="2" t="s">
        <v>76</v>
      </c>
      <c r="E109" s="3" t="s">
        <v>76</v>
      </c>
      <c r="F109" s="4" t="s">
        <v>76</v>
      </c>
      <c r="G109" s="5" t="s">
        <v>76</v>
      </c>
      <c r="H109" s="5" t="s">
        <v>76</v>
      </c>
      <c r="I109" s="5" t="e">
        <f>H109/4</f>
        <v>#VALUE!</v>
      </c>
      <c r="J109" s="93"/>
      <c r="K109" s="26"/>
      <c r="L109" s="39" t="s">
        <v>76</v>
      </c>
      <c r="M109" s="26" t="s">
        <v>238</v>
      </c>
      <c r="N109" s="35">
        <f>IF(M109="medium", 35, IF(M109="low", 10, IF(M109="high", 65, IF(M109="very high", 100))))</f>
        <v>100</v>
      </c>
      <c r="O109" s="35">
        <f t="shared" ca="1" si="7"/>
        <v>88.648981336612422</v>
      </c>
      <c r="P109" s="29" t="s">
        <v>248</v>
      </c>
      <c r="Q109" s="29" t="s">
        <v>248</v>
      </c>
      <c r="R109" s="36">
        <f t="shared" si="3"/>
        <v>100</v>
      </c>
      <c r="S109" s="36">
        <f t="shared" ca="1" si="4"/>
        <v>88.648981336612422</v>
      </c>
      <c r="T109" s="5" t="s">
        <v>53</v>
      </c>
      <c r="V109" s="5" t="s">
        <v>174</v>
      </c>
    </row>
    <row r="110" spans="1:23">
      <c r="A110" s="1">
        <v>14</v>
      </c>
      <c r="B110" s="1" t="s">
        <v>183</v>
      </c>
      <c r="C110" s="1" t="s">
        <v>186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>H110/4</f>
        <v>0</v>
      </c>
      <c r="J110" s="93"/>
      <c r="K110" s="26"/>
      <c r="L110" s="39" t="s">
        <v>76</v>
      </c>
      <c r="M110" s="26" t="s">
        <v>238</v>
      </c>
      <c r="N110" s="35">
        <f>IF(M110="medium", 35, IF(M110="low", 10, IF(M110="high", 65, IF(M110="very high", 100))))</f>
        <v>100</v>
      </c>
      <c r="O110" s="35">
        <f t="shared" ca="1" si="7"/>
        <v>82.638137113615329</v>
      </c>
      <c r="P110" s="29" t="s">
        <v>248</v>
      </c>
      <c r="Q110" s="29" t="s">
        <v>248</v>
      </c>
      <c r="R110" s="36">
        <f t="shared" si="3"/>
        <v>100</v>
      </c>
      <c r="S110" s="36">
        <f t="shared" ca="1" si="4"/>
        <v>82.638137113615329</v>
      </c>
      <c r="V110" s="5" t="s">
        <v>174</v>
      </c>
    </row>
    <row r="111" spans="1:23">
      <c r="A111" s="1">
        <v>14</v>
      </c>
      <c r="B111" s="1" t="s">
        <v>183</v>
      </c>
      <c r="C111" s="1" t="s">
        <v>187</v>
      </c>
      <c r="D111" s="2">
        <v>0</v>
      </c>
      <c r="E111" s="3">
        <v>0</v>
      </c>
      <c r="F111" s="4">
        <v>0</v>
      </c>
      <c r="G111" s="5">
        <v>0</v>
      </c>
      <c r="H111" s="5">
        <v>0</v>
      </c>
      <c r="I111" s="5">
        <f>H111/4</f>
        <v>0</v>
      </c>
      <c r="J111" s="93"/>
      <c r="K111" s="26"/>
      <c r="L111" s="39" t="s">
        <v>76</v>
      </c>
      <c r="M111" s="26" t="s">
        <v>238</v>
      </c>
      <c r="N111" s="35">
        <f>IF(M111="medium", 35, IF(M111="low", 10, IF(M111="high", 65, IF(M111="very high", 100))))</f>
        <v>100</v>
      </c>
      <c r="O111" s="35">
        <f t="shared" ca="1" si="7"/>
        <v>105.75366684701268</v>
      </c>
      <c r="P111" s="29" t="s">
        <v>248</v>
      </c>
      <c r="Q111" s="29" t="s">
        <v>248</v>
      </c>
      <c r="R111" s="36">
        <f t="shared" si="3"/>
        <v>100</v>
      </c>
      <c r="S111" s="36">
        <f t="shared" ca="1" si="4"/>
        <v>105.75366684701268</v>
      </c>
      <c r="V111" s="5" t="s">
        <v>174</v>
      </c>
    </row>
    <row r="112" spans="1:23">
      <c r="A112" s="1">
        <v>14</v>
      </c>
      <c r="B112" s="1" t="s">
        <v>183</v>
      </c>
      <c r="C112" s="1" t="s">
        <v>188</v>
      </c>
      <c r="D112" s="2">
        <v>3.9E-2</v>
      </c>
      <c r="E112" s="3">
        <v>1</v>
      </c>
      <c r="F112" s="4">
        <v>0</v>
      </c>
      <c r="G112" s="5">
        <v>0</v>
      </c>
      <c r="H112" s="5">
        <v>0</v>
      </c>
      <c r="I112" s="5">
        <f>H112/4</f>
        <v>0</v>
      </c>
      <c r="J112" s="93"/>
      <c r="K112" s="26"/>
      <c r="L112" s="39" t="s">
        <v>76</v>
      </c>
      <c r="M112" s="26" t="s">
        <v>238</v>
      </c>
      <c r="N112" s="35">
        <f>IF(M112="medium", 35, IF(M112="low", 10, IF(M112="high", 65, IF(M112="very high", 100))))</f>
        <v>100</v>
      </c>
      <c r="O112" s="35">
        <f t="shared" ca="1" si="7"/>
        <v>101.35752197601596</v>
      </c>
      <c r="P112" s="29" t="s">
        <v>248</v>
      </c>
      <c r="Q112" s="29" t="s">
        <v>248</v>
      </c>
      <c r="R112" s="36">
        <f t="shared" si="3"/>
        <v>100</v>
      </c>
      <c r="S112" s="36">
        <f t="shared" ca="1" si="4"/>
        <v>101.35752197601596</v>
      </c>
      <c r="V112" s="5" t="s">
        <v>189</v>
      </c>
    </row>
    <row r="113" spans="1:22">
      <c r="A113" s="1">
        <v>14</v>
      </c>
      <c r="B113" s="1" t="s">
        <v>183</v>
      </c>
      <c r="C113" s="1" t="s">
        <v>190</v>
      </c>
      <c r="D113" s="2">
        <v>0</v>
      </c>
      <c r="E113" s="3">
        <v>0</v>
      </c>
      <c r="F113" s="4">
        <v>0</v>
      </c>
      <c r="G113" s="5">
        <v>0</v>
      </c>
      <c r="H113" s="5">
        <v>0</v>
      </c>
      <c r="I113" s="5">
        <f>H113/4</f>
        <v>0</v>
      </c>
      <c r="J113" s="93"/>
      <c r="K113" s="26"/>
      <c r="L113" s="39" t="s">
        <v>76</v>
      </c>
      <c r="M113" s="26" t="s">
        <v>238</v>
      </c>
      <c r="N113" s="35">
        <f>IF(M113="medium", 35, IF(M113="low", 10, IF(M113="high", 65, IF(M113="very high", 100))))</f>
        <v>100</v>
      </c>
      <c r="O113" s="35">
        <f t="shared" ca="1" si="7"/>
        <v>111.95217973626207</v>
      </c>
      <c r="P113" s="29" t="s">
        <v>248</v>
      </c>
      <c r="Q113" s="29" t="s">
        <v>248</v>
      </c>
      <c r="R113" s="36">
        <f t="shared" si="3"/>
        <v>100</v>
      </c>
      <c r="S113" s="36">
        <f t="shared" ca="1" si="4"/>
        <v>111.95217973626207</v>
      </c>
      <c r="V113" s="5" t="s">
        <v>174</v>
      </c>
    </row>
    <row r="114" spans="1:22">
      <c r="A114" s="1">
        <v>15</v>
      </c>
      <c r="B114" s="1" t="s">
        <v>193</v>
      </c>
      <c r="C114" s="1" t="s">
        <v>198</v>
      </c>
      <c r="D114" s="2">
        <v>0</v>
      </c>
      <c r="E114" s="3"/>
      <c r="F114" s="4"/>
      <c r="I114" s="5">
        <f>H114/4</f>
        <v>0</v>
      </c>
      <c r="J114" s="93"/>
      <c r="K114" s="26"/>
      <c r="L114" s="39" t="s">
        <v>76</v>
      </c>
      <c r="M114" s="26" t="s">
        <v>237</v>
      </c>
      <c r="N114" s="35">
        <f>IF(M114="medium", 35, IF(M114="low", 10, IF(M114="high", 65, IF(M114="very high", 100))))</f>
        <v>65</v>
      </c>
      <c r="O114" s="35">
        <f ca="1">RAND()*(79-50)+50</f>
        <v>75.721651286707385</v>
      </c>
      <c r="P114" s="39" t="s">
        <v>249</v>
      </c>
      <c r="Q114" s="39" t="s">
        <v>249</v>
      </c>
      <c r="R114" s="36">
        <f t="shared" si="3"/>
        <v>65</v>
      </c>
      <c r="S114" s="36">
        <f t="shared" ca="1" si="4"/>
        <v>75.721651286707385</v>
      </c>
      <c r="V114" s="5" t="s">
        <v>199</v>
      </c>
    </row>
    <row r="115" spans="1:22">
      <c r="A115" s="1">
        <v>16</v>
      </c>
      <c r="B115" s="1" t="s">
        <v>205</v>
      </c>
      <c r="C115" s="1" t="s">
        <v>208</v>
      </c>
      <c r="D115" s="2">
        <v>0</v>
      </c>
      <c r="E115" s="3">
        <v>0</v>
      </c>
      <c r="F115" s="4">
        <v>0</v>
      </c>
      <c r="G115" s="5">
        <v>0</v>
      </c>
      <c r="H115" s="5">
        <v>0</v>
      </c>
      <c r="I115" s="5">
        <f>H115/4</f>
        <v>0</v>
      </c>
      <c r="J115" s="93"/>
      <c r="K115" s="26"/>
      <c r="L115" s="39" t="s">
        <v>76</v>
      </c>
      <c r="M115" s="39" t="s">
        <v>237</v>
      </c>
      <c r="N115" s="35">
        <f>IF(M115="medium", 35, IF(M115="low", 10, IF(M115="high", 65, IF(M115="very high", 100))))</f>
        <v>65</v>
      </c>
      <c r="O115" s="35">
        <f ca="1">RAND()*(79-50)+50</f>
        <v>67.395628170864995</v>
      </c>
      <c r="P115" t="s">
        <v>249</v>
      </c>
      <c r="Q115" t="s">
        <v>249</v>
      </c>
      <c r="R115" s="36">
        <f t="shared" si="3"/>
        <v>65</v>
      </c>
      <c r="S115" s="36">
        <f t="shared" ca="1" si="4"/>
        <v>67.395628170864995</v>
      </c>
      <c r="V115" s="5" t="s">
        <v>209</v>
      </c>
    </row>
    <row r="116" spans="1:22">
      <c r="A116" s="1">
        <v>16</v>
      </c>
      <c r="B116" s="1" t="s">
        <v>205</v>
      </c>
      <c r="C116" s="1" t="s">
        <v>211</v>
      </c>
      <c r="D116" s="2">
        <v>2.0400000000000001E-2</v>
      </c>
      <c r="E116" s="3">
        <v>1</v>
      </c>
      <c r="F116" s="4">
        <v>0</v>
      </c>
      <c r="G116" s="5">
        <v>0</v>
      </c>
      <c r="H116" s="5">
        <v>0</v>
      </c>
      <c r="I116" s="5">
        <f>H116/4</f>
        <v>0</v>
      </c>
      <c r="J116" s="93"/>
      <c r="K116" s="26"/>
      <c r="L116" s="39" t="s">
        <v>76</v>
      </c>
      <c r="M116" s="26" t="s">
        <v>238</v>
      </c>
      <c r="N116" s="35">
        <f>IF(M116="medium", 35, IF(M116="low", 10, IF(M116="high", 65, IF(M116="very high", 100))))</f>
        <v>100</v>
      </c>
      <c r="O116" s="35">
        <f t="shared" ref="O116:O119" ca="1" si="8">RAND()*(119-80)+80</f>
        <v>105.55904611154286</v>
      </c>
      <c r="P116" s="29" t="s">
        <v>248</v>
      </c>
      <c r="Q116" s="29" t="s">
        <v>248</v>
      </c>
      <c r="R116" s="36">
        <f t="shared" si="3"/>
        <v>100</v>
      </c>
      <c r="S116" s="36">
        <f t="shared" ca="1" si="4"/>
        <v>105.55904611154286</v>
      </c>
      <c r="V116" s="5" t="s">
        <v>212</v>
      </c>
    </row>
    <row r="117" spans="1:22">
      <c r="A117" s="1">
        <v>16</v>
      </c>
      <c r="B117" s="1" t="s">
        <v>205</v>
      </c>
      <c r="C117" s="1" t="s">
        <v>213</v>
      </c>
      <c r="D117" s="2">
        <v>0</v>
      </c>
      <c r="E117" s="3">
        <v>0</v>
      </c>
      <c r="F117" s="4">
        <v>0</v>
      </c>
      <c r="G117" s="5">
        <v>0</v>
      </c>
      <c r="H117" s="5">
        <v>0</v>
      </c>
      <c r="I117" s="5">
        <f>H117/4</f>
        <v>0</v>
      </c>
      <c r="J117" s="93"/>
      <c r="K117" s="26"/>
      <c r="L117" s="39" t="s">
        <v>76</v>
      </c>
      <c r="M117" s="26" t="s">
        <v>238</v>
      </c>
      <c r="N117" s="35">
        <f>IF(M117="medium", 35, IF(M117="low", 10, IF(M117="high", 65, IF(M117="very high", 100))))</f>
        <v>100</v>
      </c>
      <c r="O117" s="35">
        <f t="shared" ca="1" si="8"/>
        <v>116.01317016704468</v>
      </c>
      <c r="P117" s="29" t="s">
        <v>248</v>
      </c>
      <c r="Q117" s="29" t="s">
        <v>248</v>
      </c>
      <c r="R117" s="36">
        <f t="shared" si="3"/>
        <v>100</v>
      </c>
      <c r="S117" s="36">
        <f t="shared" ca="1" si="4"/>
        <v>116.01317016704468</v>
      </c>
      <c r="V117" s="5" t="s">
        <v>214</v>
      </c>
    </row>
    <row r="118" spans="1:22">
      <c r="A118" s="1">
        <v>17</v>
      </c>
      <c r="B118" s="1" t="s">
        <v>216</v>
      </c>
      <c r="C118" s="1" t="s">
        <v>228</v>
      </c>
      <c r="D118" s="16">
        <v>0</v>
      </c>
      <c r="E118" s="1">
        <v>0</v>
      </c>
      <c r="F118" s="1">
        <v>0</v>
      </c>
      <c r="G118" s="5">
        <v>0</v>
      </c>
      <c r="H118" s="5">
        <v>0</v>
      </c>
      <c r="I118" s="5">
        <f>H118/4</f>
        <v>0</v>
      </c>
      <c r="J118" s="93"/>
      <c r="K118" s="26"/>
      <c r="L118" s="39" t="s">
        <v>76</v>
      </c>
      <c r="M118" s="26" t="s">
        <v>238</v>
      </c>
      <c r="N118" s="35">
        <f>IF(M118="medium", 35, IF(M118="low", 10, IF(M118="high", 65, IF(M118="very high", 100))))</f>
        <v>100</v>
      </c>
      <c r="O118" s="35">
        <f t="shared" ca="1" si="8"/>
        <v>106.28317062477792</v>
      </c>
      <c r="P118" s="29" t="s">
        <v>248</v>
      </c>
      <c r="Q118" s="29" t="s">
        <v>248</v>
      </c>
      <c r="R118" s="36">
        <f t="shared" si="3"/>
        <v>100</v>
      </c>
      <c r="S118" s="36">
        <f t="shared" ca="1" si="4"/>
        <v>106.28317062477792</v>
      </c>
      <c r="V118" s="5" t="s">
        <v>229</v>
      </c>
    </row>
    <row r="119" spans="1:22">
      <c r="A119" s="1">
        <v>17</v>
      </c>
      <c r="B119" s="1" t="s">
        <v>216</v>
      </c>
      <c r="C119" s="1" t="s">
        <v>230</v>
      </c>
      <c r="D119" s="16">
        <v>0</v>
      </c>
      <c r="E119" s="1">
        <v>0</v>
      </c>
      <c r="F119" s="1">
        <v>0</v>
      </c>
      <c r="G119" s="5">
        <v>0</v>
      </c>
      <c r="H119" s="5">
        <v>0</v>
      </c>
      <c r="I119" s="5">
        <f>H119/4</f>
        <v>0</v>
      </c>
      <c r="J119" s="93"/>
      <c r="K119" s="26"/>
      <c r="L119" s="39" t="s">
        <v>76</v>
      </c>
      <c r="M119" s="26" t="s">
        <v>238</v>
      </c>
      <c r="N119" s="35">
        <f>IF(M119="medium", 35, IF(M119="low", 10, IF(M119="high", 65, IF(M119="very high", 100))))</f>
        <v>100</v>
      </c>
      <c r="O119" s="35">
        <f t="shared" ca="1" si="8"/>
        <v>102.0967060951878</v>
      </c>
      <c r="P119" s="29" t="s">
        <v>248</v>
      </c>
      <c r="Q119" s="29" t="s">
        <v>248</v>
      </c>
      <c r="R119" s="36">
        <f t="shared" si="3"/>
        <v>100</v>
      </c>
      <c r="S119" s="36">
        <f t="shared" ca="1" si="4"/>
        <v>102.0967060951878</v>
      </c>
      <c r="V119" s="5" t="s">
        <v>229</v>
      </c>
    </row>
    <row r="120" spans="1:22">
      <c r="D120" s="17"/>
    </row>
    <row r="121" spans="1:22">
      <c r="D121" s="17"/>
    </row>
    <row r="122" spans="1:22">
      <c r="D122" s="17"/>
    </row>
    <row r="123" spans="1:22">
      <c r="D123" s="17"/>
    </row>
    <row r="124" spans="1:22">
      <c r="D124" s="17"/>
    </row>
    <row r="125" spans="1:22">
      <c r="D125" s="17"/>
    </row>
    <row r="126" spans="1:22">
      <c r="D126" s="17"/>
    </row>
    <row r="127" spans="1:22">
      <c r="D127" s="17"/>
    </row>
    <row r="128" spans="1:22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J2:J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R103"/>
  <sheetViews>
    <sheetView tabSelected="1" zoomScale="96" zoomScaleNormal="96" workbookViewId="0">
      <pane xSplit="10" ySplit="16" topLeftCell="K17" activePane="bottomRight" state="frozen"/>
      <selection pane="topRight" activeCell="K1" sqref="K1"/>
      <selection pane="bottomLeft" activeCell="A17" sqref="A17"/>
      <selection pane="bottomRight" sqref="A1:XFD1048576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33203125" bestFit="1" customWidth="1"/>
    <col min="5" max="5" width="16.6640625" style="82" customWidth="1"/>
    <col min="6" max="6" width="10.83203125" style="82"/>
    <col min="7" max="7" width="16.33203125" style="82" bestFit="1" customWidth="1"/>
    <col min="8" max="8" width="17.1640625" bestFit="1" customWidth="1"/>
    <col min="9" max="12" width="10.83203125" style="66"/>
    <col min="13" max="13" width="15.1640625" style="86" bestFit="1" customWidth="1"/>
    <col min="14" max="14" width="13" style="82" bestFit="1" customWidth="1"/>
    <col min="15" max="15" width="41.1640625" style="40" customWidth="1"/>
    <col min="16" max="16" width="11.1640625" style="51" bestFit="1" customWidth="1"/>
    <col min="17" max="17" width="17" style="88" bestFit="1" customWidth="1"/>
    <col min="18" max="18" width="14.6640625" style="54" bestFit="1" customWidth="1"/>
  </cols>
  <sheetData>
    <row r="1" spans="1:18" s="38" customFormat="1" ht="17" thickBot="1">
      <c r="A1" s="37" t="s">
        <v>0</v>
      </c>
      <c r="B1" s="38" t="s">
        <v>1</v>
      </c>
      <c r="C1" s="38" t="s">
        <v>2</v>
      </c>
      <c r="D1" s="38" t="s">
        <v>242</v>
      </c>
      <c r="E1" s="50" t="s">
        <v>254</v>
      </c>
      <c r="F1" s="50" t="s">
        <v>232</v>
      </c>
      <c r="G1" s="50" t="s">
        <v>257</v>
      </c>
      <c r="H1" s="38" t="s">
        <v>258</v>
      </c>
      <c r="I1" s="65" t="s">
        <v>259</v>
      </c>
      <c r="J1" s="65" t="s">
        <v>261</v>
      </c>
      <c r="K1" s="65" t="s">
        <v>260</v>
      </c>
      <c r="L1" s="65" t="s">
        <v>461</v>
      </c>
      <c r="M1" s="84" t="s">
        <v>266</v>
      </c>
      <c r="N1" s="50" t="s">
        <v>280</v>
      </c>
      <c r="O1" s="37" t="s">
        <v>263</v>
      </c>
      <c r="P1" s="50" t="s">
        <v>264</v>
      </c>
      <c r="Q1" s="87" t="s">
        <v>268</v>
      </c>
      <c r="R1" s="53" t="s">
        <v>265</v>
      </c>
    </row>
    <row r="2" spans="1:18">
      <c r="A2">
        <v>13</v>
      </c>
      <c r="B2" t="s">
        <v>167</v>
      </c>
      <c r="C2" t="s">
        <v>171</v>
      </c>
      <c r="D2">
        <v>28.25</v>
      </c>
      <c r="E2" s="82" t="s">
        <v>250</v>
      </c>
      <c r="G2" s="82" t="s">
        <v>250</v>
      </c>
      <c r="H2">
        <v>28.25</v>
      </c>
      <c r="I2" s="66">
        <v>0.3</v>
      </c>
      <c r="J2" s="66">
        <v>0.4</v>
      </c>
      <c r="L2" s="66">
        <v>0</v>
      </c>
      <c r="M2" s="85">
        <v>-74.473692060000005</v>
      </c>
      <c r="N2" s="81" t="s">
        <v>281</v>
      </c>
      <c r="O2" s="41" t="s">
        <v>388</v>
      </c>
      <c r="P2" s="52" t="s">
        <v>279</v>
      </c>
      <c r="Q2" s="89">
        <v>0.85</v>
      </c>
      <c r="R2" s="55" t="s">
        <v>283</v>
      </c>
    </row>
    <row r="3" spans="1:18">
      <c r="A3">
        <v>13</v>
      </c>
      <c r="B3" t="s">
        <v>167</v>
      </c>
      <c r="C3" t="s">
        <v>177</v>
      </c>
      <c r="D3">
        <v>39.25</v>
      </c>
      <c r="E3" s="82" t="s">
        <v>250</v>
      </c>
      <c r="F3" s="82" t="s">
        <v>237</v>
      </c>
      <c r="G3" s="82" t="s">
        <v>249</v>
      </c>
      <c r="H3">
        <v>104.25</v>
      </c>
      <c r="I3" s="66">
        <v>0.3</v>
      </c>
      <c r="J3" s="66">
        <v>0.4</v>
      </c>
      <c r="L3" s="66">
        <v>0</v>
      </c>
      <c r="M3" s="85">
        <v>-74.472875909999999</v>
      </c>
      <c r="N3" s="81" t="s">
        <v>281</v>
      </c>
      <c r="O3" s="41" t="s">
        <v>388</v>
      </c>
      <c r="P3" s="52" t="s">
        <v>279</v>
      </c>
      <c r="Q3" s="89">
        <v>0.85</v>
      </c>
      <c r="R3" s="55" t="s">
        <v>283</v>
      </c>
    </row>
    <row r="4" spans="1:18">
      <c r="A4">
        <v>13</v>
      </c>
      <c r="B4" t="s">
        <v>167</v>
      </c>
      <c r="C4" t="s">
        <v>168</v>
      </c>
      <c r="D4">
        <v>33.75</v>
      </c>
      <c r="E4" s="82" t="s">
        <v>250</v>
      </c>
      <c r="G4" s="82" t="s">
        <v>250</v>
      </c>
      <c r="H4">
        <v>33.75</v>
      </c>
      <c r="I4" s="66">
        <v>0.5</v>
      </c>
      <c r="J4" s="66">
        <v>0.2</v>
      </c>
      <c r="L4" s="66">
        <v>0</v>
      </c>
      <c r="M4" s="85">
        <v>-74.475495010000003</v>
      </c>
      <c r="N4" s="81" t="s">
        <v>281</v>
      </c>
      <c r="O4" s="41" t="s">
        <v>387</v>
      </c>
      <c r="P4" s="52" t="s">
        <v>279</v>
      </c>
      <c r="Q4" s="89">
        <v>0.95</v>
      </c>
      <c r="R4" s="55" t="s">
        <v>283</v>
      </c>
    </row>
    <row r="5" spans="1:18">
      <c r="A5">
        <v>13</v>
      </c>
      <c r="B5" t="s">
        <v>167</v>
      </c>
      <c r="C5" t="s">
        <v>175</v>
      </c>
      <c r="D5">
        <v>53.5</v>
      </c>
      <c r="E5" s="82" t="s">
        <v>249</v>
      </c>
      <c r="F5" s="82" t="s">
        <v>237</v>
      </c>
      <c r="G5" s="82" t="s">
        <v>248</v>
      </c>
      <c r="H5">
        <v>118.5</v>
      </c>
      <c r="I5" s="66">
        <v>0.5</v>
      </c>
      <c r="J5" s="66">
        <v>0.2</v>
      </c>
      <c r="L5" s="66">
        <v>0</v>
      </c>
      <c r="M5" s="85">
        <v>-74.475872109999997</v>
      </c>
      <c r="N5" s="81" t="s">
        <v>281</v>
      </c>
      <c r="O5" s="41" t="s">
        <v>387</v>
      </c>
      <c r="P5" s="52" t="s">
        <v>279</v>
      </c>
      <c r="Q5" s="89">
        <v>0.95</v>
      </c>
      <c r="R5" s="55" t="s">
        <v>283</v>
      </c>
    </row>
    <row r="6" spans="1:18">
      <c r="A6">
        <v>13</v>
      </c>
      <c r="B6" t="s">
        <v>167</v>
      </c>
      <c r="C6" t="s">
        <v>173</v>
      </c>
      <c r="E6" s="82" t="s">
        <v>248</v>
      </c>
      <c r="F6" s="82" t="s">
        <v>238</v>
      </c>
      <c r="G6" s="82" t="s">
        <v>248</v>
      </c>
      <c r="H6">
        <v>100</v>
      </c>
      <c r="J6" s="66">
        <v>0.3</v>
      </c>
      <c r="K6" s="66">
        <v>0.6</v>
      </c>
      <c r="L6" s="66">
        <v>0.6</v>
      </c>
      <c r="M6" s="85">
        <v>-74.477976799999993</v>
      </c>
      <c r="N6" s="81" t="s">
        <v>281</v>
      </c>
      <c r="O6" s="41" t="s">
        <v>389</v>
      </c>
      <c r="P6" s="52" t="s">
        <v>279</v>
      </c>
      <c r="Q6" s="89">
        <v>0.85</v>
      </c>
      <c r="R6" s="55" t="s">
        <v>360</v>
      </c>
    </row>
    <row r="7" spans="1:18">
      <c r="A7">
        <v>13</v>
      </c>
      <c r="B7" t="s">
        <v>167</v>
      </c>
      <c r="C7" t="s">
        <v>179</v>
      </c>
      <c r="D7">
        <v>38</v>
      </c>
      <c r="E7" s="82" t="s">
        <v>250</v>
      </c>
      <c r="F7" s="82" t="s">
        <v>237</v>
      </c>
      <c r="G7" s="82" t="s">
        <v>249</v>
      </c>
      <c r="H7">
        <v>103</v>
      </c>
      <c r="J7" s="66">
        <v>0.3</v>
      </c>
      <c r="K7" s="66">
        <v>0.6</v>
      </c>
      <c r="L7" s="66">
        <v>0.6</v>
      </c>
      <c r="M7" s="85">
        <v>-74.478165559999994</v>
      </c>
      <c r="N7" s="81" t="s">
        <v>281</v>
      </c>
      <c r="O7" s="41" t="s">
        <v>389</v>
      </c>
      <c r="P7" s="52" t="s">
        <v>279</v>
      </c>
      <c r="Q7" s="89">
        <v>0.85</v>
      </c>
      <c r="R7" s="55" t="s">
        <v>360</v>
      </c>
    </row>
    <row r="8" spans="1:18">
      <c r="A8">
        <v>4</v>
      </c>
      <c r="B8" t="s">
        <v>49</v>
      </c>
      <c r="C8" t="s">
        <v>52</v>
      </c>
      <c r="D8">
        <v>151.75</v>
      </c>
      <c r="E8" s="82" t="s">
        <v>248</v>
      </c>
      <c r="G8" s="82" t="s">
        <v>248</v>
      </c>
      <c r="H8">
        <v>151.75</v>
      </c>
      <c r="I8" s="66">
        <v>0.4</v>
      </c>
      <c r="J8" s="66">
        <v>0.4</v>
      </c>
      <c r="L8" s="66">
        <v>0</v>
      </c>
      <c r="M8" s="85">
        <v>-71.979947539999998</v>
      </c>
      <c r="N8" s="81" t="s">
        <v>300</v>
      </c>
      <c r="O8" s="41" t="s">
        <v>299</v>
      </c>
      <c r="P8" s="52" t="s">
        <v>279</v>
      </c>
      <c r="Q8" s="88">
        <v>0.65</v>
      </c>
      <c r="R8" s="55" t="s">
        <v>283</v>
      </c>
    </row>
    <row r="9" spans="1:18">
      <c r="A9">
        <v>4</v>
      </c>
      <c r="B9" t="s">
        <v>49</v>
      </c>
      <c r="C9" t="s">
        <v>61</v>
      </c>
      <c r="D9">
        <v>168.75</v>
      </c>
      <c r="E9" s="82" t="s">
        <v>248</v>
      </c>
      <c r="G9" s="82" t="s">
        <v>248</v>
      </c>
      <c r="H9">
        <v>168.75</v>
      </c>
      <c r="I9" s="66">
        <v>0.4</v>
      </c>
      <c r="J9" s="66">
        <v>0.4</v>
      </c>
      <c r="L9" s="66">
        <v>0</v>
      </c>
      <c r="M9" s="85">
        <v>-71.980419269999999</v>
      </c>
      <c r="N9" s="81" t="s">
        <v>300</v>
      </c>
      <c r="O9" s="41" t="s">
        <v>299</v>
      </c>
      <c r="P9" s="52" t="s">
        <v>279</v>
      </c>
      <c r="Q9" s="88">
        <v>0.65</v>
      </c>
      <c r="R9" s="55" t="s">
        <v>283</v>
      </c>
    </row>
    <row r="10" spans="1:18">
      <c r="A10">
        <v>4</v>
      </c>
      <c r="B10" t="s">
        <v>49</v>
      </c>
      <c r="C10" t="s">
        <v>50</v>
      </c>
      <c r="D10">
        <v>40</v>
      </c>
      <c r="E10" s="82" t="s">
        <v>250</v>
      </c>
      <c r="G10" s="82" t="s">
        <v>250</v>
      </c>
      <c r="H10">
        <v>40</v>
      </c>
      <c r="I10" s="66">
        <v>0.5</v>
      </c>
      <c r="J10" s="66">
        <v>0.1</v>
      </c>
      <c r="L10" s="66">
        <v>0</v>
      </c>
      <c r="M10" s="85">
        <v>-71.981112449999998</v>
      </c>
      <c r="N10" s="81" t="s">
        <v>300</v>
      </c>
      <c r="O10" s="41" t="s">
        <v>298</v>
      </c>
      <c r="P10" s="52" t="s">
        <v>279</v>
      </c>
      <c r="Q10" s="88">
        <v>0.95</v>
      </c>
      <c r="R10" s="55" t="s">
        <v>283</v>
      </c>
    </row>
    <row r="11" spans="1:18">
      <c r="A11">
        <v>4</v>
      </c>
      <c r="B11" t="s">
        <v>49</v>
      </c>
      <c r="C11" t="s">
        <v>58</v>
      </c>
      <c r="D11">
        <v>86</v>
      </c>
      <c r="E11" s="82" t="s">
        <v>248</v>
      </c>
      <c r="G11" s="82" t="s">
        <v>249</v>
      </c>
      <c r="H11">
        <v>86</v>
      </c>
      <c r="I11" s="66">
        <v>0.5</v>
      </c>
      <c r="J11" s="66">
        <v>0.1</v>
      </c>
      <c r="L11" s="66">
        <v>0</v>
      </c>
      <c r="M11" s="85">
        <v>-71.981325190000007</v>
      </c>
      <c r="N11" s="81" t="s">
        <v>300</v>
      </c>
      <c r="O11" s="41" t="s">
        <v>298</v>
      </c>
      <c r="P11" s="52" t="s">
        <v>279</v>
      </c>
      <c r="Q11" s="88">
        <v>0.95</v>
      </c>
      <c r="R11" s="55" t="s">
        <v>283</v>
      </c>
    </row>
    <row r="12" spans="1:18">
      <c r="A12">
        <v>4</v>
      </c>
      <c r="B12" t="s">
        <v>49</v>
      </c>
      <c r="C12" t="s">
        <v>54</v>
      </c>
      <c r="D12">
        <v>137.75</v>
      </c>
      <c r="E12" s="82" t="s">
        <v>249</v>
      </c>
      <c r="G12" s="82" t="s">
        <v>248</v>
      </c>
      <c r="H12">
        <v>137.75</v>
      </c>
      <c r="J12" s="66">
        <v>0.4</v>
      </c>
      <c r="L12" s="66">
        <v>0</v>
      </c>
      <c r="M12" s="85">
        <v>-71.980896619999996</v>
      </c>
      <c r="N12" s="81" t="s">
        <v>300</v>
      </c>
      <c r="O12" s="41" t="s">
        <v>297</v>
      </c>
      <c r="P12" s="51">
        <v>50</v>
      </c>
      <c r="Q12" s="88">
        <v>0.85</v>
      </c>
      <c r="R12" s="55" t="s">
        <v>289</v>
      </c>
    </row>
    <row r="13" spans="1:18">
      <c r="A13">
        <v>4</v>
      </c>
      <c r="B13" t="s">
        <v>49</v>
      </c>
      <c r="C13" t="s">
        <v>63</v>
      </c>
      <c r="D13">
        <v>132.5</v>
      </c>
      <c r="E13" s="82" t="s">
        <v>249</v>
      </c>
      <c r="G13" s="82" t="s">
        <v>248</v>
      </c>
      <c r="H13">
        <v>132.5</v>
      </c>
      <c r="J13" s="66">
        <v>0.4</v>
      </c>
      <c r="L13" s="66">
        <v>0</v>
      </c>
      <c r="M13" s="85">
        <v>-71.981815359999999</v>
      </c>
      <c r="N13" s="81" t="s">
        <v>300</v>
      </c>
      <c r="O13" s="41" t="s">
        <v>297</v>
      </c>
      <c r="P13" s="51">
        <v>50</v>
      </c>
      <c r="Q13" s="88">
        <v>0.85</v>
      </c>
      <c r="R13" s="55" t="s">
        <v>289</v>
      </c>
    </row>
    <row r="14" spans="1:18">
      <c r="A14">
        <v>15</v>
      </c>
      <c r="B14" t="s">
        <v>193</v>
      </c>
      <c r="C14" t="s">
        <v>196</v>
      </c>
      <c r="D14">
        <v>5.25</v>
      </c>
      <c r="E14" s="82" t="s">
        <v>252</v>
      </c>
      <c r="G14" s="82" t="s">
        <v>252</v>
      </c>
      <c r="H14">
        <v>5.25</v>
      </c>
      <c r="I14" s="66">
        <v>0.4</v>
      </c>
      <c r="J14" s="66">
        <v>0.3</v>
      </c>
      <c r="L14" s="66">
        <v>0</v>
      </c>
      <c r="M14" s="85">
        <v>-74.784637529999998</v>
      </c>
      <c r="N14" s="81" t="s">
        <v>281</v>
      </c>
      <c r="O14" s="41" t="s">
        <v>399</v>
      </c>
      <c r="P14" s="52" t="s">
        <v>279</v>
      </c>
      <c r="Q14" s="89">
        <v>0.65</v>
      </c>
      <c r="R14" s="55" t="s">
        <v>306</v>
      </c>
    </row>
    <row r="15" spans="1:18">
      <c r="A15">
        <v>15</v>
      </c>
      <c r="B15" t="s">
        <v>193</v>
      </c>
      <c r="C15" t="s">
        <v>203</v>
      </c>
      <c r="D15">
        <v>16.75</v>
      </c>
      <c r="E15" s="82" t="s">
        <v>252</v>
      </c>
      <c r="G15" s="82" t="s">
        <v>252</v>
      </c>
      <c r="H15">
        <v>16.75</v>
      </c>
      <c r="I15" s="66">
        <v>0.4</v>
      </c>
      <c r="J15" s="66">
        <v>0.3</v>
      </c>
      <c r="L15" s="66">
        <v>0</v>
      </c>
      <c r="M15" s="85">
        <v>-74.784650229999997</v>
      </c>
      <c r="N15" s="81" t="s">
        <v>281</v>
      </c>
      <c r="O15" s="41" t="s">
        <v>399</v>
      </c>
      <c r="P15" s="52" t="s">
        <v>279</v>
      </c>
      <c r="Q15" s="89">
        <v>0.65</v>
      </c>
      <c r="R15" s="55" t="s">
        <v>306</v>
      </c>
    </row>
    <row r="16" spans="1:18">
      <c r="A16">
        <v>15</v>
      </c>
      <c r="B16" t="s">
        <v>193</v>
      </c>
      <c r="C16" t="s">
        <v>194</v>
      </c>
      <c r="D16">
        <v>46.25</v>
      </c>
      <c r="E16" s="82" t="s">
        <v>250</v>
      </c>
      <c r="F16" s="82" t="s">
        <v>236</v>
      </c>
      <c r="G16" s="82" t="s">
        <v>250</v>
      </c>
      <c r="H16">
        <v>56.25</v>
      </c>
      <c r="I16" s="66">
        <v>0.6</v>
      </c>
      <c r="J16" s="66">
        <v>0.3</v>
      </c>
      <c r="L16" s="66">
        <v>0</v>
      </c>
      <c r="M16" s="85">
        <v>-74.772276930000004</v>
      </c>
      <c r="N16" s="81" t="s">
        <v>281</v>
      </c>
      <c r="O16" s="41" t="s">
        <v>397</v>
      </c>
      <c r="P16" s="52" t="s">
        <v>285</v>
      </c>
      <c r="Q16" s="89">
        <v>0.75</v>
      </c>
      <c r="R16" s="55" t="s">
        <v>306</v>
      </c>
    </row>
    <row r="17" spans="1:18">
      <c r="A17">
        <v>15</v>
      </c>
      <c r="B17" t="s">
        <v>193</v>
      </c>
      <c r="C17" t="s">
        <v>200</v>
      </c>
      <c r="D17">
        <v>51</v>
      </c>
      <c r="E17" s="82" t="s">
        <v>249</v>
      </c>
      <c r="F17" s="82" t="s">
        <v>236</v>
      </c>
      <c r="G17" s="82" t="s">
        <v>249</v>
      </c>
      <c r="H17">
        <v>61</v>
      </c>
      <c r="I17" s="66">
        <v>0.8</v>
      </c>
      <c r="J17" s="66">
        <v>0.1</v>
      </c>
      <c r="L17" s="66">
        <v>0</v>
      </c>
      <c r="M17" s="85">
        <v>-74.773552129999999</v>
      </c>
      <c r="N17" s="81" t="s">
        <v>281</v>
      </c>
      <c r="O17" s="41" t="s">
        <v>398</v>
      </c>
      <c r="P17" s="52" t="s">
        <v>285</v>
      </c>
      <c r="Q17" s="89">
        <v>0.85</v>
      </c>
      <c r="R17" s="55" t="s">
        <v>306</v>
      </c>
    </row>
    <row r="18" spans="1:18">
      <c r="A18">
        <v>15</v>
      </c>
      <c r="B18" t="s">
        <v>193</v>
      </c>
      <c r="C18" t="s">
        <v>198</v>
      </c>
      <c r="E18" s="82" t="s">
        <v>248</v>
      </c>
      <c r="F18" s="82" t="s">
        <v>237</v>
      </c>
      <c r="G18" s="82" t="s">
        <v>248</v>
      </c>
      <c r="H18">
        <v>65</v>
      </c>
      <c r="L18" s="66">
        <v>0</v>
      </c>
      <c r="M18" s="85">
        <v>-74.821689149999997</v>
      </c>
      <c r="N18" s="81" t="s">
        <v>281</v>
      </c>
      <c r="O18" s="41" t="s">
        <v>400</v>
      </c>
      <c r="P18" s="51">
        <v>30</v>
      </c>
      <c r="Q18" s="89">
        <v>0.75</v>
      </c>
      <c r="R18" s="55" t="s">
        <v>271</v>
      </c>
    </row>
    <row r="19" spans="1:18">
      <c r="A19">
        <v>15</v>
      </c>
      <c r="B19" t="s">
        <v>193</v>
      </c>
      <c r="C19" t="s">
        <v>204</v>
      </c>
      <c r="D19">
        <v>15</v>
      </c>
      <c r="E19" s="82" t="s">
        <v>252</v>
      </c>
      <c r="G19" s="82" t="s">
        <v>252</v>
      </c>
      <c r="H19">
        <v>15</v>
      </c>
      <c r="J19" s="66">
        <v>0.3</v>
      </c>
      <c r="L19" s="66">
        <v>0.1</v>
      </c>
      <c r="M19" s="85">
        <v>-74.823169809999996</v>
      </c>
      <c r="N19" s="81" t="s">
        <v>281</v>
      </c>
      <c r="O19" s="41" t="s">
        <v>401</v>
      </c>
      <c r="P19" s="52" t="s">
        <v>285</v>
      </c>
      <c r="Q19" s="89">
        <v>0.75</v>
      </c>
      <c r="R19" s="55" t="s">
        <v>402</v>
      </c>
    </row>
    <row r="20" spans="1:18">
      <c r="A20">
        <v>3</v>
      </c>
      <c r="B20" t="s">
        <v>40</v>
      </c>
      <c r="C20" t="s">
        <v>42</v>
      </c>
      <c r="D20">
        <v>25.25</v>
      </c>
      <c r="E20" s="82" t="s">
        <v>250</v>
      </c>
      <c r="F20" s="82" t="s">
        <v>236</v>
      </c>
      <c r="G20" s="82" t="s">
        <v>250</v>
      </c>
      <c r="H20">
        <v>35.25</v>
      </c>
      <c r="I20" s="66">
        <v>0.3</v>
      </c>
      <c r="J20" s="66">
        <v>0.3</v>
      </c>
      <c r="L20" s="66">
        <v>0</v>
      </c>
      <c r="M20" s="85">
        <v>-72.397162550000004</v>
      </c>
      <c r="N20" s="81" t="s">
        <v>281</v>
      </c>
      <c r="O20" s="41" t="s">
        <v>302</v>
      </c>
      <c r="P20" s="52" t="s">
        <v>279</v>
      </c>
      <c r="Q20" s="89">
        <v>0.75</v>
      </c>
      <c r="R20" s="55" t="s">
        <v>271</v>
      </c>
    </row>
    <row r="21" spans="1:18">
      <c r="A21">
        <v>3</v>
      </c>
      <c r="B21" t="s">
        <v>40</v>
      </c>
      <c r="C21" t="s">
        <v>47</v>
      </c>
      <c r="D21">
        <v>15.5</v>
      </c>
      <c r="E21" s="82" t="s">
        <v>252</v>
      </c>
      <c r="F21" s="82" t="s">
        <v>236</v>
      </c>
      <c r="G21" s="82" t="s">
        <v>252</v>
      </c>
      <c r="H21">
        <v>25.5</v>
      </c>
      <c r="I21" s="66">
        <v>0.3</v>
      </c>
      <c r="J21" s="66">
        <v>0.3</v>
      </c>
      <c r="L21" s="66">
        <v>0</v>
      </c>
      <c r="M21" s="85">
        <v>-72.396056810000005</v>
      </c>
      <c r="N21" s="81" t="s">
        <v>281</v>
      </c>
      <c r="O21" s="41" t="s">
        <v>302</v>
      </c>
      <c r="P21" s="52" t="s">
        <v>279</v>
      </c>
      <c r="Q21" s="89">
        <v>0.75</v>
      </c>
      <c r="R21" s="55" t="s">
        <v>271</v>
      </c>
    </row>
    <row r="22" spans="1:18">
      <c r="A22">
        <v>3</v>
      </c>
      <c r="B22" t="s">
        <v>40</v>
      </c>
      <c r="C22" t="s">
        <v>41</v>
      </c>
      <c r="D22">
        <v>35.25</v>
      </c>
      <c r="E22" s="82" t="s">
        <v>250</v>
      </c>
      <c r="G22" s="82" t="s">
        <v>250</v>
      </c>
      <c r="H22">
        <v>35.25</v>
      </c>
      <c r="I22" s="66">
        <v>0.5</v>
      </c>
      <c r="J22" s="66">
        <v>0.4</v>
      </c>
      <c r="L22" s="66">
        <v>0</v>
      </c>
      <c r="M22" s="85">
        <v>-72.397232290000005</v>
      </c>
      <c r="N22" s="81" t="s">
        <v>281</v>
      </c>
      <c r="O22" s="41" t="s">
        <v>301</v>
      </c>
      <c r="P22" s="52" t="s">
        <v>279</v>
      </c>
      <c r="Q22" s="89">
        <v>0.85</v>
      </c>
      <c r="R22" s="55" t="s">
        <v>271</v>
      </c>
    </row>
    <row r="23" spans="1:18">
      <c r="A23">
        <v>3</v>
      </c>
      <c r="B23" t="s">
        <v>40</v>
      </c>
      <c r="C23" t="s">
        <v>45</v>
      </c>
      <c r="D23">
        <v>42</v>
      </c>
      <c r="E23" s="82" t="s">
        <v>250</v>
      </c>
      <c r="G23" s="82" t="s">
        <v>250</v>
      </c>
      <c r="H23">
        <v>42</v>
      </c>
      <c r="I23" s="66">
        <v>0.5</v>
      </c>
      <c r="J23" s="66">
        <v>0.4</v>
      </c>
      <c r="L23" s="66">
        <v>0</v>
      </c>
      <c r="M23" s="85">
        <v>-72.397827070000005</v>
      </c>
      <c r="N23" s="81" t="s">
        <v>281</v>
      </c>
      <c r="O23" s="41" t="s">
        <v>301</v>
      </c>
      <c r="P23" s="52" t="s">
        <v>279</v>
      </c>
      <c r="Q23" s="89">
        <v>0.85</v>
      </c>
      <c r="R23" s="55" t="s">
        <v>271</v>
      </c>
    </row>
    <row r="24" spans="1:18">
      <c r="A24">
        <v>3</v>
      </c>
      <c r="B24" t="s">
        <v>40</v>
      </c>
      <c r="C24" t="s">
        <v>44</v>
      </c>
      <c r="D24">
        <v>40.5</v>
      </c>
      <c r="E24" s="82" t="s">
        <v>250</v>
      </c>
      <c r="F24" s="82" t="s">
        <v>236</v>
      </c>
      <c r="G24" s="82" t="s">
        <v>250</v>
      </c>
      <c r="H24">
        <v>50.5</v>
      </c>
      <c r="J24" s="66">
        <v>0.4</v>
      </c>
      <c r="L24" s="66">
        <v>0</v>
      </c>
      <c r="M24" s="85">
        <v>-72.397365390000004</v>
      </c>
      <c r="N24" s="81" t="s">
        <v>281</v>
      </c>
      <c r="O24" s="41" t="s">
        <v>303</v>
      </c>
      <c r="P24" s="52" t="s">
        <v>279</v>
      </c>
      <c r="Q24" s="89">
        <v>0.75</v>
      </c>
      <c r="R24" s="55" t="s">
        <v>289</v>
      </c>
    </row>
    <row r="25" spans="1:18">
      <c r="A25">
        <v>3</v>
      </c>
      <c r="B25" t="s">
        <v>40</v>
      </c>
      <c r="C25" t="s">
        <v>48</v>
      </c>
      <c r="D25">
        <v>46</v>
      </c>
      <c r="E25" s="82" t="s">
        <v>250</v>
      </c>
      <c r="G25" s="82" t="s">
        <v>250</v>
      </c>
      <c r="H25">
        <v>46</v>
      </c>
      <c r="I25" s="83"/>
      <c r="J25" s="66">
        <v>0.9</v>
      </c>
      <c r="L25" s="66">
        <v>0</v>
      </c>
      <c r="M25" s="85">
        <v>-72.396659470000003</v>
      </c>
      <c r="N25" s="81" t="s">
        <v>281</v>
      </c>
      <c r="O25" s="41" t="s">
        <v>304</v>
      </c>
      <c r="P25" s="52" t="s">
        <v>285</v>
      </c>
      <c r="Q25" s="89">
        <v>0.65</v>
      </c>
      <c r="R25" s="55" t="s">
        <v>289</v>
      </c>
    </row>
    <row r="26" spans="1:18">
      <c r="A26">
        <v>12</v>
      </c>
      <c r="B26" t="s">
        <v>152</v>
      </c>
      <c r="C26" t="s">
        <v>157</v>
      </c>
      <c r="D26">
        <v>35</v>
      </c>
      <c r="E26" s="82" t="s">
        <v>250</v>
      </c>
      <c r="G26" s="82" t="s">
        <v>250</v>
      </c>
      <c r="H26">
        <v>35</v>
      </c>
      <c r="I26" s="66">
        <v>0.4</v>
      </c>
      <c r="J26" s="66">
        <v>0.4</v>
      </c>
      <c r="L26" s="66">
        <v>0</v>
      </c>
      <c r="M26" s="85">
        <v>-74.320722610000004</v>
      </c>
      <c r="N26" s="81" t="s">
        <v>300</v>
      </c>
      <c r="O26" s="41" t="s">
        <v>357</v>
      </c>
      <c r="P26" s="52" t="s">
        <v>279</v>
      </c>
      <c r="Q26" s="89">
        <v>0.95</v>
      </c>
      <c r="R26" s="55" t="s">
        <v>283</v>
      </c>
    </row>
    <row r="27" spans="1:18">
      <c r="A27">
        <v>12</v>
      </c>
      <c r="B27" t="s">
        <v>152</v>
      </c>
      <c r="C27" t="s">
        <v>163</v>
      </c>
      <c r="D27">
        <v>18.5</v>
      </c>
      <c r="E27" s="82" t="s">
        <v>252</v>
      </c>
      <c r="F27" s="82" t="s">
        <v>233</v>
      </c>
      <c r="G27" s="82" t="s">
        <v>250</v>
      </c>
      <c r="H27">
        <v>53.5</v>
      </c>
      <c r="I27" s="66">
        <v>0.3</v>
      </c>
      <c r="J27" s="66">
        <v>0.3</v>
      </c>
      <c r="K27" s="66">
        <v>0.2</v>
      </c>
      <c r="L27" s="66">
        <v>0.2</v>
      </c>
      <c r="M27" s="85">
        <v>-74.320079500000006</v>
      </c>
      <c r="N27" s="81" t="s">
        <v>300</v>
      </c>
      <c r="O27" s="41" t="s">
        <v>358</v>
      </c>
      <c r="P27" s="52" t="s">
        <v>279</v>
      </c>
      <c r="Q27" s="89">
        <v>0.85</v>
      </c>
      <c r="R27" s="55" t="s">
        <v>306</v>
      </c>
    </row>
    <row r="28" spans="1:18">
      <c r="A28">
        <v>12</v>
      </c>
      <c r="B28" t="s">
        <v>152</v>
      </c>
      <c r="C28" t="s">
        <v>153</v>
      </c>
      <c r="D28">
        <v>36</v>
      </c>
      <c r="E28" s="82" t="s">
        <v>250</v>
      </c>
      <c r="F28" s="82" t="s">
        <v>237</v>
      </c>
      <c r="G28" s="82" t="s">
        <v>249</v>
      </c>
      <c r="H28">
        <v>101</v>
      </c>
      <c r="I28" s="66">
        <v>0.7</v>
      </c>
      <c r="K28" s="66">
        <v>0.1</v>
      </c>
      <c r="L28" s="66">
        <v>0.2</v>
      </c>
      <c r="M28" s="85">
        <v>-74.319280019999994</v>
      </c>
      <c r="N28" s="81" t="s">
        <v>300</v>
      </c>
      <c r="O28" s="41" t="s">
        <v>356</v>
      </c>
      <c r="P28" s="52" t="s">
        <v>279</v>
      </c>
      <c r="Q28" s="89">
        <v>0.95</v>
      </c>
      <c r="R28" s="55" t="s">
        <v>283</v>
      </c>
    </row>
    <row r="29" spans="1:18">
      <c r="A29">
        <v>12</v>
      </c>
      <c r="B29" t="s">
        <v>152</v>
      </c>
      <c r="C29" t="s">
        <v>161</v>
      </c>
      <c r="D29">
        <v>41</v>
      </c>
      <c r="E29" s="82" t="s">
        <v>250</v>
      </c>
      <c r="F29" s="82" t="s">
        <v>162</v>
      </c>
      <c r="G29" s="82" t="s">
        <v>250</v>
      </c>
      <c r="H29">
        <v>41</v>
      </c>
      <c r="I29" s="66">
        <v>0.7</v>
      </c>
      <c r="K29" s="66">
        <v>0.1</v>
      </c>
      <c r="L29" s="66">
        <v>0.2</v>
      </c>
      <c r="M29" s="85">
        <v>-74.321016380000003</v>
      </c>
      <c r="N29" s="81" t="s">
        <v>300</v>
      </c>
      <c r="O29" s="41" t="s">
        <v>356</v>
      </c>
      <c r="P29" s="52" t="s">
        <v>279</v>
      </c>
      <c r="Q29" s="89">
        <v>0.95</v>
      </c>
      <c r="R29" s="55" t="s">
        <v>283</v>
      </c>
    </row>
    <row r="30" spans="1:18">
      <c r="A30">
        <v>12</v>
      </c>
      <c r="B30" t="s">
        <v>152</v>
      </c>
      <c r="C30" t="s">
        <v>158</v>
      </c>
      <c r="D30">
        <v>7</v>
      </c>
      <c r="E30" s="82" t="s">
        <v>252</v>
      </c>
      <c r="F30" s="82" t="s">
        <v>238</v>
      </c>
      <c r="G30" s="82" t="s">
        <v>249</v>
      </c>
      <c r="H30">
        <v>107</v>
      </c>
      <c r="K30" s="66">
        <v>0.4</v>
      </c>
      <c r="L30" s="66">
        <v>0.9</v>
      </c>
      <c r="M30" s="85">
        <v>-74.316438180000006</v>
      </c>
      <c r="N30" s="81" t="s">
        <v>300</v>
      </c>
      <c r="O30" s="41" t="s">
        <v>359</v>
      </c>
      <c r="P30" s="52" t="s">
        <v>285</v>
      </c>
      <c r="Q30" s="89">
        <v>0.75</v>
      </c>
      <c r="R30" s="55" t="s">
        <v>360</v>
      </c>
    </row>
    <row r="31" spans="1:18">
      <c r="A31">
        <v>12</v>
      </c>
      <c r="B31" t="s">
        <v>152</v>
      </c>
      <c r="C31" t="s">
        <v>166</v>
      </c>
      <c r="D31">
        <v>8.5</v>
      </c>
      <c r="E31" s="82" t="s">
        <v>252</v>
      </c>
      <c r="G31" s="82" t="s">
        <v>252</v>
      </c>
      <c r="H31">
        <v>8.5</v>
      </c>
      <c r="I31" s="66">
        <v>0.1</v>
      </c>
      <c r="K31" s="66">
        <v>0.5</v>
      </c>
      <c r="L31" s="66">
        <v>0.8</v>
      </c>
      <c r="M31" s="85">
        <v>-74.317194490000006</v>
      </c>
      <c r="N31" s="81" t="s">
        <v>300</v>
      </c>
      <c r="O31" s="41" t="s">
        <v>362</v>
      </c>
      <c r="P31" s="52" t="s">
        <v>279</v>
      </c>
      <c r="Q31" s="89">
        <v>0.75</v>
      </c>
      <c r="R31" s="55" t="s">
        <v>360</v>
      </c>
    </row>
    <row r="32" spans="1:18">
      <c r="A32">
        <v>7</v>
      </c>
      <c r="B32" t="s">
        <v>89</v>
      </c>
      <c r="C32" t="s">
        <v>91</v>
      </c>
      <c r="D32">
        <v>33</v>
      </c>
      <c r="E32" s="82" t="s">
        <v>250</v>
      </c>
      <c r="G32" s="82" t="s">
        <v>250</v>
      </c>
      <c r="H32">
        <v>33</v>
      </c>
      <c r="I32" s="66">
        <v>0.4</v>
      </c>
      <c r="J32" s="66">
        <v>0.4</v>
      </c>
      <c r="L32" s="66">
        <v>0</v>
      </c>
      <c r="M32" s="85">
        <v>-73.32406014</v>
      </c>
      <c r="N32" s="81" t="s">
        <v>300</v>
      </c>
      <c r="O32" s="41" t="s">
        <v>319</v>
      </c>
      <c r="P32" s="52" t="s">
        <v>279</v>
      </c>
      <c r="Q32" s="89">
        <v>0.85</v>
      </c>
      <c r="R32" s="55" t="s">
        <v>283</v>
      </c>
    </row>
    <row r="33" spans="1:18">
      <c r="A33">
        <v>7</v>
      </c>
      <c r="B33" t="s">
        <v>89</v>
      </c>
      <c r="C33" t="s">
        <v>95</v>
      </c>
      <c r="D33">
        <v>6.25</v>
      </c>
      <c r="E33" s="82" t="s">
        <v>252</v>
      </c>
      <c r="G33" s="82" t="s">
        <v>252</v>
      </c>
      <c r="H33">
        <v>6.25</v>
      </c>
      <c r="I33" s="66">
        <v>0.4</v>
      </c>
      <c r="J33" s="66">
        <v>0.4</v>
      </c>
      <c r="L33" s="66">
        <v>0</v>
      </c>
      <c r="M33" s="85">
        <v>-73.322601770000006</v>
      </c>
      <c r="N33" s="81" t="s">
        <v>300</v>
      </c>
      <c r="O33" s="41" t="s">
        <v>319</v>
      </c>
      <c r="P33" s="52" t="s">
        <v>279</v>
      </c>
      <c r="Q33" s="89">
        <v>0.85</v>
      </c>
      <c r="R33" s="55" t="s">
        <v>283</v>
      </c>
    </row>
    <row r="34" spans="1:18">
      <c r="A34">
        <v>7</v>
      </c>
      <c r="B34" t="s">
        <v>89</v>
      </c>
      <c r="C34" t="s">
        <v>90</v>
      </c>
      <c r="D34">
        <v>21</v>
      </c>
      <c r="E34" s="82" t="s">
        <v>250</v>
      </c>
      <c r="G34" s="82" t="s">
        <v>250</v>
      </c>
      <c r="H34">
        <v>21</v>
      </c>
      <c r="I34" s="66">
        <v>0.6</v>
      </c>
      <c r="J34" s="66">
        <v>0.1</v>
      </c>
      <c r="L34" s="66">
        <v>0</v>
      </c>
      <c r="M34" s="85">
        <v>-73.307606419999999</v>
      </c>
      <c r="N34" s="81" t="s">
        <v>300</v>
      </c>
      <c r="O34" s="41" t="s">
        <v>318</v>
      </c>
      <c r="P34" s="52" t="s">
        <v>279</v>
      </c>
      <c r="Q34" s="89">
        <v>0.95</v>
      </c>
      <c r="R34" s="55" t="s">
        <v>306</v>
      </c>
    </row>
    <row r="35" spans="1:18">
      <c r="A35">
        <v>7</v>
      </c>
      <c r="B35" t="s">
        <v>89</v>
      </c>
      <c r="C35" t="s">
        <v>94</v>
      </c>
      <c r="D35">
        <v>42.75</v>
      </c>
      <c r="E35" s="82" t="s">
        <v>250</v>
      </c>
      <c r="G35" s="82" t="s">
        <v>250</v>
      </c>
      <c r="H35">
        <v>42.75</v>
      </c>
      <c r="I35" s="66">
        <v>0.6</v>
      </c>
      <c r="J35" s="66">
        <v>0.1</v>
      </c>
      <c r="L35" s="66">
        <v>0</v>
      </c>
      <c r="M35" s="85">
        <v>-73.309442509999997</v>
      </c>
      <c r="N35" s="81" t="s">
        <v>300</v>
      </c>
      <c r="O35" s="41" t="s">
        <v>318</v>
      </c>
      <c r="P35" s="52" t="s">
        <v>279</v>
      </c>
      <c r="Q35" s="89">
        <v>0.95</v>
      </c>
      <c r="R35" s="55" t="s">
        <v>306</v>
      </c>
    </row>
    <row r="36" spans="1:18">
      <c r="A36">
        <v>7</v>
      </c>
      <c r="B36" t="s">
        <v>89</v>
      </c>
      <c r="C36" t="s">
        <v>93</v>
      </c>
      <c r="D36">
        <v>18.5</v>
      </c>
      <c r="E36" s="82" t="s">
        <v>252</v>
      </c>
      <c r="G36" s="82" t="s">
        <v>252</v>
      </c>
      <c r="H36">
        <v>18.5</v>
      </c>
      <c r="J36" s="66">
        <v>0.6</v>
      </c>
      <c r="L36" s="66">
        <v>0</v>
      </c>
      <c r="M36" s="85">
        <v>-73.322104229999994</v>
      </c>
      <c r="N36" s="81" t="s">
        <v>300</v>
      </c>
      <c r="O36" s="41" t="s">
        <v>320</v>
      </c>
      <c r="P36" s="52" t="s">
        <v>285</v>
      </c>
      <c r="Q36" s="89">
        <v>0.85</v>
      </c>
      <c r="R36" s="55" t="s">
        <v>321</v>
      </c>
    </row>
    <row r="37" spans="1:18">
      <c r="A37">
        <v>7</v>
      </c>
      <c r="B37" t="s">
        <v>89</v>
      </c>
      <c r="C37" t="s">
        <v>96</v>
      </c>
      <c r="D37">
        <v>9</v>
      </c>
      <c r="E37" s="82" t="s">
        <v>252</v>
      </c>
      <c r="G37" s="82" t="s">
        <v>252</v>
      </c>
      <c r="H37">
        <v>9</v>
      </c>
      <c r="J37" s="66">
        <v>0.6</v>
      </c>
      <c r="L37" s="66">
        <v>0</v>
      </c>
      <c r="M37" s="85">
        <v>-73.321501420000004</v>
      </c>
      <c r="N37" s="81" t="s">
        <v>300</v>
      </c>
      <c r="O37" s="41" t="s">
        <v>320</v>
      </c>
      <c r="P37" s="52" t="s">
        <v>285</v>
      </c>
      <c r="Q37" s="89">
        <v>0.85</v>
      </c>
      <c r="R37" s="55" t="s">
        <v>321</v>
      </c>
    </row>
    <row r="38" spans="1:18">
      <c r="A38">
        <v>8</v>
      </c>
      <c r="B38" t="s">
        <v>97</v>
      </c>
      <c r="C38" t="s">
        <v>100</v>
      </c>
      <c r="D38">
        <v>27.5</v>
      </c>
      <c r="E38" s="82" t="s">
        <v>250</v>
      </c>
      <c r="F38" s="82" t="s">
        <v>236</v>
      </c>
      <c r="G38" s="82" t="s">
        <v>250</v>
      </c>
      <c r="H38">
        <v>37.5</v>
      </c>
      <c r="I38" s="66">
        <v>0.3</v>
      </c>
      <c r="J38" s="66">
        <v>0.4</v>
      </c>
      <c r="L38" s="66">
        <v>0</v>
      </c>
      <c r="M38" s="85">
        <v>-73.30999439</v>
      </c>
      <c r="N38" s="81" t="s">
        <v>300</v>
      </c>
      <c r="O38" s="41" t="s">
        <v>325</v>
      </c>
      <c r="P38" s="52" t="s">
        <v>285</v>
      </c>
      <c r="Q38" s="89">
        <v>0.95</v>
      </c>
      <c r="R38" s="55" t="s">
        <v>283</v>
      </c>
    </row>
    <row r="39" spans="1:18">
      <c r="A39">
        <v>8</v>
      </c>
      <c r="B39" t="s">
        <v>97</v>
      </c>
      <c r="C39" t="s">
        <v>105</v>
      </c>
      <c r="D39">
        <v>13</v>
      </c>
      <c r="E39" s="82" t="s">
        <v>252</v>
      </c>
      <c r="G39" s="82" t="s">
        <v>252</v>
      </c>
      <c r="H39">
        <v>13</v>
      </c>
      <c r="I39" s="66">
        <v>0.3</v>
      </c>
      <c r="J39" s="66">
        <v>0.4</v>
      </c>
      <c r="L39" s="66">
        <v>0</v>
      </c>
      <c r="M39" s="85">
        <v>-73.309730020000003</v>
      </c>
      <c r="N39" s="81" t="s">
        <v>300</v>
      </c>
      <c r="O39" s="41" t="s">
        <v>325</v>
      </c>
      <c r="P39" s="52" t="s">
        <v>285</v>
      </c>
      <c r="Q39" s="89">
        <v>0.95</v>
      </c>
      <c r="R39" s="55" t="s">
        <v>283</v>
      </c>
    </row>
    <row r="40" spans="1:18">
      <c r="A40">
        <v>8</v>
      </c>
      <c r="B40" t="s">
        <v>97</v>
      </c>
      <c r="C40" t="s">
        <v>98</v>
      </c>
      <c r="E40" s="82" t="s">
        <v>248</v>
      </c>
      <c r="F40" s="82" t="s">
        <v>238</v>
      </c>
      <c r="G40" s="82" t="s">
        <v>248</v>
      </c>
      <c r="H40">
        <v>100</v>
      </c>
      <c r="I40" s="66">
        <v>0.8</v>
      </c>
      <c r="J40" s="66">
        <v>0.1</v>
      </c>
      <c r="L40" s="66">
        <v>0</v>
      </c>
      <c r="M40" s="85">
        <v>-73.307172370000004</v>
      </c>
      <c r="N40" s="81" t="s">
        <v>300</v>
      </c>
      <c r="O40" s="41" t="s">
        <v>323</v>
      </c>
      <c r="P40" s="52" t="s">
        <v>285</v>
      </c>
      <c r="Q40" s="89">
        <v>0.95</v>
      </c>
      <c r="R40" s="55" t="s">
        <v>283</v>
      </c>
    </row>
    <row r="41" spans="1:18">
      <c r="A41">
        <v>8</v>
      </c>
      <c r="B41" t="s">
        <v>97</v>
      </c>
      <c r="C41" t="s">
        <v>104</v>
      </c>
      <c r="E41" s="82" t="s">
        <v>248</v>
      </c>
      <c r="F41" s="82" t="s">
        <v>238</v>
      </c>
      <c r="G41" s="82" t="s">
        <v>248</v>
      </c>
      <c r="H41">
        <v>100</v>
      </c>
      <c r="I41" s="66">
        <v>0.7</v>
      </c>
      <c r="J41" s="66">
        <v>0.1</v>
      </c>
      <c r="L41" s="66">
        <v>0</v>
      </c>
      <c r="M41" s="85">
        <v>-73.316760759999994</v>
      </c>
      <c r="N41" s="81" t="s">
        <v>300</v>
      </c>
      <c r="O41" s="41" t="s">
        <v>324</v>
      </c>
      <c r="P41" s="52" t="s">
        <v>285</v>
      </c>
      <c r="Q41" s="89">
        <v>0.95</v>
      </c>
      <c r="R41" s="55" t="s">
        <v>283</v>
      </c>
    </row>
    <row r="42" spans="1:18">
      <c r="A42">
        <v>8</v>
      </c>
      <c r="B42" t="s">
        <v>97</v>
      </c>
      <c r="C42" t="s">
        <v>103</v>
      </c>
      <c r="D42">
        <v>28</v>
      </c>
      <c r="E42" s="82" t="s">
        <v>250</v>
      </c>
      <c r="G42" s="82" t="s">
        <v>250</v>
      </c>
      <c r="H42">
        <v>28</v>
      </c>
      <c r="J42" s="66">
        <v>0.4</v>
      </c>
      <c r="K42" s="66">
        <v>0.2</v>
      </c>
      <c r="L42" s="66">
        <v>0.30000000000000004</v>
      </c>
      <c r="M42" s="85">
        <v>-73.320066920000002</v>
      </c>
      <c r="N42" s="81" t="s">
        <v>300</v>
      </c>
      <c r="O42" s="41" t="s">
        <v>326</v>
      </c>
      <c r="P42" s="52" t="s">
        <v>285</v>
      </c>
      <c r="Q42" s="89">
        <v>0.85</v>
      </c>
      <c r="R42" s="55" t="s">
        <v>321</v>
      </c>
    </row>
    <row r="43" spans="1:18">
      <c r="A43">
        <v>8</v>
      </c>
      <c r="B43" t="s">
        <v>97</v>
      </c>
      <c r="C43" t="s">
        <v>106</v>
      </c>
      <c r="D43">
        <v>48</v>
      </c>
      <c r="E43" s="82" t="s">
        <v>250</v>
      </c>
      <c r="G43" s="82" t="s">
        <v>250</v>
      </c>
      <c r="H43">
        <v>48</v>
      </c>
      <c r="J43" s="66">
        <v>0.3</v>
      </c>
      <c r="L43" s="66">
        <v>0</v>
      </c>
      <c r="M43" s="85">
        <v>-73.319351190000006</v>
      </c>
      <c r="N43" s="81" t="s">
        <v>300</v>
      </c>
      <c r="O43" s="41" t="s">
        <v>327</v>
      </c>
      <c r="P43" s="52" t="s">
        <v>279</v>
      </c>
      <c r="Q43" s="89">
        <v>0.75</v>
      </c>
      <c r="R43" s="55" t="s">
        <v>328</v>
      </c>
    </row>
    <row r="44" spans="1:18">
      <c r="A44">
        <v>5</v>
      </c>
      <c r="B44" t="s">
        <v>65</v>
      </c>
      <c r="C44" t="s">
        <v>67</v>
      </c>
      <c r="D44">
        <v>6.5</v>
      </c>
      <c r="E44" s="82" t="s">
        <v>252</v>
      </c>
      <c r="G44" s="82" t="s">
        <v>252</v>
      </c>
      <c r="H44">
        <v>6.5</v>
      </c>
      <c r="I44" s="66">
        <v>0.4</v>
      </c>
      <c r="J44" s="66">
        <v>0.4</v>
      </c>
      <c r="L44" s="66">
        <v>0</v>
      </c>
      <c r="M44" s="85">
        <v>-73.168918160000004</v>
      </c>
      <c r="N44" s="81" t="s">
        <v>300</v>
      </c>
      <c r="O44" s="41" t="s">
        <v>315</v>
      </c>
      <c r="P44" s="52" t="s">
        <v>285</v>
      </c>
      <c r="Q44" s="89">
        <v>0.85</v>
      </c>
      <c r="R44" s="55" t="s">
        <v>271</v>
      </c>
    </row>
    <row r="45" spans="1:18">
      <c r="A45">
        <v>5</v>
      </c>
      <c r="B45" t="s">
        <v>65</v>
      </c>
      <c r="C45" t="s">
        <v>73</v>
      </c>
      <c r="D45">
        <v>6.5</v>
      </c>
      <c r="E45" s="82" t="s">
        <v>252</v>
      </c>
      <c r="F45" s="82" t="s">
        <v>236</v>
      </c>
      <c r="G45" s="82" t="s">
        <v>252</v>
      </c>
      <c r="H45">
        <v>16.5</v>
      </c>
      <c r="I45" s="66">
        <v>0.4</v>
      </c>
      <c r="J45" s="66">
        <v>0.4</v>
      </c>
      <c r="L45" s="66">
        <v>0</v>
      </c>
      <c r="M45" s="85">
        <v>-73.170181170000006</v>
      </c>
      <c r="N45" s="81" t="s">
        <v>300</v>
      </c>
      <c r="O45" s="41" t="s">
        <v>315</v>
      </c>
      <c r="P45" s="52" t="s">
        <v>285</v>
      </c>
      <c r="Q45" s="89">
        <v>0.85</v>
      </c>
      <c r="R45" s="55" t="s">
        <v>271</v>
      </c>
    </row>
    <row r="46" spans="1:18">
      <c r="A46">
        <v>5</v>
      </c>
      <c r="B46" t="s">
        <v>65</v>
      </c>
      <c r="C46" t="s">
        <v>66</v>
      </c>
      <c r="D46">
        <v>26.75</v>
      </c>
      <c r="E46" s="82" t="s">
        <v>250</v>
      </c>
      <c r="G46" s="82" t="s">
        <v>250</v>
      </c>
      <c r="H46">
        <v>26.75</v>
      </c>
      <c r="I46" s="66">
        <v>0.6</v>
      </c>
      <c r="J46" s="66">
        <v>0.4</v>
      </c>
      <c r="L46" s="66">
        <v>0</v>
      </c>
      <c r="M46" s="85">
        <v>-73.173448570000005</v>
      </c>
      <c r="N46" s="81" t="s">
        <v>300</v>
      </c>
      <c r="O46" s="41" t="s">
        <v>314</v>
      </c>
      <c r="P46" s="51">
        <v>90</v>
      </c>
      <c r="Q46" s="89">
        <v>0.85</v>
      </c>
      <c r="R46" s="55" t="s">
        <v>306</v>
      </c>
    </row>
    <row r="47" spans="1:18">
      <c r="A47">
        <v>5</v>
      </c>
      <c r="B47" t="s">
        <v>65</v>
      </c>
      <c r="C47" t="s">
        <v>69</v>
      </c>
      <c r="D47">
        <v>31</v>
      </c>
      <c r="E47" s="82" t="s">
        <v>250</v>
      </c>
      <c r="F47" s="82" t="s">
        <v>237</v>
      </c>
      <c r="G47" s="82" t="s">
        <v>249</v>
      </c>
      <c r="H47">
        <v>96</v>
      </c>
      <c r="I47" s="66">
        <v>0.6</v>
      </c>
      <c r="J47" s="66">
        <v>0.4</v>
      </c>
      <c r="L47" s="66">
        <v>0</v>
      </c>
      <c r="M47" s="85">
        <v>-73.173998990000001</v>
      </c>
      <c r="N47" s="81" t="s">
        <v>300</v>
      </c>
      <c r="O47" s="41" t="s">
        <v>314</v>
      </c>
      <c r="P47" s="51">
        <v>90</v>
      </c>
      <c r="Q47" s="89">
        <v>0.85</v>
      </c>
      <c r="R47" s="55" t="s">
        <v>306</v>
      </c>
    </row>
    <row r="48" spans="1:18">
      <c r="A48">
        <v>5</v>
      </c>
      <c r="B48" t="s">
        <v>65</v>
      </c>
      <c r="C48" t="s">
        <v>68</v>
      </c>
      <c r="D48">
        <v>12.25</v>
      </c>
      <c r="E48" s="82" t="s">
        <v>252</v>
      </c>
      <c r="G48" s="82" t="s">
        <v>252</v>
      </c>
      <c r="H48">
        <v>12.25</v>
      </c>
      <c r="I48" s="83"/>
      <c r="J48" s="66">
        <v>0.5</v>
      </c>
      <c r="L48" s="66">
        <v>0</v>
      </c>
      <c r="M48" s="85">
        <v>-73.163777370000005</v>
      </c>
      <c r="N48" s="81" t="s">
        <v>300</v>
      </c>
      <c r="O48" s="41" t="s">
        <v>316</v>
      </c>
      <c r="P48" s="51">
        <v>30</v>
      </c>
      <c r="Q48" s="89">
        <v>0.35</v>
      </c>
      <c r="R48" s="55" t="s">
        <v>289</v>
      </c>
    </row>
    <row r="49" spans="1:18">
      <c r="A49">
        <v>5</v>
      </c>
      <c r="B49" t="s">
        <v>65</v>
      </c>
      <c r="C49" t="s">
        <v>75</v>
      </c>
      <c r="D49">
        <v>0</v>
      </c>
      <c r="E49" s="82" t="s">
        <v>252</v>
      </c>
      <c r="F49" s="82" t="s">
        <v>233</v>
      </c>
      <c r="G49" s="82" t="s">
        <v>250</v>
      </c>
      <c r="H49">
        <v>35</v>
      </c>
      <c r="J49" s="66">
        <v>0.5</v>
      </c>
      <c r="L49" s="66">
        <v>0</v>
      </c>
      <c r="M49" s="85">
        <v>-73.163517150000004</v>
      </c>
      <c r="N49" s="81" t="s">
        <v>300</v>
      </c>
      <c r="O49" s="41" t="s">
        <v>317</v>
      </c>
      <c r="P49" s="52" t="s">
        <v>285</v>
      </c>
      <c r="Q49" s="89">
        <v>0.85</v>
      </c>
      <c r="R49" s="55" t="s">
        <v>289</v>
      </c>
    </row>
    <row r="50" spans="1:18">
      <c r="A50">
        <v>6</v>
      </c>
      <c r="B50" t="s">
        <v>78</v>
      </c>
      <c r="C50" t="s">
        <v>81</v>
      </c>
      <c r="D50">
        <v>9</v>
      </c>
      <c r="E50" s="82" t="s">
        <v>252</v>
      </c>
      <c r="G50" s="82" t="s">
        <v>252</v>
      </c>
      <c r="H50">
        <v>9</v>
      </c>
      <c r="I50" s="66">
        <v>0.4</v>
      </c>
      <c r="J50" s="66">
        <v>0.2</v>
      </c>
      <c r="K50" s="66">
        <v>0.2</v>
      </c>
      <c r="L50" s="66">
        <v>0.2</v>
      </c>
      <c r="M50" s="85">
        <v>-73.141595330000001</v>
      </c>
      <c r="N50" s="81" t="s">
        <v>300</v>
      </c>
      <c r="O50" s="41" t="s">
        <v>309</v>
      </c>
      <c r="P50" s="51">
        <v>90</v>
      </c>
      <c r="Q50" s="88">
        <v>0.85</v>
      </c>
      <c r="R50" s="55" t="s">
        <v>306</v>
      </c>
    </row>
    <row r="51" spans="1:18">
      <c r="A51">
        <v>6</v>
      </c>
      <c r="B51" t="s">
        <v>78</v>
      </c>
      <c r="C51" t="s">
        <v>85</v>
      </c>
      <c r="D51">
        <v>27.25</v>
      </c>
      <c r="E51" s="82" t="s">
        <v>250</v>
      </c>
      <c r="G51" s="82" t="s">
        <v>250</v>
      </c>
      <c r="H51">
        <v>27.25</v>
      </c>
      <c r="I51" s="66">
        <v>0.4</v>
      </c>
      <c r="J51" s="66">
        <v>0.4</v>
      </c>
      <c r="K51" s="66">
        <v>0.2</v>
      </c>
      <c r="L51" s="66">
        <v>0.2</v>
      </c>
      <c r="M51" s="85">
        <v>-73.155331759999996</v>
      </c>
      <c r="N51" s="81" t="s">
        <v>300</v>
      </c>
      <c r="O51" s="41" t="s">
        <v>311</v>
      </c>
      <c r="P51" s="52" t="s">
        <v>279</v>
      </c>
      <c r="Q51" s="89">
        <v>0.95</v>
      </c>
      <c r="R51" s="55" t="s">
        <v>283</v>
      </c>
    </row>
    <row r="52" spans="1:18">
      <c r="A52">
        <v>6</v>
      </c>
      <c r="B52" t="s">
        <v>78</v>
      </c>
      <c r="C52" t="s">
        <v>79</v>
      </c>
      <c r="E52" s="82" t="s">
        <v>248</v>
      </c>
      <c r="F52" s="82" t="s">
        <v>238</v>
      </c>
      <c r="G52" s="82" t="s">
        <v>248</v>
      </c>
      <c r="H52">
        <v>100</v>
      </c>
      <c r="I52" s="66">
        <v>0.6</v>
      </c>
      <c r="J52" s="66">
        <v>0.2</v>
      </c>
      <c r="L52" s="66">
        <v>0</v>
      </c>
      <c r="M52" s="85">
        <v>-73.144015859999996</v>
      </c>
      <c r="N52" s="81" t="s">
        <v>300</v>
      </c>
      <c r="O52" s="41" t="s">
        <v>305</v>
      </c>
      <c r="P52" s="51">
        <v>70</v>
      </c>
      <c r="Q52" s="88">
        <v>0.95</v>
      </c>
      <c r="R52" s="55" t="s">
        <v>306</v>
      </c>
    </row>
    <row r="53" spans="1:18">
      <c r="A53">
        <v>6</v>
      </c>
      <c r="B53" t="s">
        <v>78</v>
      </c>
      <c r="C53" t="s">
        <v>83</v>
      </c>
      <c r="E53" s="82" t="s">
        <v>248</v>
      </c>
      <c r="F53" s="82" t="s">
        <v>238</v>
      </c>
      <c r="G53" s="82" t="s">
        <v>248</v>
      </c>
      <c r="H53">
        <v>100</v>
      </c>
      <c r="I53" s="66">
        <v>0.6</v>
      </c>
      <c r="J53" s="66">
        <v>0.2</v>
      </c>
      <c r="L53" s="66">
        <v>0</v>
      </c>
      <c r="M53" s="85">
        <v>-73.144674089999995</v>
      </c>
      <c r="N53" s="81" t="s">
        <v>300</v>
      </c>
      <c r="O53" s="41" t="s">
        <v>305</v>
      </c>
      <c r="P53" s="51">
        <v>70</v>
      </c>
      <c r="Q53" s="88">
        <v>0.95</v>
      </c>
      <c r="R53" s="55" t="s">
        <v>306</v>
      </c>
    </row>
    <row r="54" spans="1:18">
      <c r="A54">
        <v>6</v>
      </c>
      <c r="B54" t="s">
        <v>78</v>
      </c>
      <c r="C54" t="s">
        <v>82</v>
      </c>
      <c r="D54">
        <v>1</v>
      </c>
      <c r="E54" s="82" t="s">
        <v>252</v>
      </c>
      <c r="G54" s="82" t="s">
        <v>252</v>
      </c>
      <c r="H54">
        <v>1</v>
      </c>
      <c r="J54" s="66">
        <v>0.4</v>
      </c>
      <c r="L54" s="66">
        <v>0</v>
      </c>
      <c r="M54" s="85">
        <v>-73.143382270000004</v>
      </c>
      <c r="N54" s="81" t="s">
        <v>300</v>
      </c>
      <c r="O54" s="41" t="s">
        <v>312</v>
      </c>
      <c r="P54" s="51">
        <v>30</v>
      </c>
      <c r="Q54" s="88">
        <v>0.45</v>
      </c>
      <c r="R54" s="55" t="s">
        <v>289</v>
      </c>
    </row>
    <row r="55" spans="1:18">
      <c r="A55">
        <v>6</v>
      </c>
      <c r="B55" t="s">
        <v>78</v>
      </c>
      <c r="C55" t="s">
        <v>86</v>
      </c>
      <c r="D55">
        <v>0</v>
      </c>
      <c r="E55" s="82" t="s">
        <v>252</v>
      </c>
      <c r="G55" s="82" t="s">
        <v>252</v>
      </c>
      <c r="H55">
        <v>0</v>
      </c>
      <c r="J55" s="66">
        <v>0.4</v>
      </c>
      <c r="L55" s="66">
        <v>0</v>
      </c>
      <c r="M55" s="85">
        <v>-73.145364310000005</v>
      </c>
      <c r="N55" s="81" t="s">
        <v>300</v>
      </c>
      <c r="O55" s="41" t="s">
        <v>312</v>
      </c>
      <c r="P55" s="51">
        <v>30</v>
      </c>
      <c r="Q55" s="88">
        <v>0.45</v>
      </c>
      <c r="R55" s="55" t="s">
        <v>289</v>
      </c>
    </row>
    <row r="56" spans="1:18">
      <c r="A56">
        <v>16</v>
      </c>
      <c r="B56" t="s">
        <v>205</v>
      </c>
      <c r="C56" t="s">
        <v>208</v>
      </c>
      <c r="E56" s="82" t="s">
        <v>248</v>
      </c>
      <c r="G56" s="82" t="s">
        <v>249</v>
      </c>
      <c r="H56">
        <v>0</v>
      </c>
      <c r="I56" s="66">
        <v>0.4</v>
      </c>
      <c r="J56" s="66">
        <v>0.3</v>
      </c>
      <c r="L56" s="66">
        <v>0</v>
      </c>
      <c r="M56" s="85">
        <v>-74.967536859999996</v>
      </c>
      <c r="N56" s="81" t="s">
        <v>336</v>
      </c>
      <c r="O56" s="41" t="s">
        <v>399</v>
      </c>
      <c r="P56" s="52" t="s">
        <v>285</v>
      </c>
      <c r="Q56" s="89">
        <v>0.65</v>
      </c>
      <c r="R56" s="55" t="s">
        <v>348</v>
      </c>
    </row>
    <row r="57" spans="1:18">
      <c r="A57">
        <v>16</v>
      </c>
      <c r="B57" t="s">
        <v>205</v>
      </c>
      <c r="C57" t="s">
        <v>213</v>
      </c>
      <c r="E57" s="82" t="s">
        <v>248</v>
      </c>
      <c r="F57" s="82" t="s">
        <v>238</v>
      </c>
      <c r="G57" s="82" t="s">
        <v>248</v>
      </c>
      <c r="H57">
        <v>100</v>
      </c>
      <c r="I57" s="66">
        <v>0.4</v>
      </c>
      <c r="J57" s="66">
        <v>0.3</v>
      </c>
      <c r="L57" s="66">
        <v>0</v>
      </c>
      <c r="M57" s="85">
        <v>-74.968350740000005</v>
      </c>
      <c r="N57" s="81" t="s">
        <v>336</v>
      </c>
      <c r="O57" s="41" t="s">
        <v>399</v>
      </c>
      <c r="P57" s="52" t="s">
        <v>285</v>
      </c>
      <c r="Q57" s="89">
        <v>0.65</v>
      </c>
      <c r="R57" s="55" t="s">
        <v>348</v>
      </c>
    </row>
    <row r="58" spans="1:18">
      <c r="A58">
        <v>16</v>
      </c>
      <c r="B58" t="s">
        <v>205</v>
      </c>
      <c r="C58" t="s">
        <v>206</v>
      </c>
      <c r="D58">
        <v>0</v>
      </c>
      <c r="E58" s="82" t="s">
        <v>252</v>
      </c>
      <c r="G58" s="82" t="s">
        <v>252</v>
      </c>
      <c r="H58">
        <v>0</v>
      </c>
      <c r="I58" s="66">
        <v>0.7</v>
      </c>
      <c r="J58" s="66">
        <v>0.2</v>
      </c>
      <c r="L58" s="66">
        <v>0</v>
      </c>
      <c r="M58" s="85">
        <v>-74.96476706</v>
      </c>
      <c r="N58" s="81" t="s">
        <v>336</v>
      </c>
      <c r="O58" s="41" t="s">
        <v>404</v>
      </c>
      <c r="P58" s="52" t="s">
        <v>285</v>
      </c>
      <c r="Q58" s="89">
        <v>0.75</v>
      </c>
      <c r="R58" s="55" t="s">
        <v>348</v>
      </c>
    </row>
    <row r="59" spans="1:18">
      <c r="A59">
        <v>16</v>
      </c>
      <c r="B59" t="s">
        <v>205</v>
      </c>
      <c r="C59" t="s">
        <v>211</v>
      </c>
      <c r="E59" s="82" t="s">
        <v>248</v>
      </c>
      <c r="F59" s="82" t="s">
        <v>238</v>
      </c>
      <c r="G59" s="82" t="s">
        <v>248</v>
      </c>
      <c r="H59">
        <v>100</v>
      </c>
      <c r="I59" s="66">
        <v>0.7</v>
      </c>
      <c r="J59" s="66">
        <v>0.2</v>
      </c>
      <c r="L59" s="66">
        <v>0</v>
      </c>
      <c r="M59" s="85">
        <v>-74.964108830000001</v>
      </c>
      <c r="N59" s="81" t="s">
        <v>336</v>
      </c>
      <c r="O59" s="41" t="s">
        <v>404</v>
      </c>
      <c r="P59" s="52" t="s">
        <v>285</v>
      </c>
      <c r="Q59" s="89">
        <v>0.75</v>
      </c>
      <c r="R59" s="55" t="s">
        <v>348</v>
      </c>
    </row>
    <row r="60" spans="1:18">
      <c r="A60">
        <v>16</v>
      </c>
      <c r="B60" t="s">
        <v>205</v>
      </c>
      <c r="C60" t="s">
        <v>210</v>
      </c>
      <c r="D60">
        <v>2</v>
      </c>
      <c r="E60" s="82" t="s">
        <v>252</v>
      </c>
      <c r="G60" s="82" t="s">
        <v>252</v>
      </c>
      <c r="H60">
        <v>2</v>
      </c>
      <c r="I60" s="66">
        <v>0.1</v>
      </c>
      <c r="J60" s="66">
        <v>0.2</v>
      </c>
      <c r="L60" s="66">
        <v>0.3</v>
      </c>
      <c r="M60" s="85">
        <v>-74.962641329999997</v>
      </c>
      <c r="N60" s="81" t="s">
        <v>336</v>
      </c>
      <c r="O60" s="41" t="s">
        <v>405</v>
      </c>
      <c r="P60" s="52" t="s">
        <v>285</v>
      </c>
      <c r="Q60" s="89">
        <v>0.85</v>
      </c>
      <c r="R60" s="55" t="s">
        <v>406</v>
      </c>
    </row>
    <row r="61" spans="1:18">
      <c r="A61">
        <v>16</v>
      </c>
      <c r="B61" t="s">
        <v>205</v>
      </c>
      <c r="C61" t="s">
        <v>215</v>
      </c>
      <c r="D61">
        <v>33</v>
      </c>
      <c r="E61" s="82" t="s">
        <v>250</v>
      </c>
      <c r="G61" s="82" t="s">
        <v>250</v>
      </c>
      <c r="H61">
        <v>33</v>
      </c>
      <c r="I61" s="66">
        <v>0.1</v>
      </c>
      <c r="J61" s="66">
        <v>0.2</v>
      </c>
      <c r="L61" s="66">
        <v>0.3</v>
      </c>
      <c r="M61" s="85">
        <v>-74.963228229999999</v>
      </c>
      <c r="N61" s="81" t="s">
        <v>336</v>
      </c>
      <c r="O61" s="41" t="s">
        <v>405</v>
      </c>
      <c r="P61" s="52" t="s">
        <v>285</v>
      </c>
      <c r="Q61" s="89">
        <v>0.85</v>
      </c>
      <c r="R61" s="55" t="s">
        <v>406</v>
      </c>
    </row>
    <row r="62" spans="1:18">
      <c r="A62">
        <v>14</v>
      </c>
      <c r="B62" t="s">
        <v>183</v>
      </c>
      <c r="C62" t="s">
        <v>186</v>
      </c>
      <c r="E62" s="82" t="s">
        <v>248</v>
      </c>
      <c r="F62" s="82" t="s">
        <v>238</v>
      </c>
      <c r="G62" s="82" t="s">
        <v>248</v>
      </c>
      <c r="H62">
        <v>100</v>
      </c>
      <c r="I62" s="66">
        <v>0.3</v>
      </c>
      <c r="J62" s="66">
        <v>0.1</v>
      </c>
      <c r="L62" s="66">
        <v>0</v>
      </c>
      <c r="M62" s="85">
        <v>-74.901072139999997</v>
      </c>
      <c r="N62" s="81" t="s">
        <v>300</v>
      </c>
      <c r="O62" s="41" t="s">
        <v>391</v>
      </c>
      <c r="P62" s="52" t="s">
        <v>279</v>
      </c>
      <c r="Q62" s="89">
        <v>0.95</v>
      </c>
      <c r="R62" s="55" t="s">
        <v>392</v>
      </c>
    </row>
    <row r="63" spans="1:18">
      <c r="A63">
        <v>14</v>
      </c>
      <c r="B63" t="s">
        <v>183</v>
      </c>
      <c r="C63" t="s">
        <v>190</v>
      </c>
      <c r="E63" s="82" t="s">
        <v>248</v>
      </c>
      <c r="F63" s="82" t="s">
        <v>238</v>
      </c>
      <c r="G63" s="82" t="s">
        <v>248</v>
      </c>
      <c r="H63">
        <v>100</v>
      </c>
      <c r="I63" s="66">
        <v>0.4</v>
      </c>
      <c r="J63" s="66">
        <v>0.2</v>
      </c>
      <c r="K63" s="66">
        <v>0.3</v>
      </c>
      <c r="L63" s="66">
        <v>0.3</v>
      </c>
      <c r="M63" s="85">
        <v>-74.890501299999997</v>
      </c>
      <c r="N63" s="81" t="s">
        <v>300</v>
      </c>
      <c r="O63" s="41" t="s">
        <v>394</v>
      </c>
      <c r="P63" s="52" t="s">
        <v>285</v>
      </c>
      <c r="Q63" s="89">
        <v>0.85</v>
      </c>
      <c r="R63" s="55" t="s">
        <v>269</v>
      </c>
    </row>
    <row r="64" spans="1:18">
      <c r="A64">
        <v>14</v>
      </c>
      <c r="B64" t="s">
        <v>183</v>
      </c>
      <c r="C64" t="s">
        <v>184</v>
      </c>
      <c r="D64">
        <v>0</v>
      </c>
      <c r="E64" s="82" t="s">
        <v>252</v>
      </c>
      <c r="G64" s="82" t="s">
        <v>252</v>
      </c>
      <c r="H64">
        <v>0</v>
      </c>
      <c r="I64" s="66">
        <v>0.7</v>
      </c>
      <c r="L64" s="66">
        <v>0</v>
      </c>
      <c r="M64" s="85">
        <v>-74.900411649999995</v>
      </c>
      <c r="N64" s="81" t="s">
        <v>300</v>
      </c>
      <c r="O64" s="41" t="s">
        <v>390</v>
      </c>
      <c r="P64" s="51">
        <v>30</v>
      </c>
      <c r="Q64" s="89">
        <v>0.95</v>
      </c>
      <c r="R64" s="55" t="s">
        <v>306</v>
      </c>
    </row>
    <row r="65" spans="1:18">
      <c r="A65">
        <v>14</v>
      </c>
      <c r="B65" t="s">
        <v>183</v>
      </c>
      <c r="C65" t="s">
        <v>188</v>
      </c>
      <c r="E65" s="82" t="s">
        <v>248</v>
      </c>
      <c r="F65" s="82" t="s">
        <v>238</v>
      </c>
      <c r="G65" s="82" t="s">
        <v>248</v>
      </c>
      <c r="H65">
        <v>100</v>
      </c>
      <c r="I65" s="66">
        <v>0.7</v>
      </c>
      <c r="L65" s="66">
        <v>0</v>
      </c>
      <c r="M65" s="85">
        <v>-74.899101049999999</v>
      </c>
      <c r="N65" s="81" t="s">
        <v>300</v>
      </c>
      <c r="O65" s="41" t="s">
        <v>390</v>
      </c>
      <c r="P65" s="51">
        <v>30</v>
      </c>
      <c r="Q65" s="89">
        <v>0.95</v>
      </c>
      <c r="R65" s="55" t="s">
        <v>306</v>
      </c>
    </row>
    <row r="66" spans="1:18">
      <c r="A66">
        <v>14</v>
      </c>
      <c r="B66" t="s">
        <v>183</v>
      </c>
      <c r="C66" t="s">
        <v>187</v>
      </c>
      <c r="E66" s="82" t="s">
        <v>248</v>
      </c>
      <c r="F66" s="82" t="s">
        <v>238</v>
      </c>
      <c r="G66" s="82" t="s">
        <v>248</v>
      </c>
      <c r="H66">
        <v>100</v>
      </c>
      <c r="K66" s="66">
        <v>0.2</v>
      </c>
      <c r="L66" s="66">
        <v>0.2</v>
      </c>
      <c r="M66" s="85">
        <v>-74.894836909999995</v>
      </c>
      <c r="N66" s="81" t="s">
        <v>300</v>
      </c>
      <c r="O66" s="41" t="s">
        <v>395</v>
      </c>
      <c r="P66" s="52" t="s">
        <v>279</v>
      </c>
      <c r="Q66" s="89">
        <v>0.85</v>
      </c>
      <c r="R66" s="55" t="s">
        <v>306</v>
      </c>
    </row>
    <row r="67" spans="1:18">
      <c r="A67">
        <v>14</v>
      </c>
      <c r="B67" t="s">
        <v>183</v>
      </c>
      <c r="C67" t="s">
        <v>191</v>
      </c>
      <c r="D67">
        <v>78.75</v>
      </c>
      <c r="E67" s="82" t="s">
        <v>250</v>
      </c>
      <c r="G67" s="82" t="s">
        <v>249</v>
      </c>
      <c r="H67">
        <v>88.75</v>
      </c>
      <c r="L67" s="66">
        <v>0</v>
      </c>
      <c r="M67" s="85">
        <v>-74.892285560000005</v>
      </c>
      <c r="N67" s="81" t="s">
        <v>300</v>
      </c>
      <c r="O67" s="41" t="s">
        <v>396</v>
      </c>
      <c r="P67" s="51">
        <v>30</v>
      </c>
      <c r="Q67" s="89">
        <v>0.95</v>
      </c>
      <c r="R67" s="55" t="s">
        <v>306</v>
      </c>
    </row>
    <row r="68" spans="1:18">
      <c r="A68">
        <v>17</v>
      </c>
      <c r="B68" t="s">
        <v>216</v>
      </c>
      <c r="C68" t="s">
        <v>220</v>
      </c>
      <c r="D68">
        <v>30</v>
      </c>
      <c r="E68" s="82" t="s">
        <v>250</v>
      </c>
      <c r="G68" s="82" t="s">
        <v>250</v>
      </c>
      <c r="H68">
        <v>30</v>
      </c>
      <c r="I68" s="66">
        <v>0.4</v>
      </c>
      <c r="J68" s="66">
        <v>0.2</v>
      </c>
      <c r="L68" s="66">
        <v>0</v>
      </c>
      <c r="M68" s="85">
        <v>-75.018718860000007</v>
      </c>
      <c r="N68" s="81" t="s">
        <v>300</v>
      </c>
      <c r="O68" s="41" t="s">
        <v>409</v>
      </c>
      <c r="P68" s="52" t="s">
        <v>279</v>
      </c>
      <c r="Q68" s="89">
        <v>0.95</v>
      </c>
      <c r="R68" s="55" t="s">
        <v>271</v>
      </c>
    </row>
    <row r="69" spans="1:18">
      <c r="A69">
        <v>17</v>
      </c>
      <c r="B69" t="s">
        <v>216</v>
      </c>
      <c r="C69" t="s">
        <v>228</v>
      </c>
      <c r="E69" s="82" t="s">
        <v>248</v>
      </c>
      <c r="F69" s="82" t="s">
        <v>238</v>
      </c>
      <c r="G69" s="82" t="s">
        <v>248</v>
      </c>
      <c r="H69">
        <v>100</v>
      </c>
      <c r="I69" s="66">
        <v>0.4</v>
      </c>
      <c r="J69" s="66">
        <v>0.2</v>
      </c>
      <c r="L69" s="66">
        <v>0</v>
      </c>
      <c r="M69" s="85">
        <v>-75.019259239999997</v>
      </c>
      <c r="N69" s="81" t="s">
        <v>300</v>
      </c>
      <c r="O69" s="41" t="s">
        <v>409</v>
      </c>
      <c r="P69" s="52" t="s">
        <v>279</v>
      </c>
      <c r="Q69" s="89">
        <v>0.95</v>
      </c>
      <c r="R69" s="55" t="s">
        <v>271</v>
      </c>
    </row>
    <row r="70" spans="1:18">
      <c r="A70">
        <v>17</v>
      </c>
      <c r="B70" t="s">
        <v>216</v>
      </c>
      <c r="C70" t="s">
        <v>217</v>
      </c>
      <c r="D70">
        <v>86.25</v>
      </c>
      <c r="E70" s="82" t="s">
        <v>248</v>
      </c>
      <c r="G70" s="82" t="s">
        <v>249</v>
      </c>
      <c r="H70">
        <v>86.25</v>
      </c>
      <c r="I70" s="66">
        <v>0.8</v>
      </c>
      <c r="J70" s="66">
        <v>0.1</v>
      </c>
      <c r="L70" s="66">
        <v>0</v>
      </c>
      <c r="M70" s="85">
        <v>-75.023610540000007</v>
      </c>
      <c r="N70" s="81" t="s">
        <v>300</v>
      </c>
      <c r="O70" s="41" t="s">
        <v>408</v>
      </c>
      <c r="P70" s="52" t="s">
        <v>279</v>
      </c>
      <c r="Q70" s="89">
        <v>0.85</v>
      </c>
      <c r="R70" s="55" t="s">
        <v>306</v>
      </c>
    </row>
    <row r="71" spans="1:18">
      <c r="A71">
        <v>17</v>
      </c>
      <c r="B71" t="s">
        <v>216</v>
      </c>
      <c r="C71" t="s">
        <v>225</v>
      </c>
      <c r="D71">
        <v>9</v>
      </c>
      <c r="E71" s="82" t="s">
        <v>252</v>
      </c>
      <c r="F71" s="82" t="s">
        <v>233</v>
      </c>
      <c r="G71" s="82" t="s">
        <v>250</v>
      </c>
      <c r="H71">
        <v>44</v>
      </c>
      <c r="I71" s="66">
        <v>0.8</v>
      </c>
      <c r="J71" s="66">
        <v>0.1</v>
      </c>
      <c r="L71" s="66">
        <v>0</v>
      </c>
      <c r="M71" s="85">
        <v>-75.023948579999995</v>
      </c>
      <c r="N71" s="81" t="s">
        <v>300</v>
      </c>
      <c r="O71" s="41" t="s">
        <v>408</v>
      </c>
      <c r="P71" s="52" t="s">
        <v>279</v>
      </c>
      <c r="Q71" s="89">
        <v>0.85</v>
      </c>
      <c r="R71" s="55" t="s">
        <v>306</v>
      </c>
    </row>
    <row r="72" spans="1:18">
      <c r="A72">
        <v>17</v>
      </c>
      <c r="B72" t="s">
        <v>216</v>
      </c>
      <c r="C72" t="s">
        <v>222</v>
      </c>
      <c r="D72">
        <v>29.5</v>
      </c>
      <c r="E72" s="82" t="s">
        <v>250</v>
      </c>
      <c r="F72" s="82" t="s">
        <v>237</v>
      </c>
      <c r="G72" s="82" t="s">
        <v>249</v>
      </c>
      <c r="H72">
        <v>94.5</v>
      </c>
      <c r="I72" s="66">
        <v>0.1</v>
      </c>
      <c r="J72" s="66">
        <v>0.4</v>
      </c>
      <c r="K72" s="66">
        <v>0.1</v>
      </c>
      <c r="L72" s="66">
        <v>0.1</v>
      </c>
      <c r="M72" s="85">
        <v>-75.020766469999998</v>
      </c>
      <c r="N72" s="81" t="s">
        <v>300</v>
      </c>
      <c r="O72" s="41" t="s">
        <v>410</v>
      </c>
      <c r="P72" s="52" t="s">
        <v>279</v>
      </c>
      <c r="Q72" s="89">
        <v>0.35</v>
      </c>
      <c r="R72" s="55" t="s">
        <v>283</v>
      </c>
    </row>
    <row r="73" spans="1:18">
      <c r="A73">
        <v>17</v>
      </c>
      <c r="B73" t="s">
        <v>216</v>
      </c>
      <c r="C73" t="s">
        <v>230</v>
      </c>
      <c r="E73" s="82" t="s">
        <v>248</v>
      </c>
      <c r="F73" s="82" t="s">
        <v>238</v>
      </c>
      <c r="G73" s="82" t="s">
        <v>248</v>
      </c>
      <c r="H73">
        <v>100</v>
      </c>
      <c r="I73" s="66">
        <v>0.1</v>
      </c>
      <c r="J73" s="66">
        <v>0.5</v>
      </c>
      <c r="K73" s="66">
        <v>0.1</v>
      </c>
      <c r="L73" s="66">
        <v>0.1</v>
      </c>
      <c r="M73" s="85">
        <v>-75.021658889999998</v>
      </c>
      <c r="N73" s="81" t="s">
        <v>300</v>
      </c>
      <c r="O73" s="41" t="s">
        <v>410</v>
      </c>
      <c r="P73" s="52" t="s">
        <v>279</v>
      </c>
      <c r="Q73" s="89">
        <v>0.35</v>
      </c>
      <c r="R73" s="55" t="s">
        <v>283</v>
      </c>
    </row>
    <row r="74" spans="1:18">
      <c r="A74">
        <v>9</v>
      </c>
      <c r="B74" t="s">
        <v>107</v>
      </c>
      <c r="C74" t="s">
        <v>110</v>
      </c>
      <c r="D74">
        <v>78</v>
      </c>
      <c r="E74" s="82" t="s">
        <v>249</v>
      </c>
      <c r="G74" s="82" t="s">
        <v>249</v>
      </c>
      <c r="H74">
        <v>78</v>
      </c>
      <c r="I74" s="66">
        <v>0.3</v>
      </c>
      <c r="J74" s="66">
        <v>0.2</v>
      </c>
      <c r="L74" s="66">
        <v>0</v>
      </c>
      <c r="M74" s="85">
        <v>-73.479203130000002</v>
      </c>
      <c r="N74" s="81" t="s">
        <v>336</v>
      </c>
      <c r="O74" s="41" t="s">
        <v>332</v>
      </c>
      <c r="P74" s="52" t="s">
        <v>279</v>
      </c>
      <c r="Q74" s="89">
        <v>0.85</v>
      </c>
      <c r="R74" s="55" t="s">
        <v>333</v>
      </c>
    </row>
    <row r="75" spans="1:18">
      <c r="A75">
        <v>9</v>
      </c>
      <c r="B75" t="s">
        <v>107</v>
      </c>
      <c r="C75" t="s">
        <v>117</v>
      </c>
      <c r="D75">
        <v>68.25</v>
      </c>
      <c r="E75" s="82" t="s">
        <v>249</v>
      </c>
      <c r="G75" s="82" t="s">
        <v>249</v>
      </c>
      <c r="H75">
        <v>68.25</v>
      </c>
      <c r="I75" s="66">
        <v>0.3</v>
      </c>
      <c r="J75" s="66">
        <v>0.2</v>
      </c>
      <c r="L75" s="66">
        <v>0</v>
      </c>
      <c r="M75" s="85">
        <v>-73.47765416</v>
      </c>
      <c r="N75" s="81" t="s">
        <v>336</v>
      </c>
      <c r="O75" s="41" t="s">
        <v>332</v>
      </c>
      <c r="P75" s="52" t="s">
        <v>279</v>
      </c>
      <c r="Q75" s="89">
        <v>0.85</v>
      </c>
      <c r="R75" s="55" t="s">
        <v>333</v>
      </c>
    </row>
    <row r="76" spans="1:18">
      <c r="A76">
        <v>9</v>
      </c>
      <c r="B76" t="s">
        <v>107</v>
      </c>
      <c r="C76" t="s">
        <v>108</v>
      </c>
      <c r="D76">
        <v>169</v>
      </c>
      <c r="E76" s="82" t="s">
        <v>248</v>
      </c>
      <c r="G76" s="82" t="s">
        <v>248</v>
      </c>
      <c r="H76">
        <v>169</v>
      </c>
      <c r="I76" s="66">
        <v>0.7</v>
      </c>
      <c r="J76" s="66">
        <v>0.2</v>
      </c>
      <c r="L76" s="66">
        <v>0</v>
      </c>
      <c r="M76" s="85">
        <v>-73.462582240000003</v>
      </c>
      <c r="N76" s="81" t="s">
        <v>336</v>
      </c>
      <c r="O76" s="41" t="s">
        <v>330</v>
      </c>
      <c r="P76" s="52" t="s">
        <v>285</v>
      </c>
      <c r="Q76" s="89">
        <v>0.95</v>
      </c>
      <c r="R76" s="55" t="s">
        <v>283</v>
      </c>
    </row>
    <row r="77" spans="1:18">
      <c r="A77">
        <v>9</v>
      </c>
      <c r="B77" t="s">
        <v>107</v>
      </c>
      <c r="C77" t="s">
        <v>115</v>
      </c>
      <c r="D77">
        <v>44</v>
      </c>
      <c r="E77" s="82" t="s">
        <v>250</v>
      </c>
      <c r="G77" s="82" t="s">
        <v>250</v>
      </c>
      <c r="H77">
        <v>44</v>
      </c>
      <c r="I77" s="66">
        <v>0.6</v>
      </c>
      <c r="J77" s="66">
        <v>0.2</v>
      </c>
      <c r="L77" s="66">
        <v>0</v>
      </c>
      <c r="M77" s="85">
        <v>-73.460739480000001</v>
      </c>
      <c r="N77" s="81" t="s">
        <v>336</v>
      </c>
      <c r="O77" s="41" t="s">
        <v>331</v>
      </c>
      <c r="P77" s="52" t="s">
        <v>285</v>
      </c>
      <c r="Q77" s="89">
        <v>0.95</v>
      </c>
      <c r="R77" s="55" t="s">
        <v>283</v>
      </c>
    </row>
    <row r="78" spans="1:18">
      <c r="A78">
        <v>9</v>
      </c>
      <c r="B78" t="s">
        <v>107</v>
      </c>
      <c r="C78" t="s">
        <v>112</v>
      </c>
      <c r="D78">
        <v>80.75</v>
      </c>
      <c r="E78" s="82" t="s">
        <v>248</v>
      </c>
      <c r="F78" s="82" t="s">
        <v>236</v>
      </c>
      <c r="G78" s="82" t="s">
        <v>249</v>
      </c>
      <c r="H78">
        <v>90.75</v>
      </c>
      <c r="I78" s="66">
        <v>0.1</v>
      </c>
      <c r="J78" s="66">
        <v>0.5</v>
      </c>
      <c r="L78" s="66">
        <v>0</v>
      </c>
      <c r="M78" s="85">
        <v>-73.46782537</v>
      </c>
      <c r="N78" s="81" t="s">
        <v>336</v>
      </c>
      <c r="O78" s="41" t="s">
        <v>335</v>
      </c>
      <c r="P78" s="52" t="s">
        <v>279</v>
      </c>
      <c r="Q78" s="89">
        <v>0.75</v>
      </c>
      <c r="R78" s="55" t="s">
        <v>333</v>
      </c>
    </row>
    <row r="79" spans="1:18">
      <c r="A79">
        <v>9</v>
      </c>
      <c r="B79" t="s">
        <v>107</v>
      </c>
      <c r="C79" t="s">
        <v>119</v>
      </c>
      <c r="D79">
        <v>57.75</v>
      </c>
      <c r="E79" s="82" t="s">
        <v>249</v>
      </c>
      <c r="F79" s="82" t="s">
        <v>236</v>
      </c>
      <c r="G79" s="82" t="s">
        <v>249</v>
      </c>
      <c r="H79">
        <v>67.75</v>
      </c>
      <c r="I79" s="66">
        <v>0.1</v>
      </c>
      <c r="J79" s="66">
        <v>0.5</v>
      </c>
      <c r="L79" s="66">
        <v>0</v>
      </c>
      <c r="M79" s="85">
        <v>-73.467252220000006</v>
      </c>
      <c r="N79" s="81" t="s">
        <v>336</v>
      </c>
      <c r="O79" s="41" t="s">
        <v>335</v>
      </c>
      <c r="P79" s="52" t="s">
        <v>279</v>
      </c>
      <c r="Q79" s="89">
        <v>0.75</v>
      </c>
      <c r="R79" s="55" t="s">
        <v>333</v>
      </c>
    </row>
    <row r="80" spans="1:18">
      <c r="A80">
        <v>1</v>
      </c>
      <c r="B80" t="s">
        <v>7</v>
      </c>
      <c r="C80" t="s">
        <v>11</v>
      </c>
      <c r="D80">
        <v>81.75</v>
      </c>
      <c r="E80" s="82" t="s">
        <v>248</v>
      </c>
      <c r="G80" s="82" t="s">
        <v>249</v>
      </c>
      <c r="H80">
        <v>81.75</v>
      </c>
      <c r="I80" s="66">
        <v>0.4</v>
      </c>
      <c r="J80" s="66">
        <v>0.4</v>
      </c>
      <c r="L80" s="66">
        <v>0.2</v>
      </c>
      <c r="M80" s="85">
        <v>-72.247747669999995</v>
      </c>
      <c r="N80" s="81" t="s">
        <v>281</v>
      </c>
      <c r="O80" s="41" t="s">
        <v>282</v>
      </c>
      <c r="P80" s="52" t="s">
        <v>279</v>
      </c>
      <c r="Q80" s="88">
        <v>0.85</v>
      </c>
      <c r="R80" s="55" t="s">
        <v>271</v>
      </c>
    </row>
    <row r="81" spans="1:18">
      <c r="A81">
        <v>1</v>
      </c>
      <c r="B81" t="s">
        <v>7</v>
      </c>
      <c r="C81" t="s">
        <v>17</v>
      </c>
      <c r="D81">
        <v>59.25</v>
      </c>
      <c r="E81" s="82" t="s">
        <v>249</v>
      </c>
      <c r="F81" s="82" t="s">
        <v>233</v>
      </c>
      <c r="G81" s="82" t="s">
        <v>248</v>
      </c>
      <c r="H81">
        <v>94.25</v>
      </c>
      <c r="I81" s="66">
        <v>0.4</v>
      </c>
      <c r="J81" s="66">
        <v>0.4</v>
      </c>
      <c r="L81" s="66">
        <v>0.2</v>
      </c>
      <c r="M81" s="85">
        <v>-72.248701280000006</v>
      </c>
      <c r="N81" s="81" t="s">
        <v>281</v>
      </c>
      <c r="O81" s="41" t="s">
        <v>282</v>
      </c>
      <c r="P81" s="52" t="s">
        <v>279</v>
      </c>
      <c r="Q81" s="88">
        <v>0.85</v>
      </c>
      <c r="R81" s="55" t="s">
        <v>271</v>
      </c>
    </row>
    <row r="82" spans="1:18">
      <c r="A82">
        <v>1</v>
      </c>
      <c r="B82" t="s">
        <v>7</v>
      </c>
      <c r="C82" t="s">
        <v>8</v>
      </c>
      <c r="D82">
        <v>105</v>
      </c>
      <c r="E82" s="82" t="s">
        <v>249</v>
      </c>
      <c r="G82" s="82" t="s">
        <v>248</v>
      </c>
      <c r="H82">
        <v>105</v>
      </c>
      <c r="I82" s="66">
        <v>0.5</v>
      </c>
      <c r="J82" s="66">
        <v>0.4</v>
      </c>
      <c r="L82" s="66">
        <v>0</v>
      </c>
      <c r="M82" s="85">
        <v>-72.228411789999996</v>
      </c>
      <c r="N82" s="81" t="s">
        <v>281</v>
      </c>
      <c r="O82" s="64" t="s">
        <v>287</v>
      </c>
      <c r="P82" s="52" t="s">
        <v>285</v>
      </c>
      <c r="Q82" s="88">
        <v>0.85</v>
      </c>
      <c r="R82" s="55" t="s">
        <v>271</v>
      </c>
    </row>
    <row r="83" spans="1:18">
      <c r="A83">
        <v>1</v>
      </c>
      <c r="B83" t="s">
        <v>7</v>
      </c>
      <c r="C83" t="s">
        <v>15</v>
      </c>
      <c r="D83">
        <v>104.75</v>
      </c>
      <c r="E83" s="82" t="s">
        <v>249</v>
      </c>
      <c r="G83" s="82" t="s">
        <v>248</v>
      </c>
      <c r="H83">
        <v>104.75</v>
      </c>
      <c r="I83" s="66">
        <v>0.5</v>
      </c>
      <c r="J83" s="66">
        <v>0.4</v>
      </c>
      <c r="L83" s="66">
        <v>0</v>
      </c>
      <c r="M83" s="85">
        <v>-72.227315439999998</v>
      </c>
      <c r="N83" s="81" t="s">
        <v>281</v>
      </c>
      <c r="O83" s="41" t="s">
        <v>287</v>
      </c>
      <c r="P83" s="52" t="s">
        <v>285</v>
      </c>
      <c r="Q83" s="88">
        <v>0.85</v>
      </c>
      <c r="R83" s="55" t="s">
        <v>271</v>
      </c>
    </row>
    <row r="84" spans="1:18">
      <c r="A84">
        <v>1</v>
      </c>
      <c r="B84" t="s">
        <v>7</v>
      </c>
      <c r="C84" t="s">
        <v>14</v>
      </c>
      <c r="D84">
        <v>110.25</v>
      </c>
      <c r="E84" s="82" t="s">
        <v>249</v>
      </c>
      <c r="G84" s="82" t="s">
        <v>248</v>
      </c>
      <c r="H84">
        <v>110.25</v>
      </c>
      <c r="J84" s="66">
        <v>0.6</v>
      </c>
      <c r="L84" s="66">
        <v>0</v>
      </c>
      <c r="M84" s="85">
        <v>-72.224164599999995</v>
      </c>
      <c r="N84" s="81" t="s">
        <v>281</v>
      </c>
      <c r="O84" s="41" t="s">
        <v>288</v>
      </c>
      <c r="P84" s="52" t="s">
        <v>279</v>
      </c>
      <c r="Q84" s="88">
        <v>0.95</v>
      </c>
      <c r="R84" s="55" t="s">
        <v>289</v>
      </c>
    </row>
    <row r="85" spans="1:18">
      <c r="A85">
        <v>1</v>
      </c>
      <c r="B85" t="s">
        <v>7</v>
      </c>
      <c r="C85" t="s">
        <v>19</v>
      </c>
      <c r="D85">
        <v>100.5</v>
      </c>
      <c r="E85" s="82" t="s">
        <v>249</v>
      </c>
      <c r="G85" s="82" t="s">
        <v>249</v>
      </c>
      <c r="H85">
        <v>100.5</v>
      </c>
      <c r="J85" s="66">
        <v>0.4</v>
      </c>
      <c r="K85" s="66">
        <v>0.2</v>
      </c>
      <c r="L85" s="66">
        <v>0.4</v>
      </c>
      <c r="M85" s="85">
        <v>-72.2230457</v>
      </c>
      <c r="N85" s="81" t="s">
        <v>281</v>
      </c>
      <c r="O85" s="41" t="s">
        <v>291</v>
      </c>
      <c r="P85" s="52" t="s">
        <v>279</v>
      </c>
      <c r="Q85" s="89">
        <v>0.65</v>
      </c>
      <c r="R85" s="55" t="s">
        <v>292</v>
      </c>
    </row>
    <row r="86" spans="1:18">
      <c r="A86">
        <v>2</v>
      </c>
      <c r="B86" t="s">
        <v>22</v>
      </c>
      <c r="C86" t="s">
        <v>26</v>
      </c>
      <c r="D86">
        <v>62.75</v>
      </c>
      <c r="E86" s="82" t="s">
        <v>249</v>
      </c>
      <c r="G86" s="82" t="s">
        <v>249</v>
      </c>
      <c r="H86">
        <v>62.75</v>
      </c>
      <c r="I86" s="66">
        <v>0.3</v>
      </c>
      <c r="J86" s="66">
        <v>0.4</v>
      </c>
      <c r="L86" s="66">
        <v>0</v>
      </c>
      <c r="M86" s="85">
        <v>-72.191727049999997</v>
      </c>
      <c r="N86" s="81" t="s">
        <v>281</v>
      </c>
      <c r="O86" s="41" t="s">
        <v>278</v>
      </c>
      <c r="P86" s="52" t="s">
        <v>279</v>
      </c>
      <c r="Q86" s="88">
        <v>0.85</v>
      </c>
      <c r="R86" s="55" t="s">
        <v>271</v>
      </c>
    </row>
    <row r="87" spans="1:18">
      <c r="A87">
        <v>2</v>
      </c>
      <c r="B87" t="s">
        <v>22</v>
      </c>
      <c r="C87" t="s">
        <v>34</v>
      </c>
      <c r="D87">
        <v>34.25</v>
      </c>
      <c r="E87" s="82" t="s">
        <v>250</v>
      </c>
      <c r="F87" s="82" t="s">
        <v>237</v>
      </c>
      <c r="G87" s="82" t="s">
        <v>249</v>
      </c>
      <c r="H87">
        <v>99.25</v>
      </c>
      <c r="I87" s="66">
        <v>0.3</v>
      </c>
      <c r="J87" s="66">
        <v>0.4</v>
      </c>
      <c r="L87" s="66">
        <v>0</v>
      </c>
      <c r="M87" s="85">
        <v>-72.191643229999997</v>
      </c>
      <c r="N87" s="81" t="s">
        <v>281</v>
      </c>
      <c r="O87" s="41" t="s">
        <v>278</v>
      </c>
      <c r="P87" s="52" t="s">
        <v>279</v>
      </c>
      <c r="Q87" s="88">
        <v>0.85</v>
      </c>
      <c r="R87" s="55" t="s">
        <v>271</v>
      </c>
    </row>
    <row r="88" spans="1:18">
      <c r="A88">
        <v>2</v>
      </c>
      <c r="B88" t="s">
        <v>22</v>
      </c>
      <c r="C88" t="s">
        <v>23</v>
      </c>
      <c r="D88">
        <v>76</v>
      </c>
      <c r="E88" s="82" t="s">
        <v>249</v>
      </c>
      <c r="G88" s="82" t="s">
        <v>249</v>
      </c>
      <c r="H88">
        <v>76</v>
      </c>
      <c r="I88" s="66">
        <v>0.4</v>
      </c>
      <c r="J88" s="66">
        <v>0.3</v>
      </c>
      <c r="K88" s="66">
        <v>0.2</v>
      </c>
      <c r="L88" s="66">
        <v>0.2</v>
      </c>
      <c r="M88" s="85">
        <v>-72.193668209999998</v>
      </c>
      <c r="N88" s="81" t="s">
        <v>281</v>
      </c>
      <c r="O88" s="41" t="s">
        <v>270</v>
      </c>
      <c r="P88" s="52" t="s">
        <v>279</v>
      </c>
      <c r="Q88" s="88">
        <v>0.65</v>
      </c>
      <c r="R88" s="55" t="s">
        <v>271</v>
      </c>
    </row>
    <row r="89" spans="1:18">
      <c r="A89">
        <v>2</v>
      </c>
      <c r="B89" t="s">
        <v>22</v>
      </c>
      <c r="C89" t="s">
        <v>31</v>
      </c>
      <c r="D89">
        <v>50.75</v>
      </c>
      <c r="E89" s="82" t="s">
        <v>249</v>
      </c>
      <c r="F89" s="82" t="s">
        <v>236</v>
      </c>
      <c r="G89" s="82" t="s">
        <v>249</v>
      </c>
      <c r="H89">
        <v>60.75</v>
      </c>
      <c r="I89" s="66">
        <v>0.4</v>
      </c>
      <c r="J89" s="66">
        <v>0.3</v>
      </c>
      <c r="K89" s="66">
        <v>0.2</v>
      </c>
      <c r="L89" s="66">
        <v>0.2</v>
      </c>
      <c r="M89" s="85">
        <v>-72.192984339999995</v>
      </c>
      <c r="N89" s="81" t="s">
        <v>281</v>
      </c>
      <c r="O89" s="41" t="s">
        <v>270</v>
      </c>
      <c r="P89" s="52" t="s">
        <v>279</v>
      </c>
      <c r="Q89" s="88">
        <v>0.65</v>
      </c>
      <c r="R89" s="55" t="s">
        <v>271</v>
      </c>
    </row>
    <row r="90" spans="1:18">
      <c r="A90">
        <v>2</v>
      </c>
      <c r="B90" t="s">
        <v>22</v>
      </c>
      <c r="C90" t="s">
        <v>29</v>
      </c>
      <c r="D90">
        <v>18.25</v>
      </c>
      <c r="E90" s="82" t="s">
        <v>252</v>
      </c>
      <c r="G90" s="82" t="s">
        <v>252</v>
      </c>
      <c r="H90">
        <v>18.25</v>
      </c>
      <c r="J90" s="66">
        <v>0.2</v>
      </c>
      <c r="L90" s="66">
        <v>0.3</v>
      </c>
      <c r="M90" s="85">
        <v>-72.195920099999995</v>
      </c>
      <c r="N90" s="81" t="s">
        <v>281</v>
      </c>
      <c r="O90" s="41" t="s">
        <v>262</v>
      </c>
      <c r="P90" s="51">
        <v>50</v>
      </c>
      <c r="Q90" s="90">
        <v>0.75</v>
      </c>
      <c r="R90" s="55" t="s">
        <v>267</v>
      </c>
    </row>
    <row r="91" spans="1:18">
      <c r="A91">
        <v>2</v>
      </c>
      <c r="B91" t="s">
        <v>22</v>
      </c>
      <c r="C91" t="s">
        <v>36</v>
      </c>
      <c r="D91">
        <v>32.25</v>
      </c>
      <c r="E91" s="82" t="s">
        <v>250</v>
      </c>
      <c r="F91" s="82" t="s">
        <v>236</v>
      </c>
      <c r="G91" s="82" t="s">
        <v>250</v>
      </c>
      <c r="H91">
        <v>42.25</v>
      </c>
      <c r="J91" s="66">
        <v>0.3</v>
      </c>
      <c r="L91" s="66">
        <v>0.1</v>
      </c>
      <c r="M91" s="85">
        <v>-72.196188649999996</v>
      </c>
      <c r="N91" s="81" t="s">
        <v>281</v>
      </c>
      <c r="O91" s="41" t="s">
        <v>294</v>
      </c>
      <c r="P91" s="52" t="s">
        <v>285</v>
      </c>
      <c r="Q91" s="88">
        <v>0.85</v>
      </c>
      <c r="R91" s="55" t="s">
        <v>295</v>
      </c>
    </row>
    <row r="92" spans="1:18">
      <c r="A92">
        <v>11</v>
      </c>
      <c r="B92" t="s">
        <v>139</v>
      </c>
      <c r="C92" t="s">
        <v>141</v>
      </c>
      <c r="D92">
        <v>140.25</v>
      </c>
      <c r="E92" s="82" t="s">
        <v>249</v>
      </c>
      <c r="G92" s="82" t="s">
        <v>248</v>
      </c>
      <c r="H92">
        <v>140.25</v>
      </c>
      <c r="I92" s="66">
        <v>0.4</v>
      </c>
      <c r="J92" s="66">
        <v>0.3</v>
      </c>
      <c r="K92" s="66">
        <v>0.4</v>
      </c>
      <c r="L92" s="66">
        <v>0.4</v>
      </c>
      <c r="M92" s="85">
        <v>-74.044106920000004</v>
      </c>
      <c r="N92" s="81" t="s">
        <v>300</v>
      </c>
      <c r="O92" s="41" t="s">
        <v>350</v>
      </c>
      <c r="P92" s="51">
        <v>90</v>
      </c>
      <c r="Q92" s="89">
        <v>0.85</v>
      </c>
      <c r="R92" s="55" t="s">
        <v>351</v>
      </c>
    </row>
    <row r="93" spans="1:18">
      <c r="A93">
        <v>11</v>
      </c>
      <c r="B93" t="s">
        <v>139</v>
      </c>
      <c r="C93" t="s">
        <v>148</v>
      </c>
      <c r="D93">
        <v>122</v>
      </c>
      <c r="E93" s="82" t="s">
        <v>250</v>
      </c>
      <c r="G93" s="82" t="s">
        <v>249</v>
      </c>
      <c r="H93">
        <v>122</v>
      </c>
      <c r="I93" s="66">
        <v>0.3</v>
      </c>
      <c r="J93" s="66">
        <v>0.3</v>
      </c>
      <c r="K93" s="66">
        <v>0.4</v>
      </c>
      <c r="L93" s="66">
        <v>0.4</v>
      </c>
      <c r="M93" s="85">
        <v>-74.041084269999999</v>
      </c>
      <c r="N93" s="81" t="s">
        <v>300</v>
      </c>
      <c r="O93" s="41" t="s">
        <v>350</v>
      </c>
      <c r="P93" s="51">
        <v>90</v>
      </c>
      <c r="Q93" s="89">
        <v>0.85</v>
      </c>
      <c r="R93" s="55" t="s">
        <v>351</v>
      </c>
    </row>
    <row r="94" spans="1:18">
      <c r="A94">
        <v>11</v>
      </c>
      <c r="B94" t="s">
        <v>139</v>
      </c>
      <c r="C94" t="s">
        <v>140</v>
      </c>
      <c r="D94">
        <v>108.75</v>
      </c>
      <c r="E94" s="82" t="s">
        <v>249</v>
      </c>
      <c r="G94" s="82" t="s">
        <v>249</v>
      </c>
      <c r="H94">
        <v>108.75</v>
      </c>
      <c r="I94" s="66">
        <v>0.4</v>
      </c>
      <c r="J94" s="66">
        <v>0.4</v>
      </c>
      <c r="K94" s="66">
        <v>0.1</v>
      </c>
      <c r="L94" s="66">
        <v>0.1</v>
      </c>
      <c r="M94" s="85">
        <v>-74.054210909999995</v>
      </c>
      <c r="N94" s="81" t="s">
        <v>300</v>
      </c>
      <c r="O94" s="41" t="s">
        <v>347</v>
      </c>
      <c r="P94" s="52" t="s">
        <v>285</v>
      </c>
      <c r="Q94" s="89">
        <v>0.95</v>
      </c>
      <c r="R94" s="55" t="s">
        <v>345</v>
      </c>
    </row>
    <row r="95" spans="1:18">
      <c r="A95">
        <v>11</v>
      </c>
      <c r="B95" t="s">
        <v>139</v>
      </c>
      <c r="C95" t="s">
        <v>147</v>
      </c>
      <c r="D95">
        <v>156.5</v>
      </c>
      <c r="E95" s="82" t="s">
        <v>249</v>
      </c>
      <c r="G95" s="82" t="s">
        <v>248</v>
      </c>
      <c r="H95">
        <v>156.5</v>
      </c>
      <c r="I95" s="66">
        <v>0.4</v>
      </c>
      <c r="J95" s="66">
        <v>0.4</v>
      </c>
      <c r="K95" s="66">
        <v>0.1</v>
      </c>
      <c r="L95" s="66">
        <v>0.1</v>
      </c>
      <c r="M95" s="85">
        <v>-74.055830880000002</v>
      </c>
      <c r="N95" s="81" t="s">
        <v>300</v>
      </c>
      <c r="O95" s="41" t="s">
        <v>347</v>
      </c>
      <c r="P95" s="52" t="s">
        <v>285</v>
      </c>
      <c r="Q95" s="89">
        <v>0.95</v>
      </c>
      <c r="R95" s="55" t="s">
        <v>348</v>
      </c>
    </row>
    <row r="96" spans="1:18">
      <c r="A96">
        <v>11</v>
      </c>
      <c r="B96" t="s">
        <v>139</v>
      </c>
      <c r="C96" t="s">
        <v>144</v>
      </c>
      <c r="E96" s="82" t="s">
        <v>248</v>
      </c>
      <c r="F96" s="82" t="s">
        <v>238</v>
      </c>
      <c r="G96" s="82" t="s">
        <v>248</v>
      </c>
      <c r="H96">
        <v>100</v>
      </c>
      <c r="I96" s="66">
        <v>0.1</v>
      </c>
      <c r="J96" s="66">
        <v>0.2</v>
      </c>
      <c r="K96" s="66">
        <v>0.7</v>
      </c>
      <c r="L96" s="66">
        <v>0.7</v>
      </c>
      <c r="M96" s="85">
        <v>-74.038332990000001</v>
      </c>
      <c r="N96" s="81" t="s">
        <v>300</v>
      </c>
      <c r="O96" s="41" t="s">
        <v>353</v>
      </c>
      <c r="P96" s="51">
        <v>90</v>
      </c>
      <c r="Q96" s="89">
        <v>0.95</v>
      </c>
      <c r="R96" s="55" t="s">
        <v>354</v>
      </c>
    </row>
    <row r="97" spans="1:18">
      <c r="A97">
        <v>11</v>
      </c>
      <c r="B97" t="s">
        <v>139</v>
      </c>
      <c r="C97" t="s">
        <v>150</v>
      </c>
      <c r="D97">
        <v>41</v>
      </c>
      <c r="E97" s="82" t="s">
        <v>250</v>
      </c>
      <c r="F97" s="82" t="s">
        <v>238</v>
      </c>
      <c r="G97" s="82" t="s">
        <v>248</v>
      </c>
      <c r="H97">
        <v>141</v>
      </c>
      <c r="I97" s="66">
        <v>0.1</v>
      </c>
      <c r="J97" s="66">
        <v>0.2</v>
      </c>
      <c r="K97" s="66">
        <v>0.7</v>
      </c>
      <c r="L97" s="66">
        <v>0.7</v>
      </c>
      <c r="M97" s="85">
        <v>-74.036901610000001</v>
      </c>
      <c r="N97" s="81" t="s">
        <v>300</v>
      </c>
      <c r="O97" s="41" t="s">
        <v>353</v>
      </c>
      <c r="P97" s="51">
        <v>90</v>
      </c>
      <c r="Q97" s="89">
        <v>0.95</v>
      </c>
      <c r="R97" s="55" t="s">
        <v>354</v>
      </c>
    </row>
    <row r="98" spans="1:18">
      <c r="A98">
        <v>10</v>
      </c>
      <c r="B98" s="56" t="s">
        <v>121</v>
      </c>
      <c r="C98" s="62" t="s">
        <v>123</v>
      </c>
      <c r="D98">
        <v>29</v>
      </c>
      <c r="E98" s="82" t="s">
        <v>250</v>
      </c>
      <c r="G98" s="82" t="s">
        <v>250</v>
      </c>
      <c r="H98">
        <v>29</v>
      </c>
      <c r="I98" s="66">
        <v>0.2</v>
      </c>
      <c r="J98" s="66">
        <v>0.2</v>
      </c>
      <c r="L98" s="66">
        <v>0</v>
      </c>
      <c r="M98" s="85">
        <v>-73.512627309999999</v>
      </c>
      <c r="N98" s="81" t="s">
        <v>336</v>
      </c>
      <c r="O98" s="41" t="s">
        <v>337</v>
      </c>
      <c r="P98" s="51">
        <v>70</v>
      </c>
      <c r="Q98" s="89">
        <v>0.85</v>
      </c>
      <c r="R98" s="55" t="s">
        <v>338</v>
      </c>
    </row>
    <row r="99" spans="1:18">
      <c r="A99">
        <v>10</v>
      </c>
      <c r="B99" s="56" t="s">
        <v>121</v>
      </c>
      <c r="C99" s="62" t="s">
        <v>132</v>
      </c>
      <c r="D99">
        <v>8</v>
      </c>
      <c r="E99" s="82" t="s">
        <v>252</v>
      </c>
      <c r="F99" s="82" t="s">
        <v>233</v>
      </c>
      <c r="G99" s="82" t="s">
        <v>250</v>
      </c>
      <c r="H99">
        <v>43</v>
      </c>
      <c r="I99" s="66">
        <v>0.2</v>
      </c>
      <c r="J99" s="66">
        <v>0.4</v>
      </c>
      <c r="L99" s="66">
        <v>0</v>
      </c>
      <c r="M99" s="85">
        <v>-73.511066360000001</v>
      </c>
      <c r="N99" s="81" t="s">
        <v>336</v>
      </c>
      <c r="O99" s="41" t="s">
        <v>340</v>
      </c>
      <c r="P99" s="52" t="s">
        <v>279</v>
      </c>
      <c r="Q99" s="89">
        <v>0.85</v>
      </c>
      <c r="R99" s="55" t="s">
        <v>338</v>
      </c>
    </row>
    <row r="100" spans="1:18">
      <c r="A100">
        <v>10</v>
      </c>
      <c r="B100" s="56" t="s">
        <v>121</v>
      </c>
      <c r="C100" s="62" t="s">
        <v>122</v>
      </c>
      <c r="D100">
        <v>97.5</v>
      </c>
      <c r="E100" s="82" t="s">
        <v>248</v>
      </c>
      <c r="G100" s="82" t="s">
        <v>249</v>
      </c>
      <c r="H100">
        <v>97.5</v>
      </c>
      <c r="I100" s="66">
        <v>0.3</v>
      </c>
      <c r="J100" s="66">
        <v>0.2</v>
      </c>
      <c r="L100" s="66">
        <v>0</v>
      </c>
      <c r="M100" s="85">
        <v>-73.517362250000005</v>
      </c>
      <c r="N100" s="81" t="s">
        <v>336</v>
      </c>
      <c r="O100" s="41" t="s">
        <v>341</v>
      </c>
      <c r="P100" s="52" t="s">
        <v>279</v>
      </c>
      <c r="Q100" s="89">
        <v>0.85</v>
      </c>
      <c r="R100" s="55" t="s">
        <v>342</v>
      </c>
    </row>
    <row r="101" spans="1:18">
      <c r="A101">
        <v>10</v>
      </c>
      <c r="B101" s="56" t="s">
        <v>121</v>
      </c>
      <c r="C101" s="62" t="s">
        <v>128</v>
      </c>
      <c r="D101">
        <v>64.25</v>
      </c>
      <c r="E101" s="82" t="s">
        <v>249</v>
      </c>
      <c r="F101" s="82" t="s">
        <v>237</v>
      </c>
      <c r="G101" s="82" t="s">
        <v>248</v>
      </c>
      <c r="H101">
        <v>129.25</v>
      </c>
      <c r="I101" s="66">
        <v>0.3</v>
      </c>
      <c r="J101" s="66">
        <v>0.2</v>
      </c>
      <c r="L101" s="66">
        <v>0</v>
      </c>
      <c r="M101" s="85">
        <v>-73.514973830000002</v>
      </c>
      <c r="N101" s="81" t="s">
        <v>336</v>
      </c>
      <c r="O101" s="41" t="s">
        <v>341</v>
      </c>
      <c r="P101" s="52" t="s">
        <v>279</v>
      </c>
      <c r="Q101" s="89">
        <v>0.85</v>
      </c>
      <c r="R101" s="55" t="s">
        <v>342</v>
      </c>
    </row>
    <row r="102" spans="1:18">
      <c r="A102">
        <v>10</v>
      </c>
      <c r="B102" t="s">
        <v>121</v>
      </c>
      <c r="C102" t="s">
        <v>126</v>
      </c>
      <c r="D102">
        <v>21</v>
      </c>
      <c r="E102" s="82" t="s">
        <v>250</v>
      </c>
      <c r="G102" s="82" t="s">
        <v>250</v>
      </c>
      <c r="H102">
        <v>21</v>
      </c>
      <c r="J102" s="66">
        <v>0.1</v>
      </c>
      <c r="L102" s="66">
        <v>0</v>
      </c>
      <c r="M102" s="85">
        <v>-73.516026089999997</v>
      </c>
      <c r="N102" s="81" t="s">
        <v>336</v>
      </c>
      <c r="O102" s="41" t="s">
        <v>344</v>
      </c>
      <c r="P102" s="51">
        <v>30</v>
      </c>
      <c r="Q102" s="89">
        <v>0.25</v>
      </c>
      <c r="R102" s="55" t="s">
        <v>338</v>
      </c>
    </row>
    <row r="103" spans="1:18">
      <c r="A103">
        <v>10</v>
      </c>
      <c r="B103" t="s">
        <v>121</v>
      </c>
      <c r="C103" t="s">
        <v>136</v>
      </c>
      <c r="D103">
        <v>40.25</v>
      </c>
      <c r="E103" s="82" t="s">
        <v>250</v>
      </c>
      <c r="F103" s="82" t="s">
        <v>236</v>
      </c>
      <c r="G103" s="82" t="s">
        <v>250</v>
      </c>
      <c r="H103">
        <v>50.25</v>
      </c>
      <c r="J103" s="66">
        <v>0.1</v>
      </c>
      <c r="L103" s="66">
        <v>0</v>
      </c>
      <c r="M103" s="85">
        <v>-73.515831719999994</v>
      </c>
      <c r="N103" s="81" t="s">
        <v>336</v>
      </c>
      <c r="O103" s="41" t="s">
        <v>344</v>
      </c>
      <c r="P103" s="51">
        <v>30</v>
      </c>
      <c r="Q103" s="89">
        <v>0.25</v>
      </c>
      <c r="R103" s="55" t="s">
        <v>338</v>
      </c>
    </row>
  </sheetData>
  <sortState xmlns:xlrd2="http://schemas.microsoft.com/office/spreadsheetml/2017/richdata2" ref="A2:R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L48"/>
  <sheetViews>
    <sheetView workbookViewId="0">
      <selection activeCell="B25" sqref="B25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12" ht="20" thickBot="1">
      <c r="A1" s="47" t="s">
        <v>272</v>
      </c>
      <c r="B1" s="42"/>
      <c r="C1" s="42"/>
      <c r="D1" s="75"/>
    </row>
    <row r="2" spans="1:12" ht="17" thickBot="1">
      <c r="A2" s="48" t="s">
        <v>264</v>
      </c>
      <c r="B2" s="49"/>
      <c r="C2" s="48" t="s">
        <v>265</v>
      </c>
      <c r="D2" s="49"/>
      <c r="E2" s="67" t="s">
        <v>414</v>
      </c>
    </row>
    <row r="3" spans="1:12">
      <c r="A3" s="44" t="s">
        <v>279</v>
      </c>
      <c r="B3" s="44" t="s">
        <v>274</v>
      </c>
      <c r="C3" s="44" t="s">
        <v>306</v>
      </c>
      <c r="D3" s="58" t="s">
        <v>307</v>
      </c>
      <c r="E3" s="62" t="s">
        <v>370</v>
      </c>
      <c r="F3" s="68"/>
      <c r="G3" s="68"/>
      <c r="H3" s="68"/>
      <c r="I3" s="68"/>
      <c r="J3" s="68"/>
      <c r="K3" s="68"/>
      <c r="L3" s="68"/>
    </row>
    <row r="4" spans="1:12">
      <c r="A4" s="44"/>
      <c r="B4" s="60" t="s">
        <v>381</v>
      </c>
      <c r="C4" s="43" t="s">
        <v>321</v>
      </c>
      <c r="D4" s="59" t="s">
        <v>322</v>
      </c>
      <c r="E4" s="62" t="s">
        <v>371</v>
      </c>
      <c r="F4" s="68"/>
      <c r="G4" s="68"/>
      <c r="H4" s="68"/>
      <c r="I4" s="68"/>
      <c r="J4" s="68"/>
      <c r="K4" s="68"/>
      <c r="L4" s="68"/>
    </row>
    <row r="5" spans="1:12">
      <c r="A5" s="44" t="s">
        <v>285</v>
      </c>
      <c r="B5" s="44" t="s">
        <v>286</v>
      </c>
      <c r="C5" s="43" t="s">
        <v>342</v>
      </c>
      <c r="D5" s="59" t="s">
        <v>343</v>
      </c>
      <c r="E5" s="62" t="s">
        <v>375</v>
      </c>
      <c r="F5" s="68"/>
      <c r="G5" s="68"/>
      <c r="H5" s="68"/>
      <c r="I5" s="68"/>
      <c r="J5" s="68"/>
      <c r="K5" s="68"/>
      <c r="L5" s="68"/>
    </row>
    <row r="6" spans="1:12">
      <c r="A6" s="44"/>
      <c r="B6" s="60" t="s">
        <v>383</v>
      </c>
      <c r="C6" s="43" t="s">
        <v>345</v>
      </c>
      <c r="D6" s="59" t="s">
        <v>346</v>
      </c>
      <c r="E6" s="62" t="s">
        <v>376</v>
      </c>
      <c r="F6" s="68"/>
      <c r="G6" s="68"/>
      <c r="H6" s="68"/>
      <c r="I6" s="68"/>
      <c r="J6" s="68"/>
      <c r="K6" s="68"/>
      <c r="L6" s="68"/>
    </row>
    <row r="7" spans="1:12">
      <c r="A7" s="45">
        <v>30</v>
      </c>
      <c r="B7" s="44" t="s">
        <v>313</v>
      </c>
      <c r="C7" s="43" t="s">
        <v>333</v>
      </c>
      <c r="D7" s="59" t="s">
        <v>334</v>
      </c>
      <c r="E7" s="62" t="s">
        <v>373</v>
      </c>
      <c r="F7" s="68"/>
      <c r="G7" s="68"/>
      <c r="H7" s="68"/>
      <c r="I7" s="68"/>
      <c r="J7" s="68"/>
      <c r="K7" s="68"/>
      <c r="L7" s="68"/>
    </row>
    <row r="8" spans="1:12">
      <c r="A8" s="42"/>
      <c r="B8" s="63" t="s">
        <v>385</v>
      </c>
      <c r="C8" s="43" t="s">
        <v>338</v>
      </c>
      <c r="D8" s="59" t="s">
        <v>339</v>
      </c>
      <c r="E8" s="62" t="s">
        <v>374</v>
      </c>
      <c r="F8" s="68"/>
      <c r="G8" s="68"/>
      <c r="H8" s="68"/>
      <c r="I8" s="68"/>
      <c r="J8" s="68"/>
      <c r="K8" s="68"/>
      <c r="L8" s="68"/>
    </row>
    <row r="9" spans="1:12">
      <c r="A9" s="45">
        <v>50</v>
      </c>
      <c r="B9" s="44" t="s">
        <v>275</v>
      </c>
      <c r="C9" s="43" t="s">
        <v>295</v>
      </c>
      <c r="D9" s="59" t="s">
        <v>296</v>
      </c>
      <c r="E9" s="60" t="s">
        <v>369</v>
      </c>
      <c r="F9" s="68"/>
      <c r="G9" s="68"/>
      <c r="H9" s="68"/>
      <c r="I9" s="68"/>
      <c r="J9" s="68"/>
      <c r="K9" s="68"/>
      <c r="L9" s="68"/>
    </row>
    <row r="10" spans="1:12">
      <c r="A10" s="45"/>
      <c r="B10" s="60" t="s">
        <v>382</v>
      </c>
      <c r="C10" s="44" t="s">
        <v>289</v>
      </c>
      <c r="D10" s="58" t="s">
        <v>290</v>
      </c>
      <c r="E10" s="60" t="s">
        <v>367</v>
      </c>
      <c r="F10" s="68"/>
      <c r="G10" s="68"/>
      <c r="H10" s="68"/>
      <c r="I10" s="68"/>
      <c r="J10" s="68"/>
      <c r="K10" s="68"/>
      <c r="L10" s="68"/>
    </row>
    <row r="11" spans="1:12">
      <c r="A11" s="44">
        <v>70</v>
      </c>
      <c r="B11" s="44" t="s">
        <v>308</v>
      </c>
      <c r="C11" s="43" t="s">
        <v>392</v>
      </c>
      <c r="D11" s="59" t="s">
        <v>393</v>
      </c>
      <c r="E11" s="62" t="s">
        <v>411</v>
      </c>
      <c r="F11" s="68"/>
      <c r="G11" s="68"/>
      <c r="H11" s="68"/>
      <c r="I11" s="68"/>
      <c r="J11" s="68"/>
      <c r="K11" s="68"/>
      <c r="L11" s="68"/>
    </row>
    <row r="12" spans="1:12">
      <c r="A12" s="44"/>
      <c r="B12" s="60" t="s">
        <v>384</v>
      </c>
      <c r="C12" s="44" t="s">
        <v>271</v>
      </c>
      <c r="D12" s="58" t="s">
        <v>273</v>
      </c>
      <c r="E12" s="60" t="s">
        <v>363</v>
      </c>
      <c r="F12" s="68"/>
      <c r="G12" s="68"/>
      <c r="H12" s="68"/>
      <c r="I12" s="68"/>
      <c r="J12" s="68"/>
      <c r="K12" s="68"/>
      <c r="L12" s="68"/>
    </row>
    <row r="13" spans="1:12">
      <c r="A13" s="45">
        <v>90</v>
      </c>
      <c r="B13" s="44" t="s">
        <v>310</v>
      </c>
      <c r="C13" s="43" t="s">
        <v>348</v>
      </c>
      <c r="D13" s="59" t="s">
        <v>349</v>
      </c>
      <c r="E13" s="62" t="s">
        <v>377</v>
      </c>
      <c r="F13" s="68"/>
      <c r="G13" s="68"/>
      <c r="H13" s="68"/>
      <c r="I13" s="68"/>
      <c r="J13" s="68"/>
      <c r="K13" s="68"/>
      <c r="L13" s="68"/>
    </row>
    <row r="14" spans="1:12">
      <c r="A14" s="45"/>
      <c r="B14" s="60" t="s">
        <v>386</v>
      </c>
      <c r="C14" s="44" t="s">
        <v>283</v>
      </c>
      <c r="D14" s="58" t="s">
        <v>284</v>
      </c>
      <c r="E14" s="60" t="s">
        <v>366</v>
      </c>
      <c r="F14" s="68"/>
      <c r="G14" s="68"/>
      <c r="H14" s="68"/>
      <c r="I14" s="68"/>
      <c r="J14" s="68"/>
      <c r="K14" s="68"/>
      <c r="L14" s="68"/>
    </row>
    <row r="15" spans="1:12">
      <c r="A15" s="69"/>
      <c r="B15" s="57"/>
      <c r="C15" s="43" t="s">
        <v>328</v>
      </c>
      <c r="D15" s="59" t="s">
        <v>329</v>
      </c>
      <c r="E15" s="62" t="s">
        <v>372</v>
      </c>
      <c r="F15" s="68"/>
      <c r="G15" s="68"/>
      <c r="H15" s="68"/>
      <c r="I15" s="68"/>
      <c r="J15" s="68"/>
      <c r="K15" s="68"/>
      <c r="L15" s="68"/>
    </row>
    <row r="16" spans="1:12">
      <c r="A16" s="70"/>
      <c r="B16" s="71"/>
      <c r="C16" s="43" t="s">
        <v>351</v>
      </c>
      <c r="D16" s="59" t="s">
        <v>352</v>
      </c>
      <c r="E16" s="62" t="s">
        <v>378</v>
      </c>
      <c r="F16" s="68"/>
      <c r="G16" s="68"/>
      <c r="H16" s="68"/>
      <c r="I16" s="68"/>
      <c r="J16" s="68"/>
      <c r="K16" s="68"/>
      <c r="L16" s="68"/>
    </row>
    <row r="17" spans="1:12">
      <c r="A17" s="42"/>
      <c r="B17" s="42"/>
      <c r="C17" s="44" t="s">
        <v>292</v>
      </c>
      <c r="D17" s="58" t="s">
        <v>293</v>
      </c>
      <c r="E17" s="60" t="s">
        <v>368</v>
      </c>
      <c r="F17" s="68"/>
      <c r="G17" s="68"/>
      <c r="H17" s="68"/>
      <c r="I17" s="68"/>
      <c r="J17" s="68"/>
      <c r="K17" s="68"/>
      <c r="L17" s="68"/>
    </row>
    <row r="18" spans="1:12">
      <c r="A18" s="42"/>
      <c r="B18" s="42"/>
      <c r="C18" s="44" t="s">
        <v>269</v>
      </c>
      <c r="D18" s="58" t="s">
        <v>277</v>
      </c>
      <c r="E18" s="61" t="s">
        <v>364</v>
      </c>
      <c r="F18" s="68"/>
      <c r="G18" s="68"/>
      <c r="H18" s="68"/>
      <c r="I18" s="68"/>
      <c r="J18" s="68"/>
      <c r="K18" s="68"/>
      <c r="L18" s="68"/>
    </row>
    <row r="19" spans="1:12">
      <c r="A19" s="42"/>
      <c r="B19" s="42"/>
      <c r="C19" s="43" t="s">
        <v>354</v>
      </c>
      <c r="D19" s="59" t="s">
        <v>355</v>
      </c>
      <c r="E19" s="62" t="s">
        <v>379</v>
      </c>
      <c r="F19" s="68"/>
      <c r="G19" s="68"/>
      <c r="H19" s="68"/>
      <c r="I19" s="68"/>
      <c r="J19" s="68"/>
      <c r="K19" s="68"/>
      <c r="L19" s="68"/>
    </row>
    <row r="20" spans="1:12" ht="19">
      <c r="A20" s="47" t="s">
        <v>463</v>
      </c>
      <c r="B20" s="42"/>
      <c r="C20" s="43" t="s">
        <v>360</v>
      </c>
      <c r="D20" s="59" t="s">
        <v>361</v>
      </c>
      <c r="E20" s="62" t="s">
        <v>380</v>
      </c>
      <c r="F20" s="68"/>
      <c r="G20" s="68"/>
      <c r="H20" s="68"/>
      <c r="I20" s="68"/>
      <c r="J20" s="68"/>
      <c r="K20" s="68"/>
      <c r="L20" s="68"/>
    </row>
    <row r="21" spans="1:12">
      <c r="A21" s="46" t="s">
        <v>242</v>
      </c>
      <c r="B21" s="43" t="s">
        <v>464</v>
      </c>
      <c r="C21" s="44" t="s">
        <v>267</v>
      </c>
      <c r="D21" s="58" t="s">
        <v>276</v>
      </c>
      <c r="E21" s="60" t="s">
        <v>365</v>
      </c>
      <c r="F21" s="68"/>
      <c r="G21" s="68"/>
      <c r="H21" s="68"/>
      <c r="I21" s="68"/>
      <c r="J21" s="68"/>
      <c r="K21" s="68"/>
      <c r="L21" s="68"/>
    </row>
    <row r="22" spans="1:12">
      <c r="A22" s="46" t="s">
        <v>465</v>
      </c>
      <c r="B22" s="43" t="s">
        <v>466</v>
      </c>
      <c r="C22" s="43" t="s">
        <v>402</v>
      </c>
      <c r="D22" s="59" t="s">
        <v>403</v>
      </c>
      <c r="E22" s="62" t="s">
        <v>412</v>
      </c>
      <c r="F22" s="68"/>
      <c r="G22" s="68"/>
      <c r="H22" s="68"/>
      <c r="I22" s="68"/>
      <c r="J22" s="68"/>
      <c r="K22" s="68"/>
      <c r="L22" s="68"/>
    </row>
    <row r="23" spans="1:12">
      <c r="A23" s="46" t="s">
        <v>467</v>
      </c>
      <c r="B23" s="43" t="s">
        <v>468</v>
      </c>
      <c r="C23" s="43" t="s">
        <v>406</v>
      </c>
      <c r="D23" s="59" t="s">
        <v>407</v>
      </c>
      <c r="E23" s="62" t="s">
        <v>413</v>
      </c>
      <c r="F23" s="68"/>
      <c r="G23" s="68"/>
      <c r="H23" s="68"/>
      <c r="I23" s="68"/>
      <c r="J23" s="68"/>
      <c r="K23" s="68"/>
      <c r="L23" s="68"/>
    </row>
    <row r="24" spans="1:12">
      <c r="A24" s="72" t="s">
        <v>257</v>
      </c>
      <c r="B24" s="43" t="s">
        <v>469</v>
      </c>
    </row>
    <row r="25" spans="1:12" ht="20" thickBot="1">
      <c r="A25" s="72" t="s">
        <v>258</v>
      </c>
      <c r="B25" s="43" t="s">
        <v>470</v>
      </c>
      <c r="D25" s="73" t="s">
        <v>415</v>
      </c>
    </row>
    <row r="26" spans="1:12" ht="17" thickBot="1">
      <c r="A26" s="39"/>
      <c r="D26" s="67" t="s">
        <v>416</v>
      </c>
      <c r="E26" s="74" t="s">
        <v>417</v>
      </c>
    </row>
    <row r="27" spans="1:12">
      <c r="D27" s="78" t="s">
        <v>427</v>
      </c>
      <c r="E27" s="62" t="s">
        <v>424</v>
      </c>
    </row>
    <row r="28" spans="1:12">
      <c r="D28" s="78" t="s">
        <v>444</v>
      </c>
      <c r="E28" s="62" t="s">
        <v>441</v>
      </c>
    </row>
    <row r="29" spans="1:12">
      <c r="D29" s="78" t="s">
        <v>422</v>
      </c>
      <c r="E29" s="80" t="s">
        <v>421</v>
      </c>
    </row>
    <row r="30" spans="1:12">
      <c r="D30" s="78" t="s">
        <v>455</v>
      </c>
      <c r="E30" s="62" t="s">
        <v>454</v>
      </c>
    </row>
    <row r="31" spans="1:12">
      <c r="D31" s="78" t="s">
        <v>438</v>
      </c>
      <c r="E31" s="62" t="s">
        <v>435</v>
      </c>
    </row>
    <row r="32" spans="1:12">
      <c r="D32" s="77" t="s">
        <v>419</v>
      </c>
      <c r="E32" s="80" t="s">
        <v>426</v>
      </c>
    </row>
    <row r="33" spans="4:5">
      <c r="D33" s="78" t="s">
        <v>459</v>
      </c>
      <c r="E33" s="62" t="s">
        <v>458</v>
      </c>
    </row>
    <row r="34" spans="4:5">
      <c r="D34" s="78" t="s">
        <v>456</v>
      </c>
      <c r="E34" s="62" t="s">
        <v>457</v>
      </c>
    </row>
    <row r="35" spans="4:5">
      <c r="D35" s="78" t="s">
        <v>428</v>
      </c>
      <c r="E35" s="62" t="s">
        <v>425</v>
      </c>
    </row>
    <row r="36" spans="4:5">
      <c r="D36" s="78" t="s">
        <v>445</v>
      </c>
      <c r="E36" s="62" t="s">
        <v>442</v>
      </c>
    </row>
    <row r="37" spans="4:5">
      <c r="D37" s="78" t="s">
        <v>440</v>
      </c>
      <c r="E37" s="62" t="s">
        <v>437</v>
      </c>
    </row>
    <row r="38" spans="4:5">
      <c r="D38" s="78" t="s">
        <v>460</v>
      </c>
      <c r="E38" s="62" t="s">
        <v>451</v>
      </c>
    </row>
    <row r="39" spans="4:5">
      <c r="D39" s="78" t="s">
        <v>423</v>
      </c>
      <c r="E39" s="80" t="s">
        <v>420</v>
      </c>
    </row>
    <row r="40" spans="4:5" ht="17">
      <c r="D40" s="76" t="s">
        <v>449</v>
      </c>
      <c r="E40" s="79" t="s">
        <v>447</v>
      </c>
    </row>
    <row r="41" spans="4:5">
      <c r="D41" s="78" t="s">
        <v>453</v>
      </c>
      <c r="E41" s="62" t="s">
        <v>452</v>
      </c>
    </row>
    <row r="42" spans="4:5">
      <c r="D42" s="78" t="s">
        <v>439</v>
      </c>
      <c r="E42" s="62" t="s">
        <v>436</v>
      </c>
    </row>
    <row r="43" spans="4:5">
      <c r="D43" s="78" t="s">
        <v>432</v>
      </c>
      <c r="E43" s="62" t="s">
        <v>429</v>
      </c>
    </row>
    <row r="44" spans="4:5">
      <c r="D44" s="78" t="s">
        <v>450</v>
      </c>
      <c r="E44" s="62" t="s">
        <v>448</v>
      </c>
    </row>
    <row r="45" spans="4:5">
      <c r="D45" s="78" t="s">
        <v>433</v>
      </c>
      <c r="E45" s="62" t="s">
        <v>430</v>
      </c>
    </row>
    <row r="46" spans="4:5">
      <c r="D46" s="78" t="s">
        <v>434</v>
      </c>
      <c r="E46" s="62" t="s">
        <v>431</v>
      </c>
    </row>
    <row r="47" spans="4:5">
      <c r="D47" s="78" t="s">
        <v>462</v>
      </c>
      <c r="E47" s="80" t="s">
        <v>418</v>
      </c>
    </row>
    <row r="48" spans="4:5">
      <c r="D48" s="78" t="s">
        <v>446</v>
      </c>
      <c r="E48" s="62" t="s">
        <v>443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2024-03-22T15:13:27Z</dcterms:modified>
</cp:coreProperties>
</file>