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k_\Documents\Nicolas Impoetanye\Imdera\"/>
    </mc:Choice>
  </mc:AlternateContent>
  <bookViews>
    <workbookView xWindow="120" yWindow="90" windowWidth="20370" windowHeight="8055" tabRatio="861" firstSheet="9" activeTab="13"/>
  </bookViews>
  <sheets>
    <sheet name="GRAFICOS" sheetId="44" r:id="rId1"/>
    <sheet name="TABLA GENERAL" sheetId="39" r:id="rId2"/>
    <sheet name="Mantenimiento" sheetId="22" r:id="rId3"/>
    <sheet name="Escuelas Deportivas" sheetId="9" r:id="rId4"/>
    <sheet name="J.Comunales" sheetId="11" state="hidden" r:id="rId5"/>
    <sheet name="J. Veredales" sheetId="12" state="hidden" r:id="rId6"/>
    <sheet name="Apoyo Org. Comunitarias " sheetId="27" state="hidden" r:id="rId7"/>
    <sheet name="Eventos Deportivos" sheetId="26" r:id="rId8"/>
    <sheet name="Apoyo a Organismos D" sheetId="25" state="hidden" r:id="rId9"/>
    <sheet name="Pres. Escenarios" sheetId="13" r:id="rId10"/>
    <sheet name="Ciclovías" sheetId="16" r:id="rId11"/>
    <sheet name="P. Act. Fisica" sheetId="17" r:id="rId12"/>
    <sheet name="Hábitos" sheetId="37" r:id="rId13"/>
    <sheet name="PERSONA MAYOR" sheetId="42" r:id="rId14"/>
    <sheet name="R. Comunas" sheetId="15" r:id="rId15"/>
    <sheet name="Visita Escenarios" sheetId="18" state="hidden" r:id="rId16"/>
    <sheet name="Apoy. Centro Penitenciario" sheetId="19" state="hidden" r:id="rId17"/>
    <sheet name="Mes. Niñez" sheetId="24" state="hidden" r:id="rId18"/>
    <sheet name="Vacaciones Recre." sheetId="23" state="hidden" r:id="rId19"/>
    <sheet name="Eventos Recreativos" sheetId="32" r:id="rId20"/>
    <sheet name="Moviteca" sheetId="21" r:id="rId21"/>
    <sheet name="BECADOS" sheetId="40" r:id="rId22"/>
    <sheet name="APOYO ECONOMICO" sheetId="41" state="hidden" r:id="rId23"/>
  </sheets>
  <definedNames>
    <definedName name="_xlnm._FilterDatabase" localSheetId="8" hidden="1">'Apoyo a Organismos D'!#REF!</definedName>
    <definedName name="_xlnm._FilterDatabase" localSheetId="6" hidden="1">'Apoyo Org. Comunitarias '!#REF!</definedName>
    <definedName name="_xlnm._FilterDatabase" localSheetId="3" hidden="1">'Escuelas Deportivas'!$C$6:$C$89</definedName>
    <definedName name="_xlnm._FilterDatabase" localSheetId="2" hidden="1">Mantenimiento!$B$41:$D$45</definedName>
    <definedName name="_xlnm._FilterDatabase" localSheetId="17" hidden="1">'Mes. Niñez'!#REF!</definedName>
  </definedNames>
  <calcPr calcId="162913"/>
  <fileRecoveryPr autoRecover="0"/>
</workbook>
</file>

<file path=xl/calcChain.xml><?xml version="1.0" encoding="utf-8"?>
<calcChain xmlns="http://schemas.openxmlformats.org/spreadsheetml/2006/main">
  <c r="E8" i="39" l="1"/>
  <c r="F8" i="39"/>
  <c r="G8" i="39"/>
  <c r="H8" i="39"/>
  <c r="I8" i="39"/>
  <c r="D8" i="39"/>
  <c r="E11" i="42"/>
  <c r="E17" i="39"/>
  <c r="F17" i="39"/>
  <c r="G17" i="39"/>
  <c r="H17" i="39"/>
  <c r="D17" i="39"/>
  <c r="J77" i="37"/>
  <c r="K77" i="37"/>
  <c r="L77" i="37"/>
  <c r="M77" i="37"/>
  <c r="I77" i="37"/>
  <c r="N77" i="37" s="1"/>
  <c r="R70" i="37"/>
  <c r="M68" i="37"/>
  <c r="L68" i="37"/>
  <c r="K68" i="37"/>
  <c r="N67" i="37"/>
  <c r="N66" i="37"/>
  <c r="N65" i="37"/>
  <c r="N64" i="37"/>
  <c r="N63" i="37"/>
  <c r="N62" i="37"/>
  <c r="N61" i="37"/>
  <c r="N60" i="37"/>
  <c r="M59" i="37"/>
  <c r="N58" i="37"/>
  <c r="N59" i="37" s="1"/>
  <c r="M51" i="37"/>
  <c r="L51" i="37"/>
  <c r="K51" i="37"/>
  <c r="J51" i="37"/>
  <c r="I51" i="37"/>
  <c r="N50" i="37"/>
  <c r="N51" i="37" s="1"/>
  <c r="M43" i="37"/>
  <c r="L43" i="37"/>
  <c r="K43" i="37"/>
  <c r="N40" i="37"/>
  <c r="N39" i="37"/>
  <c r="N38" i="37"/>
  <c r="N37" i="37"/>
  <c r="N36" i="37"/>
  <c r="M35" i="37"/>
  <c r="L35" i="37"/>
  <c r="K35" i="37"/>
  <c r="J35" i="37"/>
  <c r="N32" i="37"/>
  <c r="N35" i="37" s="1"/>
  <c r="N29" i="37"/>
  <c r="M29" i="37"/>
  <c r="L29" i="37"/>
  <c r="K29" i="37"/>
  <c r="J29" i="37"/>
  <c r="I29" i="37"/>
  <c r="M20" i="37"/>
  <c r="L20" i="37"/>
  <c r="K20" i="37"/>
  <c r="J20" i="37"/>
  <c r="N19" i="37"/>
  <c r="N14" i="37"/>
  <c r="N12" i="37"/>
  <c r="M12" i="37"/>
  <c r="L12" i="37"/>
  <c r="K12" i="37"/>
  <c r="L17" i="17"/>
  <c r="K17" i="17"/>
  <c r="J17" i="17"/>
  <c r="I17" i="17"/>
  <c r="H17" i="17"/>
  <c r="M16" i="17"/>
  <c r="M17" i="17" s="1"/>
  <c r="I20" i="39"/>
  <c r="I17" i="39" s="1"/>
  <c r="E11" i="16"/>
  <c r="F11" i="16"/>
  <c r="G11" i="16"/>
  <c r="H11" i="16"/>
  <c r="I11" i="16"/>
  <c r="D11" i="16"/>
  <c r="E25" i="39"/>
  <c r="F25" i="39"/>
  <c r="G25" i="39"/>
  <c r="H25" i="39"/>
  <c r="I25" i="39"/>
  <c r="D25" i="39"/>
  <c r="N7" i="26"/>
  <c r="M7" i="26"/>
  <c r="L7" i="26"/>
  <c r="K7" i="26"/>
  <c r="J7" i="26"/>
  <c r="O6" i="26"/>
  <c r="O7" i="26" s="1"/>
  <c r="K37" i="13"/>
  <c r="K36" i="13"/>
  <c r="K35" i="13"/>
  <c r="K34" i="13" s="1"/>
  <c r="J34" i="13"/>
  <c r="I34" i="13"/>
  <c r="H34" i="13"/>
  <c r="G34" i="13"/>
  <c r="F34" i="13"/>
  <c r="K33" i="13"/>
  <c r="K32" i="13"/>
  <c r="K31" i="13"/>
  <c r="J30" i="13"/>
  <c r="I30" i="13"/>
  <c r="H30" i="13"/>
  <c r="G30" i="13"/>
  <c r="F30" i="13"/>
  <c r="K28" i="13"/>
  <c r="J28" i="13"/>
  <c r="I28" i="13"/>
  <c r="H28" i="13"/>
  <c r="G28" i="13"/>
  <c r="F28" i="13"/>
  <c r="K26" i="13"/>
  <c r="K25" i="13" s="1"/>
  <c r="J25" i="13"/>
  <c r="I25" i="13"/>
  <c r="H25" i="13"/>
  <c r="G25" i="13"/>
  <c r="F25" i="13"/>
  <c r="K23" i="13"/>
  <c r="J23" i="13"/>
  <c r="I23" i="13"/>
  <c r="H23" i="13"/>
  <c r="G23" i="13"/>
  <c r="F23" i="13"/>
  <c r="K22" i="13"/>
  <c r="K21" i="13"/>
  <c r="K20" i="13"/>
  <c r="J19" i="13"/>
  <c r="I19" i="13"/>
  <c r="H19" i="13"/>
  <c r="G19" i="13"/>
  <c r="F19" i="13"/>
  <c r="K18" i="13"/>
  <c r="K15" i="13" s="1"/>
  <c r="J15" i="13"/>
  <c r="I15" i="13"/>
  <c r="H15" i="13"/>
  <c r="G15" i="13"/>
  <c r="F15" i="13"/>
  <c r="K12" i="13"/>
  <c r="K11" i="13"/>
  <c r="K10" i="13"/>
  <c r="K7" i="13"/>
  <c r="J6" i="13"/>
  <c r="I6" i="13"/>
  <c r="H6" i="13"/>
  <c r="G6" i="13"/>
  <c r="F6" i="13"/>
  <c r="J89" i="9"/>
  <c r="I89" i="9"/>
  <c r="H89" i="9"/>
  <c r="G89" i="9"/>
  <c r="F89" i="9"/>
  <c r="E89" i="9"/>
  <c r="J81" i="9"/>
  <c r="I81" i="9"/>
  <c r="H81" i="9"/>
  <c r="G81" i="9"/>
  <c r="F81" i="9"/>
  <c r="E81" i="9"/>
  <c r="J73" i="9"/>
  <c r="I73" i="9"/>
  <c r="H73" i="9"/>
  <c r="G73" i="9"/>
  <c r="F73" i="9"/>
  <c r="E73" i="9"/>
  <c r="J68" i="9"/>
  <c r="I68" i="9"/>
  <c r="H68" i="9"/>
  <c r="G68" i="9"/>
  <c r="F68" i="9"/>
  <c r="E68" i="9"/>
  <c r="J56" i="9"/>
  <c r="I56" i="9"/>
  <c r="H56" i="9"/>
  <c r="G56" i="9"/>
  <c r="F56" i="9"/>
  <c r="E56" i="9"/>
  <c r="J51" i="9"/>
  <c r="I51" i="9"/>
  <c r="H51" i="9"/>
  <c r="G51" i="9"/>
  <c r="F51" i="9"/>
  <c r="E51" i="9"/>
  <c r="J46" i="9"/>
  <c r="I46" i="9"/>
  <c r="H46" i="9"/>
  <c r="G46" i="9"/>
  <c r="F46" i="9"/>
  <c r="E46" i="9"/>
  <c r="J43" i="9"/>
  <c r="I43" i="9"/>
  <c r="I97" i="9" s="1"/>
  <c r="H43" i="9"/>
  <c r="G43" i="9"/>
  <c r="F43" i="9"/>
  <c r="E43" i="9"/>
  <c r="E97" i="9" s="1"/>
  <c r="J24" i="9"/>
  <c r="J97" i="9" s="1"/>
  <c r="I24" i="9"/>
  <c r="H24" i="9"/>
  <c r="H97" i="9" s="1"/>
  <c r="G24" i="9"/>
  <c r="G97" i="9" s="1"/>
  <c r="F24" i="9"/>
  <c r="F97" i="9" s="1"/>
  <c r="E24" i="9"/>
  <c r="N20" i="37" l="1"/>
  <c r="N43" i="37"/>
  <c r="N68" i="37"/>
  <c r="I70" i="37"/>
  <c r="J70" i="37"/>
  <c r="K70" i="37"/>
  <c r="M70" i="37"/>
  <c r="L70" i="37"/>
  <c r="N70" i="37"/>
  <c r="K30" i="13"/>
  <c r="K6" i="13"/>
  <c r="G38" i="13"/>
  <c r="I38" i="13"/>
  <c r="J38" i="13"/>
  <c r="K19" i="13"/>
  <c r="K38" i="13" s="1"/>
  <c r="F38" i="13"/>
  <c r="H38" i="13"/>
  <c r="I96" i="42"/>
  <c r="I86" i="42"/>
  <c r="I76" i="42"/>
  <c r="I66" i="42"/>
  <c r="I54" i="42"/>
  <c r="I44" i="42"/>
  <c r="I34" i="42"/>
  <c r="I24" i="42"/>
  <c r="M21" i="15"/>
  <c r="L21" i="15"/>
  <c r="K21" i="15"/>
  <c r="J21" i="15"/>
  <c r="I21" i="15"/>
  <c r="H21" i="15"/>
  <c r="J18" i="40"/>
  <c r="I18" i="40"/>
  <c r="H18" i="40"/>
  <c r="G18" i="40"/>
  <c r="F18" i="40"/>
  <c r="K17" i="40"/>
  <c r="K9" i="40"/>
  <c r="K8" i="40"/>
  <c r="K6" i="40"/>
  <c r="K5" i="40"/>
  <c r="K18" i="40" s="1"/>
  <c r="D8" i="16" l="1"/>
  <c r="D13" i="16" s="1"/>
  <c r="E8" i="16"/>
  <c r="E13" i="16" s="1"/>
  <c r="F8" i="16"/>
  <c r="F13" i="16" s="1"/>
  <c r="G8" i="16"/>
  <c r="G13" i="16" s="1"/>
  <c r="H8" i="16"/>
  <c r="H13" i="16" s="1"/>
  <c r="I8" i="16"/>
  <c r="I13" i="16" s="1"/>
  <c r="I6" i="16"/>
  <c r="I7" i="16"/>
  <c r="L39" i="11" l="1"/>
  <c r="M39" i="11"/>
  <c r="N39" i="11"/>
  <c r="O39" i="11"/>
  <c r="AV14" i="11"/>
  <c r="AW14" i="11"/>
  <c r="AX14" i="11"/>
  <c r="X11" i="11"/>
  <c r="AN13" i="11"/>
  <c r="AO13" i="11"/>
  <c r="AP13" i="11"/>
  <c r="AF17" i="11"/>
  <c r="AG17" i="11"/>
  <c r="Y11" i="11"/>
  <c r="Z11" i="11"/>
  <c r="AH17" i="11" l="1"/>
  <c r="F146" i="9" l="1"/>
  <c r="G146" i="9"/>
  <c r="H146" i="9"/>
  <c r="I146" i="9"/>
  <c r="J146" i="9"/>
  <c r="K146" i="9"/>
  <c r="R25" i="11" l="1"/>
  <c r="Q25" i="11"/>
  <c r="P25" i="11"/>
  <c r="O25" i="11"/>
  <c r="E29" i="39" l="1"/>
  <c r="F29" i="39"/>
  <c r="G29" i="39"/>
  <c r="H29" i="39"/>
  <c r="D29" i="39"/>
  <c r="I29" i="39" l="1"/>
  <c r="H29" i="11" l="1"/>
  <c r="G29" i="11"/>
  <c r="F29" i="11"/>
  <c r="I29" i="11"/>
  <c r="D33" i="39" l="1"/>
  <c r="E33" i="39"/>
  <c r="F33" i="39"/>
  <c r="G33" i="39"/>
  <c r="H33" i="39"/>
  <c r="I33" i="39" l="1"/>
  <c r="G34" i="39" l="1"/>
  <c r="D37" i="39"/>
  <c r="E37" i="39" s="1"/>
  <c r="E34" i="39"/>
  <c r="D34" i="39"/>
  <c r="H34" i="39"/>
  <c r="F34" i="39"/>
</calcChain>
</file>

<file path=xl/sharedStrings.xml><?xml version="1.0" encoding="utf-8"?>
<sst xmlns="http://schemas.openxmlformats.org/spreadsheetml/2006/main" count="1213" uniqueCount="663">
  <si>
    <t>Juegos Comunales</t>
  </si>
  <si>
    <t>COMUNA</t>
  </si>
  <si>
    <t>6 a 12</t>
  </si>
  <si>
    <t>0 a 5</t>
  </si>
  <si>
    <t>13 a 17</t>
  </si>
  <si>
    <t>18 a  28</t>
  </si>
  <si>
    <t>TOTAL</t>
  </si>
  <si>
    <t>Eventos Recreativos</t>
  </si>
  <si>
    <t>Fútbol</t>
  </si>
  <si>
    <t>Rugby</t>
  </si>
  <si>
    <t>Atletismo</t>
  </si>
  <si>
    <t>Porrismo</t>
  </si>
  <si>
    <t>Voleibol</t>
  </si>
  <si>
    <t>Patinaje</t>
  </si>
  <si>
    <t>Baloncesto</t>
  </si>
  <si>
    <t>Balonmano</t>
  </si>
  <si>
    <t>18 a 28</t>
  </si>
  <si>
    <t>Discapacidad</t>
  </si>
  <si>
    <t>Hapkido</t>
  </si>
  <si>
    <t>Total</t>
  </si>
  <si>
    <t>No</t>
  </si>
  <si>
    <t>ACTIVIDAD</t>
  </si>
  <si>
    <t>Comuna</t>
  </si>
  <si>
    <t>Apoyo a Organismos Deportivos</t>
  </si>
  <si>
    <t>Estadio San Jose</t>
  </si>
  <si>
    <t>NO</t>
  </si>
  <si>
    <t>Estadio Centenario</t>
  </si>
  <si>
    <t>Coliseo Del Café</t>
  </si>
  <si>
    <t>Fútbol Afros E Indígenas</t>
  </si>
  <si>
    <t>Fútbol De Salón</t>
  </si>
  <si>
    <t>Coliseo</t>
  </si>
  <si>
    <t>Levantamiento De Pesas</t>
  </si>
  <si>
    <t>Tenis De Campo</t>
  </si>
  <si>
    <t xml:space="preserve"> FEBRERO</t>
  </si>
  <si>
    <t xml:space="preserve"> 28 &gt;</t>
  </si>
  <si>
    <t>Febrero</t>
  </si>
  <si>
    <t>28 &gt;</t>
  </si>
  <si>
    <t>Escuelas Deportivas</t>
  </si>
  <si>
    <t>R</t>
  </si>
  <si>
    <t>Coliseo del Sur</t>
  </si>
  <si>
    <t>Estadio de Atletismo</t>
  </si>
  <si>
    <t>Marzo</t>
  </si>
  <si>
    <t>Mes</t>
  </si>
  <si>
    <t>ESCENARIOS MAYORES</t>
  </si>
  <si>
    <t>TIPO DE ESCENARIO</t>
  </si>
  <si>
    <t>Estadio</t>
  </si>
  <si>
    <r>
      <t xml:space="preserve">Actividades de mantenimiento preventivo a escenarios </t>
    </r>
    <r>
      <rPr>
        <b/>
        <sz val="10"/>
        <color theme="1"/>
        <rFont val="Arial"/>
        <family val="2"/>
      </rPr>
      <t>MAYORES</t>
    </r>
    <r>
      <rPr>
        <sz val="10"/>
        <color theme="1"/>
        <rFont val="Arial"/>
        <family val="2"/>
      </rPr>
      <t xml:space="preserve"> (Reparaciones Sanitarias, Electricas, Aseo General, Reparaciones Locativas "pintura", Embellicimiento, Guadaña zonas verdes, Fumigación, Fertilización)</t>
    </r>
  </si>
  <si>
    <t>Coliseo De Gimnasia</t>
  </si>
  <si>
    <t>Cancha de Voley Playa</t>
  </si>
  <si>
    <t>Cancha</t>
  </si>
  <si>
    <t xml:space="preserve">Cancha de Tennis de Campo </t>
  </si>
  <si>
    <t>Polideportivo el Cafetero</t>
  </si>
  <si>
    <t>Polideportivo</t>
  </si>
  <si>
    <t>ESCENARIOS MENORES</t>
  </si>
  <si>
    <r>
      <t xml:space="preserve">Actividades de reparacion y mantenimiento a escenarios </t>
    </r>
    <r>
      <rPr>
        <b/>
        <sz val="10"/>
        <color theme="1"/>
        <rFont val="Arial"/>
        <family val="2"/>
      </rPr>
      <t>MENORES</t>
    </r>
    <r>
      <rPr>
        <sz val="10"/>
        <color theme="1"/>
        <rFont val="Arial"/>
        <family val="2"/>
      </rPr>
      <t xml:space="preserve"> (Demarcación, Metalmetalicas, guadaña y limpieza)</t>
    </r>
  </si>
  <si>
    <t>13 A 17</t>
  </si>
  <si>
    <t>Abril</t>
  </si>
  <si>
    <t>Atletismo-Novatos</t>
  </si>
  <si>
    <t>Mayo</t>
  </si>
  <si>
    <t>Gimnasia</t>
  </si>
  <si>
    <t>Futbol Sala</t>
  </si>
  <si>
    <t>0-5</t>
  </si>
  <si>
    <t>PROGRAMAS</t>
  </si>
  <si>
    <t>0 A 5</t>
  </si>
  <si>
    <t>6 A 12</t>
  </si>
  <si>
    <t>18 A 28</t>
  </si>
  <si>
    <t>1. Mantenimiento a Escenarios</t>
  </si>
  <si>
    <t>2.Deporte Escolar</t>
  </si>
  <si>
    <t>3. Recreando Comunidad</t>
  </si>
  <si>
    <t>4.Actividad Fisica y Habitos Saludables</t>
  </si>
  <si>
    <t>5. Deporte Social Comunitario</t>
  </si>
  <si>
    <t>6. Apoyo a Organizaciones Deportivas</t>
  </si>
  <si>
    <t>TOTAL GENERAL</t>
  </si>
  <si>
    <t xml:space="preserve">0 a 5 </t>
  </si>
  <si>
    <t xml:space="preserve">6 a 12 </t>
  </si>
  <si>
    <t xml:space="preserve">13 a 17 </t>
  </si>
  <si>
    <t xml:space="preserve">28 &gt; </t>
  </si>
  <si>
    <t>Superate Intercolegiados</t>
  </si>
  <si>
    <t>Programa De Adulto Mayor</t>
  </si>
  <si>
    <t>Recreacion En Comunas</t>
  </si>
  <si>
    <t>Apoyo a Centros Penitenciarios</t>
  </si>
  <si>
    <t>Mes de la Niñez</t>
  </si>
  <si>
    <t>Vacaciones Recreativas</t>
  </si>
  <si>
    <t>Moviteca</t>
  </si>
  <si>
    <t>Habitos y Estilos de Vida Saludable</t>
  </si>
  <si>
    <t>Puntos de Actividad Fisica</t>
  </si>
  <si>
    <t>Ciclovias y Ciclopaseo Nocturno</t>
  </si>
  <si>
    <t>Juegos Veredales</t>
  </si>
  <si>
    <t>Eventos Deportivos</t>
  </si>
  <si>
    <t>Apoyo a Organizaciones Comunitarias</t>
  </si>
  <si>
    <t>Prestamos de Escenarios</t>
  </si>
  <si>
    <t>Festival Escolar</t>
  </si>
  <si>
    <t>SUMATORIA DEPORTE ESCOLAR</t>
  </si>
  <si>
    <t>Escuelas</t>
  </si>
  <si>
    <t>Superate</t>
  </si>
  <si>
    <t>Junio</t>
  </si>
  <si>
    <t>Visita De Escenarios</t>
  </si>
  <si>
    <t>Edades</t>
  </si>
  <si>
    <t>6 a12</t>
  </si>
  <si>
    <t>Julio</t>
  </si>
  <si>
    <t>Agosto</t>
  </si>
  <si>
    <t>Dia</t>
  </si>
  <si>
    <t>Septiembre</t>
  </si>
  <si>
    <t>Tipo de Grupo</t>
  </si>
  <si>
    <t>8:00AM</t>
  </si>
  <si>
    <t>18-28</t>
  </si>
  <si>
    <t>28&gt;</t>
  </si>
  <si>
    <t>Tenis de Mesa - Novatos</t>
  </si>
  <si>
    <t>Tenis de Mesa</t>
  </si>
  <si>
    <t>Tenis de Campo</t>
  </si>
  <si>
    <t>Ajedrez Integrado-Novatos</t>
  </si>
  <si>
    <t>Ajedrez Integrado</t>
  </si>
  <si>
    <t xml:space="preserve"> Comuna</t>
  </si>
  <si>
    <t>CONSOLIDADOS JUEGOS COMUNALES</t>
  </si>
  <si>
    <t>Mini Futbol sala</t>
  </si>
  <si>
    <t>Octubre</t>
  </si>
  <si>
    <t>FASE MUNICIPAL- PARTICIPANTES</t>
  </si>
  <si>
    <t>POBLACIÓN PARTICIPANTE</t>
  </si>
  <si>
    <t>DEPORTE Y/O DISCIPLINA</t>
  </si>
  <si>
    <t>Futbol  de Salón</t>
  </si>
  <si>
    <t>Natación Carreras</t>
  </si>
  <si>
    <t>Natación</t>
  </si>
  <si>
    <t>Mini baloncesto</t>
  </si>
  <si>
    <t>Mini Voleibol</t>
  </si>
  <si>
    <t>Noviembre</t>
  </si>
  <si>
    <t>Gimnasios Biosaludables</t>
  </si>
  <si>
    <t>Descripcion</t>
  </si>
  <si>
    <t>Futbol de Salon Masculino</t>
  </si>
  <si>
    <t>Futbol de Salon Femenino</t>
  </si>
  <si>
    <t>Baloncesto Masculino</t>
  </si>
  <si>
    <t>Baloncesto Femenino</t>
  </si>
  <si>
    <t>Voleibol Masculino</t>
  </si>
  <si>
    <t>Voleibol Femenino</t>
  </si>
  <si>
    <t>Gimnasios al Aire Libre</t>
  </si>
  <si>
    <t>Diciembre</t>
  </si>
  <si>
    <t>Poblacion Habitantes Armenia</t>
  </si>
  <si>
    <t xml:space="preserve">Esc. </t>
  </si>
  <si>
    <t>1 . ESCUELAS DEPORTIVAS IMDERA 2018</t>
  </si>
  <si>
    <t>Com.</t>
  </si>
  <si>
    <t>Masculino Futbol de Salón</t>
  </si>
  <si>
    <t>Nombre de Equipos</t>
  </si>
  <si>
    <t>Cobertura Población Beneficiaria</t>
  </si>
  <si>
    <t>Deporte o Disciplina</t>
  </si>
  <si>
    <t>Cobertura por Rango de Edades</t>
  </si>
  <si>
    <t>Nombre de la Vereda</t>
  </si>
  <si>
    <t>TOTAL (PROMEDIO)</t>
  </si>
  <si>
    <t xml:space="preserve"> ESCUELAS DEPORTIVAS </t>
  </si>
  <si>
    <t>Femenino - Baloncesto</t>
  </si>
  <si>
    <t>Femenino Futbol de Salón</t>
  </si>
  <si>
    <t>Masculino - Baloncesto</t>
  </si>
  <si>
    <t>Femenino - Voleibol</t>
  </si>
  <si>
    <t>Masculino - Voleibol</t>
  </si>
  <si>
    <t xml:space="preserve">Estadio San José </t>
  </si>
  <si>
    <t>Coliseo del Café ( Auxiliares Y C.D.D.)</t>
  </si>
  <si>
    <t>Coliseo de Gimnasia</t>
  </si>
  <si>
    <t>Canchas Voley Playa</t>
  </si>
  <si>
    <t>Canchas de Tennis de Campo</t>
  </si>
  <si>
    <t>Escenarios Mayores</t>
  </si>
  <si>
    <t>Nombre del Evento</t>
  </si>
  <si>
    <t>AV. Centenario</t>
  </si>
  <si>
    <t>Enero</t>
  </si>
  <si>
    <t xml:space="preserve">Cobertura de Deportistas Becados </t>
  </si>
  <si>
    <t>Deporte y/o Disciplina</t>
  </si>
  <si>
    <t>Club Deportivo Fair Play</t>
  </si>
  <si>
    <t>Futbol</t>
  </si>
  <si>
    <t>Club Libertad Gustavo</t>
  </si>
  <si>
    <t>Club Gymnastics Stars</t>
  </si>
  <si>
    <t>Gimnasia Artistica</t>
  </si>
  <si>
    <t>APOYOS ECONOMICOS A ORGANIZACIONES DEPORTIVAS</t>
  </si>
  <si>
    <t>Nombre dela Organización</t>
  </si>
  <si>
    <t>Representante</t>
  </si>
  <si>
    <t>Valor Apoyado</t>
  </si>
  <si>
    <t>Concepto</t>
  </si>
  <si>
    <t>Fecha  de Apoyo</t>
  </si>
  <si>
    <t>COBERTURA  DE BECADOS DE LAS ORGANIZACIONÉS DEPORTIVÁS QUE UTILIZARÓN LOS ESCENARIÓS  DEPORTIVÓS FEBRERO 2018.</t>
  </si>
  <si>
    <t>Tipo de Deporte</t>
  </si>
  <si>
    <t>Observaciones</t>
  </si>
  <si>
    <t>Conjunto</t>
  </si>
  <si>
    <t>Club Maes Sport</t>
  </si>
  <si>
    <t>Club Deportivo Atletico Quindio</t>
  </si>
  <si>
    <t>Corporacion River Plate</t>
  </si>
  <si>
    <t>Academia Camino al Futbol</t>
  </si>
  <si>
    <t>Club Scorpión</t>
  </si>
  <si>
    <t>Voley Playa</t>
  </si>
  <si>
    <t>Quindiclub</t>
  </si>
  <si>
    <t>Quindio con Corazón</t>
  </si>
  <si>
    <t>Futbol de Salón</t>
  </si>
  <si>
    <t>Individual</t>
  </si>
  <si>
    <t>Club GYM Armenia</t>
  </si>
  <si>
    <t xml:space="preserve">Gimnasia </t>
  </si>
  <si>
    <t>Rango de Edades</t>
  </si>
  <si>
    <t>Sitio o Lugar de la Actividad</t>
  </si>
  <si>
    <t>Jorge Eliecer Gaitan - Camilo Torres</t>
  </si>
  <si>
    <t>7-14-21</t>
  </si>
  <si>
    <t>I.E.Las Colinas</t>
  </si>
  <si>
    <t>14-19-21</t>
  </si>
  <si>
    <t>I.E.Laura Vicuña</t>
  </si>
  <si>
    <t>15-22</t>
  </si>
  <si>
    <t>I.E. Secretaria de Educación Municipal</t>
  </si>
  <si>
    <t>Dias</t>
  </si>
  <si>
    <t xml:space="preserve"> Nombre de la Actividad Realizada</t>
  </si>
  <si>
    <t>Sitio ó Lugar</t>
  </si>
  <si>
    <t>Grupo Campamentos Juveniles</t>
  </si>
  <si>
    <t>B/Las Palmas</t>
  </si>
  <si>
    <t>8-15-22</t>
  </si>
  <si>
    <t>B/Simon Bolivar</t>
  </si>
  <si>
    <t>14-21</t>
  </si>
  <si>
    <t>5-12-19</t>
  </si>
  <si>
    <t>B/La Grecia</t>
  </si>
  <si>
    <t>12-19-26</t>
  </si>
  <si>
    <t>I.E.Zuldemaida</t>
  </si>
  <si>
    <t>3-10-17</t>
  </si>
  <si>
    <t>B/La Mariela</t>
  </si>
  <si>
    <t>B /La Miranda</t>
  </si>
  <si>
    <t>I.E Gustavo Matamoros</t>
  </si>
  <si>
    <t>16-23</t>
  </si>
  <si>
    <t xml:space="preserve">Grupo Recreativo Infancia </t>
  </si>
  <si>
    <t>B/Acacias Bajo</t>
  </si>
  <si>
    <t>10-24</t>
  </si>
  <si>
    <t>B/Puerto Espejo</t>
  </si>
  <si>
    <t>9-16-23</t>
  </si>
  <si>
    <t>I.E La Cecilia</t>
  </si>
  <si>
    <t>B/La Miranda</t>
  </si>
  <si>
    <t xml:space="preserve">  GRUPOS  RECREACIÓN  IMDERA</t>
  </si>
  <si>
    <t>Alex David Osorio</t>
  </si>
  <si>
    <t>Nombre del Grupo</t>
  </si>
  <si>
    <t>Barrio o Sitio</t>
  </si>
  <si>
    <t>Hora</t>
  </si>
  <si>
    <t xml:space="preserve">Asociacion Rosa Mistica </t>
  </si>
  <si>
    <t>Belencito</t>
  </si>
  <si>
    <t>2:10-2:55pm</t>
  </si>
  <si>
    <t>Martes</t>
  </si>
  <si>
    <t xml:space="preserve">Antologia De Mis Años </t>
  </si>
  <si>
    <t>25  de Mayo</t>
  </si>
  <si>
    <t>3-3-4pm</t>
  </si>
  <si>
    <t>Martes-Jueves-Sabado</t>
  </si>
  <si>
    <t xml:space="preserve">Canitas Alegres </t>
  </si>
  <si>
    <t>La Patria</t>
  </si>
  <si>
    <t>5-4-2:30pm</t>
  </si>
  <si>
    <t>Lunes-Martes-Viernes</t>
  </si>
  <si>
    <t xml:space="preserve">Camino De La Esperanza </t>
  </si>
  <si>
    <t>Ciudad Dorada</t>
  </si>
  <si>
    <t>3:45-4:30pm</t>
  </si>
  <si>
    <t>Miercoles</t>
  </si>
  <si>
    <t xml:space="preserve">Mira Hacia El Futuro </t>
  </si>
  <si>
    <t>Jueves</t>
  </si>
  <si>
    <t>Vida Plena</t>
  </si>
  <si>
    <t>Rojas Pinilla II</t>
  </si>
  <si>
    <t>3:10-3:55pm</t>
  </si>
  <si>
    <t>Sabado</t>
  </si>
  <si>
    <t>Carlos Alberto Torres Granja</t>
  </si>
  <si>
    <t>Resplandor de Luna</t>
  </si>
  <si>
    <t>Pinares</t>
  </si>
  <si>
    <t>7:00-8:00am</t>
  </si>
  <si>
    <t>La Tercera Alegria</t>
  </si>
  <si>
    <t>Lindaraja</t>
  </si>
  <si>
    <t>3:00-4:00pm</t>
  </si>
  <si>
    <t>Miercoles-Viernes</t>
  </si>
  <si>
    <t>Canitas del Café</t>
  </si>
  <si>
    <t>Manantiales</t>
  </si>
  <si>
    <t>Martes-Jueves</t>
  </si>
  <si>
    <t>Hilos Dorados</t>
  </si>
  <si>
    <t>Las Acacias</t>
  </si>
  <si>
    <t>2:00-3:00pm</t>
  </si>
  <si>
    <t>Atardeceres Felices</t>
  </si>
  <si>
    <t>La Brasilia</t>
  </si>
  <si>
    <t>Corazones Alegres</t>
  </si>
  <si>
    <t>B/Calima</t>
  </si>
  <si>
    <t>Sabados</t>
  </si>
  <si>
    <t>Hernan Alonso Moreno</t>
  </si>
  <si>
    <t>Mis Primaveras</t>
  </si>
  <si>
    <t>Caseta Comunal La Clarita</t>
  </si>
  <si>
    <t>2:30-3:15pm</t>
  </si>
  <si>
    <t>Lunes</t>
  </si>
  <si>
    <t xml:space="preserve">san miguel arcangel </t>
  </si>
  <si>
    <t>Caseta Comunal La Universal</t>
  </si>
  <si>
    <t>2:00-2:45pm</t>
  </si>
  <si>
    <t xml:space="preserve">Otoñal Siglo XXI </t>
  </si>
  <si>
    <t>Caseta Comunal 8 de Marzo</t>
  </si>
  <si>
    <t>7:00-2:00-2:45pm</t>
  </si>
  <si>
    <t>Martes-Miercoles-Viernes</t>
  </si>
  <si>
    <t>alegres del poral</t>
  </si>
  <si>
    <t>Caseta Comunal Portal del Eden</t>
  </si>
  <si>
    <t>2:55-3-40pm</t>
  </si>
  <si>
    <t xml:space="preserve">vida activa </t>
  </si>
  <si>
    <t>Salon Parroquial La Union</t>
  </si>
  <si>
    <t>2:55-3:40pm</t>
  </si>
  <si>
    <t>Lunes- Miercoles-Viernes</t>
  </si>
  <si>
    <t>Experiencias del Ayer</t>
  </si>
  <si>
    <t>Oscar Alejandro Ospina Franco</t>
  </si>
  <si>
    <t>Caseta B/ Antonio Nariño</t>
  </si>
  <si>
    <t>2:00-2:45 pm</t>
  </si>
  <si>
    <t>Viernes</t>
  </si>
  <si>
    <t>Centro Social (CENDAS)</t>
  </si>
  <si>
    <t>3-2pm</t>
  </si>
  <si>
    <t>Lunes-Miercoles</t>
  </si>
  <si>
    <t>4:00-4:45pm</t>
  </si>
  <si>
    <t>Guaduales de la Villa (Caseta Comunal</t>
  </si>
  <si>
    <t>2-3-4 pm</t>
  </si>
  <si>
    <t>Los Quindos</t>
  </si>
  <si>
    <t>3:45-3:45pm</t>
  </si>
  <si>
    <t>Nathalie Loaiza Garcia</t>
  </si>
  <si>
    <t>Alegria de Vivir</t>
  </si>
  <si>
    <t>El Modelo</t>
  </si>
  <si>
    <t>8:00-9:00am</t>
  </si>
  <si>
    <t>Lunes-Miercoles-Viernes</t>
  </si>
  <si>
    <t>Asociación Nueva Esperanza</t>
  </si>
  <si>
    <t>Universal/ B.Universal</t>
  </si>
  <si>
    <t>B/Universal</t>
  </si>
  <si>
    <t>3:15-4:15pm</t>
  </si>
  <si>
    <t>Sol del Atardecer</t>
  </si>
  <si>
    <t>B/El Placer</t>
  </si>
  <si>
    <t>Belencito Vive</t>
  </si>
  <si>
    <t>B/Belencito</t>
  </si>
  <si>
    <t>San Marcelino Champañag</t>
  </si>
  <si>
    <t>B/La pavona</t>
  </si>
  <si>
    <t>4:30-5:30pm</t>
  </si>
  <si>
    <t>Espiritu Joven</t>
  </si>
  <si>
    <t>Villa Alejandra II etapa</t>
  </si>
  <si>
    <t>2:30-3:30pm</t>
  </si>
  <si>
    <t>Paula Duque Mancera</t>
  </si>
  <si>
    <t>Bosques de Pinares</t>
  </si>
  <si>
    <t>Revivir del coliseo del café</t>
  </si>
  <si>
    <t>Coliseo del Café</t>
  </si>
  <si>
    <t>5:00-6:00pm</t>
  </si>
  <si>
    <t>Lunes-Miercolres-Viernes</t>
  </si>
  <si>
    <t>Plenitud Dorada</t>
  </si>
  <si>
    <t>B/ 7 de Agosto</t>
  </si>
  <si>
    <t>Atardecer de los alamos</t>
  </si>
  <si>
    <t>B/Los Alamos</t>
  </si>
  <si>
    <t>Fundacion Vida Plena</t>
  </si>
  <si>
    <t>Glorieta Ciega del Granada</t>
  </si>
  <si>
    <t>Chapoleras</t>
  </si>
  <si>
    <t>B/Rojas I</t>
  </si>
  <si>
    <t>Carlos Andres Mendoza</t>
  </si>
  <si>
    <t>Entidad/Lugar/Evento</t>
  </si>
  <si>
    <t>quien dijo viejos</t>
  </si>
  <si>
    <t>Girasoles</t>
  </si>
  <si>
    <t>atardecer cuyabro</t>
  </si>
  <si>
    <t>Villa del Café</t>
  </si>
  <si>
    <t xml:space="preserve">villa hermosa </t>
  </si>
  <si>
    <t>Villa Hermosa</t>
  </si>
  <si>
    <t>3:30-4:30pm</t>
  </si>
  <si>
    <t>mi tercera juventud</t>
  </si>
  <si>
    <t>Villa del Carmen</t>
  </si>
  <si>
    <t>Lunes-Jueves</t>
  </si>
  <si>
    <t>vida nueva</t>
  </si>
  <si>
    <t>El Granada</t>
  </si>
  <si>
    <t xml:space="preserve">renacer de  la vida </t>
  </si>
  <si>
    <t>Cendas</t>
  </si>
  <si>
    <t>Jhon Edisson Giraldo Tapasco</t>
  </si>
  <si>
    <t xml:space="preserve">Mundo Feliz </t>
  </si>
  <si>
    <t>Luis Carlos Galan</t>
  </si>
  <si>
    <t xml:space="preserve">A de Coraones </t>
  </si>
  <si>
    <t>Alfonso Lopez</t>
  </si>
  <si>
    <t xml:space="preserve">Huellas de vida </t>
  </si>
  <si>
    <t>Los Andes</t>
  </si>
  <si>
    <t>4:00-5:00pm</t>
  </si>
  <si>
    <t xml:space="preserve">Feliz Atardecer  </t>
  </si>
  <si>
    <t>Patio Bonito Alto</t>
  </si>
  <si>
    <t xml:space="preserve">Amigos de lindaraja </t>
  </si>
  <si>
    <t xml:space="preserve">Apreciar </t>
  </si>
  <si>
    <t>Comando de Policia</t>
  </si>
  <si>
    <t>9:00-10:00am</t>
  </si>
  <si>
    <t>Fundación Nuevo Amanecer de la Familia</t>
  </si>
  <si>
    <t>Añoranzas</t>
  </si>
  <si>
    <t xml:space="preserve">Siempre unidos </t>
  </si>
  <si>
    <t>Ilusion de vivir</t>
  </si>
  <si>
    <t>Lazos dorados</t>
  </si>
  <si>
    <t xml:space="preserve">Girasoles </t>
  </si>
  <si>
    <t xml:space="preserve">Mis años dorados </t>
  </si>
  <si>
    <t>Estadio San José</t>
  </si>
  <si>
    <t>I.E. INEM</t>
  </si>
  <si>
    <t>I.E. las colinas</t>
  </si>
  <si>
    <t>I.E. Las Colinas</t>
  </si>
  <si>
    <t>I.E. Rufino Centro</t>
  </si>
  <si>
    <t>INEM</t>
  </si>
  <si>
    <t>I.E. Cristóbal Colon</t>
  </si>
  <si>
    <t>Coliseo del sur</t>
  </si>
  <si>
    <t>I.E. CASD Santa Eufrasia</t>
  </si>
  <si>
    <t>I.E. Normal Superior</t>
  </si>
  <si>
    <t>I.E. El Caimo ( Mesón y José M. Córdoba)</t>
  </si>
  <si>
    <t>I.E. Ciudadela del Sur</t>
  </si>
  <si>
    <t>Club Artillería Verde</t>
  </si>
  <si>
    <t>Cancha Barrio La Isabela</t>
  </si>
  <si>
    <t>Cancha Barrio Simón Bolívar</t>
  </si>
  <si>
    <t xml:space="preserve"> I.E ITI</t>
  </si>
  <si>
    <t>I.E. Ciudad Dorada</t>
  </si>
  <si>
    <t>I.E. Nuestra Sra. Belén</t>
  </si>
  <si>
    <t>I.E. Rufino Sur</t>
  </si>
  <si>
    <t>I.E. Zuldemayda</t>
  </si>
  <si>
    <t>I.E. Republica de Francia</t>
  </si>
  <si>
    <t>B/ La Mariela</t>
  </si>
  <si>
    <t>Cancha B/ Universal</t>
  </si>
  <si>
    <t>I.E. Normal superior La Universal</t>
  </si>
  <si>
    <t xml:space="preserve">I.E. Ciudadela de Occidente </t>
  </si>
  <si>
    <t>I.E. Gustavo Matamoros</t>
  </si>
  <si>
    <t>B/ Las Colinas</t>
  </si>
  <si>
    <t>B/ Milagro de Dios</t>
  </si>
  <si>
    <t>I.E. Laura Vicuña</t>
  </si>
  <si>
    <t>I.E. CASD</t>
  </si>
  <si>
    <t>I.E. Teresita Montes (Luis Carlos galán)</t>
  </si>
  <si>
    <t>I.E. Camilo Torres (Gaitán)</t>
  </si>
  <si>
    <t>I.E. Ciudadela del sur</t>
  </si>
  <si>
    <t>I.E. Rufino centro (Antonia Santos)</t>
  </si>
  <si>
    <t>Coliseo del café</t>
  </si>
  <si>
    <t>Fundación quindiana</t>
  </si>
  <si>
    <t xml:space="preserve">B/ 60 casas </t>
  </si>
  <si>
    <t xml:space="preserve">I.E. Camilo Torres </t>
  </si>
  <si>
    <t>I.E. Cristobal Colon</t>
  </si>
  <si>
    <t xml:space="preserve">Polideportivo Cafetero </t>
  </si>
  <si>
    <t>Parque De La Vida</t>
  </si>
  <si>
    <t xml:space="preserve">I.E. Teresita montes </t>
  </si>
  <si>
    <t>I.E. las Colinas</t>
  </si>
  <si>
    <t>Estadio san José</t>
  </si>
  <si>
    <t>I.E. Cristóbal Colon - Gran Colombia</t>
  </si>
  <si>
    <t>I.E. Colinas</t>
  </si>
  <si>
    <t>F.Q.A.I.</t>
  </si>
  <si>
    <t>Canchas de Tennis - Julio Varon</t>
  </si>
  <si>
    <t>Normal Superior (Estadio San José)</t>
  </si>
  <si>
    <t xml:space="preserve"> I.E. Ciudadela del sur </t>
  </si>
  <si>
    <t>MANTENIMIENTO, ADECUACIÓN Y EMBELLECIMIENTO DE ESCENARIÓS DEPORTIVÓS</t>
  </si>
  <si>
    <t>Club Deportivo Artilleria Verde</t>
  </si>
  <si>
    <t>Club De Futbol Femenino Deportes Quindio</t>
  </si>
  <si>
    <t>Club Libertad Gustavo Moreno Jaramillo</t>
  </si>
  <si>
    <t>Corporación River Plate</t>
  </si>
  <si>
    <t>Futbol For Life-Ide Camp</t>
  </si>
  <si>
    <t>Club Los Amigos del Baloncesto</t>
  </si>
  <si>
    <t>Universidad San Buenaventura</t>
  </si>
  <si>
    <t>Urban Ninjas</t>
  </si>
  <si>
    <t>Parkour</t>
  </si>
  <si>
    <t>Liga de Futbol de Salón</t>
  </si>
  <si>
    <t xml:space="preserve">Club Deportivo Scorpions </t>
  </si>
  <si>
    <t>Volei Playa</t>
  </si>
  <si>
    <t>Club Deportivo Kayros</t>
  </si>
  <si>
    <t>SENA - Galán</t>
  </si>
  <si>
    <t>Academia Julio Varón</t>
  </si>
  <si>
    <t>Tennis de Campo</t>
  </si>
  <si>
    <t>Cobertura Poblacion Beneficiaria</t>
  </si>
  <si>
    <t>Barrio/ Lugar</t>
  </si>
  <si>
    <t>Deporte ó Disciplina</t>
  </si>
  <si>
    <t>Dia del Talento Quindiano</t>
  </si>
  <si>
    <t>Total Enero</t>
  </si>
  <si>
    <t>Sector de Ciclovia</t>
  </si>
  <si>
    <t>Total Enero y Febrero</t>
  </si>
  <si>
    <t>Coberturas por Rango de edades</t>
  </si>
  <si>
    <t>Lugar o Sitio</t>
  </si>
  <si>
    <t>Actividad Fisica Musicalizada</t>
  </si>
  <si>
    <t>Martes y Jueves</t>
  </si>
  <si>
    <t>Población Beneficiaria</t>
  </si>
  <si>
    <t>Nombre de Monitor</t>
  </si>
  <si>
    <t>Sitio / Lugar</t>
  </si>
  <si>
    <t>Eventos de Movilizaciones</t>
  </si>
  <si>
    <t>Regular</t>
  </si>
  <si>
    <t>Club Madrugadores San José</t>
  </si>
  <si>
    <t xml:space="preserve"> Estadio San José</t>
  </si>
  <si>
    <t>Lunes,Miercoles y Viernes</t>
  </si>
  <si>
    <t xml:space="preserve">6:30 a.m. </t>
  </si>
  <si>
    <t>Lugar</t>
  </si>
  <si>
    <t>Institución</t>
  </si>
  <si>
    <t>Nivel</t>
  </si>
  <si>
    <t>Trasnochadoras Villa Liliana</t>
  </si>
  <si>
    <t>Villa Liliana, Polideportivo</t>
  </si>
  <si>
    <t>7:15 p.m.</t>
  </si>
  <si>
    <t>Polideportivo B/ la Patria</t>
  </si>
  <si>
    <t>22 de Febrero</t>
  </si>
  <si>
    <t>Recreo Activo</t>
  </si>
  <si>
    <t>Recreo, Salón comunal</t>
  </si>
  <si>
    <t xml:space="preserve">8: 30 p.m </t>
  </si>
  <si>
    <t>La Patria, Polideportivo</t>
  </si>
  <si>
    <t>Martes Jueves Viernes</t>
  </si>
  <si>
    <t>7:00 p.m. Y 6:00 p.m</t>
  </si>
  <si>
    <t>Parques de Bolivar</t>
  </si>
  <si>
    <t>Parques de Bolivar, Polideportivo</t>
  </si>
  <si>
    <t>Martes Jueves Sabado</t>
  </si>
  <si>
    <t xml:space="preserve">8:30 p.m y 7:00 a.m. </t>
  </si>
  <si>
    <t>No Regular</t>
  </si>
  <si>
    <t>Tesoreros Valientes</t>
  </si>
  <si>
    <t>Ciudadela Sorrento, Salón Social</t>
  </si>
  <si>
    <t>Lunes y Miercoles</t>
  </si>
  <si>
    <t xml:space="preserve">3:00 p.m </t>
  </si>
  <si>
    <t>Club de Amigos</t>
  </si>
  <si>
    <t>Monteblanco Etapa 1, Caseta Comunal</t>
  </si>
  <si>
    <t>Martes y Viernes</t>
  </si>
  <si>
    <t xml:space="preserve">3:00 p.m. </t>
  </si>
  <si>
    <t>Manantiales de Amor</t>
  </si>
  <si>
    <t>La Adiela, Caseta Comunal</t>
  </si>
  <si>
    <t xml:space="preserve">2:30 p.m. </t>
  </si>
  <si>
    <t>Madrugadores Vitalidad Y Fuerza</t>
  </si>
  <si>
    <t>Polideportivo Serranias</t>
  </si>
  <si>
    <t>Polideportivo Chilacoa</t>
  </si>
  <si>
    <t>Calima</t>
  </si>
  <si>
    <t>Caseta Calima</t>
  </si>
  <si>
    <t>7:00 p.m</t>
  </si>
  <si>
    <t xml:space="preserve">Manantiales </t>
  </si>
  <si>
    <t>Polideportivo Manantiales</t>
  </si>
  <si>
    <t>Oasis</t>
  </si>
  <si>
    <t>Polideportivo Villa de la Vida y del Trabajo</t>
  </si>
  <si>
    <t>Lunes, Martes y Jueves</t>
  </si>
  <si>
    <t>4:00 p.m y 5:00 p.m</t>
  </si>
  <si>
    <t>Chilacoa</t>
  </si>
  <si>
    <t>Lunes,Martes, y Miercoles</t>
  </si>
  <si>
    <t>8:00p.m Y 8:15 p.m</t>
  </si>
  <si>
    <t>La Alegría</t>
  </si>
  <si>
    <t>Caseta Puerta Espejo</t>
  </si>
  <si>
    <t>2:30 p.m</t>
  </si>
  <si>
    <t>Parranderos del Quindio</t>
  </si>
  <si>
    <t>Lunes y Jueves</t>
  </si>
  <si>
    <t>Las Madrugadoras</t>
  </si>
  <si>
    <t>Polideportivo del B/ el Modelo</t>
  </si>
  <si>
    <t>Chivas por el Quindio</t>
  </si>
  <si>
    <t>23 de Enero del 2018</t>
  </si>
  <si>
    <t>8 Y 9</t>
  </si>
  <si>
    <t>Secretaria de Educación/Crr 23E Ciclovia</t>
  </si>
  <si>
    <t>6:00, 8:00 y 7:45 pm</t>
  </si>
  <si>
    <t xml:space="preserve"> Coliseo del Café</t>
  </si>
  <si>
    <t>Los Trasnochadores del CASD</t>
  </si>
  <si>
    <t>Coliseo del Colegio CASD</t>
  </si>
  <si>
    <t>Las Palmas/60 Casas</t>
  </si>
  <si>
    <t>Salón Comunal de las Palmas</t>
  </si>
  <si>
    <t>Martes Jueves y Sabado</t>
  </si>
  <si>
    <t>6:30 pm Y 8:00 am</t>
  </si>
  <si>
    <t>Mís Mejores Años</t>
  </si>
  <si>
    <t>Batallón Numero 8 de Armenia</t>
  </si>
  <si>
    <t>Recuerdos del Ayer</t>
  </si>
  <si>
    <t>Salón Comunal del B/ Gran Bretaña</t>
  </si>
  <si>
    <t>Jueves y Viernes</t>
  </si>
  <si>
    <t>9:00 am Y 3:00 pm</t>
  </si>
  <si>
    <t xml:space="preserve">Emanuel </t>
  </si>
  <si>
    <t>Salón Comunal del Granada</t>
  </si>
  <si>
    <t>Villa Carolina</t>
  </si>
  <si>
    <t>Polideportivo B/ Villa Carolina ET 2 MZ D</t>
  </si>
  <si>
    <t>9:15PM</t>
  </si>
  <si>
    <t>B/ Zuldemayda</t>
  </si>
  <si>
    <t>Sabado 24 de Febrero</t>
  </si>
  <si>
    <t>Gaitan Bajo</t>
  </si>
  <si>
    <t>Plazoleta B/ Gaitán Bajo</t>
  </si>
  <si>
    <t>Martes, Miercoles y Jueves</t>
  </si>
  <si>
    <t>8:00, 6:45 y 8:00 p.m</t>
  </si>
  <si>
    <t>La Miranda</t>
  </si>
  <si>
    <t>Salón  Comunal B/ la Miranda</t>
  </si>
  <si>
    <t>Polideportivo B/ el Belencito</t>
  </si>
  <si>
    <t>Lunes, Martes y Viernes</t>
  </si>
  <si>
    <t>6:45 p.m.</t>
  </si>
  <si>
    <t>Zuldemayda</t>
  </si>
  <si>
    <t>Polideportivo MZ 12 B/ Zuldemayda</t>
  </si>
  <si>
    <t>Madrugadores Vida Sana</t>
  </si>
  <si>
    <t>Centro Social Cra 19 Cll 47 Esquina</t>
  </si>
  <si>
    <t>Km 1 vía la Tebaida-Estadio Centenario</t>
  </si>
  <si>
    <t xml:space="preserve">20 de febrero del 2018 </t>
  </si>
  <si>
    <t>Madrugadores Gente Activa</t>
  </si>
  <si>
    <t>KM 1 Vía la Tebaida-Estadio Centenario</t>
  </si>
  <si>
    <t>Centro Social y Recreacional Bosqués de Pinarés MZ 6 #01</t>
  </si>
  <si>
    <t>Santa Rita</t>
  </si>
  <si>
    <t>Polideportivo Santa Rita MZ 2 #11</t>
  </si>
  <si>
    <t>7:00 p.m.  y 8:30 p.m.</t>
  </si>
  <si>
    <t>Arcades</t>
  </si>
  <si>
    <t>Manzana 02 #28 Cll Arcades</t>
  </si>
  <si>
    <t>Génesis Activos</t>
  </si>
  <si>
    <t>Salón Comunal B/ Génesis</t>
  </si>
  <si>
    <t>Nuevo Renacer</t>
  </si>
  <si>
    <t>CR13 # 20-29 Caseta Comunal</t>
  </si>
  <si>
    <t>Lunes y Viernes</t>
  </si>
  <si>
    <t>Movimiento y Vida la Eemeralda</t>
  </si>
  <si>
    <t>La Esmeralda/ Polideportivo</t>
  </si>
  <si>
    <t>Lunes, Jueves y Viernes</t>
  </si>
  <si>
    <t xml:space="preserve">la esmeralda </t>
  </si>
  <si>
    <t xml:space="preserve">Jueves 22 de ferbero </t>
  </si>
  <si>
    <t>HEVS 25 de Mayo</t>
  </si>
  <si>
    <t>25 De Mayo/Mz D Numero 7</t>
  </si>
  <si>
    <t>Popular</t>
  </si>
  <si>
    <t>Popular/Institución Educativa Antonio Nariño</t>
  </si>
  <si>
    <t>Martes, Jueves y Viernes</t>
  </si>
  <si>
    <t xml:space="preserve">07:00 p m y 8:30 pm </t>
  </si>
  <si>
    <t>Nuevo Berlin</t>
  </si>
  <si>
    <t>Nuevo Berlin/ Polideportivo</t>
  </si>
  <si>
    <t>Canitas Verdes</t>
  </si>
  <si>
    <t>La Clarita/Caseta Comunal</t>
  </si>
  <si>
    <t>Años Otoñales</t>
  </si>
  <si>
    <t>Ciudad Dorada/Centro De Desarrollo</t>
  </si>
  <si>
    <t>Lunes y  Miercoles</t>
  </si>
  <si>
    <t>2:00 pm y 3:00 pm</t>
  </si>
  <si>
    <t>Amigos Felices</t>
  </si>
  <si>
    <t>Monte Blanco/Caseta Comunal</t>
  </si>
  <si>
    <t>Miercoles y Viernes</t>
  </si>
  <si>
    <t>Amigos Del Corazón</t>
  </si>
  <si>
    <t>Avenida Anzicar Lopez , Caseta Comunal</t>
  </si>
  <si>
    <t>Buenos Aires Alto Polideportivo</t>
  </si>
  <si>
    <t>23 de febrero del 2018</t>
  </si>
  <si>
    <t>Buenos Aires Alto</t>
  </si>
  <si>
    <t>8:30 p.m  y 7:00 p.m</t>
  </si>
  <si>
    <t>Pinares Mz 13</t>
  </si>
  <si>
    <t>Mercedes Del Norte</t>
  </si>
  <si>
    <t>Caseta Comunal Mercedes Del Norte</t>
  </si>
  <si>
    <t>Mariela Activa</t>
  </si>
  <si>
    <t xml:space="preserve">Rompoy La Mariela </t>
  </si>
  <si>
    <t>7:00 p.m. y 9:45 p.m.</t>
  </si>
  <si>
    <t>Caseta Comunal La Mariela</t>
  </si>
  <si>
    <t xml:space="preserve"> Martes y Jueves</t>
  </si>
  <si>
    <t>Eterna Juventud</t>
  </si>
  <si>
    <t>Buenos Aires Alto, Caseta Comunal</t>
  </si>
  <si>
    <t>Hevs Monteblanco</t>
  </si>
  <si>
    <t>Monteblanco I Etapa/ Cancha Deportiva</t>
  </si>
  <si>
    <t>7:00 a.m.</t>
  </si>
  <si>
    <t>Centro Comercial Portal del  Quindío/ Mall de Comidas</t>
  </si>
  <si>
    <t>La Adiela Sede la Cecilia</t>
  </si>
  <si>
    <t>Secundaria</t>
  </si>
  <si>
    <t>Chicas Hevs</t>
  </si>
  <si>
    <t>Monteblanco Iv Etapa/ Parqueaderos Manzana D</t>
  </si>
  <si>
    <t>5:00 p.m. y  6:00 p.m.</t>
  </si>
  <si>
    <t>Universal Hevs</t>
  </si>
  <si>
    <t>La Universal / Manzana 11</t>
  </si>
  <si>
    <t>7:30 p.m.</t>
  </si>
  <si>
    <t>Corteter</t>
  </si>
  <si>
    <t>Granada / Calle 9 N° 22-62</t>
  </si>
  <si>
    <t>9:00 a.m.</t>
  </si>
  <si>
    <t>Portal Activo</t>
  </si>
  <si>
    <t>Centro Comercial Portal Del Quindío / Muelle</t>
  </si>
  <si>
    <t>8:20 p.m.</t>
  </si>
  <si>
    <t>Años Maravillosos</t>
  </si>
  <si>
    <t>Montevideo / Caseta Comunal</t>
  </si>
  <si>
    <t>3:30p.m. - 2:00 p.m.</t>
  </si>
  <si>
    <t>Orquideas</t>
  </si>
  <si>
    <t>Rojas Pinilla Ii Etapa/ Caseta Comunal</t>
  </si>
  <si>
    <t>Portal Domingo</t>
  </si>
  <si>
    <t>Centro Comercial Portal Del Quindío / Mall De Comidas</t>
  </si>
  <si>
    <t>Domingo</t>
  </si>
  <si>
    <r>
      <rPr>
        <b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.Luis Eduardo Castaño Bedoya</t>
    </r>
  </si>
  <si>
    <r>
      <rPr>
        <b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. Adriana Patricia Vélez Granados</t>
    </r>
  </si>
  <si>
    <r>
      <rPr>
        <b/>
        <sz val="11"/>
        <color theme="1"/>
        <rFont val="Arial"/>
        <family val="2"/>
      </rPr>
      <t xml:space="preserve">  3</t>
    </r>
    <r>
      <rPr>
        <sz val="11"/>
        <color theme="1"/>
        <rFont val="Arial"/>
        <family val="2"/>
      </rPr>
      <t>.Adriana Maria Arias Arboleda</t>
    </r>
  </si>
  <si>
    <r>
      <rPr>
        <b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.Tatiana Sepúlveda Vanegas</t>
    </r>
  </si>
  <si>
    <r>
      <t xml:space="preserve">
</t>
    </r>
    <r>
      <rPr>
        <b/>
        <sz val="11"/>
        <color theme="1"/>
        <rFont val="Arial"/>
        <family val="2"/>
      </rPr>
      <t>5.</t>
    </r>
    <r>
      <rPr>
        <sz val="11"/>
        <color theme="1"/>
        <rFont val="Arial"/>
        <family val="2"/>
      </rPr>
      <t xml:space="preserve"> Jhon Alejandro Blandón Ospina
</t>
    </r>
  </si>
  <si>
    <r>
      <rPr>
        <b/>
        <sz val="11"/>
        <color theme="1"/>
        <rFont val="Arial"/>
        <family val="2"/>
      </rPr>
      <t>6</t>
    </r>
    <r>
      <rPr>
        <sz val="11"/>
        <color theme="1"/>
        <rFont val="Arial"/>
        <family val="2"/>
      </rPr>
      <t>. Luisa Fernanda Agudelo Lasso</t>
    </r>
  </si>
  <si>
    <r>
      <rPr>
        <b/>
        <sz val="11"/>
        <color theme="1"/>
        <rFont val="Arial"/>
        <family val="2"/>
      </rPr>
      <t>7.</t>
    </r>
    <r>
      <rPr>
        <sz val="11"/>
        <color theme="1"/>
        <rFont val="Arial"/>
        <family val="2"/>
      </rPr>
      <t xml:space="preserve"> Luz Melva Duque Valencia</t>
    </r>
  </si>
  <si>
    <r>
      <rPr>
        <b/>
        <sz val="11"/>
        <color theme="1"/>
        <rFont val="Arial"/>
        <family val="2"/>
      </rPr>
      <t>8</t>
    </r>
    <r>
      <rPr>
        <sz val="11"/>
        <color theme="1"/>
        <rFont val="Arial"/>
        <family val="2"/>
      </rPr>
      <t>. María Camila Cardona Alvarez</t>
    </r>
  </si>
  <si>
    <t>Total Cobertura H.E.V.S.</t>
  </si>
  <si>
    <t>Grupos</t>
  </si>
  <si>
    <t>Eventos</t>
  </si>
  <si>
    <t xml:space="preserve">Eventos Masivos </t>
  </si>
  <si>
    <t>Promotor</t>
  </si>
  <si>
    <t>Alex David Osorio Taborda</t>
  </si>
  <si>
    <t>Carlos Alberto Torres</t>
  </si>
  <si>
    <t>Oscar Alejandro Ospina</t>
  </si>
  <si>
    <t xml:space="preserve">Nathalie Loaiza </t>
  </si>
  <si>
    <t>Jhon Edison Giraldo Tapasco</t>
  </si>
  <si>
    <t>Nombre de la Actividad</t>
  </si>
  <si>
    <t>Sitio o Lugar</t>
  </si>
  <si>
    <t xml:space="preserve">Bienvenida Año Escolar </t>
  </si>
  <si>
    <t>I.E. Nuestra Señora de Belen</t>
  </si>
  <si>
    <t>Rufino Centro - Antonia Santos</t>
  </si>
  <si>
    <t xml:space="preserve">I.E. Rufino Centro </t>
  </si>
  <si>
    <t xml:space="preserve">18 a 28 </t>
  </si>
  <si>
    <t>MOVITECA</t>
  </si>
  <si>
    <t>EVENTÓS RECREATIVÓS</t>
  </si>
  <si>
    <t>RECREACIÓN EN COMUNAS</t>
  </si>
  <si>
    <t>PUNTOS DE ACTIVIDAD FISICA</t>
  </si>
  <si>
    <t>CICLOVIAS DOMINICALES</t>
  </si>
  <si>
    <t xml:space="preserve">Futbol </t>
  </si>
  <si>
    <t>PRESTAMOS DE ESCENARIOS</t>
  </si>
  <si>
    <t>EVENTOS DEPORTIVOS</t>
  </si>
  <si>
    <t>RANGOS POR EDADES - POBLACIÓN BENEFICIADA</t>
  </si>
  <si>
    <t>Población Beneficiada IMDERA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</si>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</sst>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rgb="FFFF0000"/>
      <name val="Arial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42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10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14" fillId="0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16" fontId="14" fillId="2" borderId="7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6" fontId="10" fillId="2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2" fillId="0" borderId="0" xfId="0" applyFont="1"/>
    <xf numFmtId="0" fontId="22" fillId="0" borderId="13" xfId="0" applyFont="1" applyBorder="1" applyAlignment="1"/>
    <xf numFmtId="0" fontId="22" fillId="0" borderId="12" xfId="0" applyFont="1" applyBorder="1" applyAlignment="1"/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16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21" fillId="2" borderId="7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/>
    </xf>
    <xf numFmtId="0" fontId="22" fillId="0" borderId="1" xfId="0" applyFont="1" applyBorder="1"/>
    <xf numFmtId="0" fontId="22" fillId="2" borderId="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2" fillId="0" borderId="0" xfId="0" applyFont="1" applyBorder="1"/>
    <xf numFmtId="0" fontId="2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20" fillId="2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3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8" fillId="0" borderId="1" xfId="1" applyFont="1" applyFill="1" applyBorder="1" applyAlignment="1">
      <alignment horizontal="center" vertical="center"/>
    </xf>
    <xf numFmtId="0" fontId="9" fillId="0" borderId="0" xfId="0" applyFont="1" applyFill="1"/>
    <xf numFmtId="1" fontId="10" fillId="2" borderId="1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10" fillId="8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16" fontId="10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1" fontId="12" fillId="2" borderId="1" xfId="2" applyNumberFormat="1" applyFont="1" applyFill="1" applyBorder="1" applyAlignment="1">
      <alignment horizontal="center" vertical="center"/>
    </xf>
    <xf numFmtId="16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18" fontId="11" fillId="5" borderId="1" xfId="0" applyNumberFormat="1" applyFont="1" applyFill="1" applyBorder="1" applyAlignment="1">
      <alignment horizontal="center" vertical="center"/>
    </xf>
    <xf numFmtId="18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8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/>
    </xf>
    <xf numFmtId="1" fontId="11" fillId="5" borderId="1" xfId="2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7" xfId="0" quotePrefix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3" fontId="25" fillId="2" borderId="7" xfId="0" applyNumberFormat="1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8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18" fontId="22" fillId="0" borderId="1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18" fontId="22" fillId="0" borderId="3" xfId="0" applyNumberFormat="1" applyFont="1" applyFill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center" vertical="center"/>
    </xf>
    <xf numFmtId="1" fontId="11" fillId="0" borderId="1" xfId="3" applyNumberFormat="1" applyFont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3" fontId="17" fillId="6" borderId="1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 wrapText="1"/>
    </xf>
    <xf numFmtId="14" fontId="11" fillId="5" borderId="6" xfId="0" applyNumberFormat="1" applyFont="1" applyFill="1" applyBorder="1" applyAlignment="1">
      <alignment horizontal="center" vertical="center" wrapText="1"/>
    </xf>
    <xf numFmtId="14" fontId="11" fillId="5" borderId="5" xfId="0" applyNumberFormat="1" applyFont="1" applyFill="1" applyBorder="1" applyAlignment="1">
      <alignment horizontal="center" vertical="center" wrapText="1"/>
    </xf>
    <xf numFmtId="14" fontId="11" fillId="5" borderId="7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5">
    <cellStyle name="Hipervínculo" xfId="1" builtinId="8"/>
    <cellStyle name="Millares" xfId="2" builtinId="3"/>
    <cellStyle name="Millares [0]" xfId="3" builtinId="6"/>
    <cellStyle name="Millares [0] 2" xfId="4"/>
    <cellStyle name="Normal" xfId="0" builtinId="0"/>
  </cellStyles>
  <dxfs count="0"/>
  <tableStyles count="0" defaultTableStyle="TableStyleMedium2" defaultPivotStyle="PivotStyleLight16"/>
  <colors>
    <mruColors>
      <color rgb="FF2A7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beneficiara</a:t>
            </a:r>
            <a:r>
              <a:rPr lang="es-CO" baseline="0"/>
              <a:t> IMDERA con relacion a la poblacion de Armenia</a:t>
            </a:r>
            <a:endParaRPr lang="es-CO"/>
          </a:p>
        </c:rich>
      </c:tx>
      <c:layout>
        <c:manualLayout>
          <c:xMode val="edge"/>
          <c:yMode val="edge"/>
          <c:x val="0.24707500415385938"/>
          <c:y val="4.722550177095631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EF-4FD0-A9F9-FC88508A0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EF-4FD0-A9F9-FC88508A0E58}"/>
              </c:ext>
            </c:extLst>
          </c:dPt>
          <c:dLbls>
            <c:dLbl>
              <c:idx val="0"/>
              <c:tx>
                <c:rich>
                  <a:bodyPr rot="120000" spcFirstLastPara="1" vertOverflow="ellipsis" wrap="square" lIns="0" tIns="19050" rIns="36000" bIns="864000" anchor="ctr" anchorCtr="0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299.712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8EF-4FD0-A9F9-FC88508A0E58}"/>
                </c:ext>
              </c:extLst>
            </c:dLbl>
            <c:dLbl>
              <c:idx val="1"/>
              <c:layout>
                <c:manualLayout>
                  <c:x val="8.881468571932237E-2"/>
                  <c:y val="0.21448558599596546"/>
                </c:manualLayout>
              </c:layout>
              <c:tx>
                <c:rich>
                  <a:bodyPr rot="120000" spcFirstLastPara="1" vertOverflow="ellipsis" wrap="square" lIns="0" tIns="19050" rIns="36000" bIns="864000" anchor="ctr" anchorCtr="0">
                    <a:noAutofit/>
                  </a:bodyPr>
                  <a:lstStyle/>
                  <a:p>
                    <a:pPr algn="ctr"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16.989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3693188694833111"/>
                      <c:h val="8.168412832693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EF-4FD0-A9F9-FC88508A0E5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120000" spcFirstLastPara="1" vertOverflow="ellipsis" wrap="square" lIns="0" tIns="19050" rIns="36000" bIns="86400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'TABLA GENERAL'!$C$36:$C$37</c:f>
              <c:strCache>
                <c:ptCount val="2"/>
                <c:pt idx="0">
                  <c:v>Poblacion Habitantes Armenia</c:v>
                </c:pt>
                <c:pt idx="1">
                  <c:v>Población Beneficiada IMDERA</c:v>
                </c:pt>
              </c:strCache>
            </c:strRef>
          </c:cat>
          <c:val>
            <c:numRef>
              <c:f>'TABLA GENERAL'!$D$36:$D$37</c:f>
              <c:numCache>
                <c:formatCode>0</c:formatCode>
                <c:ptCount val="2"/>
                <c:pt idx="0" formatCode="#,##0">
                  <c:v>299712</c:v>
                </c:pt>
                <c:pt idx="1">
                  <c:v>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FD0-A9F9-FC88508A0E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4736253115621"/>
          <c:y val="0.48453253260697787"/>
          <c:w val="0.33829991001752291"/>
          <c:h val="0.26210376595487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IMDERA POR PROGRAMAS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5.5555555555555558E-3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68-4E4C-B742-BD7D103ED99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GENERAL'!$C$4:$C$25</c:f>
              <c:strCache>
                <c:ptCount val="6"/>
                <c:pt idx="0">
                  <c:v>1. Mantenimiento a Escenarios</c:v>
                </c:pt>
                <c:pt idx="1">
                  <c:v>2.Deporte Escolar</c:v>
                </c:pt>
                <c:pt idx="2">
                  <c:v>3. Recreando Comunidad</c:v>
                </c:pt>
                <c:pt idx="3">
                  <c:v>4.Actividad Fisica y Habitos Saludables</c:v>
                </c:pt>
                <c:pt idx="4">
                  <c:v>5. Deporte Social Comunitario</c:v>
                </c:pt>
                <c:pt idx="5">
                  <c:v>6. Apoyo a Organizaciones Deportivas</c:v>
                </c:pt>
              </c:strCache>
            </c:strRef>
          </c:cat>
          <c:val>
            <c:numRef>
              <c:f>'TABLA GENERAL'!$I$4:$I$25</c:f>
              <c:numCache>
                <c:formatCode>General</c:formatCode>
                <c:ptCount val="6"/>
                <c:pt idx="0">
                  <c:v>9</c:v>
                </c:pt>
                <c:pt idx="1">
                  <c:v>2348</c:v>
                </c:pt>
                <c:pt idx="2">
                  <c:v>3630</c:v>
                </c:pt>
                <c:pt idx="3">
                  <c:v>5621</c:v>
                </c:pt>
                <c:pt idx="5">
                  <c:v>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8-4E4C-B742-BD7D103ED9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206256"/>
        <c:axId val="222823608"/>
      </c:barChart>
      <c:catAx>
        <c:axId val="2232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23608"/>
        <c:crosses val="autoZero"/>
        <c:auto val="1"/>
        <c:lblAlgn val="ctr"/>
        <c:lblOffset val="100"/>
        <c:noMultiLvlLbl val="0"/>
      </c:catAx>
      <c:valAx>
        <c:axId val="22282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2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IMDERA POR RANGO DE 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8092738407699"/>
          <c:y val="0.1850696267133275"/>
          <c:w val="0.80808573928258964"/>
          <c:h val="0.6349215390629362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GENERAL'!$D$32:$H$32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'TABLA GENERAL'!$D$33:$H$33</c:f>
              <c:numCache>
                <c:formatCode>0</c:formatCode>
                <c:ptCount val="5"/>
                <c:pt idx="0">
                  <c:v>885</c:v>
                </c:pt>
                <c:pt idx="1">
                  <c:v>4666</c:v>
                </c:pt>
                <c:pt idx="2">
                  <c:v>3706</c:v>
                </c:pt>
                <c:pt idx="3">
                  <c:v>2684</c:v>
                </c:pt>
                <c:pt idx="4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758-9634-422AF96E4BA7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11711526684164479"/>
                  <c:y val="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18-4758-9634-422AF96E4BA7}"/>
                </c:ext>
              </c:extLst>
            </c:dLbl>
            <c:dLbl>
              <c:idx val="1"/>
              <c:layout>
                <c:manualLayout>
                  <c:x val="-0.14676727909011383"/>
                  <c:y val="4.62962962962954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18-4758-9634-422AF96E4BA7}"/>
                </c:ext>
              </c:extLst>
            </c:dLbl>
            <c:dLbl>
              <c:idx val="2"/>
              <c:layout>
                <c:manualLayout>
                  <c:x val="7.2675634295712929E-2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18-4758-9634-422AF96E4BA7}"/>
                </c:ext>
              </c:extLst>
            </c:dLbl>
            <c:dLbl>
              <c:idx val="3"/>
              <c:layout>
                <c:manualLayout>
                  <c:x val="-0.19677099737532808"/>
                  <c:y val="1.3888888888888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18-4758-9634-422AF96E4BA7}"/>
                </c:ext>
              </c:extLst>
            </c:dLbl>
            <c:dLbl>
              <c:idx val="4"/>
              <c:layout>
                <c:manualLayout>
                  <c:x val="-0.19676749781277339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8-4758-9634-422AF96E4BA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GENERAL'!$D$32:$H$32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'TABLA GENERAL'!$D$34:$H$34</c:f>
              <c:numCache>
                <c:formatCode>0%</c:formatCode>
                <c:ptCount val="5"/>
                <c:pt idx="0">
                  <c:v>5.2092530460886459E-2</c:v>
                </c:pt>
                <c:pt idx="1">
                  <c:v>0.2746483018423686</c:v>
                </c:pt>
                <c:pt idx="2">
                  <c:v>0.21814115015598329</c:v>
                </c:pt>
                <c:pt idx="3">
                  <c:v>0.15798457825651893</c:v>
                </c:pt>
                <c:pt idx="4">
                  <c:v>0.29713343928424274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8-4758-9634-422AF96E4B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22898248"/>
        <c:axId val="223236040"/>
      </c:barChart>
      <c:catAx>
        <c:axId val="222898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36040"/>
        <c:crosses val="autoZero"/>
        <c:auto val="1"/>
        <c:lblAlgn val="ctr"/>
        <c:lblOffset val="100"/>
        <c:noMultiLvlLbl val="0"/>
      </c:catAx>
      <c:valAx>
        <c:axId val="223236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9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Poblacion beneficiara</a:t>
            </a:r>
            <a:r>
              <a:rPr lang="es-CO" baseline="0"/>
              <a:t> IMDERA con relacion a la poblacion de Armenia</a:t>
            </a:r>
            <a:endParaRPr lang="es-CO"/>
          </a:p>
        </c:rich>
      </c:tx>
      <c:layout>
        <c:manualLayout>
          <c:xMode val="edge"/>
          <c:yMode val="edge"/>
          <c:x val="0.24707500415385938"/>
          <c:y val="4.722550177095631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8EF-4FD0-A9F9-FC88508A0E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EF-4FD0-A9F9-FC88508A0E58}"/>
              </c:ext>
            </c:extLst>
          </c:dPt>
          <c:dLbls>
            <c:dLbl>
              <c:idx val="0"/>
              <c:tx>
                <c:rich>
                  <a:bodyPr rot="120000" spcFirstLastPara="1" vertOverflow="ellipsis" wrap="square" lIns="0" tIns="19050" rIns="36000" bIns="864000" anchor="ctr" anchorCtr="0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299.712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18EF-4FD0-A9F9-FC88508A0E58}"/>
                </c:ext>
              </c:extLst>
            </c:dLbl>
            <c:dLbl>
              <c:idx val="1"/>
              <c:layout>
                <c:manualLayout>
                  <c:x val="8.881468571932237E-2"/>
                  <c:y val="0.21448558599596546"/>
                </c:manualLayout>
              </c:layout>
              <c:tx>
                <c:rich>
                  <a:bodyPr rot="120000" spcFirstLastPara="1" vertOverflow="ellipsis" wrap="square" lIns="0" tIns="19050" rIns="36000" bIns="864000" anchor="ctr" anchorCtr="0">
                    <a:noAutofit/>
                  </a:bodyPr>
                  <a:lstStyle/>
                  <a:p>
                    <a:pPr algn="ctr"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16.989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3693188694833111"/>
                      <c:h val="8.168412832693433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8EF-4FD0-A9F9-FC88508A0E5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120000" spcFirstLastPara="1" vertOverflow="ellipsis" wrap="square" lIns="0" tIns="19050" rIns="36000" bIns="864000" anchor="ctr" anchorCtr="0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'TABLA GENERAL'!$C$36:$C$37</c:f>
              <c:strCache>
                <c:ptCount val="2"/>
                <c:pt idx="0">
                  <c:v>Poblacion Habitantes Armenia</c:v>
                </c:pt>
                <c:pt idx="1">
                  <c:v>Población Beneficiada IMDERA</c:v>
                </c:pt>
              </c:strCache>
            </c:strRef>
          </c:cat>
          <c:val>
            <c:numRef>
              <c:f>'TABLA GENERAL'!$D$36:$D$37</c:f>
              <c:numCache>
                <c:formatCode>0</c:formatCode>
                <c:ptCount val="2"/>
                <c:pt idx="0" formatCode="#,##0">
                  <c:v>299712</c:v>
                </c:pt>
                <c:pt idx="1">
                  <c:v>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F-4FD0-A9F9-FC88508A0E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4736253115621"/>
          <c:y val="0.48453253260697787"/>
          <c:w val="0.33829991001752291"/>
          <c:h val="0.262103765954875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IMDERA POR RANGO DE EDADES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58092738407699"/>
          <c:y val="0.1850696267133275"/>
          <c:w val="0.80808573928258964"/>
          <c:h val="0.6349215390629362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GENERAL'!$D$32:$H$32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'TABLA GENERAL'!$D$33:$H$33</c:f>
              <c:numCache>
                <c:formatCode>0</c:formatCode>
                <c:ptCount val="5"/>
                <c:pt idx="0">
                  <c:v>885</c:v>
                </c:pt>
                <c:pt idx="1">
                  <c:v>4666</c:v>
                </c:pt>
                <c:pt idx="2">
                  <c:v>3706</c:v>
                </c:pt>
                <c:pt idx="3">
                  <c:v>2684</c:v>
                </c:pt>
                <c:pt idx="4">
                  <c:v>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4758-9634-422AF96E4BA7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11711526684164479"/>
                  <c:y val="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18-4758-9634-422AF96E4BA7}"/>
                </c:ext>
              </c:extLst>
            </c:dLbl>
            <c:dLbl>
              <c:idx val="1"/>
              <c:layout>
                <c:manualLayout>
                  <c:x val="-0.14676727909011383"/>
                  <c:y val="4.62962962962954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18-4758-9634-422AF96E4BA7}"/>
                </c:ext>
              </c:extLst>
            </c:dLbl>
            <c:dLbl>
              <c:idx val="2"/>
              <c:layout>
                <c:manualLayout>
                  <c:x val="7.2675634295712929E-2"/>
                  <c:y val="-6.018518518518518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18-4758-9634-422AF96E4BA7}"/>
                </c:ext>
              </c:extLst>
            </c:dLbl>
            <c:dLbl>
              <c:idx val="3"/>
              <c:layout>
                <c:manualLayout>
                  <c:x val="-0.19677099737532808"/>
                  <c:y val="1.3888888888888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18-4758-9634-422AF96E4BA7}"/>
                </c:ext>
              </c:extLst>
            </c:dLbl>
            <c:dLbl>
              <c:idx val="4"/>
              <c:layout>
                <c:manualLayout>
                  <c:x val="-0.19676749781277339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18-4758-9634-422AF96E4BA7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GENERAL'!$D$32:$H$32</c:f>
              <c:strCache>
                <c:ptCount val="5"/>
                <c:pt idx="0">
                  <c:v>0 a 5 </c:v>
                </c:pt>
                <c:pt idx="1">
                  <c:v>6 a 12 </c:v>
                </c:pt>
                <c:pt idx="2">
                  <c:v>13 a 17 </c:v>
                </c:pt>
                <c:pt idx="3">
                  <c:v>18 a 28 </c:v>
                </c:pt>
                <c:pt idx="4">
                  <c:v>28 &gt; </c:v>
                </c:pt>
              </c:strCache>
            </c:strRef>
          </c:cat>
          <c:val>
            <c:numRef>
              <c:f>'TABLA GENERAL'!$D$34:$H$34</c:f>
              <c:numCache>
                <c:formatCode>0%</c:formatCode>
                <c:ptCount val="5"/>
                <c:pt idx="0">
                  <c:v>5.2092530460886459E-2</c:v>
                </c:pt>
                <c:pt idx="1">
                  <c:v>0.2746483018423686</c:v>
                </c:pt>
                <c:pt idx="2">
                  <c:v>0.21814115015598329</c:v>
                </c:pt>
                <c:pt idx="3">
                  <c:v>0.15798457825651893</c:v>
                </c:pt>
                <c:pt idx="4">
                  <c:v>0.29713343928424274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8-4758-9634-422AF96E4B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222967648"/>
        <c:axId val="223159424"/>
      </c:barChart>
      <c:catAx>
        <c:axId val="22296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59424"/>
        <c:crosses val="autoZero"/>
        <c:auto val="1"/>
        <c:lblAlgn val="ctr"/>
        <c:lblOffset val="100"/>
        <c:noMultiLvlLbl val="0"/>
      </c:catAx>
      <c:valAx>
        <c:axId val="22315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IMDERA POR PROGRAMAS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layout>
                <c:manualLayout>
                  <c:x val="-5.5555555555555558E-3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68-4E4C-B742-BD7D103ED992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 GENERAL'!$C$4:$C$25</c:f>
              <c:strCache>
                <c:ptCount val="6"/>
                <c:pt idx="0">
                  <c:v>1. Mantenimiento a Escenarios</c:v>
                </c:pt>
                <c:pt idx="1">
                  <c:v>2.Deporte Escolar</c:v>
                </c:pt>
                <c:pt idx="2">
                  <c:v>3. Recreando Comunidad</c:v>
                </c:pt>
                <c:pt idx="3">
                  <c:v>4.Actividad Fisica y Habitos Saludables</c:v>
                </c:pt>
                <c:pt idx="4">
                  <c:v>5. Deporte Social Comunitario</c:v>
                </c:pt>
                <c:pt idx="5">
                  <c:v>6. Apoyo a Organizaciones Deportivas</c:v>
                </c:pt>
              </c:strCache>
            </c:strRef>
          </c:cat>
          <c:val>
            <c:numRef>
              <c:f>'TABLA GENERAL'!$I$4:$I$25</c:f>
              <c:numCache>
                <c:formatCode>General</c:formatCode>
                <c:ptCount val="6"/>
                <c:pt idx="0">
                  <c:v>9</c:v>
                </c:pt>
                <c:pt idx="1">
                  <c:v>2348</c:v>
                </c:pt>
                <c:pt idx="2">
                  <c:v>3630</c:v>
                </c:pt>
                <c:pt idx="3">
                  <c:v>5621</c:v>
                </c:pt>
                <c:pt idx="5">
                  <c:v>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8-4E4C-B742-BD7D103ED9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3185400"/>
        <c:axId val="223205536"/>
      </c:barChart>
      <c:catAx>
        <c:axId val="22318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05536"/>
        <c:crosses val="autoZero"/>
        <c:auto val="1"/>
        <c:lblAlgn val="ctr"/>
        <c:lblOffset val="100"/>
        <c:noMultiLvlLbl val="0"/>
      </c:catAx>
      <c:valAx>
        <c:axId val="223205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318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85725</xdr:rowOff>
    </xdr:from>
    <xdr:to>
      <xdr:col>8</xdr:col>
      <xdr:colOff>9525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C3F74-B721-4072-BA7B-1EA9CF483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2</xdr:row>
      <xdr:rowOff>76201</xdr:rowOff>
    </xdr:from>
    <xdr:to>
      <xdr:col>15</xdr:col>
      <xdr:colOff>228599</xdr:colOff>
      <xdr:row>17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5A74F4-7177-47F0-83E3-12326620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342899</xdr:colOff>
      <xdr:row>19</xdr:row>
      <xdr:rowOff>9525</xdr:rowOff>
    </xdr:from>
    <xdr:to>
      <xdr:col>11</xdr:col>
      <xdr:colOff>85724</xdr:colOff>
      <xdr:row>32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B222D5-4A01-4157-B4EA-AF7CA8130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66</xdr:row>
      <xdr:rowOff>0</xdr:rowOff>
    </xdr:from>
    <xdr:to>
      <xdr:col>7</xdr:col>
      <xdr:colOff>84138</xdr:colOff>
      <xdr:row>82</xdr:row>
      <xdr:rowOff>149225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6C3F74-B721-4072-BA7B-1EA9CF483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16</xdr:col>
      <xdr:colOff>306387</xdr:colOff>
      <xdr:row>81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DB222D5-4A01-4157-B4EA-AF7CA8130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90</xdr:row>
      <xdr:rowOff>0</xdr:rowOff>
    </xdr:from>
    <xdr:to>
      <xdr:col>12</xdr:col>
      <xdr:colOff>107950</xdr:colOff>
      <xdr:row>103</xdr:row>
      <xdr:rowOff>139701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15A74F4-7177-47F0-83E3-12326620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N25" sqref="N25"/>
    </sheetView>
  </sheetViews>
  <sheetFormatPr baseColWidth="10" defaultRowHeight="15" x14ac:dyDescent="0.25"/>
  <cols>
    <col min="1" max="1" width="15.5703125" customWidth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38"/>
  <sheetViews>
    <sheetView showGridLines="0" showRowColHeaders="0" zoomScale="130" zoomScaleNormal="130" workbookViewId="0">
      <selection activeCell="E46" sqref="E46"/>
    </sheetView>
  </sheetViews>
  <sheetFormatPr baseColWidth="10" defaultRowHeight="12" outlineLevelRow="1" x14ac:dyDescent="0.2"/>
  <cols>
    <col min="1" max="1" width="5.28515625" style="4" customWidth="1"/>
    <col min="2" max="2" width="5.42578125" style="4" customWidth="1"/>
    <col min="3" max="3" width="40.140625" style="4" customWidth="1"/>
    <col min="4" max="5" width="10.28515625" style="4" customWidth="1"/>
    <col min="6" max="11" width="7.42578125" style="4" customWidth="1"/>
    <col min="12" max="16384" width="11.42578125" style="4"/>
  </cols>
  <sheetData>
    <row r="1" spans="1:11" ht="54.75" customHeight="1" x14ac:dyDescent="0.2"/>
    <row r="2" spans="1:11" ht="12.75" x14ac:dyDescent="0.2">
      <c r="D2" s="359" t="s">
        <v>658</v>
      </c>
      <c r="E2" s="359"/>
      <c r="F2" s="359"/>
      <c r="G2" s="359"/>
    </row>
    <row r="4" spans="1:11" ht="12.75" x14ac:dyDescent="0.2">
      <c r="A4" s="11"/>
      <c r="B4" s="2"/>
      <c r="C4" s="2"/>
      <c r="D4" s="2"/>
      <c r="E4" s="2"/>
      <c r="F4" s="312" t="s">
        <v>141</v>
      </c>
      <c r="G4" s="354"/>
      <c r="H4" s="354"/>
      <c r="I4" s="354"/>
      <c r="J4" s="313"/>
      <c r="K4" s="2"/>
    </row>
    <row r="5" spans="1:11" ht="12.75" x14ac:dyDescent="0.2">
      <c r="A5" s="11"/>
      <c r="B5" s="156" t="s">
        <v>20</v>
      </c>
      <c r="C5" s="156" t="s">
        <v>157</v>
      </c>
      <c r="D5" s="312" t="s">
        <v>142</v>
      </c>
      <c r="E5" s="313"/>
      <c r="F5" s="156" t="s">
        <v>3</v>
      </c>
      <c r="G5" s="128" t="s">
        <v>2</v>
      </c>
      <c r="H5" s="156" t="s">
        <v>4</v>
      </c>
      <c r="I5" s="156" t="s">
        <v>16</v>
      </c>
      <c r="J5" s="156" t="s">
        <v>36</v>
      </c>
      <c r="K5" s="156" t="s">
        <v>19</v>
      </c>
    </row>
    <row r="6" spans="1:11" ht="12.75" x14ac:dyDescent="0.2">
      <c r="B6" s="183">
        <v>1</v>
      </c>
      <c r="C6" s="157" t="s">
        <v>152</v>
      </c>
      <c r="D6" s="355" t="s">
        <v>657</v>
      </c>
      <c r="E6" s="356"/>
      <c r="F6" s="124">
        <f>SUM(F7:F14)</f>
        <v>33</v>
      </c>
      <c r="G6" s="124">
        <f t="shared" ref="G6:K6" si="0">SUM(G7:G14)</f>
        <v>244</v>
      </c>
      <c r="H6" s="124">
        <f t="shared" si="0"/>
        <v>249</v>
      </c>
      <c r="I6" s="124">
        <f t="shared" si="0"/>
        <v>65</v>
      </c>
      <c r="J6" s="124">
        <f t="shared" si="0"/>
        <v>0</v>
      </c>
      <c r="K6" s="124">
        <f t="shared" si="0"/>
        <v>591</v>
      </c>
    </row>
    <row r="7" spans="1:11" ht="12.75" hidden="1" outlineLevel="1" x14ac:dyDescent="0.2">
      <c r="B7" s="164">
        <v>1</v>
      </c>
      <c r="C7" s="157" t="s">
        <v>163</v>
      </c>
      <c r="D7" s="355" t="s">
        <v>164</v>
      </c>
      <c r="E7" s="356"/>
      <c r="F7" s="157">
        <v>12</v>
      </c>
      <c r="G7" s="157">
        <v>37</v>
      </c>
      <c r="H7" s="157">
        <v>15</v>
      </c>
      <c r="I7" s="157">
        <v>0</v>
      </c>
      <c r="J7" s="157">
        <v>0</v>
      </c>
      <c r="K7" s="157">
        <f>SUM(F7:J7)</f>
        <v>64</v>
      </c>
    </row>
    <row r="8" spans="1:11" ht="12.75" hidden="1" outlineLevel="1" x14ac:dyDescent="0.2">
      <c r="B8" s="164">
        <v>2</v>
      </c>
      <c r="C8" s="157" t="s">
        <v>422</v>
      </c>
      <c r="D8" s="355" t="s">
        <v>164</v>
      </c>
      <c r="E8" s="356"/>
      <c r="F8" s="157">
        <v>0</v>
      </c>
      <c r="G8" s="157">
        <v>0</v>
      </c>
      <c r="H8" s="157">
        <v>3</v>
      </c>
      <c r="I8" s="157">
        <v>8</v>
      </c>
      <c r="J8" s="157">
        <v>0</v>
      </c>
      <c r="K8" s="157">
        <v>11</v>
      </c>
    </row>
    <row r="9" spans="1:11" ht="12.75" hidden="1" outlineLevel="1" x14ac:dyDescent="0.2">
      <c r="B9" s="164">
        <v>3</v>
      </c>
      <c r="C9" s="157" t="s">
        <v>423</v>
      </c>
      <c r="D9" s="355" t="s">
        <v>164</v>
      </c>
      <c r="E9" s="356"/>
      <c r="F9" s="157">
        <v>0</v>
      </c>
      <c r="G9" s="157">
        <v>0</v>
      </c>
      <c r="H9" s="157">
        <v>12</v>
      </c>
      <c r="I9" s="157">
        <v>22</v>
      </c>
      <c r="J9" s="157">
        <v>0</v>
      </c>
      <c r="K9" s="157">
        <v>34</v>
      </c>
    </row>
    <row r="10" spans="1:11" ht="12.75" hidden="1" outlineLevel="1" x14ac:dyDescent="0.2">
      <c r="B10" s="164">
        <v>4</v>
      </c>
      <c r="C10" s="157" t="s">
        <v>424</v>
      </c>
      <c r="D10" s="355" t="s">
        <v>164</v>
      </c>
      <c r="E10" s="356"/>
      <c r="F10" s="157">
        <v>5</v>
      </c>
      <c r="G10" s="157">
        <v>37</v>
      </c>
      <c r="H10" s="157">
        <v>70</v>
      </c>
      <c r="I10" s="157">
        <v>5</v>
      </c>
      <c r="J10" s="157">
        <v>0</v>
      </c>
      <c r="K10" s="157">
        <f>SUM(F10:J10)</f>
        <v>117</v>
      </c>
    </row>
    <row r="11" spans="1:11" ht="12.75" hidden="1" outlineLevel="1" x14ac:dyDescent="0.2">
      <c r="B11" s="164">
        <v>5</v>
      </c>
      <c r="C11" s="157" t="s">
        <v>179</v>
      </c>
      <c r="D11" s="355" t="s">
        <v>164</v>
      </c>
      <c r="E11" s="356"/>
      <c r="F11" s="157">
        <v>0</v>
      </c>
      <c r="G11" s="157">
        <v>73</v>
      </c>
      <c r="H11" s="157">
        <v>86</v>
      </c>
      <c r="I11" s="157">
        <v>25</v>
      </c>
      <c r="J11" s="157">
        <v>0</v>
      </c>
      <c r="K11" s="157">
        <f>SUM(F11:J11)</f>
        <v>184</v>
      </c>
    </row>
    <row r="12" spans="1:11" ht="12.75" hidden="1" outlineLevel="1" x14ac:dyDescent="0.2">
      <c r="B12" s="164">
        <v>6</v>
      </c>
      <c r="C12" s="157" t="s">
        <v>425</v>
      </c>
      <c r="D12" s="355" t="s">
        <v>164</v>
      </c>
      <c r="E12" s="356"/>
      <c r="F12" s="157">
        <v>1</v>
      </c>
      <c r="G12" s="157">
        <v>10</v>
      </c>
      <c r="H12" s="157">
        <v>30</v>
      </c>
      <c r="I12" s="157">
        <v>5</v>
      </c>
      <c r="J12" s="157">
        <v>0</v>
      </c>
      <c r="K12" s="157">
        <f>SUM(F12:J12)</f>
        <v>46</v>
      </c>
    </row>
    <row r="13" spans="1:11" ht="12.75" hidden="1" outlineLevel="1" x14ac:dyDescent="0.2">
      <c r="B13" s="164">
        <v>7</v>
      </c>
      <c r="C13" s="157" t="s">
        <v>181</v>
      </c>
      <c r="D13" s="355" t="s">
        <v>164</v>
      </c>
      <c r="E13" s="356"/>
      <c r="F13" s="157">
        <v>15</v>
      </c>
      <c r="G13" s="157">
        <v>55</v>
      </c>
      <c r="H13" s="157">
        <v>0</v>
      </c>
      <c r="I13" s="157">
        <v>0</v>
      </c>
      <c r="J13" s="157">
        <v>0</v>
      </c>
      <c r="K13" s="157">
        <v>70</v>
      </c>
    </row>
    <row r="14" spans="1:11" ht="12.75" hidden="1" outlineLevel="1" x14ac:dyDescent="0.2">
      <c r="B14" s="164">
        <v>8</v>
      </c>
      <c r="C14" s="157" t="s">
        <v>426</v>
      </c>
      <c r="D14" s="355" t="s">
        <v>164</v>
      </c>
      <c r="E14" s="356"/>
      <c r="F14" s="157">
        <v>0</v>
      </c>
      <c r="G14" s="157">
        <v>32</v>
      </c>
      <c r="H14" s="157">
        <v>33</v>
      </c>
      <c r="I14" s="157">
        <v>0</v>
      </c>
      <c r="J14" s="157">
        <v>0</v>
      </c>
      <c r="K14" s="157">
        <v>65</v>
      </c>
    </row>
    <row r="15" spans="1:11" ht="12.75" collapsed="1" x14ac:dyDescent="0.2">
      <c r="B15" s="167">
        <v>2</v>
      </c>
      <c r="C15" s="157" t="s">
        <v>153</v>
      </c>
      <c r="D15" s="355" t="s">
        <v>14</v>
      </c>
      <c r="E15" s="356"/>
      <c r="F15" s="157">
        <f>SUM(F16:F18)</f>
        <v>2</v>
      </c>
      <c r="G15" s="157">
        <f t="shared" ref="G15:K15" si="1">SUM(G16:G18)</f>
        <v>55</v>
      </c>
      <c r="H15" s="157">
        <f t="shared" si="1"/>
        <v>57</v>
      </c>
      <c r="I15" s="157">
        <f t="shared" si="1"/>
        <v>40</v>
      </c>
      <c r="J15" s="157">
        <f t="shared" si="1"/>
        <v>19</v>
      </c>
      <c r="K15" s="157">
        <f t="shared" si="1"/>
        <v>173</v>
      </c>
    </row>
    <row r="16" spans="1:11" ht="12.75" hidden="1" outlineLevel="1" x14ac:dyDescent="0.2">
      <c r="B16" s="157">
        <v>1</v>
      </c>
      <c r="C16" s="188" t="s">
        <v>427</v>
      </c>
      <c r="D16" s="357" t="s">
        <v>14</v>
      </c>
      <c r="E16" s="358"/>
      <c r="F16" s="157">
        <v>0</v>
      </c>
      <c r="G16" s="157">
        <v>0</v>
      </c>
      <c r="H16" s="157">
        <v>0</v>
      </c>
      <c r="I16" s="157">
        <v>5</v>
      </c>
      <c r="J16" s="157">
        <v>19</v>
      </c>
      <c r="K16" s="157">
        <v>24</v>
      </c>
    </row>
    <row r="17" spans="2:11" ht="12.75" hidden="1" outlineLevel="1" x14ac:dyDescent="0.2">
      <c r="B17" s="157">
        <v>2</v>
      </c>
      <c r="C17" s="188" t="s">
        <v>428</v>
      </c>
      <c r="D17" s="357" t="s">
        <v>186</v>
      </c>
      <c r="E17" s="358"/>
      <c r="F17" s="157">
        <v>0</v>
      </c>
      <c r="G17" s="157">
        <v>0</v>
      </c>
      <c r="H17" s="157">
        <v>0</v>
      </c>
      <c r="I17" s="157">
        <v>15</v>
      </c>
      <c r="J17" s="157">
        <v>0</v>
      </c>
      <c r="K17" s="157">
        <v>15</v>
      </c>
    </row>
    <row r="18" spans="2:11" ht="12.75" hidden="1" outlineLevel="1" x14ac:dyDescent="0.2">
      <c r="B18" s="157">
        <v>3</v>
      </c>
      <c r="C18" s="188" t="s">
        <v>178</v>
      </c>
      <c r="D18" s="357" t="s">
        <v>14</v>
      </c>
      <c r="E18" s="358"/>
      <c r="F18" s="157">
        <v>2</v>
      </c>
      <c r="G18" s="157">
        <v>55</v>
      </c>
      <c r="H18" s="157">
        <v>57</v>
      </c>
      <c r="I18" s="157">
        <v>20</v>
      </c>
      <c r="J18" s="157">
        <v>0</v>
      </c>
      <c r="K18" s="157">
        <f>SUM(F18:J18)</f>
        <v>134</v>
      </c>
    </row>
    <row r="19" spans="2:11" ht="12.75" collapsed="1" x14ac:dyDescent="0.2">
      <c r="B19" s="167">
        <v>3</v>
      </c>
      <c r="C19" s="157" t="s">
        <v>154</v>
      </c>
      <c r="D19" s="355" t="s">
        <v>59</v>
      </c>
      <c r="E19" s="356"/>
      <c r="F19" s="157">
        <f>SUM(F20:F22)</f>
        <v>5</v>
      </c>
      <c r="G19" s="157">
        <f t="shared" ref="G19:K19" si="2">SUM(G20:G22)</f>
        <v>45</v>
      </c>
      <c r="H19" s="157">
        <f t="shared" si="2"/>
        <v>20</v>
      </c>
      <c r="I19" s="157">
        <f t="shared" si="2"/>
        <v>15</v>
      </c>
      <c r="J19" s="157">
        <f t="shared" si="2"/>
        <v>2</v>
      </c>
      <c r="K19" s="157">
        <f t="shared" si="2"/>
        <v>87</v>
      </c>
    </row>
    <row r="20" spans="2:11" ht="12.75" hidden="1" outlineLevel="1" x14ac:dyDescent="0.2">
      <c r="B20" s="124">
        <v>1</v>
      </c>
      <c r="C20" s="157" t="s">
        <v>166</v>
      </c>
      <c r="D20" s="355" t="s">
        <v>167</v>
      </c>
      <c r="E20" s="356"/>
      <c r="F20" s="157">
        <v>2</v>
      </c>
      <c r="G20" s="157">
        <v>30</v>
      </c>
      <c r="H20" s="157">
        <v>5</v>
      </c>
      <c r="I20" s="157">
        <v>0</v>
      </c>
      <c r="J20" s="157">
        <v>0</v>
      </c>
      <c r="K20" s="157">
        <f>SUM(F20:J20)</f>
        <v>37</v>
      </c>
    </row>
    <row r="21" spans="2:11" ht="12.75" hidden="1" outlineLevel="1" x14ac:dyDescent="0.2">
      <c r="B21" s="124">
        <v>2</v>
      </c>
      <c r="C21" s="157" t="s">
        <v>188</v>
      </c>
      <c r="D21" s="355" t="s">
        <v>189</v>
      </c>
      <c r="E21" s="356"/>
      <c r="F21" s="157">
        <v>3</v>
      </c>
      <c r="G21" s="157">
        <v>11</v>
      </c>
      <c r="H21" s="157">
        <v>5</v>
      </c>
      <c r="I21" s="157">
        <v>5</v>
      </c>
      <c r="J21" s="157">
        <v>0</v>
      </c>
      <c r="K21" s="124">
        <f>SUM(F21:J21)</f>
        <v>24</v>
      </c>
    </row>
    <row r="22" spans="2:11" ht="12.75" hidden="1" outlineLevel="1" x14ac:dyDescent="0.2">
      <c r="B22" s="124">
        <v>3</v>
      </c>
      <c r="C22" s="157" t="s">
        <v>429</v>
      </c>
      <c r="D22" s="355" t="s">
        <v>430</v>
      </c>
      <c r="E22" s="356"/>
      <c r="F22" s="157">
        <v>0</v>
      </c>
      <c r="G22" s="157">
        <v>4</v>
      </c>
      <c r="H22" s="157">
        <v>10</v>
      </c>
      <c r="I22" s="157">
        <v>10</v>
      </c>
      <c r="J22" s="157">
        <v>2</v>
      </c>
      <c r="K22" s="124">
        <f>SUM(G22:J22)</f>
        <v>26</v>
      </c>
    </row>
    <row r="23" spans="2:11" ht="12.75" collapsed="1" x14ac:dyDescent="0.2">
      <c r="B23" s="167">
        <v>4</v>
      </c>
      <c r="C23" s="157" t="s">
        <v>40</v>
      </c>
      <c r="D23" s="355" t="s">
        <v>10</v>
      </c>
      <c r="E23" s="356"/>
      <c r="F23" s="157">
        <f>F24</f>
        <v>0</v>
      </c>
      <c r="G23" s="157">
        <f t="shared" ref="G23:K23" si="3">G24</f>
        <v>0</v>
      </c>
      <c r="H23" s="157">
        <f t="shared" si="3"/>
        <v>1</v>
      </c>
      <c r="I23" s="157">
        <f t="shared" si="3"/>
        <v>78</v>
      </c>
      <c r="J23" s="157">
        <f t="shared" si="3"/>
        <v>1</v>
      </c>
      <c r="K23" s="157">
        <f t="shared" si="3"/>
        <v>80</v>
      </c>
    </row>
    <row r="24" spans="2:11" ht="12.75" hidden="1" outlineLevel="1" x14ac:dyDescent="0.2">
      <c r="B24" s="157">
        <v>1</v>
      </c>
      <c r="C24" s="157" t="s">
        <v>435</v>
      </c>
      <c r="D24" s="355" t="s">
        <v>10</v>
      </c>
      <c r="E24" s="356"/>
      <c r="F24" s="157">
        <v>0</v>
      </c>
      <c r="G24" s="158">
        <v>0</v>
      </c>
      <c r="H24" s="158">
        <v>1</v>
      </c>
      <c r="I24" s="158">
        <v>78</v>
      </c>
      <c r="J24" s="158">
        <v>1</v>
      </c>
      <c r="K24" s="158">
        <v>80</v>
      </c>
    </row>
    <row r="25" spans="2:11" ht="12.75" collapsed="1" x14ac:dyDescent="0.2">
      <c r="B25" s="156">
        <v>5</v>
      </c>
      <c r="C25" s="157" t="s">
        <v>39</v>
      </c>
      <c r="D25" s="360" t="s">
        <v>15</v>
      </c>
      <c r="E25" s="361"/>
      <c r="F25" s="157">
        <f>SUM(F26:F27)</f>
        <v>0</v>
      </c>
      <c r="G25" s="157">
        <f t="shared" ref="G25:K25" si="4">SUM(G26:G27)</f>
        <v>0</v>
      </c>
      <c r="H25" s="157">
        <f t="shared" si="4"/>
        <v>31</v>
      </c>
      <c r="I25" s="157">
        <f t="shared" si="4"/>
        <v>39</v>
      </c>
      <c r="J25" s="157">
        <f t="shared" si="4"/>
        <v>3</v>
      </c>
      <c r="K25" s="157">
        <f t="shared" si="4"/>
        <v>73</v>
      </c>
    </row>
    <row r="26" spans="2:11" ht="12.75" hidden="1" outlineLevel="1" x14ac:dyDescent="0.2">
      <c r="B26" s="157">
        <v>1</v>
      </c>
      <c r="C26" s="124" t="s">
        <v>431</v>
      </c>
      <c r="D26" s="360" t="s">
        <v>186</v>
      </c>
      <c r="E26" s="361"/>
      <c r="F26" s="157">
        <v>0</v>
      </c>
      <c r="G26" s="157">
        <v>0</v>
      </c>
      <c r="H26" s="157">
        <v>19</v>
      </c>
      <c r="I26" s="157">
        <v>24</v>
      </c>
      <c r="J26" s="157">
        <v>0</v>
      </c>
      <c r="K26" s="157">
        <f>SUM(H26:J26)</f>
        <v>43</v>
      </c>
    </row>
    <row r="27" spans="2:11" ht="12.75" hidden="1" outlineLevel="1" x14ac:dyDescent="0.2">
      <c r="B27" s="157">
        <v>2</v>
      </c>
      <c r="C27" s="124" t="s">
        <v>184</v>
      </c>
      <c r="D27" s="355" t="s">
        <v>12</v>
      </c>
      <c r="E27" s="356"/>
      <c r="F27" s="157">
        <v>0</v>
      </c>
      <c r="G27" s="157">
        <v>0</v>
      </c>
      <c r="H27" s="157">
        <v>12</v>
      </c>
      <c r="I27" s="157">
        <v>15</v>
      </c>
      <c r="J27" s="157">
        <v>3</v>
      </c>
      <c r="K27" s="157">
        <v>30</v>
      </c>
    </row>
    <row r="28" spans="2:11" ht="12.75" collapsed="1" x14ac:dyDescent="0.2">
      <c r="B28" s="167">
        <v>6</v>
      </c>
      <c r="C28" s="124" t="s">
        <v>155</v>
      </c>
      <c r="D28" s="360" t="s">
        <v>183</v>
      </c>
      <c r="E28" s="361"/>
      <c r="F28" s="157">
        <f>F29</f>
        <v>0</v>
      </c>
      <c r="G28" s="157">
        <f t="shared" ref="G28:K28" si="5">G29</f>
        <v>2</v>
      </c>
      <c r="H28" s="157">
        <f t="shared" si="5"/>
        <v>3</v>
      </c>
      <c r="I28" s="157">
        <f t="shared" si="5"/>
        <v>8</v>
      </c>
      <c r="J28" s="157">
        <f t="shared" si="5"/>
        <v>7</v>
      </c>
      <c r="K28" s="157">
        <f t="shared" si="5"/>
        <v>20</v>
      </c>
    </row>
    <row r="29" spans="2:11" ht="12.75" hidden="1" outlineLevel="1" x14ac:dyDescent="0.2">
      <c r="B29" s="157">
        <v>1</v>
      </c>
      <c r="C29" s="124" t="s">
        <v>432</v>
      </c>
      <c r="D29" s="355" t="s">
        <v>433</v>
      </c>
      <c r="E29" s="356"/>
      <c r="F29" s="157">
        <v>0</v>
      </c>
      <c r="G29" s="157">
        <v>2</v>
      </c>
      <c r="H29" s="157">
        <v>3</v>
      </c>
      <c r="I29" s="157">
        <v>8</v>
      </c>
      <c r="J29" s="157">
        <v>7</v>
      </c>
      <c r="K29" s="157">
        <v>20</v>
      </c>
    </row>
    <row r="30" spans="2:11" ht="12.75" collapsed="1" x14ac:dyDescent="0.2">
      <c r="B30" s="156">
        <v>7</v>
      </c>
      <c r="C30" s="157" t="s">
        <v>51</v>
      </c>
      <c r="D30" s="355" t="s">
        <v>186</v>
      </c>
      <c r="E30" s="356"/>
      <c r="F30" s="157">
        <f>SUM(F31:F33)</f>
        <v>0</v>
      </c>
      <c r="G30" s="157">
        <f t="shared" ref="G30:K30" si="6">SUM(G31:G33)</f>
        <v>30</v>
      </c>
      <c r="H30" s="157">
        <f t="shared" si="6"/>
        <v>57</v>
      </c>
      <c r="I30" s="157">
        <f t="shared" si="6"/>
        <v>28</v>
      </c>
      <c r="J30" s="157">
        <f t="shared" si="6"/>
        <v>3</v>
      </c>
      <c r="K30" s="157">
        <f t="shared" si="6"/>
        <v>118</v>
      </c>
    </row>
    <row r="31" spans="2:11" ht="12.75" hidden="1" outlineLevel="1" x14ac:dyDescent="0.2">
      <c r="B31" s="157">
        <v>1</v>
      </c>
      <c r="C31" s="157" t="s">
        <v>185</v>
      </c>
      <c r="D31" s="355" t="s">
        <v>12</v>
      </c>
      <c r="E31" s="356"/>
      <c r="F31" s="124">
        <v>0</v>
      </c>
      <c r="G31" s="157">
        <v>10</v>
      </c>
      <c r="H31" s="124">
        <v>25</v>
      </c>
      <c r="I31" s="124">
        <v>12</v>
      </c>
      <c r="J31" s="124">
        <v>3</v>
      </c>
      <c r="K31" s="124">
        <f>SUM(G31:J31)</f>
        <v>50</v>
      </c>
    </row>
    <row r="32" spans="2:11" ht="12.75" hidden="1" outlineLevel="1" x14ac:dyDescent="0.2">
      <c r="B32" s="157">
        <v>2</v>
      </c>
      <c r="C32" s="157" t="s">
        <v>185</v>
      </c>
      <c r="D32" s="355" t="s">
        <v>14</v>
      </c>
      <c r="E32" s="356"/>
      <c r="F32" s="124">
        <v>0</v>
      </c>
      <c r="G32" s="157">
        <v>8</v>
      </c>
      <c r="H32" s="124">
        <v>12</v>
      </c>
      <c r="I32" s="124">
        <v>4</v>
      </c>
      <c r="J32" s="124">
        <v>0</v>
      </c>
      <c r="K32" s="124">
        <f>SUM(G32:J32)</f>
        <v>24</v>
      </c>
    </row>
    <row r="33" spans="2:11" ht="12.75" hidden="1" outlineLevel="1" x14ac:dyDescent="0.2">
      <c r="B33" s="157">
        <v>3</v>
      </c>
      <c r="C33" s="157" t="s">
        <v>185</v>
      </c>
      <c r="D33" s="355" t="s">
        <v>186</v>
      </c>
      <c r="E33" s="356"/>
      <c r="F33" s="157">
        <v>0</v>
      </c>
      <c r="G33" s="157">
        <v>12</v>
      </c>
      <c r="H33" s="157">
        <v>20</v>
      </c>
      <c r="I33" s="157">
        <v>12</v>
      </c>
      <c r="J33" s="157">
        <v>0</v>
      </c>
      <c r="K33" s="157">
        <f>SUM(G33:J33)</f>
        <v>44</v>
      </c>
    </row>
    <row r="34" spans="2:11" ht="12.75" collapsed="1" x14ac:dyDescent="0.2">
      <c r="B34" s="156">
        <v>8</v>
      </c>
      <c r="C34" s="157" t="s">
        <v>26</v>
      </c>
      <c r="D34" s="355" t="s">
        <v>13</v>
      </c>
      <c r="E34" s="356"/>
      <c r="F34" s="157">
        <f>F35</f>
        <v>10</v>
      </c>
      <c r="G34" s="157">
        <f t="shared" ref="G34:K34" si="7">G35</f>
        <v>20</v>
      </c>
      <c r="H34" s="157">
        <f t="shared" si="7"/>
        <v>15</v>
      </c>
      <c r="I34" s="157">
        <f t="shared" si="7"/>
        <v>5</v>
      </c>
      <c r="J34" s="157">
        <f t="shared" si="7"/>
        <v>0</v>
      </c>
      <c r="K34" s="157">
        <f t="shared" si="7"/>
        <v>50</v>
      </c>
    </row>
    <row r="35" spans="2:11" s="189" customFormat="1" ht="12.75" hidden="1" outlineLevel="1" x14ac:dyDescent="0.2">
      <c r="B35" s="157">
        <v>1</v>
      </c>
      <c r="C35" s="157" t="s">
        <v>434</v>
      </c>
      <c r="D35" s="355" t="s">
        <v>13</v>
      </c>
      <c r="E35" s="356"/>
      <c r="F35" s="157">
        <v>10</v>
      </c>
      <c r="G35" s="157">
        <v>20</v>
      </c>
      <c r="H35" s="157">
        <v>15</v>
      </c>
      <c r="I35" s="157">
        <v>5</v>
      </c>
      <c r="J35" s="157">
        <v>0</v>
      </c>
      <c r="K35" s="157">
        <f>SUM(F35:J35)</f>
        <v>50</v>
      </c>
    </row>
    <row r="36" spans="2:11" ht="12.75" collapsed="1" x14ac:dyDescent="0.2">
      <c r="B36" s="156">
        <v>9</v>
      </c>
      <c r="C36" s="157" t="s">
        <v>156</v>
      </c>
      <c r="D36" s="355" t="s">
        <v>437</v>
      </c>
      <c r="E36" s="356"/>
      <c r="F36" s="157">
        <v>15</v>
      </c>
      <c r="G36" s="157">
        <v>20</v>
      </c>
      <c r="H36" s="157">
        <v>20</v>
      </c>
      <c r="I36" s="157">
        <v>120</v>
      </c>
      <c r="J36" s="157">
        <v>25</v>
      </c>
      <c r="K36" s="157">
        <f>SUM(F36:J36)</f>
        <v>200</v>
      </c>
    </row>
    <row r="37" spans="2:11" ht="12.75" hidden="1" outlineLevel="1" x14ac:dyDescent="0.2">
      <c r="B37" s="157">
        <v>1</v>
      </c>
      <c r="C37" s="157" t="s">
        <v>436</v>
      </c>
      <c r="D37" s="355" t="s">
        <v>437</v>
      </c>
      <c r="E37" s="356"/>
      <c r="F37" s="1">
        <v>15</v>
      </c>
      <c r="G37" s="1">
        <v>20</v>
      </c>
      <c r="H37" s="1">
        <v>20</v>
      </c>
      <c r="I37" s="1">
        <v>120</v>
      </c>
      <c r="J37" s="1">
        <v>25</v>
      </c>
      <c r="K37" s="1">
        <f>SUM(F37:J37)</f>
        <v>200</v>
      </c>
    </row>
    <row r="38" spans="2:11" ht="12.75" collapsed="1" x14ac:dyDescent="0.2">
      <c r="B38" s="3"/>
      <c r="C38" s="3"/>
      <c r="D38" s="3"/>
      <c r="E38" s="3"/>
      <c r="F38" s="183">
        <f t="shared" ref="F38:K38" si="8">SUM(F6,F15,F19,F23,F25,F28,F30,F34,F36)</f>
        <v>65</v>
      </c>
      <c r="G38" s="183">
        <f t="shared" si="8"/>
        <v>416</v>
      </c>
      <c r="H38" s="183">
        <f t="shared" si="8"/>
        <v>453</v>
      </c>
      <c r="I38" s="183">
        <f t="shared" si="8"/>
        <v>398</v>
      </c>
      <c r="J38" s="183">
        <f t="shared" si="8"/>
        <v>60</v>
      </c>
      <c r="K38" s="183">
        <f t="shared" si="8"/>
        <v>1392</v>
      </c>
    </row>
  </sheetData>
  <mergeCells count="35">
    <mergeCell ref="D36:E36"/>
    <mergeCell ref="D2:G2"/>
    <mergeCell ref="D37:E37"/>
    <mergeCell ref="D34:E34"/>
    <mergeCell ref="D35:E35"/>
    <mergeCell ref="D31:E31"/>
    <mergeCell ref="D32:E32"/>
    <mergeCell ref="D33:E33"/>
    <mergeCell ref="D28:E28"/>
    <mergeCell ref="D29:E29"/>
    <mergeCell ref="D30:E30"/>
    <mergeCell ref="D25:E25"/>
    <mergeCell ref="D26:E26"/>
    <mergeCell ref="D27:E27"/>
    <mergeCell ref="D23:E23"/>
    <mergeCell ref="D24:E24"/>
    <mergeCell ref="D19:E19"/>
    <mergeCell ref="D20:E20"/>
    <mergeCell ref="D21:E21"/>
    <mergeCell ref="D22:E22"/>
    <mergeCell ref="D16:E16"/>
    <mergeCell ref="D17:E17"/>
    <mergeCell ref="D18:E18"/>
    <mergeCell ref="D15:E15"/>
    <mergeCell ref="D14:E14"/>
    <mergeCell ref="D9:E9"/>
    <mergeCell ref="D10:E10"/>
    <mergeCell ref="D11:E11"/>
    <mergeCell ref="D12:E12"/>
    <mergeCell ref="D13:E13"/>
    <mergeCell ref="F4:J4"/>
    <mergeCell ref="D5:E5"/>
    <mergeCell ref="D6:E6"/>
    <mergeCell ref="D7:E7"/>
    <mergeCell ref="D8:E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J13"/>
  <sheetViews>
    <sheetView showGridLines="0" showRowColHeaders="0" zoomScale="110" zoomScaleNormal="110" workbookViewId="0">
      <selection activeCell="I21" sqref="I21"/>
    </sheetView>
  </sheetViews>
  <sheetFormatPr baseColWidth="10" defaultRowHeight="14.25" x14ac:dyDescent="0.25"/>
  <cols>
    <col min="1" max="1" width="28.7109375" style="17" customWidth="1"/>
    <col min="2" max="2" width="21.5703125" style="17" customWidth="1"/>
    <col min="3" max="3" width="11.42578125" style="17"/>
    <col min="4" max="4" width="11.85546875" style="17" customWidth="1"/>
    <col min="5" max="8" width="11.140625" style="17" customWidth="1"/>
    <col min="9" max="9" width="10.140625" style="17" customWidth="1"/>
    <col min="10" max="11" width="8.85546875" style="17" customWidth="1"/>
    <col min="12" max="16384" width="11.42578125" style="17"/>
  </cols>
  <sheetData>
    <row r="1" spans="2:10" ht="69.75" customHeight="1" x14ac:dyDescent="0.25"/>
    <row r="2" spans="2:10" ht="23.25" customHeight="1" x14ac:dyDescent="0.25">
      <c r="C2" s="341" t="s">
        <v>656</v>
      </c>
      <c r="D2" s="341"/>
      <c r="E2" s="341"/>
      <c r="F2" s="341"/>
      <c r="G2" s="341"/>
      <c r="H2" s="341"/>
    </row>
    <row r="4" spans="2:10" ht="15" x14ac:dyDescent="0.25">
      <c r="B4" s="121"/>
      <c r="C4" s="121"/>
      <c r="D4" s="351" t="s">
        <v>143</v>
      </c>
      <c r="E4" s="352"/>
      <c r="F4" s="352"/>
      <c r="G4" s="352"/>
      <c r="H4" s="353"/>
      <c r="J4" s="11"/>
    </row>
    <row r="5" spans="2:10" ht="15" x14ac:dyDescent="0.25">
      <c r="B5" s="136" t="s">
        <v>443</v>
      </c>
      <c r="C5" s="136" t="s">
        <v>42</v>
      </c>
      <c r="D5" s="122" t="s">
        <v>3</v>
      </c>
      <c r="E5" s="123" t="s">
        <v>2</v>
      </c>
      <c r="F5" s="122" t="s">
        <v>4</v>
      </c>
      <c r="G5" s="122" t="s">
        <v>5</v>
      </c>
      <c r="H5" s="122" t="s">
        <v>36</v>
      </c>
      <c r="I5" s="136" t="s">
        <v>19</v>
      </c>
      <c r="J5" s="11"/>
    </row>
    <row r="6" spans="2:10" x14ac:dyDescent="0.25">
      <c r="B6" s="126" t="s">
        <v>26</v>
      </c>
      <c r="C6" s="127" t="s">
        <v>160</v>
      </c>
      <c r="D6" s="195">
        <v>112</v>
      </c>
      <c r="E6" s="195">
        <v>171</v>
      </c>
      <c r="F6" s="195">
        <v>201</v>
      </c>
      <c r="G6" s="157">
        <v>178</v>
      </c>
      <c r="H6" s="157">
        <v>145</v>
      </c>
      <c r="I6" s="196">
        <f>SUM(D6:H6)</f>
        <v>807</v>
      </c>
      <c r="J6" s="11"/>
    </row>
    <row r="7" spans="2:10" x14ac:dyDescent="0.25">
      <c r="B7" s="126" t="s">
        <v>159</v>
      </c>
      <c r="C7" s="127" t="s">
        <v>160</v>
      </c>
      <c r="D7" s="195">
        <v>55</v>
      </c>
      <c r="E7" s="195">
        <v>108</v>
      </c>
      <c r="F7" s="195">
        <v>135</v>
      </c>
      <c r="G7" s="157">
        <v>278</v>
      </c>
      <c r="H7" s="157">
        <v>202</v>
      </c>
      <c r="I7" s="196">
        <f>SUM(D7:H7)</f>
        <v>778</v>
      </c>
      <c r="J7" s="11"/>
    </row>
    <row r="8" spans="2:10" ht="15" x14ac:dyDescent="0.25">
      <c r="B8" s="362" t="s">
        <v>442</v>
      </c>
      <c r="C8" s="363"/>
      <c r="D8" s="191">
        <f>SUM(D6:D7)</f>
        <v>167</v>
      </c>
      <c r="E8" s="191">
        <f>SUM(E6:E7)</f>
        <v>279</v>
      </c>
      <c r="F8" s="191">
        <f>SUM(F6:F7)</f>
        <v>336</v>
      </c>
      <c r="G8" s="192">
        <f>SUM(G6:G7)</f>
        <v>456</v>
      </c>
      <c r="H8" s="193">
        <f>SUM(H6:H7)</f>
        <v>347</v>
      </c>
      <c r="I8" s="194">
        <f>SUM(D8:H8)</f>
        <v>1585</v>
      </c>
      <c r="J8" s="11"/>
    </row>
    <row r="9" spans="2:10" x14ac:dyDescent="0.25">
      <c r="B9" s="126" t="s">
        <v>26</v>
      </c>
      <c r="C9" s="126" t="s">
        <v>35</v>
      </c>
      <c r="D9" s="195">
        <v>31.666666666666668</v>
      </c>
      <c r="E9" s="195">
        <v>98.666666666666671</v>
      </c>
      <c r="F9" s="195">
        <v>171</v>
      </c>
      <c r="G9" s="157">
        <v>174</v>
      </c>
      <c r="H9" s="157">
        <v>168</v>
      </c>
      <c r="I9" s="196">
        <v>643</v>
      </c>
      <c r="J9" s="11"/>
    </row>
    <row r="10" spans="2:10" x14ac:dyDescent="0.25">
      <c r="B10" s="126" t="s">
        <v>159</v>
      </c>
      <c r="C10" s="126" t="s">
        <v>35</v>
      </c>
      <c r="D10" s="195">
        <v>72</v>
      </c>
      <c r="E10" s="195">
        <v>232.33333333333334</v>
      </c>
      <c r="F10" s="195">
        <v>212.66666666666666</v>
      </c>
      <c r="G10" s="157">
        <v>184</v>
      </c>
      <c r="H10" s="157">
        <v>181</v>
      </c>
      <c r="I10" s="196">
        <v>882.33333333333337</v>
      </c>
      <c r="J10" s="11"/>
    </row>
    <row r="11" spans="2:10" ht="15" x14ac:dyDescent="0.25">
      <c r="B11" s="11"/>
      <c r="C11" s="11"/>
      <c r="D11" s="194">
        <f>SUM(D9:D10)</f>
        <v>103.66666666666667</v>
      </c>
      <c r="E11" s="194">
        <f t="shared" ref="E11:I11" si="0">SUM(E9:E10)</f>
        <v>331</v>
      </c>
      <c r="F11" s="194">
        <f t="shared" si="0"/>
        <v>383.66666666666663</v>
      </c>
      <c r="G11" s="194">
        <f t="shared" si="0"/>
        <v>358</v>
      </c>
      <c r="H11" s="194">
        <f t="shared" si="0"/>
        <v>349</v>
      </c>
      <c r="I11" s="194">
        <f t="shared" si="0"/>
        <v>1525.3333333333335</v>
      </c>
      <c r="J11" s="125"/>
    </row>
    <row r="13" spans="2:10" ht="15" x14ac:dyDescent="0.25">
      <c r="B13" s="341" t="s">
        <v>444</v>
      </c>
      <c r="C13" s="341"/>
      <c r="D13" s="190">
        <f>SUM(D8,D11)</f>
        <v>270.66666666666669</v>
      </c>
      <c r="E13" s="190">
        <f t="shared" ref="E13:I13" si="1">SUM(E8,E11)</f>
        <v>610</v>
      </c>
      <c r="F13" s="190">
        <f t="shared" si="1"/>
        <v>719.66666666666663</v>
      </c>
      <c r="G13" s="190">
        <f t="shared" si="1"/>
        <v>814</v>
      </c>
      <c r="H13" s="190">
        <f t="shared" si="1"/>
        <v>696</v>
      </c>
      <c r="I13" s="190">
        <f t="shared" si="1"/>
        <v>3110.3333333333335</v>
      </c>
    </row>
  </sheetData>
  <mergeCells count="4">
    <mergeCell ref="D4:H4"/>
    <mergeCell ref="B8:C8"/>
    <mergeCell ref="B13:C13"/>
    <mergeCell ref="C2:H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2:M17"/>
  <sheetViews>
    <sheetView showGridLines="0" showRowColHeaders="0" topLeftCell="A4" workbookViewId="0">
      <selection activeCell="D27" sqref="D27"/>
    </sheetView>
  </sheetViews>
  <sheetFormatPr baseColWidth="10" defaultRowHeight="15" x14ac:dyDescent="0.25"/>
  <cols>
    <col min="1" max="1" width="7" style="155" customWidth="1"/>
    <col min="2" max="2" width="5.42578125" style="155" customWidth="1"/>
    <col min="3" max="3" width="33" style="155" customWidth="1"/>
    <col min="4" max="4" width="21.85546875" style="155" customWidth="1"/>
    <col min="5" max="5" width="16.42578125" style="155" customWidth="1"/>
    <col min="6" max="6" width="18" style="155" customWidth="1"/>
    <col min="7" max="7" width="11.42578125" style="155"/>
    <col min="8" max="13" width="9.5703125" style="155" customWidth="1"/>
    <col min="14" max="16384" width="11.42578125" style="155"/>
  </cols>
  <sheetData>
    <row r="12" spans="2:13" ht="15.75" x14ac:dyDescent="0.25">
      <c r="D12" s="367" t="s">
        <v>655</v>
      </c>
      <c r="E12" s="367"/>
      <c r="F12" s="367"/>
      <c r="G12" s="367"/>
    </row>
    <row r="14" spans="2:13" ht="15.75" x14ac:dyDescent="0.25">
      <c r="H14" s="364" t="s">
        <v>445</v>
      </c>
      <c r="I14" s="365"/>
      <c r="J14" s="365"/>
      <c r="K14" s="365"/>
      <c r="L14" s="366"/>
      <c r="M14" s="199"/>
    </row>
    <row r="15" spans="2:13" ht="15.75" x14ac:dyDescent="0.25">
      <c r="B15" s="141" t="s">
        <v>20</v>
      </c>
      <c r="C15" s="141" t="s">
        <v>158</v>
      </c>
      <c r="D15" s="141" t="s">
        <v>446</v>
      </c>
      <c r="E15" s="141" t="s">
        <v>42</v>
      </c>
      <c r="F15" s="141" t="s">
        <v>199</v>
      </c>
      <c r="G15" s="141" t="s">
        <v>22</v>
      </c>
      <c r="H15" s="141" t="s">
        <v>3</v>
      </c>
      <c r="I15" s="143" t="s">
        <v>2</v>
      </c>
      <c r="J15" s="141" t="s">
        <v>4</v>
      </c>
      <c r="K15" s="141" t="s">
        <v>5</v>
      </c>
      <c r="L15" s="141" t="s">
        <v>36</v>
      </c>
      <c r="M15" s="141" t="s">
        <v>19</v>
      </c>
    </row>
    <row r="16" spans="2:13" ht="15.75" customHeight="1" x14ac:dyDescent="0.25">
      <c r="B16" s="141">
        <v>1</v>
      </c>
      <c r="C16" s="198" t="s">
        <v>447</v>
      </c>
      <c r="D16" s="198" t="s">
        <v>26</v>
      </c>
      <c r="E16" s="198" t="s">
        <v>35</v>
      </c>
      <c r="F16" s="200" t="s">
        <v>448</v>
      </c>
      <c r="G16" s="198">
        <v>1</v>
      </c>
      <c r="H16" s="198">
        <v>4</v>
      </c>
      <c r="I16" s="198">
        <v>8</v>
      </c>
      <c r="J16" s="198">
        <v>11</v>
      </c>
      <c r="K16" s="198">
        <v>24</v>
      </c>
      <c r="L16" s="198">
        <v>32</v>
      </c>
      <c r="M16" s="198">
        <f>SUM(H16:L16)</f>
        <v>79</v>
      </c>
    </row>
    <row r="17" spans="2:13" ht="15.75" x14ac:dyDescent="0.25">
      <c r="B17" s="201"/>
      <c r="C17" s="201"/>
      <c r="D17" s="201"/>
      <c r="H17" s="141">
        <f t="shared" ref="H17:M17" si="0">SUM(H16:H16)</f>
        <v>4</v>
      </c>
      <c r="I17" s="141">
        <f t="shared" si="0"/>
        <v>8</v>
      </c>
      <c r="J17" s="141">
        <f t="shared" si="0"/>
        <v>11</v>
      </c>
      <c r="K17" s="141">
        <f t="shared" si="0"/>
        <v>24</v>
      </c>
      <c r="L17" s="141">
        <f t="shared" si="0"/>
        <v>32</v>
      </c>
      <c r="M17" s="141">
        <f t="shared" si="0"/>
        <v>79</v>
      </c>
    </row>
  </sheetData>
  <mergeCells count="2">
    <mergeCell ref="H14:L14"/>
    <mergeCell ref="D12:G12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W77"/>
  <sheetViews>
    <sheetView showGridLines="0" showRowColHeaders="0" zoomScale="87" zoomScaleNormal="87" workbookViewId="0">
      <pane ySplit="3" topLeftCell="A4" activePane="bottomLeft" state="frozen"/>
      <selection pane="bottomLeft" activeCell="E6" sqref="E6"/>
    </sheetView>
  </sheetViews>
  <sheetFormatPr baseColWidth="10" defaultColWidth="11.42578125" defaultRowHeight="14.25" x14ac:dyDescent="0.2"/>
  <cols>
    <col min="1" max="1" width="5.28515625" style="6" customWidth="1"/>
    <col min="2" max="2" width="21.7109375" style="6" customWidth="1"/>
    <col min="3" max="3" width="20.42578125" style="6" customWidth="1"/>
    <col min="4" max="4" width="33" style="6" customWidth="1"/>
    <col min="5" max="5" width="60.28515625" style="6" customWidth="1"/>
    <col min="6" max="6" width="28.42578125" style="6" customWidth="1"/>
    <col min="7" max="7" width="22.5703125" style="19" customWidth="1"/>
    <col min="8" max="8" width="10.42578125" style="6" customWidth="1"/>
    <col min="9" max="9" width="7.7109375" style="6" customWidth="1"/>
    <col min="10" max="10" width="8.28515625" style="6" customWidth="1"/>
    <col min="11" max="11" width="8.7109375" style="6" customWidth="1"/>
    <col min="12" max="12" width="9.5703125" style="6" customWidth="1"/>
    <col min="13" max="13" width="6.7109375" style="6" customWidth="1"/>
    <col min="14" max="14" width="9.5703125" style="6" customWidth="1"/>
    <col min="15" max="19" width="11.42578125" style="6"/>
    <col min="20" max="20" width="10.42578125" style="6" customWidth="1"/>
    <col min="21" max="16384" width="11.42578125" style="6"/>
  </cols>
  <sheetData>
    <row r="2" spans="1:23" ht="15" x14ac:dyDescent="0.2">
      <c r="A2" s="17"/>
      <c r="B2" s="17"/>
      <c r="C2" s="17"/>
      <c r="D2" s="17"/>
      <c r="E2" s="17"/>
      <c r="F2" s="17"/>
      <c r="G2" s="17"/>
      <c r="H2" s="17"/>
      <c r="I2" s="351" t="s">
        <v>449</v>
      </c>
      <c r="J2" s="352"/>
      <c r="K2" s="352"/>
      <c r="L2" s="352"/>
      <c r="M2" s="353"/>
      <c r="N2" s="17"/>
      <c r="O2" s="341" t="s">
        <v>35</v>
      </c>
      <c r="P2" s="341"/>
      <c r="Q2" s="341"/>
      <c r="R2" s="341"/>
      <c r="S2" s="341"/>
      <c r="T2" s="341"/>
      <c r="U2" s="341"/>
      <c r="V2" s="341"/>
      <c r="W2" s="341"/>
    </row>
    <row r="3" spans="1:23" ht="15" x14ac:dyDescent="0.2">
      <c r="A3" s="136" t="s">
        <v>20</v>
      </c>
      <c r="B3" s="122" t="s">
        <v>450</v>
      </c>
      <c r="C3" s="136" t="s">
        <v>103</v>
      </c>
      <c r="D3" s="136" t="s">
        <v>225</v>
      </c>
      <c r="E3" s="136" t="s">
        <v>451</v>
      </c>
      <c r="F3" s="136" t="s">
        <v>199</v>
      </c>
      <c r="G3" s="136" t="s">
        <v>227</v>
      </c>
      <c r="H3" s="136" t="s">
        <v>22</v>
      </c>
      <c r="I3" s="136" t="s">
        <v>3</v>
      </c>
      <c r="J3" s="202" t="s">
        <v>2</v>
      </c>
      <c r="K3" s="136" t="s">
        <v>4</v>
      </c>
      <c r="L3" s="136" t="s">
        <v>16</v>
      </c>
      <c r="M3" s="136" t="s">
        <v>36</v>
      </c>
      <c r="N3" s="136" t="s">
        <v>19</v>
      </c>
      <c r="O3" s="375" t="s">
        <v>638</v>
      </c>
      <c r="P3" s="375"/>
      <c r="Q3" s="375"/>
      <c r="R3" s="375"/>
      <c r="S3" s="375" t="s">
        <v>452</v>
      </c>
      <c r="T3" s="375"/>
      <c r="U3" s="375"/>
      <c r="V3" s="375"/>
      <c r="W3" s="375"/>
    </row>
    <row r="4" spans="1:23" ht="15" x14ac:dyDescent="0.2">
      <c r="A4" s="136">
        <v>1</v>
      </c>
      <c r="B4" s="374" t="s">
        <v>627</v>
      </c>
      <c r="C4" s="126" t="s">
        <v>453</v>
      </c>
      <c r="D4" s="126" t="s">
        <v>454</v>
      </c>
      <c r="E4" s="126" t="s">
        <v>455</v>
      </c>
      <c r="F4" s="126" t="s">
        <v>456</v>
      </c>
      <c r="G4" s="126" t="s">
        <v>457</v>
      </c>
      <c r="H4" s="126">
        <v>6</v>
      </c>
      <c r="I4" s="126"/>
      <c r="J4" s="208"/>
      <c r="K4" s="126"/>
      <c r="L4" s="126">
        <v>6</v>
      </c>
      <c r="M4" s="126">
        <v>54</v>
      </c>
      <c r="N4" s="209">
        <v>60</v>
      </c>
      <c r="O4" s="136" t="s">
        <v>458</v>
      </c>
      <c r="P4" s="136" t="s">
        <v>101</v>
      </c>
      <c r="Q4" s="136" t="s">
        <v>22</v>
      </c>
      <c r="R4" s="136" t="s">
        <v>19</v>
      </c>
      <c r="S4" s="136" t="s">
        <v>459</v>
      </c>
      <c r="T4" s="136" t="s">
        <v>22</v>
      </c>
      <c r="U4" s="136" t="s">
        <v>101</v>
      </c>
      <c r="V4" s="136" t="s">
        <v>460</v>
      </c>
      <c r="W4" s="136" t="s">
        <v>19</v>
      </c>
    </row>
    <row r="5" spans="1:23" ht="15" x14ac:dyDescent="0.2">
      <c r="A5" s="136">
        <v>2</v>
      </c>
      <c r="B5" s="374"/>
      <c r="C5" s="126" t="s">
        <v>453</v>
      </c>
      <c r="D5" s="126" t="s">
        <v>461</v>
      </c>
      <c r="E5" s="126" t="s">
        <v>462</v>
      </c>
      <c r="F5" s="126" t="s">
        <v>456</v>
      </c>
      <c r="G5" s="126" t="s">
        <v>463</v>
      </c>
      <c r="H5" s="126">
        <v>5</v>
      </c>
      <c r="I5" s="210"/>
      <c r="J5" s="208"/>
      <c r="K5" s="126"/>
      <c r="L5" s="126">
        <v>5</v>
      </c>
      <c r="M5" s="126">
        <v>25</v>
      </c>
      <c r="N5" s="209">
        <v>30</v>
      </c>
      <c r="O5" s="376" t="s">
        <v>464</v>
      </c>
      <c r="P5" s="377" t="s">
        <v>465</v>
      </c>
      <c r="Q5" s="378">
        <v>6</v>
      </c>
      <c r="R5" s="379">
        <v>125</v>
      </c>
      <c r="S5" s="376"/>
      <c r="T5" s="376"/>
      <c r="U5" s="377"/>
      <c r="V5" s="376"/>
      <c r="W5" s="376"/>
    </row>
    <row r="6" spans="1:23" ht="15" x14ac:dyDescent="0.2">
      <c r="A6" s="136">
        <v>3</v>
      </c>
      <c r="B6" s="374"/>
      <c r="C6" s="126" t="s">
        <v>453</v>
      </c>
      <c r="D6" s="85" t="s">
        <v>466</v>
      </c>
      <c r="E6" s="85" t="s">
        <v>467</v>
      </c>
      <c r="F6" s="126" t="s">
        <v>456</v>
      </c>
      <c r="G6" s="85" t="s">
        <v>468</v>
      </c>
      <c r="H6" s="85">
        <v>5</v>
      </c>
      <c r="I6" s="211"/>
      <c r="J6" s="85"/>
      <c r="K6" s="85"/>
      <c r="L6" s="85">
        <v>10</v>
      </c>
      <c r="M6" s="85">
        <v>22</v>
      </c>
      <c r="N6" s="209">
        <v>32</v>
      </c>
      <c r="O6" s="376"/>
      <c r="P6" s="377"/>
      <c r="Q6" s="378"/>
      <c r="R6" s="379"/>
      <c r="S6" s="376"/>
      <c r="T6" s="376"/>
      <c r="U6" s="377"/>
      <c r="V6" s="376"/>
      <c r="W6" s="376"/>
    </row>
    <row r="7" spans="1:23" ht="15" x14ac:dyDescent="0.2">
      <c r="A7" s="136">
        <v>4</v>
      </c>
      <c r="B7" s="374"/>
      <c r="C7" s="126" t="s">
        <v>453</v>
      </c>
      <c r="D7" s="135" t="s">
        <v>237</v>
      </c>
      <c r="E7" s="135" t="s">
        <v>469</v>
      </c>
      <c r="F7" s="135" t="s">
        <v>470</v>
      </c>
      <c r="G7" s="135" t="s">
        <v>471</v>
      </c>
      <c r="H7" s="135">
        <v>6</v>
      </c>
      <c r="I7" s="212"/>
      <c r="J7" s="135"/>
      <c r="K7" s="135">
        <v>5</v>
      </c>
      <c r="L7" s="135">
        <v>10</v>
      </c>
      <c r="M7" s="135">
        <v>15</v>
      </c>
      <c r="N7" s="209">
        <v>30</v>
      </c>
      <c r="O7" s="376"/>
      <c r="P7" s="377"/>
      <c r="Q7" s="378"/>
      <c r="R7" s="379"/>
      <c r="S7" s="376"/>
      <c r="T7" s="376"/>
      <c r="U7" s="377"/>
      <c r="V7" s="376"/>
      <c r="W7" s="376"/>
    </row>
    <row r="8" spans="1:23" ht="15" x14ac:dyDescent="0.2">
      <c r="A8" s="136">
        <v>5</v>
      </c>
      <c r="B8" s="374"/>
      <c r="C8" s="126" t="s">
        <v>453</v>
      </c>
      <c r="D8" s="135" t="s">
        <v>472</v>
      </c>
      <c r="E8" s="135" t="s">
        <v>473</v>
      </c>
      <c r="F8" s="135" t="s">
        <v>474</v>
      </c>
      <c r="G8" s="135" t="s">
        <v>475</v>
      </c>
      <c r="H8" s="135">
        <v>6</v>
      </c>
      <c r="I8" s="212"/>
      <c r="J8" s="135"/>
      <c r="K8" s="135">
        <v>3</v>
      </c>
      <c r="L8" s="135">
        <v>17</v>
      </c>
      <c r="M8" s="135">
        <v>20</v>
      </c>
      <c r="N8" s="209">
        <v>40</v>
      </c>
      <c r="O8" s="376"/>
      <c r="P8" s="377"/>
      <c r="Q8" s="378"/>
      <c r="R8" s="379"/>
      <c r="S8" s="376"/>
      <c r="T8" s="376"/>
      <c r="U8" s="377"/>
      <c r="V8" s="376"/>
      <c r="W8" s="376"/>
    </row>
    <row r="9" spans="1:23" ht="15" x14ac:dyDescent="0.2">
      <c r="A9" s="136">
        <v>6</v>
      </c>
      <c r="B9" s="374"/>
      <c r="C9" s="210" t="s">
        <v>476</v>
      </c>
      <c r="D9" s="135" t="s">
        <v>477</v>
      </c>
      <c r="E9" s="135" t="s">
        <v>478</v>
      </c>
      <c r="F9" s="135" t="s">
        <v>479</v>
      </c>
      <c r="G9" s="135" t="s">
        <v>480</v>
      </c>
      <c r="H9" s="135">
        <v>9</v>
      </c>
      <c r="I9" s="212"/>
      <c r="J9" s="135"/>
      <c r="K9" s="135"/>
      <c r="L9" s="135"/>
      <c r="M9" s="135">
        <v>25</v>
      </c>
      <c r="N9" s="209">
        <v>25</v>
      </c>
      <c r="O9" s="376"/>
      <c r="P9" s="377"/>
      <c r="Q9" s="378"/>
      <c r="R9" s="379"/>
      <c r="S9" s="376"/>
      <c r="T9" s="376"/>
      <c r="U9" s="377"/>
      <c r="V9" s="376"/>
      <c r="W9" s="376"/>
    </row>
    <row r="10" spans="1:23" ht="15" x14ac:dyDescent="0.2">
      <c r="A10" s="136">
        <v>7</v>
      </c>
      <c r="B10" s="374"/>
      <c r="C10" s="210" t="s">
        <v>476</v>
      </c>
      <c r="D10" s="135" t="s">
        <v>481</v>
      </c>
      <c r="E10" s="135" t="s">
        <v>482</v>
      </c>
      <c r="F10" s="135" t="s">
        <v>483</v>
      </c>
      <c r="G10" s="135" t="s">
        <v>484</v>
      </c>
      <c r="H10" s="135">
        <v>6</v>
      </c>
      <c r="I10" s="212"/>
      <c r="J10" s="135"/>
      <c r="K10" s="135"/>
      <c r="L10" s="135"/>
      <c r="M10" s="135">
        <v>25</v>
      </c>
      <c r="N10" s="209">
        <v>25</v>
      </c>
      <c r="O10" s="376"/>
      <c r="P10" s="377"/>
      <c r="Q10" s="378"/>
      <c r="R10" s="379"/>
      <c r="S10" s="376"/>
      <c r="T10" s="376"/>
      <c r="U10" s="377"/>
      <c r="V10" s="376"/>
      <c r="W10" s="376"/>
    </row>
    <row r="11" spans="1:23" ht="15" x14ac:dyDescent="0.2">
      <c r="A11" s="136">
        <v>8</v>
      </c>
      <c r="B11" s="374"/>
      <c r="C11" s="210" t="s">
        <v>476</v>
      </c>
      <c r="D11" s="135" t="s">
        <v>485</v>
      </c>
      <c r="E11" s="135" t="s">
        <v>486</v>
      </c>
      <c r="F11" s="135" t="s">
        <v>245</v>
      </c>
      <c r="G11" s="213" t="s">
        <v>487</v>
      </c>
      <c r="H11" s="213">
        <v>3</v>
      </c>
      <c r="I11" s="214"/>
      <c r="J11" s="213"/>
      <c r="K11" s="213"/>
      <c r="L11" s="213"/>
      <c r="M11" s="213">
        <v>70</v>
      </c>
      <c r="N11" s="209">
        <v>70</v>
      </c>
      <c r="O11" s="376"/>
      <c r="P11" s="377"/>
      <c r="Q11" s="378"/>
      <c r="R11" s="379"/>
      <c r="S11" s="376"/>
      <c r="T11" s="376"/>
      <c r="U11" s="377"/>
      <c r="V11" s="376"/>
      <c r="W11" s="376"/>
    </row>
    <row r="12" spans="1:23" ht="15" x14ac:dyDescent="0.2">
      <c r="A12" s="369"/>
      <c r="B12" s="369"/>
      <c r="C12" s="369"/>
      <c r="D12" s="369"/>
      <c r="E12" s="369"/>
      <c r="F12" s="369"/>
      <c r="G12" s="369"/>
      <c r="H12" s="370"/>
      <c r="I12" s="120">
        <v>0</v>
      </c>
      <c r="J12" s="120">
        <v>0</v>
      </c>
      <c r="K12" s="120">
        <f>SUM(K4:K11)</f>
        <v>8</v>
      </c>
      <c r="L12" s="120">
        <f>SUM(L4:L11)</f>
        <v>48</v>
      </c>
      <c r="M12" s="120">
        <f>SUM(M4:M11)</f>
        <v>256</v>
      </c>
      <c r="N12" s="203">
        <f>SUM(N4:N11)</f>
        <v>312</v>
      </c>
      <c r="O12" s="215"/>
      <c r="P12" s="216"/>
      <c r="Q12" s="92"/>
      <c r="R12" s="17"/>
      <c r="S12" s="17"/>
      <c r="T12" s="17"/>
      <c r="U12" s="17"/>
      <c r="V12" s="17"/>
      <c r="W12" s="17"/>
    </row>
    <row r="13" spans="1:23" ht="15" x14ac:dyDescent="0.2">
      <c r="A13" s="136">
        <v>1</v>
      </c>
      <c r="B13" s="374" t="s">
        <v>628</v>
      </c>
      <c r="C13" s="126" t="s">
        <v>453</v>
      </c>
      <c r="D13" s="126" t="s">
        <v>488</v>
      </c>
      <c r="E13" s="126" t="s">
        <v>489</v>
      </c>
      <c r="F13" s="126" t="s">
        <v>456</v>
      </c>
      <c r="G13" s="217">
        <v>0.29166666666666669</v>
      </c>
      <c r="H13" s="126">
        <v>2</v>
      </c>
      <c r="I13" s="126"/>
      <c r="J13" s="208"/>
      <c r="K13" s="126"/>
      <c r="L13" s="126">
        <v>25</v>
      </c>
      <c r="M13" s="126">
        <v>12</v>
      </c>
      <c r="N13" s="209">
        <v>37</v>
      </c>
      <c r="O13" s="376" t="s">
        <v>490</v>
      </c>
      <c r="P13" s="377">
        <v>43152</v>
      </c>
      <c r="Q13" s="376">
        <v>2</v>
      </c>
      <c r="R13" s="379">
        <v>120</v>
      </c>
      <c r="S13" s="380"/>
      <c r="T13" s="380"/>
      <c r="U13" s="380"/>
      <c r="V13" s="380"/>
      <c r="W13" s="380"/>
    </row>
    <row r="14" spans="1:23" ht="15" x14ac:dyDescent="0.2">
      <c r="A14" s="136">
        <v>2</v>
      </c>
      <c r="B14" s="374"/>
      <c r="C14" s="126" t="s">
        <v>453</v>
      </c>
      <c r="D14" s="126" t="s">
        <v>491</v>
      </c>
      <c r="E14" s="126" t="s">
        <v>492</v>
      </c>
      <c r="F14" s="135" t="s">
        <v>470</v>
      </c>
      <c r="G14" s="126" t="s">
        <v>493</v>
      </c>
      <c r="H14" s="126">
        <v>2</v>
      </c>
      <c r="I14" s="126"/>
      <c r="J14" s="208"/>
      <c r="K14" s="126"/>
      <c r="L14" s="126">
        <v>28</v>
      </c>
      <c r="M14" s="126">
        <v>9</v>
      </c>
      <c r="N14" s="209">
        <f>SUM(L14:M14)</f>
        <v>37</v>
      </c>
      <c r="O14" s="376"/>
      <c r="P14" s="377"/>
      <c r="Q14" s="376"/>
      <c r="R14" s="379"/>
      <c r="S14" s="380"/>
      <c r="T14" s="380"/>
      <c r="U14" s="380"/>
      <c r="V14" s="380"/>
      <c r="W14" s="380"/>
    </row>
    <row r="15" spans="1:23" ht="15" x14ac:dyDescent="0.2">
      <c r="A15" s="136">
        <v>3</v>
      </c>
      <c r="B15" s="374"/>
      <c r="C15" s="126" t="s">
        <v>453</v>
      </c>
      <c r="D15" s="85" t="s">
        <v>494</v>
      </c>
      <c r="E15" s="85" t="s">
        <v>495</v>
      </c>
      <c r="F15" s="126" t="s">
        <v>456</v>
      </c>
      <c r="G15" s="218">
        <v>0.35416666666666669</v>
      </c>
      <c r="H15" s="85">
        <v>2</v>
      </c>
      <c r="I15" s="85"/>
      <c r="J15" s="85"/>
      <c r="K15" s="85">
        <v>1</v>
      </c>
      <c r="L15" s="85">
        <v>31</v>
      </c>
      <c r="M15" s="85">
        <v>7</v>
      </c>
      <c r="N15" s="209">
        <v>39</v>
      </c>
      <c r="O15" s="376"/>
      <c r="P15" s="377"/>
      <c r="Q15" s="376"/>
      <c r="R15" s="379"/>
      <c r="S15" s="380"/>
      <c r="T15" s="380"/>
      <c r="U15" s="380"/>
      <c r="V15" s="380"/>
      <c r="W15" s="380"/>
    </row>
    <row r="16" spans="1:23" ht="15" x14ac:dyDescent="0.2">
      <c r="A16" s="136">
        <v>4</v>
      </c>
      <c r="B16" s="374"/>
      <c r="C16" s="126" t="s">
        <v>453</v>
      </c>
      <c r="D16" s="135" t="s">
        <v>496</v>
      </c>
      <c r="E16" s="135" t="s">
        <v>497</v>
      </c>
      <c r="F16" s="135" t="s">
        <v>498</v>
      </c>
      <c r="G16" s="135" t="s">
        <v>499</v>
      </c>
      <c r="H16" s="135">
        <v>2</v>
      </c>
      <c r="I16" s="135"/>
      <c r="J16" s="135">
        <v>1</v>
      </c>
      <c r="K16" s="135">
        <v>5</v>
      </c>
      <c r="L16" s="135">
        <v>26</v>
      </c>
      <c r="M16" s="135">
        <v>6</v>
      </c>
      <c r="N16" s="209">
        <v>38</v>
      </c>
      <c r="O16" s="376"/>
      <c r="P16" s="377"/>
      <c r="Q16" s="376"/>
      <c r="R16" s="379"/>
      <c r="S16" s="380"/>
      <c r="T16" s="380"/>
      <c r="U16" s="380"/>
      <c r="V16" s="380"/>
      <c r="W16" s="380"/>
    </row>
    <row r="17" spans="1:23" ht="15" x14ac:dyDescent="0.2">
      <c r="A17" s="136">
        <v>5</v>
      </c>
      <c r="B17" s="374"/>
      <c r="C17" s="126" t="s">
        <v>453</v>
      </c>
      <c r="D17" s="135" t="s">
        <v>500</v>
      </c>
      <c r="E17" s="135" t="s">
        <v>490</v>
      </c>
      <c r="F17" s="135" t="s">
        <v>501</v>
      </c>
      <c r="G17" s="135" t="s">
        <v>502</v>
      </c>
      <c r="H17" s="135">
        <v>2</v>
      </c>
      <c r="I17" s="135"/>
      <c r="J17" s="135">
        <v>3</v>
      </c>
      <c r="K17" s="135">
        <v>6</v>
      </c>
      <c r="L17" s="135">
        <v>40</v>
      </c>
      <c r="M17" s="135">
        <v>6</v>
      </c>
      <c r="N17" s="209">
        <v>55</v>
      </c>
      <c r="O17" s="376"/>
      <c r="P17" s="377"/>
      <c r="Q17" s="376"/>
      <c r="R17" s="379"/>
      <c r="S17" s="380"/>
      <c r="T17" s="380"/>
      <c r="U17" s="380"/>
      <c r="V17" s="380"/>
      <c r="W17" s="380"/>
    </row>
    <row r="18" spans="1:23" ht="15" x14ac:dyDescent="0.2">
      <c r="A18" s="136">
        <v>6</v>
      </c>
      <c r="B18" s="374"/>
      <c r="C18" s="210" t="s">
        <v>476</v>
      </c>
      <c r="D18" s="135" t="s">
        <v>503</v>
      </c>
      <c r="E18" s="135" t="s">
        <v>504</v>
      </c>
      <c r="F18" s="135" t="s">
        <v>292</v>
      </c>
      <c r="G18" s="135" t="s">
        <v>505</v>
      </c>
      <c r="H18" s="135">
        <v>2</v>
      </c>
      <c r="I18" s="135"/>
      <c r="J18" s="135"/>
      <c r="K18" s="135"/>
      <c r="L18" s="135"/>
      <c r="M18" s="135">
        <v>50</v>
      </c>
      <c r="N18" s="209">
        <v>50</v>
      </c>
      <c r="O18" s="376"/>
      <c r="P18" s="377"/>
      <c r="Q18" s="376"/>
      <c r="R18" s="379"/>
      <c r="S18" s="380"/>
      <c r="T18" s="380"/>
      <c r="U18" s="380"/>
      <c r="V18" s="380"/>
      <c r="W18" s="380"/>
    </row>
    <row r="19" spans="1:23" ht="15" x14ac:dyDescent="0.2">
      <c r="A19" s="136">
        <v>7</v>
      </c>
      <c r="B19" s="374"/>
      <c r="C19" s="210" t="s">
        <v>476</v>
      </c>
      <c r="D19" s="135" t="s">
        <v>506</v>
      </c>
      <c r="E19" s="135" t="s">
        <v>492</v>
      </c>
      <c r="F19" s="135" t="s">
        <v>507</v>
      </c>
      <c r="G19" s="135" t="s">
        <v>505</v>
      </c>
      <c r="H19" s="135">
        <v>2</v>
      </c>
      <c r="I19" s="135"/>
      <c r="J19" s="135"/>
      <c r="K19" s="135"/>
      <c r="L19" s="135"/>
      <c r="M19" s="135">
        <v>40</v>
      </c>
      <c r="N19" s="209">
        <f t="shared" ref="N19" si="0">I19+J19+K19+L19+M19</f>
        <v>40</v>
      </c>
      <c r="O19" s="376"/>
      <c r="P19" s="377"/>
      <c r="Q19" s="376"/>
      <c r="R19" s="379"/>
      <c r="S19" s="380"/>
      <c r="T19" s="380"/>
      <c r="U19" s="380"/>
      <c r="V19" s="380"/>
      <c r="W19" s="380"/>
    </row>
    <row r="20" spans="1:23" ht="15" x14ac:dyDescent="0.2">
      <c r="A20" s="381"/>
      <c r="B20" s="382"/>
      <c r="C20" s="382"/>
      <c r="D20" s="382"/>
      <c r="E20" s="382"/>
      <c r="F20" s="382"/>
      <c r="G20" s="382"/>
      <c r="H20" s="382"/>
      <c r="I20" s="204">
        <v>0</v>
      </c>
      <c r="J20" s="204">
        <f>SUM(J16:J19)</f>
        <v>4</v>
      </c>
      <c r="K20" s="204">
        <f>SUM(K15:K19)</f>
        <v>12</v>
      </c>
      <c r="L20" s="204">
        <f>SUM(L13:L19)</f>
        <v>150</v>
      </c>
      <c r="M20" s="204">
        <f>SUM(M13:M19)</f>
        <v>130</v>
      </c>
      <c r="N20" s="205">
        <f>SUM(N13:N19)</f>
        <v>296</v>
      </c>
      <c r="O20" s="17"/>
      <c r="P20" s="17"/>
      <c r="Q20" s="17"/>
      <c r="R20" s="17"/>
      <c r="S20" s="17"/>
      <c r="T20" s="17"/>
      <c r="U20" s="17"/>
      <c r="V20" s="17"/>
      <c r="W20" s="17"/>
    </row>
    <row r="21" spans="1:23" ht="15" x14ac:dyDescent="0.2">
      <c r="A21" s="136">
        <v>1</v>
      </c>
      <c r="B21" s="374" t="s">
        <v>629</v>
      </c>
      <c r="C21" s="126" t="s">
        <v>453</v>
      </c>
      <c r="D21" s="126" t="s">
        <v>508</v>
      </c>
      <c r="E21" s="126" t="s">
        <v>509</v>
      </c>
      <c r="F21" s="126" t="s">
        <v>456</v>
      </c>
      <c r="G21" s="217">
        <v>0.27083333333333331</v>
      </c>
      <c r="H21" s="126">
        <v>9</v>
      </c>
      <c r="I21" s="126"/>
      <c r="J21" s="209"/>
      <c r="K21" s="126"/>
      <c r="L21" s="126">
        <v>4</v>
      </c>
      <c r="M21" s="126">
        <v>38</v>
      </c>
      <c r="N21" s="209">
        <v>42</v>
      </c>
      <c r="O21" s="378" t="s">
        <v>510</v>
      </c>
      <c r="P21" s="377" t="s">
        <v>511</v>
      </c>
      <c r="Q21" s="376" t="s">
        <v>512</v>
      </c>
      <c r="R21" s="384">
        <v>160</v>
      </c>
      <c r="S21" s="387"/>
      <c r="T21" s="380"/>
      <c r="U21" s="380"/>
      <c r="V21" s="380"/>
      <c r="W21" s="380"/>
    </row>
    <row r="22" spans="1:23" ht="15" x14ac:dyDescent="0.2">
      <c r="A22" s="136">
        <v>2</v>
      </c>
      <c r="B22" s="374"/>
      <c r="C22" s="126" t="s">
        <v>453</v>
      </c>
      <c r="D22" s="126" t="s">
        <v>347</v>
      </c>
      <c r="E22" s="126" t="s">
        <v>513</v>
      </c>
      <c r="F22" s="126" t="s">
        <v>498</v>
      </c>
      <c r="G22" s="126" t="s">
        <v>514</v>
      </c>
      <c r="H22" s="126">
        <v>9</v>
      </c>
      <c r="I22" s="126"/>
      <c r="J22" s="209"/>
      <c r="K22" s="126"/>
      <c r="L22" s="126">
        <v>10</v>
      </c>
      <c r="M22" s="126">
        <v>35</v>
      </c>
      <c r="N22" s="209">
        <v>45</v>
      </c>
      <c r="O22" s="378"/>
      <c r="P22" s="377"/>
      <c r="Q22" s="376"/>
      <c r="R22" s="385"/>
      <c r="S22" s="387"/>
      <c r="T22" s="380"/>
      <c r="U22" s="380"/>
      <c r="V22" s="380"/>
      <c r="W22" s="380"/>
    </row>
    <row r="23" spans="1:23" ht="15" x14ac:dyDescent="0.2">
      <c r="A23" s="136">
        <v>3</v>
      </c>
      <c r="B23" s="374"/>
      <c r="C23" s="126" t="s">
        <v>453</v>
      </c>
      <c r="D23" s="85" t="s">
        <v>323</v>
      </c>
      <c r="E23" s="85" t="s">
        <v>515</v>
      </c>
      <c r="F23" s="126" t="s">
        <v>456</v>
      </c>
      <c r="G23" s="218">
        <v>0.80208333333333337</v>
      </c>
      <c r="H23" s="85">
        <v>9</v>
      </c>
      <c r="I23" s="85"/>
      <c r="J23" s="219"/>
      <c r="K23" s="85">
        <v>20</v>
      </c>
      <c r="L23" s="85">
        <v>25</v>
      </c>
      <c r="M23" s="85">
        <v>30</v>
      </c>
      <c r="N23" s="209">
        <v>75</v>
      </c>
      <c r="O23" s="378"/>
      <c r="P23" s="377"/>
      <c r="Q23" s="376"/>
      <c r="R23" s="385"/>
      <c r="S23" s="387"/>
      <c r="T23" s="380"/>
      <c r="U23" s="380"/>
      <c r="V23" s="380"/>
      <c r="W23" s="380"/>
    </row>
    <row r="24" spans="1:23" ht="15" x14ac:dyDescent="0.2">
      <c r="A24" s="136">
        <v>4</v>
      </c>
      <c r="B24" s="374"/>
      <c r="C24" s="126" t="s">
        <v>453</v>
      </c>
      <c r="D24" s="135" t="s">
        <v>516</v>
      </c>
      <c r="E24" s="135" t="s">
        <v>517</v>
      </c>
      <c r="F24" s="126" t="s">
        <v>456</v>
      </c>
      <c r="G24" s="220">
        <v>0.85416666666666663</v>
      </c>
      <c r="H24" s="135">
        <v>8</v>
      </c>
      <c r="I24" s="135"/>
      <c r="J24" s="221">
        <v>5</v>
      </c>
      <c r="K24" s="135">
        <v>15</v>
      </c>
      <c r="L24" s="135">
        <v>30</v>
      </c>
      <c r="M24" s="135">
        <v>45</v>
      </c>
      <c r="N24" s="209">
        <v>95</v>
      </c>
      <c r="O24" s="378"/>
      <c r="P24" s="377"/>
      <c r="Q24" s="376"/>
      <c r="R24" s="385"/>
      <c r="S24" s="387"/>
      <c r="T24" s="380"/>
      <c r="U24" s="380"/>
      <c r="V24" s="380"/>
      <c r="W24" s="380"/>
    </row>
    <row r="25" spans="1:23" ht="15" x14ac:dyDescent="0.2">
      <c r="A25" s="136">
        <v>5</v>
      </c>
      <c r="B25" s="374"/>
      <c r="C25" s="126" t="s">
        <v>453</v>
      </c>
      <c r="D25" s="135" t="s">
        <v>518</v>
      </c>
      <c r="E25" s="135" t="s">
        <v>519</v>
      </c>
      <c r="F25" s="135" t="s">
        <v>520</v>
      </c>
      <c r="G25" s="135" t="s">
        <v>521</v>
      </c>
      <c r="H25" s="135">
        <v>9</v>
      </c>
      <c r="I25" s="135"/>
      <c r="J25" s="221"/>
      <c r="K25" s="135"/>
      <c r="L25" s="135">
        <v>10</v>
      </c>
      <c r="M25" s="135">
        <v>35</v>
      </c>
      <c r="N25" s="209">
        <v>45</v>
      </c>
      <c r="O25" s="378"/>
      <c r="P25" s="377"/>
      <c r="Q25" s="376"/>
      <c r="R25" s="385"/>
      <c r="S25" s="387"/>
      <c r="T25" s="380"/>
      <c r="U25" s="380"/>
      <c r="V25" s="380"/>
      <c r="W25" s="380"/>
    </row>
    <row r="26" spans="1:23" ht="15" x14ac:dyDescent="0.2">
      <c r="A26" s="136">
        <v>6</v>
      </c>
      <c r="B26" s="374"/>
      <c r="C26" s="210" t="s">
        <v>476</v>
      </c>
      <c r="D26" s="135" t="s">
        <v>522</v>
      </c>
      <c r="E26" s="135" t="s">
        <v>523</v>
      </c>
      <c r="F26" s="135" t="s">
        <v>273</v>
      </c>
      <c r="G26" s="220">
        <v>0.58333333333333337</v>
      </c>
      <c r="H26" s="135">
        <v>9</v>
      </c>
      <c r="I26" s="135"/>
      <c r="J26" s="221"/>
      <c r="K26" s="135"/>
      <c r="L26" s="135"/>
      <c r="M26" s="135">
        <v>55</v>
      </c>
      <c r="N26" s="209">
        <v>55</v>
      </c>
      <c r="O26" s="378"/>
      <c r="P26" s="377"/>
      <c r="Q26" s="376"/>
      <c r="R26" s="385"/>
      <c r="S26" s="387"/>
      <c r="T26" s="380"/>
      <c r="U26" s="380"/>
      <c r="V26" s="380"/>
      <c r="W26" s="380"/>
    </row>
    <row r="27" spans="1:23" ht="15" x14ac:dyDescent="0.2">
      <c r="A27" s="136">
        <v>7</v>
      </c>
      <c r="B27" s="374"/>
      <c r="C27" s="210" t="s">
        <v>476</v>
      </c>
      <c r="D27" s="135" t="s">
        <v>524</v>
      </c>
      <c r="E27" s="135" t="s">
        <v>525</v>
      </c>
      <c r="F27" s="135" t="s">
        <v>526</v>
      </c>
      <c r="G27" s="135" t="s">
        <v>527</v>
      </c>
      <c r="H27" s="135">
        <v>8</v>
      </c>
      <c r="I27" s="135"/>
      <c r="J27" s="221"/>
      <c r="K27" s="135"/>
      <c r="L27" s="135"/>
      <c r="M27" s="135">
        <v>28</v>
      </c>
      <c r="N27" s="209">
        <v>28</v>
      </c>
      <c r="O27" s="378"/>
      <c r="P27" s="377"/>
      <c r="Q27" s="376"/>
      <c r="R27" s="385"/>
      <c r="S27" s="387"/>
      <c r="T27" s="380"/>
      <c r="U27" s="380"/>
      <c r="V27" s="380"/>
      <c r="W27" s="380"/>
    </row>
    <row r="28" spans="1:23" ht="15" x14ac:dyDescent="0.2">
      <c r="A28" s="136">
        <v>8</v>
      </c>
      <c r="B28" s="374"/>
      <c r="C28" s="210" t="s">
        <v>476</v>
      </c>
      <c r="D28" s="135" t="s">
        <v>528</v>
      </c>
      <c r="E28" s="135" t="s">
        <v>529</v>
      </c>
      <c r="F28" s="135" t="s">
        <v>479</v>
      </c>
      <c r="G28" s="135" t="s">
        <v>104</v>
      </c>
      <c r="H28" s="135">
        <v>9</v>
      </c>
      <c r="I28" s="135"/>
      <c r="J28" s="221"/>
      <c r="K28" s="135"/>
      <c r="L28" s="135"/>
      <c r="M28" s="135">
        <v>15</v>
      </c>
      <c r="N28" s="209">
        <v>15</v>
      </c>
      <c r="O28" s="378"/>
      <c r="P28" s="377"/>
      <c r="Q28" s="376"/>
      <c r="R28" s="386"/>
      <c r="S28" s="387"/>
      <c r="T28" s="380"/>
      <c r="U28" s="380"/>
      <c r="V28" s="380"/>
      <c r="W28" s="380"/>
    </row>
    <row r="29" spans="1:23" ht="15" x14ac:dyDescent="0.2">
      <c r="A29" s="381"/>
      <c r="B29" s="382"/>
      <c r="C29" s="382"/>
      <c r="D29" s="382"/>
      <c r="E29" s="382"/>
      <c r="F29" s="382"/>
      <c r="G29" s="382"/>
      <c r="H29" s="383"/>
      <c r="I29" s="205">
        <f>SUM(I21:I28)</f>
        <v>0</v>
      </c>
      <c r="J29" s="205">
        <f>SUM(J21:J28)</f>
        <v>5</v>
      </c>
      <c r="K29" s="205">
        <f t="shared" ref="K29:N29" si="1">SUM(K21:K28)</f>
        <v>35</v>
      </c>
      <c r="L29" s="205">
        <f t="shared" si="1"/>
        <v>79</v>
      </c>
      <c r="M29" s="205">
        <f t="shared" si="1"/>
        <v>281</v>
      </c>
      <c r="N29" s="205">
        <f t="shared" si="1"/>
        <v>400</v>
      </c>
      <c r="O29" s="17"/>
      <c r="P29" s="17"/>
      <c r="Q29" s="17"/>
      <c r="R29" s="17"/>
      <c r="S29" s="17"/>
      <c r="T29" s="17"/>
      <c r="U29" s="17"/>
      <c r="V29" s="17"/>
      <c r="W29" s="17"/>
    </row>
    <row r="30" spans="1:23" ht="15" x14ac:dyDescent="0.2">
      <c r="A30" s="136">
        <v>1</v>
      </c>
      <c r="B30" s="371" t="s">
        <v>630</v>
      </c>
      <c r="C30" s="126" t="s">
        <v>453</v>
      </c>
      <c r="D30" s="126" t="s">
        <v>530</v>
      </c>
      <c r="E30" s="126" t="s">
        <v>531</v>
      </c>
      <c r="F30" s="135" t="s">
        <v>501</v>
      </c>
      <c r="G30" s="126" t="s">
        <v>532</v>
      </c>
      <c r="H30" s="126">
        <v>6</v>
      </c>
      <c r="I30" s="126"/>
      <c r="J30" s="126">
        <v>5</v>
      </c>
      <c r="K30" s="126">
        <v>2</v>
      </c>
      <c r="L30" s="126">
        <v>8</v>
      </c>
      <c r="M30" s="126">
        <v>28</v>
      </c>
      <c r="N30" s="222">
        <v>43</v>
      </c>
      <c r="O30" s="376" t="s">
        <v>533</v>
      </c>
      <c r="P30" s="377" t="s">
        <v>534</v>
      </c>
      <c r="Q30" s="376">
        <v>2</v>
      </c>
      <c r="R30" s="376">
        <v>123</v>
      </c>
      <c r="S30" s="387"/>
      <c r="T30" s="387"/>
      <c r="U30" s="387"/>
      <c r="V30" s="387"/>
      <c r="W30" s="387"/>
    </row>
    <row r="31" spans="1:23" ht="15" x14ac:dyDescent="0.2">
      <c r="A31" s="136">
        <v>2</v>
      </c>
      <c r="B31" s="372"/>
      <c r="C31" s="126" t="s">
        <v>453</v>
      </c>
      <c r="D31" s="126" t="s">
        <v>535</v>
      </c>
      <c r="E31" s="126" t="s">
        <v>536</v>
      </c>
      <c r="F31" s="126" t="s">
        <v>537</v>
      </c>
      <c r="G31" s="126" t="s">
        <v>538</v>
      </c>
      <c r="H31" s="126">
        <v>4</v>
      </c>
      <c r="I31" s="126"/>
      <c r="J31" s="126">
        <v>3</v>
      </c>
      <c r="K31" s="126">
        <v>7</v>
      </c>
      <c r="L31" s="126">
        <v>8</v>
      </c>
      <c r="M31" s="126">
        <v>19</v>
      </c>
      <c r="N31" s="222">
        <v>37</v>
      </c>
      <c r="O31" s="376"/>
      <c r="P31" s="377"/>
      <c r="Q31" s="376"/>
      <c r="R31" s="376"/>
      <c r="S31" s="387"/>
      <c r="T31" s="387"/>
      <c r="U31" s="387"/>
      <c r="V31" s="387"/>
      <c r="W31" s="387"/>
    </row>
    <row r="32" spans="1:23" ht="15" x14ac:dyDescent="0.2">
      <c r="A32" s="136">
        <v>3</v>
      </c>
      <c r="B32" s="372"/>
      <c r="C32" s="126" t="s">
        <v>453</v>
      </c>
      <c r="D32" s="85" t="s">
        <v>539</v>
      </c>
      <c r="E32" s="85" t="s">
        <v>540</v>
      </c>
      <c r="F32" s="126" t="s">
        <v>456</v>
      </c>
      <c r="G32" s="218">
        <v>0.33333333333333331</v>
      </c>
      <c r="H32" s="85">
        <v>3</v>
      </c>
      <c r="I32" s="85"/>
      <c r="J32" s="126"/>
      <c r="K32" s="85"/>
      <c r="L32" s="85">
        <v>4</v>
      </c>
      <c r="M32" s="85">
        <v>24</v>
      </c>
      <c r="N32" s="222">
        <f>SUM(L32:M32)</f>
        <v>28</v>
      </c>
      <c r="O32" s="376"/>
      <c r="P32" s="377"/>
      <c r="Q32" s="376"/>
      <c r="R32" s="376"/>
      <c r="S32" s="387"/>
      <c r="T32" s="387"/>
      <c r="U32" s="387"/>
      <c r="V32" s="387"/>
      <c r="W32" s="387"/>
    </row>
    <row r="33" spans="1:23" ht="15" x14ac:dyDescent="0.2">
      <c r="A33" s="136">
        <v>4</v>
      </c>
      <c r="B33" s="372"/>
      <c r="C33" s="126" t="s">
        <v>453</v>
      </c>
      <c r="D33" s="135" t="s">
        <v>229</v>
      </c>
      <c r="E33" s="135" t="s">
        <v>541</v>
      </c>
      <c r="F33" s="126" t="s">
        <v>542</v>
      </c>
      <c r="G33" s="135" t="s">
        <v>543</v>
      </c>
      <c r="H33" s="135">
        <v>4</v>
      </c>
      <c r="I33" s="135"/>
      <c r="J33" s="126"/>
      <c r="K33" s="135">
        <v>2</v>
      </c>
      <c r="L33" s="135">
        <v>1</v>
      </c>
      <c r="M33" s="135">
        <v>23</v>
      </c>
      <c r="N33" s="222">
        <v>26</v>
      </c>
      <c r="O33" s="376"/>
      <c r="P33" s="377"/>
      <c r="Q33" s="376"/>
      <c r="R33" s="376"/>
      <c r="S33" s="387"/>
      <c r="T33" s="387"/>
      <c r="U33" s="387"/>
      <c r="V33" s="387"/>
      <c r="W33" s="387"/>
    </row>
    <row r="34" spans="1:23" ht="15" x14ac:dyDescent="0.2">
      <c r="A34" s="136">
        <v>5</v>
      </c>
      <c r="B34" s="373"/>
      <c r="C34" s="126" t="s">
        <v>453</v>
      </c>
      <c r="D34" s="135" t="s">
        <v>544</v>
      </c>
      <c r="E34" s="135" t="s">
        <v>545</v>
      </c>
      <c r="F34" s="126" t="s">
        <v>456</v>
      </c>
      <c r="G34" s="220">
        <v>0.83333333333333337</v>
      </c>
      <c r="H34" s="135">
        <v>2</v>
      </c>
      <c r="I34" s="135"/>
      <c r="J34" s="126">
        <v>1</v>
      </c>
      <c r="K34" s="135">
        <v>4</v>
      </c>
      <c r="L34" s="135">
        <v>5</v>
      </c>
      <c r="M34" s="135">
        <v>51</v>
      </c>
      <c r="N34" s="222">
        <v>61</v>
      </c>
      <c r="O34" s="376"/>
      <c r="P34" s="377"/>
      <c r="Q34" s="376"/>
      <c r="R34" s="376"/>
      <c r="S34" s="387"/>
      <c r="T34" s="387"/>
      <c r="U34" s="387"/>
      <c r="V34" s="387"/>
      <c r="W34" s="387"/>
    </row>
    <row r="35" spans="1:23" ht="15" x14ac:dyDescent="0.2">
      <c r="A35" s="368"/>
      <c r="B35" s="369"/>
      <c r="C35" s="369"/>
      <c r="D35" s="369"/>
      <c r="E35" s="369"/>
      <c r="F35" s="369"/>
      <c r="G35" s="369"/>
      <c r="H35" s="370"/>
      <c r="I35" s="206">
        <v>0</v>
      </c>
      <c r="J35" s="120">
        <f>SUM(J30:J34)</f>
        <v>9</v>
      </c>
      <c r="K35" s="120">
        <f>SUM(K30:K34)</f>
        <v>15</v>
      </c>
      <c r="L35" s="120">
        <f>SUM(L30:L34)</f>
        <v>26</v>
      </c>
      <c r="M35" s="120">
        <f>SUM(M30:M34)</f>
        <v>145</v>
      </c>
      <c r="N35" s="203">
        <f>SUM(N30:N34)</f>
        <v>195</v>
      </c>
      <c r="O35" s="17"/>
      <c r="P35" s="17"/>
      <c r="Q35" s="17"/>
      <c r="R35" s="17"/>
      <c r="S35" s="17"/>
      <c r="T35" s="17"/>
      <c r="U35" s="17"/>
      <c r="V35" s="17"/>
      <c r="W35" s="17"/>
    </row>
    <row r="36" spans="1:23" ht="15" x14ac:dyDescent="0.2">
      <c r="A36" s="136">
        <v>1</v>
      </c>
      <c r="B36" s="371" t="s">
        <v>631</v>
      </c>
      <c r="C36" s="126" t="s">
        <v>453</v>
      </c>
      <c r="D36" s="126" t="s">
        <v>546</v>
      </c>
      <c r="E36" s="126" t="s">
        <v>547</v>
      </c>
      <c r="F36" s="126" t="s">
        <v>456</v>
      </c>
      <c r="G36" s="217">
        <v>0.29166666666666669</v>
      </c>
      <c r="H36" s="126">
        <v>2</v>
      </c>
      <c r="I36" s="126">
        <v>0</v>
      </c>
      <c r="J36" s="223">
        <v>0</v>
      </c>
      <c r="K36" s="126">
        <v>0</v>
      </c>
      <c r="L36" s="126">
        <v>29</v>
      </c>
      <c r="M36" s="126">
        <v>15</v>
      </c>
      <c r="N36" s="209">
        <f>SUM(K36:M36)</f>
        <v>44</v>
      </c>
      <c r="O36" s="378" t="s">
        <v>548</v>
      </c>
      <c r="P36" s="377" t="s">
        <v>549</v>
      </c>
      <c r="Q36" s="376">
        <v>1</v>
      </c>
      <c r="R36" s="376">
        <v>131</v>
      </c>
      <c r="S36" s="380"/>
      <c r="T36" s="380"/>
      <c r="U36" s="380"/>
      <c r="V36" s="380"/>
      <c r="W36" s="380"/>
    </row>
    <row r="37" spans="1:23" ht="15" x14ac:dyDescent="0.2">
      <c r="A37" s="136">
        <v>2</v>
      </c>
      <c r="B37" s="372"/>
      <c r="C37" s="126" t="s">
        <v>453</v>
      </c>
      <c r="D37" s="126" t="s">
        <v>550</v>
      </c>
      <c r="E37" s="126" t="s">
        <v>551</v>
      </c>
      <c r="F37" s="135" t="s">
        <v>520</v>
      </c>
      <c r="G37" s="217">
        <v>0.29166666666666669</v>
      </c>
      <c r="H37" s="126">
        <v>1</v>
      </c>
      <c r="I37" s="126">
        <v>0</v>
      </c>
      <c r="J37" s="223">
        <v>0</v>
      </c>
      <c r="K37" s="126">
        <v>0</v>
      </c>
      <c r="L37" s="126">
        <v>46</v>
      </c>
      <c r="M37" s="126">
        <v>13</v>
      </c>
      <c r="N37" s="209">
        <f>SUM(L37:M37)</f>
        <v>59</v>
      </c>
      <c r="O37" s="378"/>
      <c r="P37" s="377"/>
      <c r="Q37" s="376"/>
      <c r="R37" s="376"/>
      <c r="S37" s="380"/>
      <c r="T37" s="380"/>
      <c r="U37" s="380"/>
      <c r="V37" s="380"/>
      <c r="W37" s="380"/>
    </row>
    <row r="38" spans="1:23" ht="15" x14ac:dyDescent="0.2">
      <c r="A38" s="136">
        <v>3</v>
      </c>
      <c r="B38" s="372"/>
      <c r="C38" s="126" t="s">
        <v>453</v>
      </c>
      <c r="D38" s="85" t="s">
        <v>321</v>
      </c>
      <c r="E38" s="85" t="s">
        <v>552</v>
      </c>
      <c r="F38" s="126" t="s">
        <v>542</v>
      </c>
      <c r="G38" s="218">
        <v>0.8125</v>
      </c>
      <c r="H38" s="85">
        <v>1</v>
      </c>
      <c r="I38" s="126">
        <v>0</v>
      </c>
      <c r="J38" s="223">
        <v>0</v>
      </c>
      <c r="K38" s="223">
        <v>0</v>
      </c>
      <c r="L38" s="85">
        <v>2</v>
      </c>
      <c r="M38" s="85">
        <v>23</v>
      </c>
      <c r="N38" s="209">
        <f>SUM(L38:M38)</f>
        <v>25</v>
      </c>
      <c r="O38" s="378"/>
      <c r="P38" s="377"/>
      <c r="Q38" s="376"/>
      <c r="R38" s="376"/>
      <c r="S38" s="380"/>
      <c r="T38" s="380"/>
      <c r="U38" s="380"/>
      <c r="V38" s="380"/>
      <c r="W38" s="380"/>
    </row>
    <row r="39" spans="1:23" ht="15" x14ac:dyDescent="0.2">
      <c r="A39" s="136">
        <v>4</v>
      </c>
      <c r="B39" s="372"/>
      <c r="C39" s="126" t="s">
        <v>453</v>
      </c>
      <c r="D39" s="135" t="s">
        <v>553</v>
      </c>
      <c r="E39" s="135" t="s">
        <v>554</v>
      </c>
      <c r="F39" s="126" t="s">
        <v>537</v>
      </c>
      <c r="G39" s="220" t="s">
        <v>555</v>
      </c>
      <c r="H39" s="135">
        <v>2</v>
      </c>
      <c r="I39" s="126">
        <v>0</v>
      </c>
      <c r="J39" s="223">
        <v>0</v>
      </c>
      <c r="K39" s="223">
        <v>5</v>
      </c>
      <c r="L39" s="135">
        <v>2</v>
      </c>
      <c r="M39" s="135">
        <v>25</v>
      </c>
      <c r="N39" s="224">
        <f>SUM(K39:M39)</f>
        <v>32</v>
      </c>
      <c r="O39" s="378"/>
      <c r="P39" s="377"/>
      <c r="Q39" s="376"/>
      <c r="R39" s="376"/>
      <c r="S39" s="380"/>
      <c r="T39" s="380"/>
      <c r="U39" s="380"/>
      <c r="V39" s="380"/>
      <c r="W39" s="380"/>
    </row>
    <row r="40" spans="1:23" ht="15" x14ac:dyDescent="0.2">
      <c r="A40" s="136">
        <v>5</v>
      </c>
      <c r="B40" s="372"/>
      <c r="C40" s="126" t="s">
        <v>453</v>
      </c>
      <c r="D40" s="135" t="s">
        <v>556</v>
      </c>
      <c r="E40" s="135" t="s">
        <v>557</v>
      </c>
      <c r="F40" s="126" t="s">
        <v>456</v>
      </c>
      <c r="G40" s="220">
        <v>0.86458333333333337</v>
      </c>
      <c r="H40" s="135">
        <v>3</v>
      </c>
      <c r="I40" s="126">
        <v>0</v>
      </c>
      <c r="J40" s="223">
        <v>0</v>
      </c>
      <c r="K40" s="223">
        <v>1</v>
      </c>
      <c r="L40" s="135">
        <v>3</v>
      </c>
      <c r="M40" s="135">
        <v>42</v>
      </c>
      <c r="N40" s="224">
        <f>SUM(K40:M40)</f>
        <v>46</v>
      </c>
      <c r="O40" s="378"/>
      <c r="P40" s="377"/>
      <c r="Q40" s="376"/>
      <c r="R40" s="376"/>
      <c r="S40" s="380"/>
      <c r="T40" s="380"/>
      <c r="U40" s="380"/>
      <c r="V40" s="380"/>
      <c r="W40" s="380"/>
    </row>
    <row r="41" spans="1:23" ht="15" x14ac:dyDescent="0.2">
      <c r="A41" s="136">
        <v>6</v>
      </c>
      <c r="B41" s="372"/>
      <c r="C41" s="210" t="s">
        <v>476</v>
      </c>
      <c r="D41" s="135" t="s">
        <v>558</v>
      </c>
      <c r="E41" s="135" t="s">
        <v>559</v>
      </c>
      <c r="F41" s="135" t="s">
        <v>273</v>
      </c>
      <c r="G41" s="220">
        <v>0.375</v>
      </c>
      <c r="H41" s="135">
        <v>1</v>
      </c>
      <c r="I41" s="126">
        <v>0</v>
      </c>
      <c r="J41" s="223">
        <v>0</v>
      </c>
      <c r="K41" s="223">
        <v>0</v>
      </c>
      <c r="L41" s="135">
        <v>0</v>
      </c>
      <c r="M41" s="135">
        <v>80</v>
      </c>
      <c r="N41" s="209">
        <v>80</v>
      </c>
      <c r="O41" s="378"/>
      <c r="P41" s="377"/>
      <c r="Q41" s="376"/>
      <c r="R41" s="376"/>
      <c r="S41" s="380"/>
      <c r="T41" s="380"/>
      <c r="U41" s="380"/>
      <c r="V41" s="380"/>
      <c r="W41" s="380"/>
    </row>
    <row r="42" spans="1:23" ht="15" x14ac:dyDescent="0.2">
      <c r="A42" s="136">
        <v>7</v>
      </c>
      <c r="B42" s="373"/>
      <c r="C42" s="210" t="s">
        <v>476</v>
      </c>
      <c r="D42" s="135" t="s">
        <v>560</v>
      </c>
      <c r="E42" s="135" t="s">
        <v>561</v>
      </c>
      <c r="F42" s="135" t="s">
        <v>562</v>
      </c>
      <c r="G42" s="220">
        <v>0.58333333333333337</v>
      </c>
      <c r="H42" s="135">
        <v>7</v>
      </c>
      <c r="I42" s="126">
        <v>0</v>
      </c>
      <c r="J42" s="223">
        <v>0</v>
      </c>
      <c r="K42" s="223">
        <v>0</v>
      </c>
      <c r="L42" s="135">
        <v>0</v>
      </c>
      <c r="M42" s="135">
        <v>30</v>
      </c>
      <c r="N42" s="209">
        <v>30</v>
      </c>
      <c r="O42" s="378"/>
      <c r="P42" s="377"/>
      <c r="Q42" s="376"/>
      <c r="R42" s="376"/>
      <c r="S42" s="380"/>
      <c r="T42" s="380"/>
      <c r="U42" s="380"/>
      <c r="V42" s="380"/>
      <c r="W42" s="380"/>
    </row>
    <row r="43" spans="1:23" ht="15" x14ac:dyDescent="0.2">
      <c r="A43" s="388"/>
      <c r="B43" s="389"/>
      <c r="C43" s="389"/>
      <c r="D43" s="389"/>
      <c r="E43" s="389"/>
      <c r="F43" s="389"/>
      <c r="G43" s="389"/>
      <c r="H43" s="390"/>
      <c r="I43" s="120">
        <v>0</v>
      </c>
      <c r="J43" s="207">
        <v>0</v>
      </c>
      <c r="K43" s="120">
        <f>SUM(K36:K42)</f>
        <v>6</v>
      </c>
      <c r="L43" s="120">
        <f>SUM(L36:L42)</f>
        <v>82</v>
      </c>
      <c r="M43" s="120">
        <f>SUM(M36:M42)</f>
        <v>228</v>
      </c>
      <c r="N43" s="203">
        <f>SUM(N36:N42)</f>
        <v>316</v>
      </c>
      <c r="O43" s="17"/>
      <c r="P43" s="17"/>
      <c r="Q43" s="17"/>
      <c r="R43" s="17"/>
      <c r="S43" s="17"/>
      <c r="T43" s="17"/>
      <c r="U43" s="17"/>
      <c r="V43" s="17"/>
      <c r="W43" s="17"/>
    </row>
    <row r="44" spans="1:23" ht="15" x14ac:dyDescent="0.2">
      <c r="A44" s="136">
        <v>1</v>
      </c>
      <c r="B44" s="371" t="s">
        <v>632</v>
      </c>
      <c r="C44" s="126" t="s">
        <v>453</v>
      </c>
      <c r="D44" s="126" t="s">
        <v>563</v>
      </c>
      <c r="E44" s="126" t="s">
        <v>564</v>
      </c>
      <c r="F44" s="126" t="s">
        <v>565</v>
      </c>
      <c r="G44" s="217">
        <v>0.29166666666666669</v>
      </c>
      <c r="H44" s="126">
        <v>3</v>
      </c>
      <c r="I44" s="126"/>
      <c r="J44" s="209"/>
      <c r="K44" s="126"/>
      <c r="L44" s="126">
        <v>2</v>
      </c>
      <c r="M44" s="126">
        <v>51</v>
      </c>
      <c r="N44" s="222">
        <v>53</v>
      </c>
      <c r="O44" s="376" t="s">
        <v>566</v>
      </c>
      <c r="P44" s="377" t="s">
        <v>567</v>
      </c>
      <c r="Q44" s="376">
        <v>3</v>
      </c>
      <c r="R44" s="376">
        <v>130</v>
      </c>
      <c r="S44" s="380"/>
      <c r="T44" s="380"/>
      <c r="U44" s="380"/>
      <c r="V44" s="380"/>
      <c r="W44" s="380"/>
    </row>
    <row r="45" spans="1:23" ht="15" x14ac:dyDescent="0.2">
      <c r="A45" s="136">
        <v>2</v>
      </c>
      <c r="B45" s="372"/>
      <c r="C45" s="126" t="s">
        <v>453</v>
      </c>
      <c r="D45" s="126" t="s">
        <v>568</v>
      </c>
      <c r="E45" s="126" t="s">
        <v>569</v>
      </c>
      <c r="F45" s="126" t="s">
        <v>537</v>
      </c>
      <c r="G45" s="217">
        <v>0.79166666666666663</v>
      </c>
      <c r="H45" s="126">
        <v>3</v>
      </c>
      <c r="I45" s="126">
        <v>3</v>
      </c>
      <c r="J45" s="209"/>
      <c r="K45" s="126">
        <v>4</v>
      </c>
      <c r="L45" s="126">
        <v>2</v>
      </c>
      <c r="M45" s="126">
        <v>28</v>
      </c>
      <c r="N45" s="222">
        <v>37</v>
      </c>
      <c r="O45" s="376"/>
      <c r="P45" s="377"/>
      <c r="Q45" s="376"/>
      <c r="R45" s="376"/>
      <c r="S45" s="380"/>
      <c r="T45" s="380"/>
      <c r="U45" s="380"/>
      <c r="V45" s="380"/>
      <c r="W45" s="380"/>
    </row>
    <row r="46" spans="1:23" ht="15" x14ac:dyDescent="0.2">
      <c r="A46" s="136">
        <v>3</v>
      </c>
      <c r="B46" s="372"/>
      <c r="C46" s="126" t="s">
        <v>453</v>
      </c>
      <c r="D46" s="85" t="s">
        <v>570</v>
      </c>
      <c r="E46" s="85" t="s">
        <v>571</v>
      </c>
      <c r="F46" s="85" t="s">
        <v>572</v>
      </c>
      <c r="G46" s="218" t="s">
        <v>573</v>
      </c>
      <c r="H46" s="85">
        <v>4</v>
      </c>
      <c r="I46" s="85">
        <v>2</v>
      </c>
      <c r="J46" s="219"/>
      <c r="K46" s="85">
        <v>5</v>
      </c>
      <c r="L46" s="85">
        <v>4</v>
      </c>
      <c r="M46" s="85">
        <v>27</v>
      </c>
      <c r="N46" s="222">
        <v>38</v>
      </c>
      <c r="O46" s="376"/>
      <c r="P46" s="377"/>
      <c r="Q46" s="376"/>
      <c r="R46" s="376"/>
      <c r="S46" s="380"/>
      <c r="T46" s="380"/>
      <c r="U46" s="380"/>
      <c r="V46" s="380"/>
      <c r="W46" s="380"/>
    </row>
    <row r="47" spans="1:23" ht="15" x14ac:dyDescent="0.2">
      <c r="A47" s="136">
        <v>4</v>
      </c>
      <c r="B47" s="372"/>
      <c r="C47" s="126" t="s">
        <v>453</v>
      </c>
      <c r="D47" s="135" t="s">
        <v>574</v>
      </c>
      <c r="E47" s="135" t="s">
        <v>575</v>
      </c>
      <c r="F47" s="126" t="s">
        <v>456</v>
      </c>
      <c r="G47" s="220">
        <v>0.85416666666666663</v>
      </c>
      <c r="H47" s="135">
        <v>8</v>
      </c>
      <c r="I47" s="135"/>
      <c r="J47" s="221">
        <v>3</v>
      </c>
      <c r="K47" s="135">
        <v>4</v>
      </c>
      <c r="L47" s="135">
        <v>2</v>
      </c>
      <c r="M47" s="135">
        <v>22</v>
      </c>
      <c r="N47" s="222">
        <v>31</v>
      </c>
      <c r="O47" s="376"/>
      <c r="P47" s="377"/>
      <c r="Q47" s="376"/>
      <c r="R47" s="376"/>
      <c r="S47" s="380"/>
      <c r="T47" s="380"/>
      <c r="U47" s="380"/>
      <c r="V47" s="380"/>
      <c r="W47" s="380"/>
    </row>
    <row r="48" spans="1:23" ht="15" x14ac:dyDescent="0.2">
      <c r="A48" s="136">
        <v>5</v>
      </c>
      <c r="B48" s="372"/>
      <c r="C48" s="210" t="s">
        <v>476</v>
      </c>
      <c r="D48" s="135" t="s">
        <v>576</v>
      </c>
      <c r="E48" s="135" t="s">
        <v>577</v>
      </c>
      <c r="F48" s="135" t="s">
        <v>245</v>
      </c>
      <c r="G48" s="220">
        <v>0.60416666666666663</v>
      </c>
      <c r="H48" s="135">
        <v>6</v>
      </c>
      <c r="I48" s="135"/>
      <c r="J48" s="221"/>
      <c r="K48" s="135"/>
      <c r="L48" s="135"/>
      <c r="M48" s="135">
        <v>80</v>
      </c>
      <c r="N48" s="222">
        <v>80</v>
      </c>
      <c r="O48" s="376"/>
      <c r="P48" s="377"/>
      <c r="Q48" s="376"/>
      <c r="R48" s="376"/>
      <c r="S48" s="380"/>
      <c r="T48" s="380"/>
      <c r="U48" s="380"/>
      <c r="V48" s="380"/>
      <c r="W48" s="380"/>
    </row>
    <row r="49" spans="1:23" ht="15" x14ac:dyDescent="0.2">
      <c r="A49" s="136">
        <v>6</v>
      </c>
      <c r="B49" s="372"/>
      <c r="C49" s="210" t="s">
        <v>476</v>
      </c>
      <c r="D49" s="135" t="s">
        <v>578</v>
      </c>
      <c r="E49" s="135" t="s">
        <v>579</v>
      </c>
      <c r="F49" s="135" t="s">
        <v>580</v>
      </c>
      <c r="G49" s="135" t="s">
        <v>581</v>
      </c>
      <c r="H49" s="135">
        <v>3</v>
      </c>
      <c r="I49" s="135"/>
      <c r="J49" s="221"/>
      <c r="K49" s="135"/>
      <c r="L49" s="135"/>
      <c r="M49" s="135">
        <v>30</v>
      </c>
      <c r="N49" s="222">
        <v>30</v>
      </c>
      <c r="O49" s="376"/>
      <c r="P49" s="377"/>
      <c r="Q49" s="376"/>
      <c r="R49" s="376"/>
      <c r="S49" s="380"/>
      <c r="T49" s="380"/>
      <c r="U49" s="380"/>
      <c r="V49" s="380"/>
      <c r="W49" s="380"/>
    </row>
    <row r="50" spans="1:23" ht="15" x14ac:dyDescent="0.2">
      <c r="A50" s="136">
        <v>7</v>
      </c>
      <c r="B50" s="373"/>
      <c r="C50" s="210" t="s">
        <v>476</v>
      </c>
      <c r="D50" s="135" t="s">
        <v>582</v>
      </c>
      <c r="E50" s="135" t="s">
        <v>583</v>
      </c>
      <c r="F50" s="135" t="s">
        <v>584</v>
      </c>
      <c r="G50" s="220">
        <v>0.39583333333333331</v>
      </c>
      <c r="H50" s="135">
        <v>6</v>
      </c>
      <c r="I50" s="135"/>
      <c r="J50" s="221"/>
      <c r="K50" s="135"/>
      <c r="L50" s="135"/>
      <c r="M50" s="135">
        <v>30</v>
      </c>
      <c r="N50" s="222">
        <f t="shared" ref="N50" si="2">I50+J50+K50+L50+M50</f>
        <v>30</v>
      </c>
      <c r="O50" s="376"/>
      <c r="P50" s="377"/>
      <c r="Q50" s="376"/>
      <c r="R50" s="376"/>
      <c r="S50" s="380"/>
      <c r="T50" s="380"/>
      <c r="U50" s="380"/>
      <c r="V50" s="380"/>
      <c r="W50" s="380"/>
    </row>
    <row r="51" spans="1:23" ht="15" x14ac:dyDescent="0.2">
      <c r="A51" s="368"/>
      <c r="B51" s="369"/>
      <c r="C51" s="369"/>
      <c r="D51" s="369"/>
      <c r="E51" s="369"/>
      <c r="F51" s="369"/>
      <c r="G51" s="369"/>
      <c r="H51" s="370"/>
      <c r="I51" s="120">
        <f>SUM(I45:I50)</f>
        <v>5</v>
      </c>
      <c r="J51" s="203">
        <f>SUM(J44:J50)</f>
        <v>3</v>
      </c>
      <c r="K51" s="120">
        <f>SUM(K45:K50)</f>
        <v>13</v>
      </c>
      <c r="L51" s="120">
        <f>SUM(L44:L50)</f>
        <v>10</v>
      </c>
      <c r="M51" s="120">
        <f>SUM(M44:M50)</f>
        <v>268</v>
      </c>
      <c r="N51" s="203">
        <f>SUM(N44:N50)</f>
        <v>299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1:23" ht="15" x14ac:dyDescent="0.2">
      <c r="A52" s="136">
        <v>1</v>
      </c>
      <c r="B52" s="371" t="s">
        <v>633</v>
      </c>
      <c r="C52" s="126" t="s">
        <v>453</v>
      </c>
      <c r="D52" s="126" t="s">
        <v>585</v>
      </c>
      <c r="E52" s="126" t="s">
        <v>586</v>
      </c>
      <c r="F52" s="126" t="s">
        <v>456</v>
      </c>
      <c r="G52" s="217">
        <v>0.41666666666666669</v>
      </c>
      <c r="H52" s="126">
        <v>7</v>
      </c>
      <c r="I52" s="126">
        <v>0</v>
      </c>
      <c r="J52" s="126">
        <v>0</v>
      </c>
      <c r="K52" s="126">
        <v>0</v>
      </c>
      <c r="L52" s="126">
        <v>0</v>
      </c>
      <c r="M52" s="126">
        <v>40</v>
      </c>
      <c r="N52" s="209">
        <v>40</v>
      </c>
      <c r="O52" s="376" t="s">
        <v>587</v>
      </c>
      <c r="P52" s="377" t="s">
        <v>588</v>
      </c>
      <c r="Q52" s="391">
        <v>7</v>
      </c>
      <c r="R52" s="376">
        <v>120</v>
      </c>
      <c r="S52" s="380"/>
      <c r="T52" s="380"/>
      <c r="U52" s="380"/>
      <c r="V52" s="380"/>
      <c r="W52" s="380"/>
    </row>
    <row r="53" spans="1:23" ht="15" x14ac:dyDescent="0.2">
      <c r="A53" s="136">
        <v>2</v>
      </c>
      <c r="B53" s="372"/>
      <c r="C53" s="126" t="s">
        <v>453</v>
      </c>
      <c r="D53" s="126" t="s">
        <v>589</v>
      </c>
      <c r="E53" s="126" t="s">
        <v>586</v>
      </c>
      <c r="F53" s="126" t="s">
        <v>537</v>
      </c>
      <c r="G53" s="126" t="s">
        <v>590</v>
      </c>
      <c r="H53" s="126">
        <v>7</v>
      </c>
      <c r="I53" s="126">
        <v>0</v>
      </c>
      <c r="J53" s="126">
        <v>0</v>
      </c>
      <c r="K53" s="126">
        <v>0</v>
      </c>
      <c r="L53" s="126">
        <v>0</v>
      </c>
      <c r="M53" s="126">
        <v>40</v>
      </c>
      <c r="N53" s="209">
        <v>40</v>
      </c>
      <c r="O53" s="376"/>
      <c r="P53" s="377"/>
      <c r="Q53" s="391"/>
      <c r="R53" s="376"/>
      <c r="S53" s="380"/>
      <c r="T53" s="380"/>
      <c r="U53" s="380"/>
      <c r="V53" s="380"/>
      <c r="W53" s="380"/>
    </row>
    <row r="54" spans="1:23" ht="15" x14ac:dyDescent="0.2">
      <c r="A54" s="136">
        <v>3</v>
      </c>
      <c r="B54" s="372"/>
      <c r="C54" s="126" t="s">
        <v>453</v>
      </c>
      <c r="D54" s="85" t="s">
        <v>252</v>
      </c>
      <c r="E54" s="85" t="s">
        <v>591</v>
      </c>
      <c r="F54" s="85" t="s">
        <v>572</v>
      </c>
      <c r="G54" s="218">
        <v>0.79166666666666663</v>
      </c>
      <c r="H54" s="85">
        <v>1</v>
      </c>
      <c r="I54" s="126">
        <v>0</v>
      </c>
      <c r="J54" s="126">
        <v>0</v>
      </c>
      <c r="K54" s="126">
        <v>0</v>
      </c>
      <c r="L54" s="126">
        <v>0</v>
      </c>
      <c r="M54" s="85">
        <v>40</v>
      </c>
      <c r="N54" s="209">
        <v>40</v>
      </c>
      <c r="O54" s="376"/>
      <c r="P54" s="377"/>
      <c r="Q54" s="391"/>
      <c r="R54" s="376"/>
      <c r="S54" s="380"/>
      <c r="T54" s="380"/>
      <c r="U54" s="380"/>
      <c r="V54" s="380"/>
      <c r="W54" s="380"/>
    </row>
    <row r="55" spans="1:23" ht="15" x14ac:dyDescent="0.2">
      <c r="A55" s="136">
        <v>4</v>
      </c>
      <c r="B55" s="372"/>
      <c r="C55" s="126" t="s">
        <v>453</v>
      </c>
      <c r="D55" s="135" t="s">
        <v>592</v>
      </c>
      <c r="E55" s="135" t="s">
        <v>593</v>
      </c>
      <c r="F55" s="126" t="s">
        <v>456</v>
      </c>
      <c r="G55" s="220">
        <v>0.85416666666666663</v>
      </c>
      <c r="H55" s="135">
        <v>10</v>
      </c>
      <c r="I55" s="126">
        <v>0</v>
      </c>
      <c r="J55" s="126">
        <v>0</v>
      </c>
      <c r="K55" s="126">
        <v>0</v>
      </c>
      <c r="L55" s="126">
        <v>0</v>
      </c>
      <c r="M55" s="135">
        <v>40</v>
      </c>
      <c r="N55" s="209">
        <v>40</v>
      </c>
      <c r="O55" s="376"/>
      <c r="P55" s="377"/>
      <c r="Q55" s="391"/>
      <c r="R55" s="376"/>
      <c r="S55" s="380"/>
      <c r="T55" s="380"/>
      <c r="U55" s="380"/>
      <c r="V55" s="380"/>
      <c r="W55" s="380"/>
    </row>
    <row r="56" spans="1:23" ht="15" x14ac:dyDescent="0.2">
      <c r="A56" s="136">
        <v>5</v>
      </c>
      <c r="B56" s="372"/>
      <c r="C56" s="126" t="s">
        <v>453</v>
      </c>
      <c r="D56" s="135" t="s">
        <v>594</v>
      </c>
      <c r="E56" s="135" t="s">
        <v>595</v>
      </c>
      <c r="F56" s="126" t="s">
        <v>456</v>
      </c>
      <c r="G56" s="135" t="s">
        <v>596</v>
      </c>
      <c r="H56" s="135">
        <v>10</v>
      </c>
      <c r="I56" s="126">
        <v>0</v>
      </c>
      <c r="J56" s="126">
        <v>0</v>
      </c>
      <c r="K56" s="126">
        <v>0</v>
      </c>
      <c r="L56" s="126">
        <v>0</v>
      </c>
      <c r="M56" s="135">
        <v>40</v>
      </c>
      <c r="N56" s="209">
        <v>40</v>
      </c>
      <c r="O56" s="376"/>
      <c r="P56" s="377"/>
      <c r="Q56" s="391"/>
      <c r="R56" s="376"/>
      <c r="S56" s="380"/>
      <c r="T56" s="380"/>
      <c r="U56" s="380"/>
      <c r="V56" s="380"/>
      <c r="W56" s="380"/>
    </row>
    <row r="57" spans="1:23" ht="15" x14ac:dyDescent="0.2">
      <c r="A57" s="136">
        <v>6</v>
      </c>
      <c r="B57" s="372"/>
      <c r="C57" s="210" t="s">
        <v>476</v>
      </c>
      <c r="D57" s="135" t="s">
        <v>261</v>
      </c>
      <c r="E57" s="135" t="s">
        <v>597</v>
      </c>
      <c r="F57" s="135" t="s">
        <v>598</v>
      </c>
      <c r="G57" s="220">
        <v>0.60416666666666663</v>
      </c>
      <c r="H57" s="135">
        <v>10</v>
      </c>
      <c r="I57" s="126">
        <v>0</v>
      </c>
      <c r="J57" s="126">
        <v>0</v>
      </c>
      <c r="K57" s="126">
        <v>0</v>
      </c>
      <c r="L57" s="126">
        <v>0</v>
      </c>
      <c r="M57" s="135">
        <v>40</v>
      </c>
      <c r="N57" s="209">
        <v>40</v>
      </c>
      <c r="O57" s="376"/>
      <c r="P57" s="377"/>
      <c r="Q57" s="391"/>
      <c r="R57" s="376"/>
      <c r="S57" s="380"/>
      <c r="T57" s="380"/>
      <c r="U57" s="380"/>
      <c r="V57" s="380"/>
      <c r="W57" s="380"/>
    </row>
    <row r="58" spans="1:23" ht="15" x14ac:dyDescent="0.2">
      <c r="A58" s="136">
        <v>7</v>
      </c>
      <c r="B58" s="373"/>
      <c r="C58" s="210" t="s">
        <v>476</v>
      </c>
      <c r="D58" s="135" t="s">
        <v>599</v>
      </c>
      <c r="E58" s="135" t="s">
        <v>600</v>
      </c>
      <c r="F58" s="135" t="s">
        <v>584</v>
      </c>
      <c r="G58" s="220">
        <v>0.625</v>
      </c>
      <c r="H58" s="135">
        <v>7</v>
      </c>
      <c r="I58" s="126">
        <v>0</v>
      </c>
      <c r="J58" s="126">
        <v>0</v>
      </c>
      <c r="K58" s="126">
        <v>0</v>
      </c>
      <c r="L58" s="126">
        <v>0</v>
      </c>
      <c r="M58" s="135">
        <v>40</v>
      </c>
      <c r="N58" s="209">
        <f t="shared" ref="N58" si="3">I58+J58+K58+L58+M58</f>
        <v>40</v>
      </c>
      <c r="O58" s="376"/>
      <c r="P58" s="377"/>
      <c r="Q58" s="391"/>
      <c r="R58" s="376"/>
      <c r="S58" s="380"/>
      <c r="T58" s="380"/>
      <c r="U58" s="380"/>
      <c r="V58" s="380"/>
      <c r="W58" s="380"/>
    </row>
    <row r="59" spans="1:23" ht="15" x14ac:dyDescent="0.2">
      <c r="A59" s="368"/>
      <c r="B59" s="369"/>
      <c r="C59" s="369"/>
      <c r="D59" s="369"/>
      <c r="E59" s="369"/>
      <c r="F59" s="369"/>
      <c r="G59" s="369"/>
      <c r="H59" s="370"/>
      <c r="I59" s="136">
        <v>0</v>
      </c>
      <c r="J59" s="136">
        <v>0</v>
      </c>
      <c r="K59" s="136">
        <v>0</v>
      </c>
      <c r="L59" s="136">
        <v>0</v>
      </c>
      <c r="M59" s="136">
        <f>SUM(M52:M58)</f>
        <v>280</v>
      </c>
      <c r="N59" s="203">
        <f>SUM(N52:N58)</f>
        <v>280</v>
      </c>
      <c r="O59" s="17"/>
      <c r="P59" s="17"/>
      <c r="Q59" s="17"/>
      <c r="R59" s="17"/>
      <c r="S59" s="17"/>
      <c r="T59" s="17"/>
      <c r="U59" s="17"/>
      <c r="V59" s="17"/>
      <c r="W59" s="17"/>
    </row>
    <row r="60" spans="1:23" ht="15" x14ac:dyDescent="0.2">
      <c r="A60" s="136">
        <v>1</v>
      </c>
      <c r="B60" s="374" t="s">
        <v>634</v>
      </c>
      <c r="C60" s="126" t="s">
        <v>453</v>
      </c>
      <c r="D60" s="126" t="s">
        <v>601</v>
      </c>
      <c r="E60" s="126" t="s">
        <v>602</v>
      </c>
      <c r="F60" s="126" t="s">
        <v>456</v>
      </c>
      <c r="G60" s="126" t="s">
        <v>603</v>
      </c>
      <c r="H60" s="126">
        <v>6</v>
      </c>
      <c r="I60" s="126"/>
      <c r="J60" s="208"/>
      <c r="K60" s="126">
        <v>1</v>
      </c>
      <c r="L60" s="126">
        <v>20</v>
      </c>
      <c r="M60" s="126">
        <v>13</v>
      </c>
      <c r="N60" s="209">
        <f>I60+J60+K60+L60+M60</f>
        <v>34</v>
      </c>
      <c r="O60" s="376" t="s">
        <v>604</v>
      </c>
      <c r="P60" s="377">
        <v>43156</v>
      </c>
      <c r="Q60" s="376">
        <v>10</v>
      </c>
      <c r="R60" s="376">
        <v>75</v>
      </c>
      <c r="S60" s="376" t="s">
        <v>605</v>
      </c>
      <c r="T60" s="384">
        <v>3</v>
      </c>
      <c r="U60" s="392">
        <v>43145</v>
      </c>
      <c r="V60" s="384" t="s">
        <v>606</v>
      </c>
      <c r="W60" s="384">
        <v>75</v>
      </c>
    </row>
    <row r="61" spans="1:23" ht="15" x14ac:dyDescent="0.2">
      <c r="A61" s="136">
        <v>2</v>
      </c>
      <c r="B61" s="374"/>
      <c r="C61" s="126" t="s">
        <v>453</v>
      </c>
      <c r="D61" s="126" t="s">
        <v>607</v>
      </c>
      <c r="E61" s="126" t="s">
        <v>608</v>
      </c>
      <c r="F61" s="126" t="s">
        <v>456</v>
      </c>
      <c r="G61" s="126" t="s">
        <v>609</v>
      </c>
      <c r="H61" s="126">
        <v>6</v>
      </c>
      <c r="I61" s="126"/>
      <c r="J61" s="208"/>
      <c r="K61" s="126"/>
      <c r="L61" s="126">
        <v>9</v>
      </c>
      <c r="M61" s="126">
        <v>7</v>
      </c>
      <c r="N61" s="209">
        <f t="shared" ref="N61:N67" si="4">I61+J61+K61+L61+M61</f>
        <v>16</v>
      </c>
      <c r="O61" s="376"/>
      <c r="P61" s="377"/>
      <c r="Q61" s="376"/>
      <c r="R61" s="376"/>
      <c r="S61" s="376"/>
      <c r="T61" s="385"/>
      <c r="U61" s="393"/>
      <c r="V61" s="385"/>
      <c r="W61" s="385"/>
    </row>
    <row r="62" spans="1:23" ht="15" x14ac:dyDescent="0.2">
      <c r="A62" s="136">
        <v>3</v>
      </c>
      <c r="B62" s="374"/>
      <c r="C62" s="126" t="s">
        <v>453</v>
      </c>
      <c r="D62" s="85" t="s">
        <v>610</v>
      </c>
      <c r="E62" s="85" t="s">
        <v>611</v>
      </c>
      <c r="F62" s="85" t="s">
        <v>572</v>
      </c>
      <c r="G62" s="85" t="s">
        <v>612</v>
      </c>
      <c r="H62" s="85">
        <v>6</v>
      </c>
      <c r="I62" s="85"/>
      <c r="J62" s="85"/>
      <c r="K62" s="85">
        <v>4</v>
      </c>
      <c r="L62" s="85">
        <v>15</v>
      </c>
      <c r="M62" s="85">
        <v>7</v>
      </c>
      <c r="N62" s="209">
        <f t="shared" si="4"/>
        <v>26</v>
      </c>
      <c r="O62" s="376"/>
      <c r="P62" s="377"/>
      <c r="Q62" s="376"/>
      <c r="R62" s="376"/>
      <c r="S62" s="376"/>
      <c r="T62" s="385"/>
      <c r="U62" s="393"/>
      <c r="V62" s="385"/>
      <c r="W62" s="385"/>
    </row>
    <row r="63" spans="1:23" ht="15" x14ac:dyDescent="0.2">
      <c r="A63" s="136">
        <v>4</v>
      </c>
      <c r="B63" s="374"/>
      <c r="C63" s="126" t="s">
        <v>453</v>
      </c>
      <c r="D63" s="135" t="s">
        <v>613</v>
      </c>
      <c r="E63" s="135" t="s">
        <v>614</v>
      </c>
      <c r="F63" s="126" t="s">
        <v>456</v>
      </c>
      <c r="G63" s="135" t="s">
        <v>615</v>
      </c>
      <c r="H63" s="135">
        <v>9</v>
      </c>
      <c r="I63" s="135"/>
      <c r="J63" s="135"/>
      <c r="K63" s="135"/>
      <c r="L63" s="135"/>
      <c r="M63" s="135">
        <v>30</v>
      </c>
      <c r="N63" s="209">
        <f t="shared" si="4"/>
        <v>30</v>
      </c>
      <c r="O63" s="376"/>
      <c r="P63" s="377"/>
      <c r="Q63" s="376"/>
      <c r="R63" s="376"/>
      <c r="S63" s="376"/>
      <c r="T63" s="385"/>
      <c r="U63" s="393"/>
      <c r="V63" s="385"/>
      <c r="W63" s="385"/>
    </row>
    <row r="64" spans="1:23" ht="15" x14ac:dyDescent="0.2">
      <c r="A64" s="136">
        <v>5</v>
      </c>
      <c r="B64" s="374"/>
      <c r="C64" s="210" t="s">
        <v>476</v>
      </c>
      <c r="D64" s="135" t="s">
        <v>616</v>
      </c>
      <c r="E64" s="135" t="s">
        <v>617</v>
      </c>
      <c r="F64" s="135" t="s">
        <v>580</v>
      </c>
      <c r="G64" s="135" t="s">
        <v>618</v>
      </c>
      <c r="H64" s="135">
        <v>10</v>
      </c>
      <c r="I64" s="135"/>
      <c r="J64" s="135"/>
      <c r="K64" s="135"/>
      <c r="L64" s="135">
        <v>3</v>
      </c>
      <c r="M64" s="135">
        <v>7</v>
      </c>
      <c r="N64" s="209">
        <f t="shared" si="4"/>
        <v>10</v>
      </c>
      <c r="O64" s="376"/>
      <c r="P64" s="377"/>
      <c r="Q64" s="376"/>
      <c r="R64" s="376"/>
      <c r="S64" s="376"/>
      <c r="T64" s="385"/>
      <c r="U64" s="393"/>
      <c r="V64" s="385"/>
      <c r="W64" s="385"/>
    </row>
    <row r="65" spans="1:23" ht="15" x14ac:dyDescent="0.2">
      <c r="A65" s="136">
        <v>6</v>
      </c>
      <c r="B65" s="374"/>
      <c r="C65" s="210" t="s">
        <v>476</v>
      </c>
      <c r="D65" s="135" t="s">
        <v>619</v>
      </c>
      <c r="E65" s="135" t="s">
        <v>620</v>
      </c>
      <c r="F65" s="135" t="s">
        <v>580</v>
      </c>
      <c r="G65" s="135" t="s">
        <v>621</v>
      </c>
      <c r="H65" s="135">
        <v>5</v>
      </c>
      <c r="I65" s="135"/>
      <c r="J65" s="135"/>
      <c r="K65" s="135"/>
      <c r="L65" s="135"/>
      <c r="M65" s="135">
        <v>50</v>
      </c>
      <c r="N65" s="209">
        <f t="shared" si="4"/>
        <v>50</v>
      </c>
      <c r="O65" s="376"/>
      <c r="P65" s="377"/>
      <c r="Q65" s="376"/>
      <c r="R65" s="376"/>
      <c r="S65" s="376"/>
      <c r="T65" s="385"/>
      <c r="U65" s="393"/>
      <c r="V65" s="385"/>
      <c r="W65" s="385"/>
    </row>
    <row r="66" spans="1:23" ht="15" x14ac:dyDescent="0.2">
      <c r="A66" s="136">
        <v>7</v>
      </c>
      <c r="B66" s="374"/>
      <c r="C66" s="210" t="s">
        <v>476</v>
      </c>
      <c r="D66" s="135" t="s">
        <v>622</v>
      </c>
      <c r="E66" s="135" t="s">
        <v>623</v>
      </c>
      <c r="F66" s="135" t="s">
        <v>598</v>
      </c>
      <c r="G66" s="220">
        <v>0.66666666666666663</v>
      </c>
      <c r="H66" s="135">
        <v>6</v>
      </c>
      <c r="I66" s="135"/>
      <c r="J66" s="135"/>
      <c r="K66" s="135"/>
      <c r="L66" s="135"/>
      <c r="M66" s="135">
        <v>45</v>
      </c>
      <c r="N66" s="209">
        <f t="shared" si="4"/>
        <v>45</v>
      </c>
      <c r="O66" s="376"/>
      <c r="P66" s="377"/>
      <c r="Q66" s="376"/>
      <c r="R66" s="376"/>
      <c r="S66" s="376"/>
      <c r="T66" s="385"/>
      <c r="U66" s="393"/>
      <c r="V66" s="385"/>
      <c r="W66" s="385"/>
    </row>
    <row r="67" spans="1:23" ht="15" x14ac:dyDescent="0.2">
      <c r="A67" s="136">
        <v>8</v>
      </c>
      <c r="B67" s="374"/>
      <c r="C67" s="210" t="s">
        <v>476</v>
      </c>
      <c r="D67" s="135" t="s">
        <v>624</v>
      </c>
      <c r="E67" s="135" t="s">
        <v>625</v>
      </c>
      <c r="F67" s="135" t="s">
        <v>626</v>
      </c>
      <c r="G67" s="220">
        <v>0.375</v>
      </c>
      <c r="H67" s="135">
        <v>10</v>
      </c>
      <c r="I67" s="135"/>
      <c r="J67" s="135"/>
      <c r="K67" s="135"/>
      <c r="L67" s="135"/>
      <c r="M67" s="135">
        <v>47</v>
      </c>
      <c r="N67" s="209">
        <f t="shared" si="4"/>
        <v>47</v>
      </c>
      <c r="O67" s="376"/>
      <c r="P67" s="377"/>
      <c r="Q67" s="376"/>
      <c r="R67" s="376"/>
      <c r="S67" s="376"/>
      <c r="T67" s="386"/>
      <c r="U67" s="394"/>
      <c r="V67" s="386"/>
      <c r="W67" s="386"/>
    </row>
    <row r="68" spans="1:23" ht="15" x14ac:dyDescent="0.2">
      <c r="A68" s="227"/>
      <c r="B68" s="227"/>
      <c r="C68" s="227"/>
      <c r="D68" s="227"/>
      <c r="E68" s="227"/>
      <c r="F68" s="227"/>
      <c r="G68" s="228"/>
      <c r="H68" s="120"/>
      <c r="I68" s="120">
        <v>0</v>
      </c>
      <c r="J68" s="120">
        <v>0</v>
      </c>
      <c r="K68" s="120">
        <f>SUM(K60:K67)</f>
        <v>5</v>
      </c>
      <c r="L68" s="120">
        <f>SUM(L60:L67)</f>
        <v>47</v>
      </c>
      <c r="M68" s="120">
        <f>SUM(M60:M67)</f>
        <v>206</v>
      </c>
      <c r="N68" s="203">
        <f>SUM(N60:N67)</f>
        <v>258</v>
      </c>
      <c r="O68" s="17"/>
      <c r="P68" s="17"/>
      <c r="Q68" s="17"/>
      <c r="R68" s="17"/>
      <c r="S68" s="17"/>
      <c r="T68" s="17"/>
      <c r="U68" s="17"/>
      <c r="V68" s="17"/>
      <c r="W68" s="17"/>
    </row>
    <row r="69" spans="1:23" ht="15" x14ac:dyDescent="0.2">
      <c r="A69" s="18"/>
      <c r="B69" s="93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25"/>
      <c r="O69" s="17"/>
      <c r="P69" s="17"/>
      <c r="Q69" s="17"/>
      <c r="R69" s="17"/>
      <c r="S69" s="17"/>
      <c r="T69" s="17"/>
      <c r="U69" s="17"/>
      <c r="V69" s="17"/>
      <c r="W69" s="17"/>
    </row>
    <row r="70" spans="1:23" ht="15" x14ac:dyDescent="0.2">
      <c r="A70" s="17"/>
      <c r="B70" s="226"/>
      <c r="C70" s="17"/>
      <c r="D70" s="17"/>
      <c r="E70" s="17"/>
      <c r="F70" s="17"/>
      <c r="G70" s="17"/>
      <c r="H70" s="136" t="s">
        <v>6</v>
      </c>
      <c r="I70" s="136">
        <f>SUM(I68,I59,I51,I43,I35,I29,I20,I12)</f>
        <v>5</v>
      </c>
      <c r="J70" s="136">
        <f t="shared" ref="J70:N70" si="5">SUM(J68,J59,J51,J43,J35,J29,J20,J12)</f>
        <v>21</v>
      </c>
      <c r="K70" s="136">
        <f t="shared" si="5"/>
        <v>94</v>
      </c>
      <c r="L70" s="136">
        <f t="shared" si="5"/>
        <v>442</v>
      </c>
      <c r="M70" s="136">
        <f t="shared" si="5"/>
        <v>1794</v>
      </c>
      <c r="N70" s="136">
        <f t="shared" si="5"/>
        <v>2356</v>
      </c>
      <c r="O70" s="17"/>
      <c r="P70" s="17"/>
      <c r="Q70" s="17"/>
      <c r="R70" s="136">
        <f>SUM(R5:R69)</f>
        <v>984</v>
      </c>
      <c r="S70" s="17"/>
      <c r="T70" s="17"/>
      <c r="U70" s="17"/>
      <c r="V70" s="17"/>
      <c r="W70" s="136">
        <v>75</v>
      </c>
    </row>
    <row r="73" spans="1:23" ht="15" x14ac:dyDescent="0.2">
      <c r="H73" s="351" t="s">
        <v>635</v>
      </c>
      <c r="I73" s="352"/>
      <c r="J73" s="352"/>
      <c r="K73" s="352"/>
      <c r="L73" s="352"/>
      <c r="M73" s="352"/>
      <c r="N73" s="353"/>
    </row>
    <row r="74" spans="1:23" x14ac:dyDescent="0.2">
      <c r="H74" s="135"/>
      <c r="I74" s="135"/>
      <c r="J74" s="135"/>
      <c r="K74" s="135"/>
      <c r="L74" s="135"/>
      <c r="M74" s="135"/>
      <c r="N74" s="135"/>
    </row>
    <row r="75" spans="1:23" x14ac:dyDescent="0.2">
      <c r="H75" s="135" t="s">
        <v>636</v>
      </c>
      <c r="I75" s="135">
        <v>5</v>
      </c>
      <c r="J75" s="135">
        <v>21</v>
      </c>
      <c r="K75" s="135">
        <v>94</v>
      </c>
      <c r="L75" s="135">
        <v>442</v>
      </c>
      <c r="M75" s="135">
        <v>1794</v>
      </c>
      <c r="N75" s="135">
        <v>2356</v>
      </c>
    </row>
    <row r="76" spans="1:23" x14ac:dyDescent="0.2">
      <c r="H76" s="135" t="s">
        <v>637</v>
      </c>
      <c r="I76" s="135"/>
      <c r="J76" s="135"/>
      <c r="K76" s="135">
        <v>75</v>
      </c>
      <c r="L76" s="135"/>
      <c r="M76" s="135"/>
      <c r="N76" s="135"/>
    </row>
    <row r="77" spans="1:23" ht="15" x14ac:dyDescent="0.2">
      <c r="H77" s="136" t="s">
        <v>19</v>
      </c>
      <c r="I77" s="136">
        <f>SUM(I74:I76)</f>
        <v>5</v>
      </c>
      <c r="J77" s="136">
        <f t="shared" ref="J77:M77" si="6">SUM(J74:J76)</f>
        <v>21</v>
      </c>
      <c r="K77" s="136">
        <f t="shared" si="6"/>
        <v>169</v>
      </c>
      <c r="L77" s="136">
        <f t="shared" si="6"/>
        <v>442</v>
      </c>
      <c r="M77" s="136">
        <f t="shared" si="6"/>
        <v>1794</v>
      </c>
      <c r="N77" s="136">
        <f>SUM(I77:M77)</f>
        <v>2431</v>
      </c>
    </row>
  </sheetData>
  <mergeCells count="92">
    <mergeCell ref="T60:T67"/>
    <mergeCell ref="U60:U67"/>
    <mergeCell ref="V60:V67"/>
    <mergeCell ref="W60:W67"/>
    <mergeCell ref="O60:O67"/>
    <mergeCell ref="P60:P67"/>
    <mergeCell ref="Q60:Q67"/>
    <mergeCell ref="R60:R67"/>
    <mergeCell ref="S60:S67"/>
    <mergeCell ref="O52:O58"/>
    <mergeCell ref="P52:P58"/>
    <mergeCell ref="Q52:Q58"/>
    <mergeCell ref="R52:R58"/>
    <mergeCell ref="S52:S58"/>
    <mergeCell ref="T44:T50"/>
    <mergeCell ref="U44:U50"/>
    <mergeCell ref="V44:V50"/>
    <mergeCell ref="W44:W50"/>
    <mergeCell ref="T52:T58"/>
    <mergeCell ref="U52:U58"/>
    <mergeCell ref="V52:V58"/>
    <mergeCell ref="W52:W58"/>
    <mergeCell ref="O44:O50"/>
    <mergeCell ref="P44:P50"/>
    <mergeCell ref="Q44:Q50"/>
    <mergeCell ref="R44:R50"/>
    <mergeCell ref="S44:S50"/>
    <mergeCell ref="T36:T42"/>
    <mergeCell ref="U36:U42"/>
    <mergeCell ref="V36:V42"/>
    <mergeCell ref="W36:W42"/>
    <mergeCell ref="A43:H43"/>
    <mergeCell ref="O36:O42"/>
    <mergeCell ref="P36:P42"/>
    <mergeCell ref="Q36:Q42"/>
    <mergeCell ref="R36:R42"/>
    <mergeCell ref="S36:S42"/>
    <mergeCell ref="T30:T34"/>
    <mergeCell ref="U30:U34"/>
    <mergeCell ref="V30:V34"/>
    <mergeCell ref="W30:W34"/>
    <mergeCell ref="A35:H35"/>
    <mergeCell ref="O30:O34"/>
    <mergeCell ref="P30:P34"/>
    <mergeCell ref="Q30:Q34"/>
    <mergeCell ref="R30:R34"/>
    <mergeCell ref="S30:S34"/>
    <mergeCell ref="T21:T28"/>
    <mergeCell ref="U21:U28"/>
    <mergeCell ref="V21:V28"/>
    <mergeCell ref="W21:W28"/>
    <mergeCell ref="A29:H29"/>
    <mergeCell ref="O21:O28"/>
    <mergeCell ref="P21:P28"/>
    <mergeCell ref="Q21:Q28"/>
    <mergeCell ref="R21:R28"/>
    <mergeCell ref="S21:S28"/>
    <mergeCell ref="T13:T19"/>
    <mergeCell ref="U13:U19"/>
    <mergeCell ref="V13:V19"/>
    <mergeCell ref="W13:W19"/>
    <mergeCell ref="A20:H20"/>
    <mergeCell ref="O13:O19"/>
    <mergeCell ref="P13:P19"/>
    <mergeCell ref="Q13:Q19"/>
    <mergeCell ref="R13:R19"/>
    <mergeCell ref="S13:S19"/>
    <mergeCell ref="I2:M2"/>
    <mergeCell ref="O3:R3"/>
    <mergeCell ref="S3:W3"/>
    <mergeCell ref="B4:B11"/>
    <mergeCell ref="O5:O11"/>
    <mergeCell ref="P5:P11"/>
    <mergeCell ref="Q5:Q11"/>
    <mergeCell ref="R5:R11"/>
    <mergeCell ref="S5:S11"/>
    <mergeCell ref="T5:T11"/>
    <mergeCell ref="U5:U11"/>
    <mergeCell ref="V5:V11"/>
    <mergeCell ref="W5:W11"/>
    <mergeCell ref="O2:W2"/>
    <mergeCell ref="A51:H51"/>
    <mergeCell ref="B52:B58"/>
    <mergeCell ref="B60:B67"/>
    <mergeCell ref="H73:N73"/>
    <mergeCell ref="A12:H12"/>
    <mergeCell ref="B13:B19"/>
    <mergeCell ref="B21:B28"/>
    <mergeCell ref="B30:B34"/>
    <mergeCell ref="B36:B42"/>
    <mergeCell ref="B44:B50"/>
    <mergeCell ref="A59:H59"/>
  </mergeCells>
  <pageMargins left="0.25" right="0.25" top="0.75" bottom="0.75" header="0.3" footer="0.3"/>
  <pageSetup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showGridLines="0" showRowColHeaders="0" tabSelected="1" workbookViewId="0">
      <pane ySplit="13" topLeftCell="A23" activePane="bottomLeft" state="frozen"/>
      <selection pane="bottomLeft" activeCell="I31" sqref="I31"/>
    </sheetView>
  </sheetViews>
  <sheetFormatPr baseColWidth="10" defaultRowHeight="15" x14ac:dyDescent="0.2"/>
  <cols>
    <col min="1" max="1" width="10.28515625" style="138" customWidth="1"/>
    <col min="2" max="2" width="6" style="138" customWidth="1"/>
    <col min="3" max="3" width="37.140625" style="138" customWidth="1"/>
    <col min="4" max="6" width="12.7109375" style="138" customWidth="1"/>
    <col min="7" max="9" width="11.42578125" style="138"/>
    <col min="10" max="10" width="20.42578125" style="138" customWidth="1"/>
    <col min="11" max="12" width="14.28515625" style="138" customWidth="1"/>
    <col min="13" max="16384" width="11.42578125" style="138"/>
  </cols>
  <sheetData>
    <row r="1" spans="1:12" x14ac:dyDescent="0.2">
      <c r="A1" s="138" t="s">
        <v>662</v>
      </c>
    </row>
    <row r="2" spans="1:12" ht="15.75" x14ac:dyDescent="0.2">
      <c r="B2" s="239" t="s">
        <v>20</v>
      </c>
      <c r="C2" s="240" t="s">
        <v>639</v>
      </c>
      <c r="D2" s="239" t="s">
        <v>636</v>
      </c>
      <c r="E2" s="239" t="s">
        <v>19</v>
      </c>
    </row>
    <row r="3" spans="1:12" ht="16.5" customHeight="1" x14ac:dyDescent="0.2">
      <c r="B3" s="241">
        <v>1</v>
      </c>
      <c r="C3" s="242" t="s">
        <v>640</v>
      </c>
      <c r="D3" s="200">
        <v>6</v>
      </c>
      <c r="E3" s="200">
        <v>238</v>
      </c>
    </row>
    <row r="4" spans="1:12" ht="16.5" customHeight="1" x14ac:dyDescent="0.2">
      <c r="B4" s="241">
        <v>2</v>
      </c>
      <c r="C4" s="242" t="s">
        <v>641</v>
      </c>
      <c r="D4" s="200">
        <v>6</v>
      </c>
      <c r="E4" s="200">
        <v>165</v>
      </c>
    </row>
    <row r="5" spans="1:12" ht="16.5" customHeight="1" x14ac:dyDescent="0.2">
      <c r="B5" s="241">
        <v>3</v>
      </c>
      <c r="C5" s="242" t="s">
        <v>269</v>
      </c>
      <c r="D5" s="200">
        <v>6</v>
      </c>
      <c r="E5" s="200">
        <v>270</v>
      </c>
    </row>
    <row r="6" spans="1:12" ht="16.5" customHeight="1" x14ac:dyDescent="0.2">
      <c r="B6" s="241">
        <v>4</v>
      </c>
      <c r="C6" s="242" t="s">
        <v>642</v>
      </c>
      <c r="D6" s="200">
        <v>6</v>
      </c>
      <c r="E6" s="200">
        <v>215</v>
      </c>
    </row>
    <row r="7" spans="1:12" ht="16.5" customHeight="1" x14ac:dyDescent="0.2">
      <c r="B7" s="241">
        <v>5</v>
      </c>
      <c r="C7" s="242" t="s">
        <v>643</v>
      </c>
      <c r="D7" s="200">
        <v>7</v>
      </c>
      <c r="E7" s="200">
        <v>201</v>
      </c>
    </row>
    <row r="8" spans="1:12" ht="16.5" customHeight="1" x14ac:dyDescent="0.2">
      <c r="B8" s="241">
        <v>6</v>
      </c>
      <c r="C8" s="242" t="s">
        <v>320</v>
      </c>
      <c r="D8" s="200">
        <v>6</v>
      </c>
      <c r="E8" s="200">
        <v>184</v>
      </c>
    </row>
    <row r="9" spans="1:12" ht="16.5" customHeight="1" x14ac:dyDescent="0.2">
      <c r="B9" s="241">
        <v>7</v>
      </c>
      <c r="C9" s="242" t="s">
        <v>334</v>
      </c>
      <c r="D9" s="200">
        <v>6</v>
      </c>
      <c r="E9" s="200">
        <v>171</v>
      </c>
    </row>
    <row r="10" spans="1:12" ht="16.5" customHeight="1" x14ac:dyDescent="0.2">
      <c r="B10" s="241">
        <v>8</v>
      </c>
      <c r="C10" s="243" t="s">
        <v>644</v>
      </c>
      <c r="D10" s="200">
        <v>6</v>
      </c>
      <c r="E10" s="200">
        <v>185</v>
      </c>
    </row>
    <row r="11" spans="1:12" ht="16.5" customHeight="1" x14ac:dyDescent="0.2">
      <c r="B11" s="244"/>
      <c r="C11" s="245"/>
      <c r="D11" s="141">
        <v>49</v>
      </c>
      <c r="E11" s="246">
        <f>SUM(E3:E10)</f>
        <v>1629</v>
      </c>
    </row>
    <row r="13" spans="1:12" ht="15.75" x14ac:dyDescent="0.2">
      <c r="B13" s="244"/>
      <c r="C13" s="423" t="s">
        <v>223</v>
      </c>
      <c r="D13" s="423"/>
      <c r="E13" s="423"/>
      <c r="F13" s="423"/>
      <c r="G13" s="423"/>
      <c r="H13" s="423"/>
      <c r="I13" s="244"/>
      <c r="J13" s="155"/>
      <c r="K13" s="155"/>
      <c r="L13" s="155"/>
    </row>
    <row r="14" spans="1:12" x14ac:dyDescent="0.2">
      <c r="B14" s="244"/>
      <c r="C14" s="244"/>
      <c r="D14" s="244"/>
      <c r="E14" s="244"/>
      <c r="F14" s="244"/>
      <c r="G14" s="244"/>
      <c r="H14" s="244"/>
      <c r="I14" s="244"/>
      <c r="J14" s="155"/>
      <c r="K14" s="155"/>
      <c r="L14" s="155"/>
    </row>
    <row r="15" spans="1:12" ht="15" customHeight="1" x14ac:dyDescent="0.2">
      <c r="B15" s="239">
        <v>1</v>
      </c>
      <c r="C15" s="239" t="s">
        <v>224</v>
      </c>
      <c r="D15" s="247"/>
      <c r="E15" s="152"/>
      <c r="F15" s="248"/>
      <c r="G15" s="248"/>
      <c r="H15" s="248"/>
      <c r="I15" s="244"/>
      <c r="J15" s="155"/>
      <c r="K15" s="155"/>
      <c r="L15" s="155"/>
    </row>
    <row r="16" spans="1:12" x14ac:dyDescent="0.2">
      <c r="B16" s="244"/>
      <c r="C16" s="244"/>
      <c r="D16" s="244"/>
      <c r="E16" s="244"/>
      <c r="F16" s="244"/>
      <c r="G16" s="244"/>
      <c r="H16" s="244"/>
      <c r="I16" s="244"/>
      <c r="J16" s="155"/>
      <c r="K16" s="155"/>
      <c r="L16" s="155"/>
    </row>
    <row r="17" spans="2:12" ht="15.75" x14ac:dyDescent="0.2">
      <c r="B17" s="141" t="s">
        <v>20</v>
      </c>
      <c r="C17" s="141" t="s">
        <v>225</v>
      </c>
      <c r="D17" s="364" t="s">
        <v>226</v>
      </c>
      <c r="E17" s="365"/>
      <c r="F17" s="366"/>
      <c r="G17" s="141" t="s">
        <v>22</v>
      </c>
      <c r="H17" s="239" t="s">
        <v>34</v>
      </c>
      <c r="I17" s="141" t="s">
        <v>19</v>
      </c>
      <c r="J17" s="239" t="s">
        <v>227</v>
      </c>
      <c r="K17" s="402" t="s">
        <v>199</v>
      </c>
      <c r="L17" s="402"/>
    </row>
    <row r="18" spans="2:12" ht="16.5" customHeight="1" x14ac:dyDescent="0.2">
      <c r="B18" s="249">
        <v>1</v>
      </c>
      <c r="C18" s="250" t="s">
        <v>228</v>
      </c>
      <c r="D18" s="420" t="s">
        <v>229</v>
      </c>
      <c r="E18" s="421"/>
      <c r="F18" s="422"/>
      <c r="G18" s="251">
        <v>4</v>
      </c>
      <c r="H18" s="252">
        <v>23</v>
      </c>
      <c r="I18" s="252">
        <v>23</v>
      </c>
      <c r="J18" s="200" t="s">
        <v>230</v>
      </c>
      <c r="K18" s="416" t="s">
        <v>231</v>
      </c>
      <c r="L18" s="416"/>
    </row>
    <row r="19" spans="2:12" ht="16.5" customHeight="1" x14ac:dyDescent="0.2">
      <c r="B19" s="249">
        <v>2</v>
      </c>
      <c r="C19" s="250" t="s">
        <v>232</v>
      </c>
      <c r="D19" s="420" t="s">
        <v>233</v>
      </c>
      <c r="E19" s="421"/>
      <c r="F19" s="422"/>
      <c r="G19" s="251">
        <v>3</v>
      </c>
      <c r="H19" s="252">
        <v>26</v>
      </c>
      <c r="I19" s="252">
        <v>26</v>
      </c>
      <c r="J19" s="253" t="s">
        <v>234</v>
      </c>
      <c r="K19" s="416" t="s">
        <v>235</v>
      </c>
      <c r="L19" s="416"/>
    </row>
    <row r="20" spans="2:12" ht="16.5" customHeight="1" x14ac:dyDescent="0.2">
      <c r="B20" s="249">
        <v>3</v>
      </c>
      <c r="C20" s="250" t="s">
        <v>236</v>
      </c>
      <c r="D20" s="420" t="s">
        <v>237</v>
      </c>
      <c r="E20" s="421"/>
      <c r="F20" s="422"/>
      <c r="G20" s="251">
        <v>6</v>
      </c>
      <c r="H20" s="252">
        <v>40</v>
      </c>
      <c r="I20" s="252">
        <v>40</v>
      </c>
      <c r="J20" s="253" t="s">
        <v>238</v>
      </c>
      <c r="K20" s="416" t="s">
        <v>239</v>
      </c>
      <c r="L20" s="416"/>
    </row>
    <row r="21" spans="2:12" ht="16.5" customHeight="1" x14ac:dyDescent="0.2">
      <c r="B21" s="249">
        <v>4</v>
      </c>
      <c r="C21" s="250" t="s">
        <v>240</v>
      </c>
      <c r="D21" s="420" t="s">
        <v>241</v>
      </c>
      <c r="E21" s="421"/>
      <c r="F21" s="422"/>
      <c r="G21" s="250">
        <v>3</v>
      </c>
      <c r="H21" s="252">
        <v>46</v>
      </c>
      <c r="I21" s="252">
        <v>46</v>
      </c>
      <c r="J21" s="253" t="s">
        <v>242</v>
      </c>
      <c r="K21" s="416" t="s">
        <v>243</v>
      </c>
      <c r="L21" s="416"/>
    </row>
    <row r="22" spans="2:12" ht="16.5" customHeight="1" x14ac:dyDescent="0.2">
      <c r="B22" s="249">
        <v>5</v>
      </c>
      <c r="C22" s="250" t="s">
        <v>244</v>
      </c>
      <c r="D22" s="420" t="s">
        <v>237</v>
      </c>
      <c r="E22" s="421"/>
      <c r="F22" s="422"/>
      <c r="G22" s="250">
        <v>6</v>
      </c>
      <c r="H22" s="252">
        <v>25</v>
      </c>
      <c r="I22" s="252">
        <v>25</v>
      </c>
      <c r="J22" s="253" t="s">
        <v>230</v>
      </c>
      <c r="K22" s="416" t="s">
        <v>245</v>
      </c>
      <c r="L22" s="416"/>
    </row>
    <row r="23" spans="2:12" x14ac:dyDescent="0.2">
      <c r="B23" s="249">
        <v>6</v>
      </c>
      <c r="C23" s="254" t="s">
        <v>246</v>
      </c>
      <c r="D23" s="420" t="s">
        <v>247</v>
      </c>
      <c r="E23" s="421"/>
      <c r="F23" s="422"/>
      <c r="G23" s="254">
        <v>6</v>
      </c>
      <c r="H23" s="255">
        <v>78</v>
      </c>
      <c r="I23" s="255">
        <v>78</v>
      </c>
      <c r="J23" s="256" t="s">
        <v>248</v>
      </c>
      <c r="K23" s="416" t="s">
        <v>249</v>
      </c>
      <c r="L23" s="416"/>
    </row>
    <row r="24" spans="2:12" ht="15.75" x14ac:dyDescent="0.2">
      <c r="B24" s="152"/>
      <c r="C24" s="201"/>
      <c r="D24" s="201"/>
      <c r="E24" s="155"/>
      <c r="F24" s="155"/>
      <c r="G24" s="201"/>
      <c r="H24" s="257" t="s">
        <v>6</v>
      </c>
      <c r="I24" s="257">
        <f>SUM(I18:I23)</f>
        <v>238</v>
      </c>
      <c r="J24" s="244"/>
      <c r="K24" s="244"/>
      <c r="L24" s="155"/>
    </row>
    <row r="25" spans="2:12" ht="16.5" customHeight="1" x14ac:dyDescent="0.2">
      <c r="B25" s="239">
        <v>2</v>
      </c>
      <c r="C25" s="239" t="s">
        <v>250</v>
      </c>
      <c r="D25" s="155"/>
      <c r="E25" s="152"/>
      <c r="F25" s="248"/>
      <c r="G25" s="248"/>
      <c r="H25" s="248"/>
      <c r="I25" s="244"/>
      <c r="J25" s="155"/>
      <c r="K25" s="155"/>
      <c r="L25" s="155"/>
    </row>
    <row r="26" spans="2:12" ht="15.75" x14ac:dyDescent="0.2">
      <c r="B26" s="258"/>
      <c r="C26" s="259"/>
      <c r="D26" s="260"/>
      <c r="E26" s="152"/>
      <c r="F26" s="248"/>
      <c r="G26" s="248"/>
      <c r="H26" s="248"/>
      <c r="I26" s="244"/>
      <c r="J26" s="155"/>
      <c r="K26" s="155"/>
      <c r="L26" s="155"/>
    </row>
    <row r="27" spans="2:12" ht="16.5" customHeight="1" x14ac:dyDescent="0.2">
      <c r="B27" s="239" t="s">
        <v>20</v>
      </c>
      <c r="C27" s="239" t="s">
        <v>225</v>
      </c>
      <c r="D27" s="399" t="s">
        <v>226</v>
      </c>
      <c r="E27" s="400"/>
      <c r="F27" s="401"/>
      <c r="G27" s="239" t="s">
        <v>22</v>
      </c>
      <c r="H27" s="239" t="s">
        <v>36</v>
      </c>
      <c r="I27" s="239" t="s">
        <v>19</v>
      </c>
      <c r="J27" s="239" t="s">
        <v>227</v>
      </c>
      <c r="K27" s="402" t="s">
        <v>199</v>
      </c>
      <c r="L27" s="402"/>
    </row>
    <row r="28" spans="2:12" x14ac:dyDescent="0.2">
      <c r="B28" s="243">
        <v>1</v>
      </c>
      <c r="C28" s="261" t="s">
        <v>251</v>
      </c>
      <c r="D28" s="417" t="s">
        <v>252</v>
      </c>
      <c r="E28" s="419"/>
      <c r="F28" s="418"/>
      <c r="G28" s="254">
        <v>1</v>
      </c>
      <c r="H28" s="200">
        <v>31</v>
      </c>
      <c r="I28" s="200">
        <v>31</v>
      </c>
      <c r="J28" s="262" t="s">
        <v>253</v>
      </c>
      <c r="K28" s="416" t="s">
        <v>231</v>
      </c>
      <c r="L28" s="416"/>
    </row>
    <row r="29" spans="2:12" x14ac:dyDescent="0.2">
      <c r="B29" s="263">
        <v>2</v>
      </c>
      <c r="C29" s="261" t="s">
        <v>254</v>
      </c>
      <c r="D29" s="417" t="s">
        <v>255</v>
      </c>
      <c r="E29" s="419"/>
      <c r="F29" s="418"/>
      <c r="G29" s="254">
        <v>6</v>
      </c>
      <c r="H29" s="198">
        <v>21</v>
      </c>
      <c r="I29" s="198">
        <v>21</v>
      </c>
      <c r="J29" s="253" t="s">
        <v>256</v>
      </c>
      <c r="K29" s="416" t="s">
        <v>257</v>
      </c>
      <c r="L29" s="416"/>
    </row>
    <row r="30" spans="2:12" x14ac:dyDescent="0.2">
      <c r="B30" s="263">
        <v>3</v>
      </c>
      <c r="C30" s="261" t="s">
        <v>258</v>
      </c>
      <c r="D30" s="417" t="s">
        <v>259</v>
      </c>
      <c r="E30" s="419"/>
      <c r="F30" s="418"/>
      <c r="G30" s="254">
        <v>2</v>
      </c>
      <c r="H30" s="198">
        <v>32</v>
      </c>
      <c r="I30" s="198">
        <v>32</v>
      </c>
      <c r="J30" s="155" t="s">
        <v>256</v>
      </c>
      <c r="K30" s="416" t="s">
        <v>260</v>
      </c>
      <c r="L30" s="416"/>
    </row>
    <row r="31" spans="2:12" x14ac:dyDescent="0.2">
      <c r="B31" s="243">
        <v>4</v>
      </c>
      <c r="C31" s="261" t="s">
        <v>261</v>
      </c>
      <c r="D31" s="417" t="s">
        <v>262</v>
      </c>
      <c r="E31" s="419"/>
      <c r="F31" s="418"/>
      <c r="G31" s="254">
        <v>2</v>
      </c>
      <c r="H31" s="198">
        <v>25</v>
      </c>
      <c r="I31" s="198">
        <v>25</v>
      </c>
      <c r="J31" s="253" t="s">
        <v>263</v>
      </c>
      <c r="K31" s="416" t="s">
        <v>260</v>
      </c>
      <c r="L31" s="416"/>
    </row>
    <row r="32" spans="2:12" x14ac:dyDescent="0.2">
      <c r="B32" s="263">
        <v>5</v>
      </c>
      <c r="C32" s="261" t="s">
        <v>264</v>
      </c>
      <c r="D32" s="417" t="s">
        <v>265</v>
      </c>
      <c r="E32" s="419"/>
      <c r="F32" s="418"/>
      <c r="G32" s="254">
        <v>4</v>
      </c>
      <c r="H32" s="198">
        <v>20</v>
      </c>
      <c r="I32" s="198">
        <v>20</v>
      </c>
      <c r="J32" s="253" t="s">
        <v>263</v>
      </c>
      <c r="K32" s="416" t="s">
        <v>243</v>
      </c>
      <c r="L32" s="416"/>
    </row>
    <row r="33" spans="2:12" x14ac:dyDescent="0.2">
      <c r="B33" s="263">
        <v>6</v>
      </c>
      <c r="C33" s="254" t="s">
        <v>266</v>
      </c>
      <c r="D33" s="417" t="s">
        <v>267</v>
      </c>
      <c r="E33" s="419"/>
      <c r="F33" s="418"/>
      <c r="G33" s="254">
        <v>2</v>
      </c>
      <c r="H33" s="198">
        <v>36</v>
      </c>
      <c r="I33" s="198">
        <v>36</v>
      </c>
      <c r="J33" s="253" t="s">
        <v>263</v>
      </c>
      <c r="K33" s="403" t="s">
        <v>268</v>
      </c>
      <c r="L33" s="405"/>
    </row>
    <row r="34" spans="2:12" ht="15.75" x14ac:dyDescent="0.2">
      <c r="B34" s="264"/>
      <c r="C34" s="245"/>
      <c r="D34" s="245"/>
      <c r="E34" s="155"/>
      <c r="F34" s="155"/>
      <c r="G34" s="245"/>
      <c r="H34" s="265" t="s">
        <v>6</v>
      </c>
      <c r="I34" s="265">
        <f>SUM(I28:I33)</f>
        <v>165</v>
      </c>
      <c r="J34" s="244"/>
      <c r="K34" s="244"/>
      <c r="L34" s="155"/>
    </row>
    <row r="35" spans="2:12" ht="17.25" customHeight="1" x14ac:dyDescent="0.2">
      <c r="B35" s="239">
        <v>3</v>
      </c>
      <c r="C35" s="239" t="s">
        <v>269</v>
      </c>
      <c r="D35" s="247"/>
      <c r="E35" s="248"/>
      <c r="F35" s="248"/>
      <c r="G35" s="248"/>
      <c r="H35" s="248"/>
      <c r="I35" s="244"/>
      <c r="J35" s="155"/>
      <c r="K35" s="155"/>
      <c r="L35" s="155"/>
    </row>
    <row r="36" spans="2:12" ht="15.75" x14ac:dyDescent="0.2">
      <c r="B36" s="258"/>
      <c r="C36" s="266"/>
      <c r="D36" s="260"/>
      <c r="E36" s="260"/>
      <c r="F36" s="260"/>
      <c r="G36" s="260"/>
      <c r="H36" s="248"/>
      <c r="I36" s="244"/>
      <c r="J36" s="155"/>
      <c r="K36" s="155"/>
      <c r="L36" s="155"/>
    </row>
    <row r="37" spans="2:12" ht="14.25" customHeight="1" x14ac:dyDescent="0.2">
      <c r="B37" s="239" t="s">
        <v>20</v>
      </c>
      <c r="C37" s="239" t="s">
        <v>225</v>
      </c>
      <c r="D37" s="399" t="s">
        <v>226</v>
      </c>
      <c r="E37" s="400"/>
      <c r="F37" s="401"/>
      <c r="G37" s="239" t="s">
        <v>22</v>
      </c>
      <c r="H37" s="239" t="s">
        <v>36</v>
      </c>
      <c r="I37" s="239" t="s">
        <v>19</v>
      </c>
      <c r="J37" s="239" t="s">
        <v>227</v>
      </c>
      <c r="K37" s="402" t="s">
        <v>199</v>
      </c>
      <c r="L37" s="402"/>
    </row>
    <row r="38" spans="2:12" x14ac:dyDescent="0.2">
      <c r="B38" s="200">
        <v>1</v>
      </c>
      <c r="C38" s="267" t="s">
        <v>270</v>
      </c>
      <c r="D38" s="413" t="s">
        <v>271</v>
      </c>
      <c r="E38" s="414"/>
      <c r="F38" s="415"/>
      <c r="G38" s="268">
        <v>6</v>
      </c>
      <c r="H38" s="269">
        <v>45</v>
      </c>
      <c r="I38" s="200">
        <v>45</v>
      </c>
      <c r="J38" s="253" t="s">
        <v>272</v>
      </c>
      <c r="K38" s="416" t="s">
        <v>273</v>
      </c>
      <c r="L38" s="416"/>
    </row>
    <row r="39" spans="2:12" x14ac:dyDescent="0.2">
      <c r="B39" s="200">
        <v>2</v>
      </c>
      <c r="C39" s="155" t="s">
        <v>274</v>
      </c>
      <c r="D39" s="413" t="s">
        <v>275</v>
      </c>
      <c r="E39" s="414"/>
      <c r="F39" s="415"/>
      <c r="G39" s="268">
        <v>6</v>
      </c>
      <c r="H39" s="270">
        <v>18</v>
      </c>
      <c r="I39" s="200">
        <v>18</v>
      </c>
      <c r="J39" s="253" t="s">
        <v>276</v>
      </c>
      <c r="K39" s="416" t="s">
        <v>231</v>
      </c>
      <c r="L39" s="416"/>
    </row>
    <row r="40" spans="2:12" x14ac:dyDescent="0.2">
      <c r="B40" s="200">
        <v>3</v>
      </c>
      <c r="C40" s="271" t="s">
        <v>277</v>
      </c>
      <c r="D40" s="413" t="s">
        <v>278</v>
      </c>
      <c r="E40" s="414"/>
      <c r="F40" s="415"/>
      <c r="G40" s="268">
        <v>2</v>
      </c>
      <c r="H40" s="270">
        <v>135</v>
      </c>
      <c r="I40" s="200">
        <v>135</v>
      </c>
      <c r="J40" s="262" t="s">
        <v>279</v>
      </c>
      <c r="K40" s="416" t="s">
        <v>280</v>
      </c>
      <c r="L40" s="416"/>
    </row>
    <row r="41" spans="2:12" x14ac:dyDescent="0.2">
      <c r="B41" s="200">
        <v>4</v>
      </c>
      <c r="C41" s="267" t="s">
        <v>281</v>
      </c>
      <c r="D41" s="413" t="s">
        <v>282</v>
      </c>
      <c r="E41" s="414"/>
      <c r="F41" s="415"/>
      <c r="G41" s="268">
        <v>1</v>
      </c>
      <c r="H41" s="270">
        <v>22</v>
      </c>
      <c r="I41" s="200">
        <v>22</v>
      </c>
      <c r="J41" s="253" t="s">
        <v>283</v>
      </c>
      <c r="K41" s="416" t="s">
        <v>245</v>
      </c>
      <c r="L41" s="416"/>
    </row>
    <row r="42" spans="2:12" x14ac:dyDescent="0.2">
      <c r="B42" s="200">
        <v>5</v>
      </c>
      <c r="C42" s="267" t="s">
        <v>284</v>
      </c>
      <c r="D42" s="413" t="s">
        <v>285</v>
      </c>
      <c r="E42" s="414"/>
      <c r="F42" s="415"/>
      <c r="G42" s="268">
        <v>2</v>
      </c>
      <c r="H42" s="270">
        <v>25</v>
      </c>
      <c r="I42" s="200">
        <v>25</v>
      </c>
      <c r="J42" s="253" t="s">
        <v>286</v>
      </c>
      <c r="K42" s="416" t="s">
        <v>287</v>
      </c>
      <c r="L42" s="416"/>
    </row>
    <row r="43" spans="2:12" x14ac:dyDescent="0.2">
      <c r="B43" s="200">
        <v>7</v>
      </c>
      <c r="C43" s="254" t="s">
        <v>288</v>
      </c>
      <c r="D43" s="413" t="s">
        <v>282</v>
      </c>
      <c r="E43" s="414"/>
      <c r="F43" s="415"/>
      <c r="G43" s="241">
        <v>1</v>
      </c>
      <c r="H43" s="270">
        <v>25</v>
      </c>
      <c r="I43" s="200">
        <v>25</v>
      </c>
      <c r="J43" s="241" t="s">
        <v>276</v>
      </c>
      <c r="K43" s="417" t="s">
        <v>245</v>
      </c>
      <c r="L43" s="418"/>
    </row>
    <row r="44" spans="2:12" ht="15.75" x14ac:dyDescent="0.2">
      <c r="B44" s="272"/>
      <c r="C44" s="264"/>
      <c r="D44" s="264"/>
      <c r="E44" s="152"/>
      <c r="F44" s="152"/>
      <c r="G44" s="264"/>
      <c r="H44" s="160" t="s">
        <v>6</v>
      </c>
      <c r="I44" s="160">
        <f>SUM(I38:I43)</f>
        <v>270</v>
      </c>
      <c r="J44" s="273"/>
      <c r="K44" s="273"/>
      <c r="L44" s="274"/>
    </row>
    <row r="45" spans="2:12" ht="15.75" customHeight="1" x14ac:dyDescent="0.2">
      <c r="B45" s="239">
        <v>4</v>
      </c>
      <c r="C45" s="239" t="s">
        <v>289</v>
      </c>
      <c r="D45" s="247"/>
      <c r="E45" s="152"/>
      <c r="F45" s="248"/>
      <c r="G45" s="248"/>
      <c r="H45" s="248"/>
      <c r="I45" s="244"/>
      <c r="J45" s="155"/>
      <c r="K45" s="155"/>
      <c r="L45" s="155"/>
    </row>
    <row r="46" spans="2:12" ht="15.75" x14ac:dyDescent="0.2">
      <c r="B46" s="258"/>
      <c r="C46" s="259"/>
      <c r="D46" s="260"/>
      <c r="E46" s="248"/>
      <c r="F46" s="248"/>
      <c r="G46" s="248"/>
      <c r="H46" s="248"/>
      <c r="I46" s="273"/>
      <c r="J46" s="274"/>
      <c r="K46" s="274"/>
      <c r="L46" s="274"/>
    </row>
    <row r="47" spans="2:12" ht="15.75" customHeight="1" x14ac:dyDescent="0.2">
      <c r="B47" s="239" t="s">
        <v>20</v>
      </c>
      <c r="C47" s="239" t="s">
        <v>225</v>
      </c>
      <c r="D47" s="399" t="s">
        <v>226</v>
      </c>
      <c r="E47" s="400"/>
      <c r="F47" s="401"/>
      <c r="G47" s="239" t="s">
        <v>22</v>
      </c>
      <c r="H47" s="239" t="s">
        <v>36</v>
      </c>
      <c r="I47" s="239" t="s">
        <v>19</v>
      </c>
      <c r="J47" s="239" t="s">
        <v>227</v>
      </c>
      <c r="K47" s="402" t="s">
        <v>199</v>
      </c>
      <c r="L47" s="402"/>
    </row>
    <row r="48" spans="2:12" x14ac:dyDescent="0.2">
      <c r="B48" s="241">
        <v>1</v>
      </c>
      <c r="C48" s="252" t="s">
        <v>365</v>
      </c>
      <c r="D48" s="403" t="s">
        <v>290</v>
      </c>
      <c r="E48" s="404"/>
      <c r="F48" s="405"/>
      <c r="G48" s="252">
        <v>1</v>
      </c>
      <c r="H48" s="252">
        <v>25</v>
      </c>
      <c r="I48" s="252">
        <v>25</v>
      </c>
      <c r="J48" s="262" t="s">
        <v>291</v>
      </c>
      <c r="K48" s="395" t="s">
        <v>292</v>
      </c>
      <c r="L48" s="395"/>
    </row>
    <row r="49" spans="2:12" x14ac:dyDescent="0.2">
      <c r="B49" s="241">
        <v>2</v>
      </c>
      <c r="C49" s="252" t="s">
        <v>366</v>
      </c>
      <c r="D49" s="410" t="s">
        <v>293</v>
      </c>
      <c r="E49" s="411"/>
      <c r="F49" s="412"/>
      <c r="G49" s="252">
        <v>1</v>
      </c>
      <c r="H49" s="252">
        <v>30</v>
      </c>
      <c r="I49" s="252">
        <v>30</v>
      </c>
      <c r="J49" s="253" t="s">
        <v>294</v>
      </c>
      <c r="K49" s="395" t="s">
        <v>295</v>
      </c>
      <c r="L49" s="395"/>
    </row>
    <row r="50" spans="2:12" x14ac:dyDescent="0.2">
      <c r="B50" s="241">
        <v>3</v>
      </c>
      <c r="C50" s="252" t="s">
        <v>367</v>
      </c>
      <c r="D50" s="410" t="s">
        <v>293</v>
      </c>
      <c r="E50" s="411"/>
      <c r="F50" s="412"/>
      <c r="G50" s="252">
        <v>2</v>
      </c>
      <c r="H50" s="252">
        <v>30</v>
      </c>
      <c r="I50" s="252">
        <v>30</v>
      </c>
      <c r="J50" s="198" t="s">
        <v>291</v>
      </c>
      <c r="K50" s="395" t="s">
        <v>231</v>
      </c>
      <c r="L50" s="395"/>
    </row>
    <row r="51" spans="2:12" x14ac:dyDescent="0.2">
      <c r="B51" s="241">
        <v>4</v>
      </c>
      <c r="C51" s="252" t="s">
        <v>368</v>
      </c>
      <c r="D51" s="410" t="s">
        <v>293</v>
      </c>
      <c r="E51" s="411"/>
      <c r="F51" s="412"/>
      <c r="G51" s="252">
        <v>1</v>
      </c>
      <c r="H51" s="252">
        <v>25</v>
      </c>
      <c r="I51" s="252">
        <v>25</v>
      </c>
      <c r="J51" s="200" t="s">
        <v>296</v>
      </c>
      <c r="K51" s="395" t="s">
        <v>243</v>
      </c>
      <c r="L51" s="395"/>
    </row>
    <row r="52" spans="2:12" x14ac:dyDescent="0.2">
      <c r="B52" s="241">
        <v>5</v>
      </c>
      <c r="C52" s="252" t="s">
        <v>369</v>
      </c>
      <c r="D52" s="410" t="s">
        <v>297</v>
      </c>
      <c r="E52" s="411"/>
      <c r="F52" s="412"/>
      <c r="G52" s="252">
        <v>1</v>
      </c>
      <c r="H52" s="252">
        <v>25</v>
      </c>
      <c r="I52" s="252">
        <v>25</v>
      </c>
      <c r="J52" s="275" t="s">
        <v>298</v>
      </c>
      <c r="K52" s="395" t="s">
        <v>239</v>
      </c>
      <c r="L52" s="395"/>
    </row>
    <row r="53" spans="2:12" x14ac:dyDescent="0.2">
      <c r="B53" s="243">
        <v>6</v>
      </c>
      <c r="C53" s="267" t="s">
        <v>370</v>
      </c>
      <c r="D53" s="407" t="s">
        <v>299</v>
      </c>
      <c r="E53" s="408"/>
      <c r="F53" s="409"/>
      <c r="G53" s="252">
        <v>2</v>
      </c>
      <c r="H53" s="252">
        <v>80</v>
      </c>
      <c r="I53" s="252">
        <v>80</v>
      </c>
      <c r="J53" s="275" t="s">
        <v>300</v>
      </c>
      <c r="K53" s="395" t="s">
        <v>257</v>
      </c>
      <c r="L53" s="395"/>
    </row>
    <row r="54" spans="2:12" ht="15.75" x14ac:dyDescent="0.2">
      <c r="B54" s="244"/>
      <c r="C54" s="244"/>
      <c r="D54" s="244"/>
      <c r="E54" s="155"/>
      <c r="F54" s="155"/>
      <c r="G54" s="244"/>
      <c r="H54" s="160" t="s">
        <v>6</v>
      </c>
      <c r="I54" s="160">
        <f>SUM(I48:I53)</f>
        <v>215</v>
      </c>
      <c r="J54" s="244"/>
      <c r="K54" s="244"/>
      <c r="L54" s="155"/>
    </row>
    <row r="55" spans="2:12" ht="15.75" x14ac:dyDescent="0.2">
      <c r="B55" s="244"/>
      <c r="C55" s="244"/>
      <c r="D55" s="244"/>
      <c r="E55" s="155"/>
      <c r="F55" s="155"/>
      <c r="G55" s="244"/>
      <c r="H55" s="248"/>
      <c r="I55" s="248"/>
      <c r="J55" s="244"/>
      <c r="K55" s="244"/>
      <c r="L55" s="155"/>
    </row>
    <row r="56" spans="2:12" ht="16.5" customHeight="1" x14ac:dyDescent="0.2">
      <c r="B56" s="239">
        <v>5</v>
      </c>
      <c r="C56" s="239" t="s">
        <v>301</v>
      </c>
      <c r="D56" s="247"/>
      <c r="E56" s="201"/>
      <c r="F56" s="248"/>
      <c r="G56" s="248"/>
      <c r="H56" s="248"/>
      <c r="I56" s="244"/>
      <c r="J56" s="155"/>
      <c r="K56" s="155"/>
      <c r="L56" s="155"/>
    </row>
    <row r="57" spans="2:12" ht="15.75" x14ac:dyDescent="0.2">
      <c r="B57" s="258"/>
      <c r="C57" s="259"/>
      <c r="D57" s="260"/>
      <c r="E57" s="276"/>
      <c r="F57" s="248"/>
      <c r="G57" s="248"/>
      <c r="H57" s="248"/>
      <c r="I57" s="244"/>
      <c r="J57" s="155"/>
      <c r="K57" s="155"/>
      <c r="L57" s="155"/>
    </row>
    <row r="58" spans="2:12" ht="15" customHeight="1" x14ac:dyDescent="0.2">
      <c r="B58" s="239" t="s">
        <v>20</v>
      </c>
      <c r="C58" s="239" t="s">
        <v>225</v>
      </c>
      <c r="D58" s="399" t="s">
        <v>226</v>
      </c>
      <c r="E58" s="400"/>
      <c r="F58" s="401"/>
      <c r="G58" s="239" t="s">
        <v>22</v>
      </c>
      <c r="H58" s="239" t="s">
        <v>36</v>
      </c>
      <c r="I58" s="239" t="s">
        <v>19</v>
      </c>
      <c r="J58" s="239" t="s">
        <v>227</v>
      </c>
      <c r="K58" s="402" t="s">
        <v>199</v>
      </c>
      <c r="L58" s="402"/>
    </row>
    <row r="59" spans="2:12" x14ac:dyDescent="0.2">
      <c r="B59" s="241">
        <v>1</v>
      </c>
      <c r="C59" s="252" t="s">
        <v>302</v>
      </c>
      <c r="D59" s="396" t="s">
        <v>303</v>
      </c>
      <c r="E59" s="398"/>
      <c r="F59" s="397"/>
      <c r="G59" s="252">
        <v>9</v>
      </c>
      <c r="H59" s="252">
        <v>33</v>
      </c>
      <c r="I59" s="252">
        <v>33</v>
      </c>
      <c r="J59" s="200" t="s">
        <v>304</v>
      </c>
      <c r="K59" s="395" t="s">
        <v>305</v>
      </c>
      <c r="L59" s="395"/>
    </row>
    <row r="60" spans="2:12" x14ac:dyDescent="0.2">
      <c r="B60" s="200">
        <v>2</v>
      </c>
      <c r="C60" s="252" t="s">
        <v>306</v>
      </c>
      <c r="D60" s="396" t="s">
        <v>237</v>
      </c>
      <c r="E60" s="398"/>
      <c r="F60" s="397"/>
      <c r="G60" s="252">
        <v>6</v>
      </c>
      <c r="H60" s="252">
        <v>28</v>
      </c>
      <c r="I60" s="252">
        <v>28</v>
      </c>
      <c r="J60" s="200" t="s">
        <v>263</v>
      </c>
      <c r="K60" s="395" t="s">
        <v>257</v>
      </c>
      <c r="L60" s="395"/>
    </row>
    <row r="61" spans="2:12" x14ac:dyDescent="0.2">
      <c r="B61" s="200">
        <v>3</v>
      </c>
      <c r="C61" s="252" t="s">
        <v>307</v>
      </c>
      <c r="D61" s="396" t="s">
        <v>308</v>
      </c>
      <c r="E61" s="398"/>
      <c r="F61" s="397"/>
      <c r="G61" s="252">
        <v>6</v>
      </c>
      <c r="H61" s="252">
        <v>30</v>
      </c>
      <c r="I61" s="252">
        <v>30</v>
      </c>
      <c r="J61" s="200" t="s">
        <v>309</v>
      </c>
      <c r="K61" s="395" t="s">
        <v>257</v>
      </c>
      <c r="L61" s="395"/>
    </row>
    <row r="62" spans="2:12" x14ac:dyDescent="0.2">
      <c r="B62" s="241">
        <v>4</v>
      </c>
      <c r="C62" s="252" t="s">
        <v>310</v>
      </c>
      <c r="D62" s="396" t="s">
        <v>311</v>
      </c>
      <c r="E62" s="398"/>
      <c r="F62" s="397"/>
      <c r="G62" s="277">
        <v>3</v>
      </c>
      <c r="H62" s="252">
        <v>29</v>
      </c>
      <c r="I62" s="252">
        <v>29</v>
      </c>
      <c r="J62" s="198" t="s">
        <v>263</v>
      </c>
      <c r="K62" s="395" t="s">
        <v>245</v>
      </c>
      <c r="L62" s="395"/>
    </row>
    <row r="63" spans="2:12" x14ac:dyDescent="0.2">
      <c r="B63" s="200">
        <v>5</v>
      </c>
      <c r="C63" s="252" t="s">
        <v>312</v>
      </c>
      <c r="D63" s="396" t="s">
        <v>313</v>
      </c>
      <c r="E63" s="398"/>
      <c r="F63" s="397"/>
      <c r="G63" s="252">
        <v>4</v>
      </c>
      <c r="H63" s="278">
        <v>22</v>
      </c>
      <c r="I63" s="252">
        <v>22</v>
      </c>
      <c r="J63" s="200" t="s">
        <v>309</v>
      </c>
      <c r="K63" s="395" t="s">
        <v>245</v>
      </c>
      <c r="L63" s="395"/>
    </row>
    <row r="64" spans="2:12" x14ac:dyDescent="0.2">
      <c r="B64" s="200">
        <v>6</v>
      </c>
      <c r="C64" s="252" t="s">
        <v>314</v>
      </c>
      <c r="D64" s="396" t="s">
        <v>315</v>
      </c>
      <c r="E64" s="398"/>
      <c r="F64" s="397"/>
      <c r="G64" s="279">
        <v>6</v>
      </c>
      <c r="H64" s="252">
        <v>22</v>
      </c>
      <c r="I64" s="252">
        <v>22</v>
      </c>
      <c r="J64" s="200" t="s">
        <v>316</v>
      </c>
      <c r="K64" s="396" t="s">
        <v>292</v>
      </c>
      <c r="L64" s="397"/>
    </row>
    <row r="65" spans="2:12" x14ac:dyDescent="0.2">
      <c r="B65" s="200">
        <v>7</v>
      </c>
      <c r="C65" s="252" t="s">
        <v>317</v>
      </c>
      <c r="D65" s="406" t="s">
        <v>318</v>
      </c>
      <c r="E65" s="406"/>
      <c r="F65" s="406"/>
      <c r="G65" s="252">
        <v>2</v>
      </c>
      <c r="H65" s="252">
        <v>37</v>
      </c>
      <c r="I65" s="252">
        <v>37</v>
      </c>
      <c r="J65" s="200" t="s">
        <v>319</v>
      </c>
      <c r="K65" s="395" t="s">
        <v>231</v>
      </c>
      <c r="L65" s="395"/>
    </row>
    <row r="66" spans="2:12" ht="15.75" x14ac:dyDescent="0.2">
      <c r="B66" s="264"/>
      <c r="C66" s="155"/>
      <c r="D66" s="245"/>
      <c r="E66" s="155"/>
      <c r="F66" s="155"/>
      <c r="G66" s="245"/>
      <c r="H66" s="160" t="s">
        <v>6</v>
      </c>
      <c r="I66" s="160">
        <f>SUM(I59:I65)</f>
        <v>201</v>
      </c>
      <c r="J66" s="244"/>
      <c r="K66" s="244"/>
      <c r="L66" s="155"/>
    </row>
    <row r="67" spans="2:12" ht="15.75" customHeight="1" x14ac:dyDescent="0.2">
      <c r="B67" s="239">
        <v>6</v>
      </c>
      <c r="C67" s="239" t="s">
        <v>320</v>
      </c>
      <c r="D67" s="248"/>
      <c r="E67" s="248"/>
      <c r="F67" s="248"/>
      <c r="G67" s="248"/>
      <c r="H67" s="248"/>
      <c r="I67" s="244"/>
      <c r="J67" s="155"/>
      <c r="K67" s="155"/>
      <c r="L67" s="155"/>
    </row>
    <row r="68" spans="2:12" ht="15.75" x14ac:dyDescent="0.2">
      <c r="B68" s="258"/>
      <c r="C68" s="259"/>
      <c r="D68" s="248"/>
      <c r="E68" s="248"/>
      <c r="F68" s="248"/>
      <c r="G68" s="248"/>
      <c r="H68" s="248"/>
      <c r="I68" s="244"/>
      <c r="J68" s="155"/>
      <c r="K68" s="155"/>
      <c r="L68" s="155"/>
    </row>
    <row r="69" spans="2:12" ht="14.25" customHeight="1" x14ac:dyDescent="0.2">
      <c r="B69" s="141" t="s">
        <v>20</v>
      </c>
      <c r="C69" s="141" t="s">
        <v>225</v>
      </c>
      <c r="D69" s="367" t="s">
        <v>226</v>
      </c>
      <c r="E69" s="367"/>
      <c r="F69" s="367"/>
      <c r="G69" s="141" t="s">
        <v>22</v>
      </c>
      <c r="H69" s="239" t="s">
        <v>36</v>
      </c>
      <c r="I69" s="141" t="s">
        <v>19</v>
      </c>
      <c r="J69" s="239" t="s">
        <v>227</v>
      </c>
      <c r="K69" s="402" t="s">
        <v>199</v>
      </c>
      <c r="L69" s="402"/>
    </row>
    <row r="70" spans="2:12" x14ac:dyDescent="0.2">
      <c r="B70" s="254">
        <v>1</v>
      </c>
      <c r="C70" s="271" t="s">
        <v>364</v>
      </c>
      <c r="D70" s="403" t="s">
        <v>321</v>
      </c>
      <c r="E70" s="404"/>
      <c r="F70" s="405"/>
      <c r="G70" s="252">
        <v>1</v>
      </c>
      <c r="H70" s="252">
        <v>20</v>
      </c>
      <c r="I70" s="252">
        <v>28</v>
      </c>
      <c r="J70" s="253" t="s">
        <v>256</v>
      </c>
      <c r="K70" s="395" t="s">
        <v>239</v>
      </c>
      <c r="L70" s="395"/>
    </row>
    <row r="71" spans="2:12" x14ac:dyDescent="0.2">
      <c r="B71" s="254">
        <v>2</v>
      </c>
      <c r="C71" s="271" t="s">
        <v>322</v>
      </c>
      <c r="D71" s="403" t="s">
        <v>323</v>
      </c>
      <c r="E71" s="404"/>
      <c r="F71" s="405"/>
      <c r="G71" s="252">
        <v>9</v>
      </c>
      <c r="H71" s="252">
        <v>19</v>
      </c>
      <c r="I71" s="252">
        <v>20</v>
      </c>
      <c r="J71" s="253" t="s">
        <v>324</v>
      </c>
      <c r="K71" s="395" t="s">
        <v>325</v>
      </c>
      <c r="L71" s="395"/>
    </row>
    <row r="72" spans="2:12" x14ac:dyDescent="0.2">
      <c r="B72" s="254">
        <v>3</v>
      </c>
      <c r="C72" s="267" t="s">
        <v>326</v>
      </c>
      <c r="D72" s="403" t="s">
        <v>327</v>
      </c>
      <c r="E72" s="404"/>
      <c r="F72" s="405"/>
      <c r="G72" s="252">
        <v>5</v>
      </c>
      <c r="H72" s="252">
        <v>20</v>
      </c>
      <c r="I72" s="252">
        <v>20</v>
      </c>
      <c r="J72" s="253" t="s">
        <v>319</v>
      </c>
      <c r="K72" s="395" t="s">
        <v>243</v>
      </c>
      <c r="L72" s="395"/>
    </row>
    <row r="73" spans="2:12" x14ac:dyDescent="0.2">
      <c r="B73" s="254">
        <v>4</v>
      </c>
      <c r="C73" s="267" t="s">
        <v>328</v>
      </c>
      <c r="D73" s="403" t="s">
        <v>329</v>
      </c>
      <c r="E73" s="404"/>
      <c r="F73" s="405"/>
      <c r="G73" s="252">
        <v>9</v>
      </c>
      <c r="H73" s="252">
        <v>14</v>
      </c>
      <c r="I73" s="252">
        <v>14</v>
      </c>
      <c r="J73" s="253" t="s">
        <v>324</v>
      </c>
      <c r="K73" s="395" t="s">
        <v>245</v>
      </c>
      <c r="L73" s="395"/>
    </row>
    <row r="74" spans="2:12" x14ac:dyDescent="0.2">
      <c r="B74" s="254">
        <v>5</v>
      </c>
      <c r="C74" s="267" t="s">
        <v>330</v>
      </c>
      <c r="D74" s="403" t="s">
        <v>331</v>
      </c>
      <c r="E74" s="404"/>
      <c r="F74" s="405"/>
      <c r="G74" s="252">
        <v>9</v>
      </c>
      <c r="H74" s="252">
        <v>23</v>
      </c>
      <c r="I74" s="252">
        <v>23</v>
      </c>
      <c r="J74" s="253" t="s">
        <v>263</v>
      </c>
      <c r="K74" s="395" t="s">
        <v>292</v>
      </c>
      <c r="L74" s="395"/>
    </row>
    <row r="75" spans="2:12" x14ac:dyDescent="0.2">
      <c r="B75" s="254">
        <v>6</v>
      </c>
      <c r="C75" s="267" t="s">
        <v>332</v>
      </c>
      <c r="D75" s="403" t="s">
        <v>333</v>
      </c>
      <c r="E75" s="404"/>
      <c r="F75" s="405"/>
      <c r="G75" s="252">
        <v>6</v>
      </c>
      <c r="H75" s="252">
        <v>79</v>
      </c>
      <c r="I75" s="252">
        <v>79</v>
      </c>
      <c r="J75" s="253" t="s">
        <v>256</v>
      </c>
      <c r="K75" s="395" t="s">
        <v>268</v>
      </c>
      <c r="L75" s="395"/>
    </row>
    <row r="76" spans="2:12" ht="15.75" x14ac:dyDescent="0.2">
      <c r="B76" s="152"/>
      <c r="C76" s="201"/>
      <c r="D76" s="201"/>
      <c r="E76" s="155"/>
      <c r="F76" s="155"/>
      <c r="G76" s="201"/>
      <c r="H76" s="280" t="s">
        <v>6</v>
      </c>
      <c r="I76" s="280">
        <f>SUM(I70:I75)</f>
        <v>184</v>
      </c>
      <c r="J76" s="244"/>
      <c r="K76" s="244"/>
      <c r="L76" s="155"/>
    </row>
    <row r="77" spans="2:12" ht="15.75" customHeight="1" x14ac:dyDescent="0.2">
      <c r="B77" s="239">
        <v>7</v>
      </c>
      <c r="C77" s="239" t="s">
        <v>334</v>
      </c>
      <c r="D77" s="247"/>
      <c r="E77" s="152"/>
      <c r="F77" s="248"/>
      <c r="G77" s="248"/>
      <c r="H77" s="248"/>
      <c r="I77" s="244"/>
      <c r="J77" s="155"/>
      <c r="K77" s="155"/>
      <c r="L77" s="155"/>
    </row>
    <row r="78" spans="2:12" ht="15.75" x14ac:dyDescent="0.2">
      <c r="B78" s="259"/>
      <c r="C78" s="259"/>
      <c r="D78" s="260"/>
      <c r="E78" s="281"/>
      <c r="F78" s="260"/>
      <c r="G78" s="260"/>
      <c r="H78" s="248"/>
      <c r="I78" s="244"/>
      <c r="J78" s="155"/>
      <c r="K78" s="155"/>
      <c r="L78" s="155"/>
    </row>
    <row r="79" spans="2:12" ht="15.75" customHeight="1" x14ac:dyDescent="0.2">
      <c r="B79" s="239" t="s">
        <v>20</v>
      </c>
      <c r="C79" s="239" t="s">
        <v>335</v>
      </c>
      <c r="D79" s="399" t="s">
        <v>226</v>
      </c>
      <c r="E79" s="400"/>
      <c r="F79" s="401"/>
      <c r="G79" s="239" t="s">
        <v>22</v>
      </c>
      <c r="H79" s="239" t="s">
        <v>34</v>
      </c>
      <c r="I79" s="239" t="s">
        <v>19</v>
      </c>
      <c r="J79" s="239" t="s">
        <v>227</v>
      </c>
      <c r="K79" s="402" t="s">
        <v>199</v>
      </c>
      <c r="L79" s="402"/>
    </row>
    <row r="80" spans="2:12" x14ac:dyDescent="0.2">
      <c r="B80" s="241">
        <v>1</v>
      </c>
      <c r="C80" s="271" t="s">
        <v>336</v>
      </c>
      <c r="D80" s="396" t="s">
        <v>337</v>
      </c>
      <c r="E80" s="398"/>
      <c r="F80" s="397"/>
      <c r="G80" s="252">
        <v>2</v>
      </c>
      <c r="H80" s="252">
        <v>22</v>
      </c>
      <c r="I80" s="252">
        <v>22</v>
      </c>
      <c r="J80" s="253" t="s">
        <v>263</v>
      </c>
      <c r="K80" s="396" t="s">
        <v>231</v>
      </c>
      <c r="L80" s="397"/>
    </row>
    <row r="81" spans="2:12" x14ac:dyDescent="0.2">
      <c r="B81" s="241">
        <v>2</v>
      </c>
      <c r="C81" s="271" t="s">
        <v>338</v>
      </c>
      <c r="D81" s="396" t="s">
        <v>339</v>
      </c>
      <c r="E81" s="398"/>
      <c r="F81" s="397"/>
      <c r="G81" s="252">
        <v>4</v>
      </c>
      <c r="H81" s="252">
        <v>15</v>
      </c>
      <c r="I81" s="252">
        <v>15</v>
      </c>
      <c r="J81" s="253" t="s">
        <v>319</v>
      </c>
      <c r="K81" s="396" t="s">
        <v>257</v>
      </c>
      <c r="L81" s="397"/>
    </row>
    <row r="82" spans="2:12" x14ac:dyDescent="0.2">
      <c r="B82" s="241">
        <v>3</v>
      </c>
      <c r="C82" s="267" t="s">
        <v>340</v>
      </c>
      <c r="D82" s="396" t="s">
        <v>341</v>
      </c>
      <c r="E82" s="398"/>
      <c r="F82" s="397"/>
      <c r="G82" s="252">
        <v>4</v>
      </c>
      <c r="H82" s="252">
        <v>25</v>
      </c>
      <c r="I82" s="252">
        <v>25</v>
      </c>
      <c r="J82" s="262" t="s">
        <v>342</v>
      </c>
      <c r="K82" s="396" t="s">
        <v>245</v>
      </c>
      <c r="L82" s="397"/>
    </row>
    <row r="83" spans="2:12" x14ac:dyDescent="0.2">
      <c r="B83" s="241">
        <v>4</v>
      </c>
      <c r="C83" s="267" t="s">
        <v>343</v>
      </c>
      <c r="D83" s="396" t="s">
        <v>344</v>
      </c>
      <c r="E83" s="398"/>
      <c r="F83" s="397"/>
      <c r="G83" s="252">
        <v>2</v>
      </c>
      <c r="H83" s="252">
        <v>28</v>
      </c>
      <c r="I83" s="252">
        <v>28</v>
      </c>
      <c r="J83" s="253" t="s">
        <v>263</v>
      </c>
      <c r="K83" s="396" t="s">
        <v>345</v>
      </c>
      <c r="L83" s="397"/>
    </row>
    <row r="84" spans="2:12" x14ac:dyDescent="0.2">
      <c r="B84" s="241">
        <v>5</v>
      </c>
      <c r="C84" s="267" t="s">
        <v>346</v>
      </c>
      <c r="D84" s="396" t="s">
        <v>347</v>
      </c>
      <c r="E84" s="398"/>
      <c r="F84" s="397"/>
      <c r="G84" s="252">
        <v>9</v>
      </c>
      <c r="H84" s="252">
        <v>46</v>
      </c>
      <c r="I84" s="252">
        <v>46</v>
      </c>
      <c r="J84" s="253" t="s">
        <v>256</v>
      </c>
      <c r="K84" s="396" t="s">
        <v>245</v>
      </c>
      <c r="L84" s="397"/>
    </row>
    <row r="85" spans="2:12" x14ac:dyDescent="0.2">
      <c r="B85" s="241">
        <v>6</v>
      </c>
      <c r="C85" s="267" t="s">
        <v>348</v>
      </c>
      <c r="D85" s="396" t="s">
        <v>349</v>
      </c>
      <c r="E85" s="398"/>
      <c r="F85" s="397"/>
      <c r="G85" s="252">
        <v>2</v>
      </c>
      <c r="H85" s="252">
        <v>35</v>
      </c>
      <c r="I85" s="252">
        <v>35</v>
      </c>
      <c r="J85" s="253" t="s">
        <v>256</v>
      </c>
      <c r="K85" s="396" t="s">
        <v>268</v>
      </c>
      <c r="L85" s="397"/>
    </row>
    <row r="86" spans="2:12" ht="15.75" x14ac:dyDescent="0.2">
      <c r="B86" s="264"/>
      <c r="C86" s="245"/>
      <c r="D86" s="245"/>
      <c r="E86" s="155"/>
      <c r="F86" s="155"/>
      <c r="G86" s="245"/>
      <c r="H86" s="160" t="s">
        <v>6</v>
      </c>
      <c r="I86" s="160">
        <f>SUM(I80:I85)</f>
        <v>171</v>
      </c>
      <c r="J86" s="244"/>
      <c r="K86" s="244"/>
      <c r="L86" s="155"/>
    </row>
    <row r="87" spans="2:12" ht="16.5" customHeight="1" x14ac:dyDescent="0.2">
      <c r="B87" s="239">
        <v>8</v>
      </c>
      <c r="C87" s="239" t="s">
        <v>350</v>
      </c>
      <c r="D87" s="247"/>
      <c r="E87" s="248"/>
      <c r="F87" s="248"/>
      <c r="G87" s="248"/>
      <c r="H87" s="248"/>
      <c r="I87" s="244"/>
      <c r="J87" s="155"/>
      <c r="K87" s="155"/>
      <c r="L87" s="155"/>
    </row>
    <row r="88" spans="2:12" ht="15.75" x14ac:dyDescent="0.2">
      <c r="B88" s="259"/>
      <c r="C88" s="259"/>
      <c r="D88" s="260"/>
      <c r="E88" s="260"/>
      <c r="F88" s="260"/>
      <c r="G88" s="260"/>
      <c r="H88" s="260"/>
      <c r="I88" s="273"/>
      <c r="J88" s="274"/>
      <c r="K88" s="274"/>
      <c r="L88" s="274"/>
    </row>
    <row r="89" spans="2:12" ht="18.75" customHeight="1" x14ac:dyDescent="0.2">
      <c r="B89" s="239" t="s">
        <v>20</v>
      </c>
      <c r="C89" s="239" t="s">
        <v>335</v>
      </c>
      <c r="D89" s="399" t="s">
        <v>226</v>
      </c>
      <c r="E89" s="400"/>
      <c r="F89" s="401"/>
      <c r="G89" s="239" t="s">
        <v>22</v>
      </c>
      <c r="H89" s="239" t="s">
        <v>34</v>
      </c>
      <c r="I89" s="239" t="s">
        <v>19</v>
      </c>
      <c r="J89" s="239" t="s">
        <v>227</v>
      </c>
      <c r="K89" s="402" t="s">
        <v>199</v>
      </c>
      <c r="L89" s="402"/>
    </row>
    <row r="90" spans="2:12" x14ac:dyDescent="0.2">
      <c r="B90" s="241">
        <v>1</v>
      </c>
      <c r="C90" s="271" t="s">
        <v>351</v>
      </c>
      <c r="D90" s="395" t="s">
        <v>352</v>
      </c>
      <c r="E90" s="395"/>
      <c r="F90" s="395"/>
      <c r="G90" s="252">
        <v>2</v>
      </c>
      <c r="H90" s="252">
        <v>14</v>
      </c>
      <c r="I90" s="252">
        <v>14</v>
      </c>
      <c r="J90" s="262" t="s">
        <v>256</v>
      </c>
      <c r="K90" s="395" t="s">
        <v>231</v>
      </c>
      <c r="L90" s="395"/>
    </row>
    <row r="91" spans="2:12" x14ac:dyDescent="0.2">
      <c r="B91" s="241">
        <v>2</v>
      </c>
      <c r="C91" s="271" t="s">
        <v>353</v>
      </c>
      <c r="D91" s="395" t="s">
        <v>354</v>
      </c>
      <c r="E91" s="395"/>
      <c r="F91" s="395"/>
      <c r="G91" s="252">
        <v>3</v>
      </c>
      <c r="H91" s="252">
        <v>20</v>
      </c>
      <c r="I91" s="252">
        <v>20</v>
      </c>
      <c r="J91" s="262" t="s">
        <v>256</v>
      </c>
      <c r="K91" s="396" t="s">
        <v>292</v>
      </c>
      <c r="L91" s="397"/>
    </row>
    <row r="92" spans="2:12" x14ac:dyDescent="0.2">
      <c r="B92" s="241">
        <v>3</v>
      </c>
      <c r="C92" s="267" t="s">
        <v>355</v>
      </c>
      <c r="D92" s="395" t="s">
        <v>356</v>
      </c>
      <c r="E92" s="395"/>
      <c r="F92" s="395"/>
      <c r="G92" s="252">
        <v>6</v>
      </c>
      <c r="H92" s="252">
        <v>22</v>
      </c>
      <c r="I92" s="252">
        <v>22</v>
      </c>
      <c r="J92" s="253" t="s">
        <v>357</v>
      </c>
      <c r="K92" s="396" t="s">
        <v>292</v>
      </c>
      <c r="L92" s="397"/>
    </row>
    <row r="93" spans="2:12" x14ac:dyDescent="0.2">
      <c r="B93" s="241">
        <v>4</v>
      </c>
      <c r="C93" s="267" t="s">
        <v>358</v>
      </c>
      <c r="D93" s="395" t="s">
        <v>359</v>
      </c>
      <c r="E93" s="395"/>
      <c r="F93" s="395"/>
      <c r="G93" s="252">
        <v>7</v>
      </c>
      <c r="H93" s="252">
        <v>24</v>
      </c>
      <c r="I93" s="252">
        <v>24</v>
      </c>
      <c r="J93" s="253" t="s">
        <v>263</v>
      </c>
      <c r="K93" s="395" t="s">
        <v>245</v>
      </c>
      <c r="L93" s="395"/>
    </row>
    <row r="94" spans="2:12" x14ac:dyDescent="0.2">
      <c r="B94" s="241">
        <v>5</v>
      </c>
      <c r="C94" s="267" t="s">
        <v>360</v>
      </c>
      <c r="D94" s="395" t="s">
        <v>255</v>
      </c>
      <c r="E94" s="395"/>
      <c r="F94" s="395"/>
      <c r="G94" s="252">
        <v>2</v>
      </c>
      <c r="H94" s="252">
        <v>25</v>
      </c>
      <c r="I94" s="252">
        <v>25</v>
      </c>
      <c r="J94" s="253" t="s">
        <v>256</v>
      </c>
      <c r="K94" s="395" t="s">
        <v>245</v>
      </c>
      <c r="L94" s="395"/>
    </row>
    <row r="95" spans="2:12" x14ac:dyDescent="0.2">
      <c r="B95" s="241">
        <v>6</v>
      </c>
      <c r="C95" s="252" t="s">
        <v>361</v>
      </c>
      <c r="D95" s="395" t="s">
        <v>362</v>
      </c>
      <c r="E95" s="395"/>
      <c r="F95" s="395"/>
      <c r="G95" s="252">
        <v>1</v>
      </c>
      <c r="H95" s="252">
        <v>80</v>
      </c>
      <c r="I95" s="252">
        <v>80</v>
      </c>
      <c r="J95" s="262" t="s">
        <v>363</v>
      </c>
      <c r="K95" s="395" t="s">
        <v>292</v>
      </c>
      <c r="L95" s="395"/>
    </row>
    <row r="96" spans="2:12" ht="15.75" x14ac:dyDescent="0.2">
      <c r="B96" s="264"/>
      <c r="C96" s="282"/>
      <c r="D96" s="245"/>
      <c r="E96" s="155"/>
      <c r="F96" s="155"/>
      <c r="G96" s="282"/>
      <c r="H96" s="283" t="s">
        <v>6</v>
      </c>
      <c r="I96" s="283">
        <f>SUM(I90:I95)</f>
        <v>185</v>
      </c>
      <c r="J96" s="244"/>
      <c r="K96" s="244"/>
      <c r="L96" s="155"/>
    </row>
  </sheetData>
  <mergeCells count="115">
    <mergeCell ref="C13:H13"/>
    <mergeCell ref="D17:F17"/>
    <mergeCell ref="K17:L17"/>
    <mergeCell ref="D18:F18"/>
    <mergeCell ref="K18:L18"/>
    <mergeCell ref="D19:F19"/>
    <mergeCell ref="K19:L19"/>
    <mergeCell ref="D23:F23"/>
    <mergeCell ref="K23:L23"/>
    <mergeCell ref="D27:F27"/>
    <mergeCell ref="K27:L27"/>
    <mergeCell ref="D28:F28"/>
    <mergeCell ref="K28:L28"/>
    <mergeCell ref="D20:F20"/>
    <mergeCell ref="K20:L20"/>
    <mergeCell ref="D21:F21"/>
    <mergeCell ref="K21:L21"/>
    <mergeCell ref="D22:F22"/>
    <mergeCell ref="K22:L22"/>
    <mergeCell ref="D32:F32"/>
    <mergeCell ref="K32:L32"/>
    <mergeCell ref="D33:F33"/>
    <mergeCell ref="K33:L33"/>
    <mergeCell ref="D37:F37"/>
    <mergeCell ref="K37:L37"/>
    <mergeCell ref="D29:F29"/>
    <mergeCell ref="K29:L29"/>
    <mergeCell ref="D30:F30"/>
    <mergeCell ref="K30:L30"/>
    <mergeCell ref="D31:F31"/>
    <mergeCell ref="K31:L31"/>
    <mergeCell ref="D41:F41"/>
    <mergeCell ref="K41:L41"/>
    <mergeCell ref="D42:F42"/>
    <mergeCell ref="K42:L42"/>
    <mergeCell ref="D43:F43"/>
    <mergeCell ref="K43:L43"/>
    <mergeCell ref="D38:F38"/>
    <mergeCell ref="K38:L38"/>
    <mergeCell ref="D39:F39"/>
    <mergeCell ref="K39:L39"/>
    <mergeCell ref="D40:F40"/>
    <mergeCell ref="K40:L40"/>
    <mergeCell ref="D50:F50"/>
    <mergeCell ref="K50:L50"/>
    <mergeCell ref="D51:F51"/>
    <mergeCell ref="K51:L51"/>
    <mergeCell ref="D52:F52"/>
    <mergeCell ref="K52:L52"/>
    <mergeCell ref="D47:F47"/>
    <mergeCell ref="K47:L47"/>
    <mergeCell ref="D48:F48"/>
    <mergeCell ref="K48:L48"/>
    <mergeCell ref="D49:F49"/>
    <mergeCell ref="K49:L49"/>
    <mergeCell ref="D60:F60"/>
    <mergeCell ref="K60:L60"/>
    <mergeCell ref="D61:F61"/>
    <mergeCell ref="K61:L61"/>
    <mergeCell ref="D62:F62"/>
    <mergeCell ref="K62:L62"/>
    <mergeCell ref="D53:F53"/>
    <mergeCell ref="K53:L53"/>
    <mergeCell ref="D58:F58"/>
    <mergeCell ref="K58:L58"/>
    <mergeCell ref="D59:F59"/>
    <mergeCell ref="K59:L59"/>
    <mergeCell ref="D69:F69"/>
    <mergeCell ref="K69:L69"/>
    <mergeCell ref="D70:F70"/>
    <mergeCell ref="K70:L70"/>
    <mergeCell ref="D71:F71"/>
    <mergeCell ref="K71:L71"/>
    <mergeCell ref="D63:F63"/>
    <mergeCell ref="K63:L63"/>
    <mergeCell ref="D64:F64"/>
    <mergeCell ref="K64:L64"/>
    <mergeCell ref="D65:F65"/>
    <mergeCell ref="K65:L65"/>
    <mergeCell ref="D75:F75"/>
    <mergeCell ref="K75:L75"/>
    <mergeCell ref="D79:F79"/>
    <mergeCell ref="K79:L79"/>
    <mergeCell ref="D80:F80"/>
    <mergeCell ref="K80:L80"/>
    <mergeCell ref="D72:F72"/>
    <mergeCell ref="K72:L72"/>
    <mergeCell ref="D73:F73"/>
    <mergeCell ref="K73:L73"/>
    <mergeCell ref="D74:F74"/>
    <mergeCell ref="K74:L74"/>
    <mergeCell ref="D84:F84"/>
    <mergeCell ref="K84:L84"/>
    <mergeCell ref="D85:F85"/>
    <mergeCell ref="K85:L85"/>
    <mergeCell ref="D89:F89"/>
    <mergeCell ref="K89:L89"/>
    <mergeCell ref="D81:F81"/>
    <mergeCell ref="K81:L81"/>
    <mergeCell ref="D82:F82"/>
    <mergeCell ref="K82:L82"/>
    <mergeCell ref="D83:F83"/>
    <mergeCell ref="K83:L83"/>
    <mergeCell ref="D93:F93"/>
    <mergeCell ref="K93:L93"/>
    <mergeCell ref="D94:F94"/>
    <mergeCell ref="K94:L94"/>
    <mergeCell ref="D95:F95"/>
    <mergeCell ref="K95:L95"/>
    <mergeCell ref="D90:F90"/>
    <mergeCell ref="K90:L90"/>
    <mergeCell ref="D91:F91"/>
    <mergeCell ref="K91:L91"/>
    <mergeCell ref="D92:F92"/>
    <mergeCell ref="K92:L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M21"/>
  <sheetViews>
    <sheetView showGridLines="0" zoomScaleNormal="100" workbookViewId="0">
      <selection activeCell="I12" sqref="I12"/>
    </sheetView>
  </sheetViews>
  <sheetFormatPr baseColWidth="10" defaultRowHeight="14.25" x14ac:dyDescent="0.25"/>
  <cols>
    <col min="1" max="1" width="17" style="17" customWidth="1"/>
    <col min="2" max="2" width="5.140625" style="17" customWidth="1"/>
    <col min="3" max="3" width="33.28515625" style="17" customWidth="1"/>
    <col min="4" max="4" width="24.28515625" style="17" customWidth="1"/>
    <col min="5" max="5" width="11.42578125" style="17"/>
    <col min="6" max="6" width="10.42578125" style="17" customWidth="1"/>
    <col min="7" max="7" width="9.85546875" style="17" customWidth="1"/>
    <col min="8" max="13" width="8.5703125" style="17" customWidth="1"/>
    <col min="14" max="16384" width="11.42578125" style="17"/>
  </cols>
  <sheetData>
    <row r="1" spans="2:13" ht="34.5" customHeight="1" x14ac:dyDescent="0.25"/>
    <row r="2" spans="2:13" ht="16.5" customHeight="1" x14ac:dyDescent="0.25">
      <c r="C2" s="341" t="s">
        <v>654</v>
      </c>
      <c r="D2" s="425"/>
      <c r="E2" s="425"/>
    </row>
    <row r="3" spans="2:13" ht="16.5" customHeight="1" x14ac:dyDescent="0.25">
      <c r="H3" s="341" t="s">
        <v>143</v>
      </c>
      <c r="I3" s="341"/>
      <c r="J3" s="341"/>
      <c r="K3" s="341"/>
      <c r="L3" s="341"/>
      <c r="M3" s="341"/>
    </row>
    <row r="4" spans="2:13" ht="19.5" customHeight="1" x14ac:dyDescent="0.25">
      <c r="B4" s="136" t="s">
        <v>20</v>
      </c>
      <c r="C4" s="136" t="s">
        <v>200</v>
      </c>
      <c r="D4" s="136" t="s">
        <v>201</v>
      </c>
      <c r="E4" s="136" t="s">
        <v>42</v>
      </c>
      <c r="F4" s="136" t="s">
        <v>101</v>
      </c>
      <c r="G4" s="136" t="s">
        <v>22</v>
      </c>
      <c r="H4" s="136" t="s">
        <v>3</v>
      </c>
      <c r="I4" s="202" t="s">
        <v>2</v>
      </c>
      <c r="J4" s="136" t="s">
        <v>4</v>
      </c>
      <c r="K4" s="136" t="s">
        <v>16</v>
      </c>
      <c r="L4" s="136" t="s">
        <v>36</v>
      </c>
      <c r="M4" s="136" t="s">
        <v>19</v>
      </c>
    </row>
    <row r="5" spans="2:13" ht="19.5" customHeight="1" x14ac:dyDescent="0.25">
      <c r="B5" s="136">
        <v>1</v>
      </c>
      <c r="C5" s="102" t="s">
        <v>202</v>
      </c>
      <c r="D5" s="135" t="s">
        <v>203</v>
      </c>
      <c r="E5" s="424" t="s">
        <v>35</v>
      </c>
      <c r="F5" s="233" t="s">
        <v>204</v>
      </c>
      <c r="G5" s="233">
        <v>9</v>
      </c>
      <c r="H5" s="234">
        <v>0</v>
      </c>
      <c r="I5" s="234">
        <v>2</v>
      </c>
      <c r="J5" s="234">
        <v>20</v>
      </c>
      <c r="K5" s="234">
        <v>0</v>
      </c>
      <c r="L5" s="233">
        <v>0</v>
      </c>
      <c r="M5" s="233">
        <v>22</v>
      </c>
    </row>
    <row r="6" spans="2:13" ht="19.5" customHeight="1" x14ac:dyDescent="0.25">
      <c r="B6" s="136">
        <v>2</v>
      </c>
      <c r="C6" s="102" t="s">
        <v>202</v>
      </c>
      <c r="D6" s="135" t="s">
        <v>205</v>
      </c>
      <c r="E6" s="424"/>
      <c r="F6" s="233" t="s">
        <v>206</v>
      </c>
      <c r="G6" s="233">
        <v>1</v>
      </c>
      <c r="H6" s="234">
        <v>1</v>
      </c>
      <c r="I6" s="235">
        <v>9</v>
      </c>
      <c r="J6" s="234">
        <v>3</v>
      </c>
      <c r="K6" s="233">
        <v>0</v>
      </c>
      <c r="L6" s="233">
        <v>0</v>
      </c>
      <c r="M6" s="233">
        <v>13</v>
      </c>
    </row>
    <row r="7" spans="2:13" ht="19.5" customHeight="1" x14ac:dyDescent="0.25">
      <c r="B7" s="136">
        <v>3</v>
      </c>
      <c r="C7" s="102" t="s">
        <v>202</v>
      </c>
      <c r="D7" s="135" t="s">
        <v>196</v>
      </c>
      <c r="E7" s="424"/>
      <c r="F7" s="102" t="s">
        <v>207</v>
      </c>
      <c r="G7" s="102">
        <v>1</v>
      </c>
      <c r="H7" s="102">
        <v>0</v>
      </c>
      <c r="I7" s="102">
        <v>0</v>
      </c>
      <c r="J7" s="234">
        <v>43</v>
      </c>
      <c r="K7" s="102">
        <v>0</v>
      </c>
      <c r="L7" s="102">
        <v>0</v>
      </c>
      <c r="M7" s="233">
        <v>43</v>
      </c>
    </row>
    <row r="8" spans="2:13" ht="19.5" customHeight="1" x14ac:dyDescent="0.25">
      <c r="B8" s="136">
        <v>4</v>
      </c>
      <c r="C8" s="233" t="s">
        <v>202</v>
      </c>
      <c r="D8" s="135" t="s">
        <v>208</v>
      </c>
      <c r="E8" s="424"/>
      <c r="F8" s="102" t="s">
        <v>209</v>
      </c>
      <c r="G8" s="233">
        <v>3</v>
      </c>
      <c r="H8" s="233">
        <v>0</v>
      </c>
      <c r="I8" s="235">
        <v>0</v>
      </c>
      <c r="J8" s="233">
        <v>22</v>
      </c>
      <c r="K8" s="233">
        <v>0</v>
      </c>
      <c r="L8" s="233">
        <v>0</v>
      </c>
      <c r="M8" s="233">
        <v>22</v>
      </c>
    </row>
    <row r="9" spans="2:13" ht="19.5" customHeight="1" x14ac:dyDescent="0.25">
      <c r="B9" s="136">
        <v>5</v>
      </c>
      <c r="C9" s="233" t="s">
        <v>202</v>
      </c>
      <c r="D9" s="135" t="s">
        <v>210</v>
      </c>
      <c r="E9" s="424"/>
      <c r="F9" s="102" t="s">
        <v>211</v>
      </c>
      <c r="G9" s="233">
        <v>2</v>
      </c>
      <c r="H9" s="233">
        <v>0</v>
      </c>
      <c r="I9" s="235">
        <v>0</v>
      </c>
      <c r="J9" s="233">
        <v>12</v>
      </c>
      <c r="K9" s="233">
        <v>0</v>
      </c>
      <c r="L9" s="233">
        <v>0</v>
      </c>
      <c r="M9" s="233">
        <v>12</v>
      </c>
    </row>
    <row r="10" spans="2:13" ht="19.5" customHeight="1" x14ac:dyDescent="0.25">
      <c r="B10" s="136">
        <v>6</v>
      </c>
      <c r="C10" s="233" t="s">
        <v>202</v>
      </c>
      <c r="D10" s="135" t="s">
        <v>212</v>
      </c>
      <c r="E10" s="424"/>
      <c r="F10" s="102" t="s">
        <v>211</v>
      </c>
      <c r="G10" s="233">
        <v>10</v>
      </c>
      <c r="H10" s="233">
        <v>0</v>
      </c>
      <c r="I10" s="235">
        <v>0</v>
      </c>
      <c r="J10" s="233">
        <v>25</v>
      </c>
      <c r="K10" s="234">
        <v>0</v>
      </c>
      <c r="L10" s="233">
        <v>0</v>
      </c>
      <c r="M10" s="233">
        <v>25</v>
      </c>
    </row>
    <row r="11" spans="2:13" ht="19.5" customHeight="1" x14ac:dyDescent="0.25">
      <c r="B11" s="136">
        <v>7</v>
      </c>
      <c r="C11" s="233" t="s">
        <v>202</v>
      </c>
      <c r="D11" s="135" t="s">
        <v>213</v>
      </c>
      <c r="E11" s="424"/>
      <c r="F11" s="102" t="s">
        <v>207</v>
      </c>
      <c r="G11" s="233">
        <v>3</v>
      </c>
      <c r="H11" s="233">
        <v>0</v>
      </c>
      <c r="I11" s="235">
        <v>0</v>
      </c>
      <c r="J11" s="233">
        <v>18</v>
      </c>
      <c r="K11" s="234">
        <v>0</v>
      </c>
      <c r="L11" s="233">
        <v>0</v>
      </c>
      <c r="M11" s="233">
        <v>18</v>
      </c>
    </row>
    <row r="12" spans="2:13" ht="19.5" customHeight="1" x14ac:dyDescent="0.25">
      <c r="B12" s="136">
        <v>8</v>
      </c>
      <c r="C12" s="233" t="s">
        <v>202</v>
      </c>
      <c r="D12" s="135" t="s">
        <v>214</v>
      </c>
      <c r="E12" s="424"/>
      <c r="F12" s="102" t="s">
        <v>215</v>
      </c>
      <c r="G12" s="233">
        <v>5</v>
      </c>
      <c r="H12" s="233">
        <v>0</v>
      </c>
      <c r="I12" s="235">
        <v>0</v>
      </c>
      <c r="J12" s="233">
        <v>9</v>
      </c>
      <c r="K12" s="233">
        <v>0</v>
      </c>
      <c r="L12" s="233">
        <v>0</v>
      </c>
      <c r="M12" s="233">
        <v>9</v>
      </c>
    </row>
    <row r="13" spans="2:13" ht="19.5" customHeight="1" x14ac:dyDescent="0.25">
      <c r="B13" s="136">
        <v>9</v>
      </c>
      <c r="C13" s="233" t="s">
        <v>216</v>
      </c>
      <c r="D13" s="135" t="s">
        <v>203</v>
      </c>
      <c r="E13" s="424"/>
      <c r="F13" s="102" t="s">
        <v>204</v>
      </c>
      <c r="G13" s="233">
        <v>9</v>
      </c>
      <c r="H13" s="234">
        <v>0</v>
      </c>
      <c r="I13" s="234">
        <v>20</v>
      </c>
      <c r="J13" s="234">
        <v>0</v>
      </c>
      <c r="K13" s="234">
        <v>0</v>
      </c>
      <c r="L13" s="234">
        <v>0</v>
      </c>
      <c r="M13" s="234">
        <v>20</v>
      </c>
    </row>
    <row r="14" spans="2:13" ht="19.5" customHeight="1" x14ac:dyDescent="0.25">
      <c r="B14" s="136">
        <v>10</v>
      </c>
      <c r="C14" s="233" t="s">
        <v>216</v>
      </c>
      <c r="D14" s="135" t="s">
        <v>217</v>
      </c>
      <c r="E14" s="424"/>
      <c r="F14" s="102" t="s">
        <v>218</v>
      </c>
      <c r="G14" s="233">
        <v>2</v>
      </c>
      <c r="H14" s="236">
        <v>0</v>
      </c>
      <c r="I14" s="236">
        <v>0</v>
      </c>
      <c r="J14" s="236">
        <v>16</v>
      </c>
      <c r="K14" s="236">
        <v>0</v>
      </c>
      <c r="L14" s="236">
        <v>0</v>
      </c>
      <c r="M14" s="234">
        <v>16</v>
      </c>
    </row>
    <row r="15" spans="2:13" ht="19.5" customHeight="1" x14ac:dyDescent="0.25">
      <c r="B15" s="136">
        <v>11</v>
      </c>
      <c r="C15" s="233" t="s">
        <v>216</v>
      </c>
      <c r="D15" s="135" t="s">
        <v>196</v>
      </c>
      <c r="E15" s="424"/>
      <c r="F15" s="102" t="s">
        <v>207</v>
      </c>
      <c r="G15" s="233">
        <v>1</v>
      </c>
      <c r="H15" s="236">
        <v>0</v>
      </c>
      <c r="I15" s="236">
        <v>42</v>
      </c>
      <c r="J15" s="236">
        <v>0</v>
      </c>
      <c r="K15" s="236">
        <v>0</v>
      </c>
      <c r="L15" s="236">
        <v>0</v>
      </c>
      <c r="M15" s="234">
        <v>42</v>
      </c>
    </row>
    <row r="16" spans="2:13" ht="19.5" customHeight="1" x14ac:dyDescent="0.25">
      <c r="B16" s="136">
        <v>12</v>
      </c>
      <c r="C16" s="233" t="s">
        <v>216</v>
      </c>
      <c r="D16" s="135" t="s">
        <v>219</v>
      </c>
      <c r="E16" s="424"/>
      <c r="F16" s="102" t="s">
        <v>220</v>
      </c>
      <c r="G16" s="233">
        <v>2</v>
      </c>
      <c r="H16" s="236">
        <v>0</v>
      </c>
      <c r="I16" s="236">
        <v>20</v>
      </c>
      <c r="J16" s="236">
        <v>0</v>
      </c>
      <c r="K16" s="236">
        <v>0</v>
      </c>
      <c r="L16" s="236">
        <v>0</v>
      </c>
      <c r="M16" s="234">
        <v>20</v>
      </c>
    </row>
    <row r="17" spans="2:13" ht="19.5" customHeight="1" x14ac:dyDescent="0.25">
      <c r="B17" s="136">
        <v>13</v>
      </c>
      <c r="C17" s="233" t="s">
        <v>216</v>
      </c>
      <c r="D17" s="135" t="s">
        <v>210</v>
      </c>
      <c r="E17" s="424"/>
      <c r="F17" s="102">
        <v>43011</v>
      </c>
      <c r="G17" s="233">
        <v>2</v>
      </c>
      <c r="H17" s="236">
        <v>0</v>
      </c>
      <c r="I17" s="236">
        <v>12</v>
      </c>
      <c r="J17" s="236">
        <v>0</v>
      </c>
      <c r="K17" s="236">
        <v>0</v>
      </c>
      <c r="L17" s="236">
        <v>0</v>
      </c>
      <c r="M17" s="234">
        <v>12</v>
      </c>
    </row>
    <row r="18" spans="2:13" ht="19.5" customHeight="1" x14ac:dyDescent="0.25">
      <c r="B18" s="136">
        <v>14</v>
      </c>
      <c r="C18" s="233" t="s">
        <v>216</v>
      </c>
      <c r="D18" s="135" t="s">
        <v>221</v>
      </c>
      <c r="E18" s="424"/>
      <c r="F18" s="102" t="s">
        <v>211</v>
      </c>
      <c r="G18" s="233">
        <v>3</v>
      </c>
      <c r="H18" s="236">
        <v>0</v>
      </c>
      <c r="I18" s="236">
        <v>37</v>
      </c>
      <c r="J18" s="236">
        <v>0</v>
      </c>
      <c r="K18" s="236">
        <v>0</v>
      </c>
      <c r="L18" s="236">
        <v>0</v>
      </c>
      <c r="M18" s="234">
        <v>37</v>
      </c>
    </row>
    <row r="19" spans="2:13" ht="19.5" customHeight="1" x14ac:dyDescent="0.25">
      <c r="B19" s="136">
        <v>15</v>
      </c>
      <c r="C19" s="233" t="s">
        <v>216</v>
      </c>
      <c r="D19" s="135" t="s">
        <v>222</v>
      </c>
      <c r="E19" s="424"/>
      <c r="F19" s="102" t="s">
        <v>207</v>
      </c>
      <c r="G19" s="233">
        <v>3</v>
      </c>
      <c r="H19" s="236">
        <v>7</v>
      </c>
      <c r="I19" s="236">
        <v>9</v>
      </c>
      <c r="J19" s="236">
        <v>0</v>
      </c>
      <c r="K19" s="236">
        <v>0</v>
      </c>
      <c r="L19" s="236">
        <v>0</v>
      </c>
      <c r="M19" s="234">
        <v>16</v>
      </c>
    </row>
    <row r="20" spans="2:13" ht="19.5" customHeight="1" x14ac:dyDescent="0.25">
      <c r="B20" s="136">
        <v>16</v>
      </c>
      <c r="C20" s="233" t="s">
        <v>216</v>
      </c>
      <c r="D20" s="135" t="s">
        <v>214</v>
      </c>
      <c r="E20" s="424"/>
      <c r="F20" s="102" t="s">
        <v>215</v>
      </c>
      <c r="G20" s="233">
        <v>5</v>
      </c>
      <c r="H20" s="236">
        <v>0</v>
      </c>
      <c r="I20" s="236">
        <v>7</v>
      </c>
      <c r="J20" s="236">
        <v>0</v>
      </c>
      <c r="K20" s="236">
        <v>0</v>
      </c>
      <c r="L20" s="236">
        <v>0</v>
      </c>
      <c r="M20" s="234">
        <v>7</v>
      </c>
    </row>
    <row r="21" spans="2:13" ht="15.75" customHeight="1" x14ac:dyDescent="0.25">
      <c r="B21" s="226"/>
      <c r="C21" s="94"/>
      <c r="E21" s="215"/>
      <c r="F21" s="88"/>
      <c r="G21" s="94"/>
      <c r="H21" s="237">
        <f>SUM(H5:H20)</f>
        <v>8</v>
      </c>
      <c r="I21" s="238">
        <f>SUM(I5:I20)</f>
        <v>158</v>
      </c>
      <c r="J21" s="237">
        <f>SUM(J5:J20)</f>
        <v>168</v>
      </c>
      <c r="K21" s="237">
        <f>SUM(K5:K13)</f>
        <v>0</v>
      </c>
      <c r="L21" s="237">
        <f>SUM(L5:L20)</f>
        <v>0</v>
      </c>
      <c r="M21" s="20">
        <f>SUM(M5:M20)</f>
        <v>334</v>
      </c>
    </row>
  </sheetData>
  <mergeCells count="3">
    <mergeCell ref="H3:M3"/>
    <mergeCell ref="E5:E20"/>
    <mergeCell ref="C2:E2"/>
  </mergeCells>
  <pageMargins left="0.7" right="0.7" top="0.75" bottom="0.75" header="0.3" footer="0.3"/>
  <pageSetup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H17" sqref="H17"/>
    </sheetView>
  </sheetViews>
  <sheetFormatPr baseColWidth="10" defaultRowHeight="12.75" x14ac:dyDescent="0.25"/>
  <cols>
    <col min="1" max="16384" width="11.42578125" style="2"/>
  </cols>
  <sheetData/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D26" sqref="D26"/>
    </sheetView>
  </sheetViews>
  <sheetFormatPr baseColWidth="10" defaultRowHeight="12.75" x14ac:dyDescent="0.2"/>
  <cols>
    <col min="1" max="16384" width="11.42578125" style="3"/>
  </cols>
  <sheetData/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E24" sqref="E24"/>
    </sheetView>
  </sheetViews>
  <sheetFormatPr baseColWidth="10" defaultRowHeight="12.75" x14ac:dyDescent="0.25"/>
  <cols>
    <col min="1" max="16384" width="11.42578125" style="8"/>
  </cols>
  <sheetData/>
  <pageMargins left="0.7" right="0.7" top="0.75" bottom="0.75" header="0.3" footer="0.3"/>
  <pageSetup scale="9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H29" sqref="H29"/>
    </sheetView>
  </sheetViews>
  <sheetFormatPr baseColWidth="10" defaultRowHeight="12" x14ac:dyDescent="0.25"/>
  <cols>
    <col min="1" max="16384" width="11.42578125" style="2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7"/>
  <sheetViews>
    <sheetView showGridLines="0" showRowColHeaders="0" zoomScale="120" zoomScaleNormal="120" workbookViewId="0">
      <selection activeCell="J1" sqref="J1"/>
    </sheetView>
  </sheetViews>
  <sheetFormatPr baseColWidth="10" defaultColWidth="9.140625" defaultRowHeight="14.25" outlineLevelRow="1" x14ac:dyDescent="0.2"/>
  <cols>
    <col min="1" max="1" width="20.7109375" style="19" customWidth="1"/>
    <col min="2" max="2" width="9.140625" style="19"/>
    <col min="3" max="3" width="38.85546875" style="19" customWidth="1"/>
    <col min="4" max="4" width="10.5703125" style="19" customWidth="1"/>
    <col min="5" max="6" width="9.140625" style="19" customWidth="1"/>
    <col min="7" max="7" width="8.85546875" style="19" customWidth="1"/>
    <col min="8" max="8" width="8.7109375" style="19" customWidth="1"/>
    <col min="9" max="9" width="9.7109375" style="19" customWidth="1"/>
    <col min="10" max="16384" width="9.140625" style="19"/>
  </cols>
  <sheetData>
    <row r="1" spans="3:9" ht="50.25" customHeight="1" x14ac:dyDescent="0.2"/>
    <row r="2" spans="3:9" ht="15" x14ac:dyDescent="0.25">
      <c r="D2" s="292" t="s">
        <v>660</v>
      </c>
      <c r="E2" s="293"/>
      <c r="F2" s="293"/>
      <c r="G2" s="293"/>
      <c r="H2" s="293"/>
      <c r="I2" s="294"/>
    </row>
    <row r="3" spans="3:9" ht="15" x14ac:dyDescent="0.25">
      <c r="C3" s="7" t="s">
        <v>62</v>
      </c>
      <c r="D3" s="7" t="s">
        <v>63</v>
      </c>
      <c r="E3" s="7" t="s">
        <v>64</v>
      </c>
      <c r="F3" s="7" t="s">
        <v>55</v>
      </c>
      <c r="G3" s="7" t="s">
        <v>65</v>
      </c>
      <c r="H3" s="7" t="s">
        <v>36</v>
      </c>
      <c r="I3" s="7" t="s">
        <v>6</v>
      </c>
    </row>
    <row r="4" spans="3:9" ht="15" x14ac:dyDescent="0.25">
      <c r="C4" s="66" t="s">
        <v>66</v>
      </c>
      <c r="D4" s="66"/>
      <c r="E4" s="66"/>
      <c r="F4" s="66"/>
      <c r="G4" s="66"/>
      <c r="H4" s="66"/>
      <c r="I4" s="284">
        <v>9</v>
      </c>
    </row>
    <row r="5" spans="3:9" ht="15" x14ac:dyDescent="0.25">
      <c r="C5" s="66" t="s">
        <v>67</v>
      </c>
      <c r="D5" s="284">
        <v>38</v>
      </c>
      <c r="E5" s="284">
        <v>1013</v>
      </c>
      <c r="F5" s="284">
        <v>1154</v>
      </c>
      <c r="G5" s="284">
        <v>106</v>
      </c>
      <c r="H5" s="284">
        <v>37</v>
      </c>
      <c r="I5" s="284">
        <v>2348</v>
      </c>
    </row>
    <row r="6" spans="3:9" hidden="1" outlineLevel="1" x14ac:dyDescent="0.2">
      <c r="C6" s="285" t="s">
        <v>37</v>
      </c>
      <c r="D6" s="286">
        <v>38</v>
      </c>
      <c r="E6" s="286">
        <v>1013</v>
      </c>
      <c r="F6" s="286">
        <v>1154</v>
      </c>
      <c r="G6" s="286">
        <v>106</v>
      </c>
      <c r="H6" s="286">
        <v>37</v>
      </c>
      <c r="I6" s="286">
        <v>2348</v>
      </c>
    </row>
    <row r="7" spans="3:9" hidden="1" outlineLevel="1" x14ac:dyDescent="0.2">
      <c r="C7" s="285" t="s">
        <v>77</v>
      </c>
      <c r="D7" s="285"/>
      <c r="E7" s="285"/>
      <c r="F7" s="285"/>
      <c r="G7" s="285"/>
      <c r="H7" s="285"/>
      <c r="I7" s="285"/>
    </row>
    <row r="8" spans="3:9" ht="15" collapsed="1" x14ac:dyDescent="0.25">
      <c r="C8" s="66" t="s">
        <v>68</v>
      </c>
      <c r="D8" s="284">
        <f>SUM(D9:D16)</f>
        <v>392</v>
      </c>
      <c r="E8" s="284">
        <f t="shared" ref="E8:I8" si="0">SUM(E9:E16)</f>
        <v>998</v>
      </c>
      <c r="F8" s="284">
        <f t="shared" si="0"/>
        <v>611</v>
      </c>
      <c r="G8" s="284">
        <f t="shared" si="0"/>
        <v>0</v>
      </c>
      <c r="H8" s="284">
        <f t="shared" si="0"/>
        <v>1629</v>
      </c>
      <c r="I8" s="284">
        <f t="shared" si="0"/>
        <v>3630</v>
      </c>
    </row>
    <row r="9" spans="3:9" ht="12.75" hidden="1" customHeight="1" outlineLevel="1" x14ac:dyDescent="0.2">
      <c r="C9" s="285" t="s">
        <v>78</v>
      </c>
      <c r="D9" s="66"/>
      <c r="E9" s="66"/>
      <c r="F9" s="66"/>
      <c r="G9" s="66"/>
      <c r="H9" s="66">
        <v>1629</v>
      </c>
      <c r="I9" s="66">
        <v>1629</v>
      </c>
    </row>
    <row r="10" spans="3:9" ht="12.75" hidden="1" customHeight="1" outlineLevel="1" x14ac:dyDescent="0.2">
      <c r="C10" s="285" t="s">
        <v>79</v>
      </c>
      <c r="D10" s="66">
        <v>8</v>
      </c>
      <c r="E10" s="66">
        <v>158</v>
      </c>
      <c r="F10" s="66">
        <v>168</v>
      </c>
      <c r="G10" s="66">
        <v>0</v>
      </c>
      <c r="H10" s="66">
        <v>0</v>
      </c>
      <c r="I10" s="66">
        <v>334</v>
      </c>
    </row>
    <row r="11" spans="3:9" ht="12.75" hidden="1" customHeight="1" outlineLevel="1" x14ac:dyDescent="0.2">
      <c r="C11" s="285" t="s">
        <v>96</v>
      </c>
      <c r="D11" s="66"/>
      <c r="E11" s="66"/>
      <c r="F11" s="66"/>
      <c r="G11" s="66"/>
      <c r="H11" s="66"/>
      <c r="I11" s="66"/>
    </row>
    <row r="12" spans="3:9" ht="12.75" hidden="1" customHeight="1" outlineLevel="1" x14ac:dyDescent="0.2">
      <c r="C12" s="285" t="s">
        <v>80</v>
      </c>
      <c r="D12" s="66"/>
      <c r="E12" s="66"/>
      <c r="F12" s="66"/>
      <c r="G12" s="66"/>
      <c r="H12" s="66"/>
      <c r="I12" s="66"/>
    </row>
    <row r="13" spans="3:9" ht="12.75" hidden="1" customHeight="1" outlineLevel="1" x14ac:dyDescent="0.2">
      <c r="C13" s="285" t="s">
        <v>81</v>
      </c>
      <c r="D13" s="66"/>
      <c r="E13" s="66"/>
      <c r="F13" s="66"/>
      <c r="G13" s="66"/>
      <c r="H13" s="66"/>
      <c r="I13" s="66"/>
    </row>
    <row r="14" spans="3:9" ht="12.75" hidden="1" customHeight="1" outlineLevel="1" x14ac:dyDescent="0.2">
      <c r="C14" s="285" t="s">
        <v>82</v>
      </c>
      <c r="D14" s="66"/>
      <c r="E14" s="66"/>
      <c r="F14" s="66"/>
      <c r="G14" s="66"/>
      <c r="H14" s="66"/>
      <c r="I14" s="66"/>
    </row>
    <row r="15" spans="3:9" ht="12.75" hidden="1" customHeight="1" outlineLevel="1" x14ac:dyDescent="0.2">
      <c r="C15" s="285" t="s">
        <v>7</v>
      </c>
      <c r="D15" s="287">
        <v>90</v>
      </c>
      <c r="E15" s="287">
        <v>660</v>
      </c>
      <c r="F15" s="287">
        <v>443</v>
      </c>
      <c r="G15" s="287">
        <v>0</v>
      </c>
      <c r="H15" s="287">
        <v>0</v>
      </c>
      <c r="I15" s="287">
        <v>1193</v>
      </c>
    </row>
    <row r="16" spans="3:9" ht="12.75" hidden="1" customHeight="1" outlineLevel="1" x14ac:dyDescent="0.2">
      <c r="C16" s="285" t="s">
        <v>83</v>
      </c>
      <c r="D16" s="85">
        <v>294</v>
      </c>
      <c r="E16" s="85">
        <v>180</v>
      </c>
      <c r="F16" s="85"/>
      <c r="G16" s="85"/>
      <c r="H16" s="85"/>
      <c r="I16" s="85">
        <v>474</v>
      </c>
    </row>
    <row r="17" spans="3:9" ht="15" collapsed="1" x14ac:dyDescent="0.25">
      <c r="C17" s="66" t="s">
        <v>69</v>
      </c>
      <c r="D17" s="284">
        <f>SUM(D18:D20)</f>
        <v>280</v>
      </c>
      <c r="E17" s="284">
        <f t="shared" ref="E17:I17" si="1">SUM(E18:E20)</f>
        <v>639</v>
      </c>
      <c r="F17" s="284">
        <f t="shared" si="1"/>
        <v>900</v>
      </c>
      <c r="G17" s="284">
        <f t="shared" si="1"/>
        <v>1280</v>
      </c>
      <c r="H17" s="284">
        <f t="shared" si="1"/>
        <v>2522</v>
      </c>
      <c r="I17" s="284">
        <f t="shared" si="1"/>
        <v>5621</v>
      </c>
    </row>
    <row r="18" spans="3:9" hidden="1" outlineLevel="1" x14ac:dyDescent="0.2">
      <c r="C18" s="285" t="s">
        <v>84</v>
      </c>
      <c r="D18" s="66">
        <v>5</v>
      </c>
      <c r="E18" s="66">
        <v>21</v>
      </c>
      <c r="F18" s="66">
        <v>169</v>
      </c>
      <c r="G18" s="66">
        <v>442</v>
      </c>
      <c r="H18" s="66">
        <v>1794</v>
      </c>
      <c r="I18" s="66">
        <v>2431</v>
      </c>
    </row>
    <row r="19" spans="3:9" hidden="1" outlineLevel="1" x14ac:dyDescent="0.2">
      <c r="C19" s="285" t="s">
        <v>85</v>
      </c>
      <c r="D19" s="66">
        <v>4</v>
      </c>
      <c r="E19" s="66">
        <v>8</v>
      </c>
      <c r="F19" s="66">
        <v>11</v>
      </c>
      <c r="G19" s="66">
        <v>24</v>
      </c>
      <c r="H19" s="66">
        <v>32</v>
      </c>
      <c r="I19" s="66">
        <v>79</v>
      </c>
    </row>
    <row r="20" spans="3:9" hidden="1" outlineLevel="1" x14ac:dyDescent="0.2">
      <c r="C20" s="285" t="s">
        <v>86</v>
      </c>
      <c r="D20" s="66">
        <v>271</v>
      </c>
      <c r="E20" s="66">
        <v>610</v>
      </c>
      <c r="F20" s="66">
        <v>720</v>
      </c>
      <c r="G20" s="66">
        <v>814</v>
      </c>
      <c r="H20" s="66">
        <v>696</v>
      </c>
      <c r="I20" s="66">
        <f>SUM(D20:H20)</f>
        <v>3111</v>
      </c>
    </row>
    <row r="21" spans="3:9" collapsed="1" x14ac:dyDescent="0.2">
      <c r="C21" s="66" t="s">
        <v>70</v>
      </c>
      <c r="D21" s="66"/>
      <c r="E21" s="66"/>
      <c r="F21" s="66"/>
      <c r="G21" s="66"/>
      <c r="H21" s="66"/>
      <c r="I21" s="66"/>
    </row>
    <row r="22" spans="3:9" hidden="1" outlineLevel="1" x14ac:dyDescent="0.2">
      <c r="C22" s="285" t="s">
        <v>0</v>
      </c>
      <c r="D22" s="285"/>
      <c r="E22" s="285"/>
      <c r="F22" s="285"/>
      <c r="G22" s="285"/>
      <c r="H22" s="285"/>
      <c r="I22" s="285"/>
    </row>
    <row r="23" spans="3:9" hidden="1" outlineLevel="1" x14ac:dyDescent="0.2">
      <c r="C23" s="285" t="s">
        <v>87</v>
      </c>
      <c r="D23" s="285"/>
      <c r="E23" s="285"/>
      <c r="F23" s="285"/>
      <c r="G23" s="285"/>
      <c r="H23" s="285"/>
      <c r="I23" s="285"/>
    </row>
    <row r="24" spans="3:9" hidden="1" outlineLevel="1" x14ac:dyDescent="0.2">
      <c r="C24" s="285" t="s">
        <v>89</v>
      </c>
      <c r="D24" s="285"/>
      <c r="E24" s="285"/>
      <c r="F24" s="285"/>
      <c r="G24" s="285"/>
      <c r="H24" s="285"/>
      <c r="I24" s="285"/>
    </row>
    <row r="25" spans="3:9" ht="15" collapsed="1" x14ac:dyDescent="0.25">
      <c r="C25" s="66" t="s">
        <v>71</v>
      </c>
      <c r="D25" s="284">
        <f>SUM(D26:D28)</f>
        <v>175</v>
      </c>
      <c r="E25" s="284">
        <f t="shared" ref="E25:I25" si="2">SUM(E26:E28)</f>
        <v>2016</v>
      </c>
      <c r="F25" s="284">
        <f t="shared" si="2"/>
        <v>1041</v>
      </c>
      <c r="G25" s="284">
        <f t="shared" si="2"/>
        <v>1298</v>
      </c>
      <c r="H25" s="284">
        <f t="shared" si="2"/>
        <v>860</v>
      </c>
      <c r="I25" s="284">
        <f t="shared" si="2"/>
        <v>5390</v>
      </c>
    </row>
    <row r="26" spans="3:9" hidden="1" outlineLevel="1" x14ac:dyDescent="0.2">
      <c r="C26" s="285" t="s">
        <v>90</v>
      </c>
      <c r="D26" s="66">
        <v>65</v>
      </c>
      <c r="E26" s="66">
        <v>416</v>
      </c>
      <c r="F26" s="66">
        <v>453</v>
      </c>
      <c r="G26" s="66">
        <v>398</v>
      </c>
      <c r="H26" s="66">
        <v>60</v>
      </c>
      <c r="I26" s="66">
        <v>1392</v>
      </c>
    </row>
    <row r="27" spans="3:9" hidden="1" outlineLevel="1" x14ac:dyDescent="0.2">
      <c r="C27" s="285" t="s">
        <v>23</v>
      </c>
      <c r="D27" s="66"/>
      <c r="E27" s="66"/>
      <c r="F27" s="66"/>
      <c r="G27" s="66"/>
      <c r="H27" s="66"/>
      <c r="I27" s="66"/>
    </row>
    <row r="28" spans="3:9" hidden="1" outlineLevel="1" x14ac:dyDescent="0.2">
      <c r="C28" s="285" t="s">
        <v>88</v>
      </c>
      <c r="D28" s="66">
        <v>110</v>
      </c>
      <c r="E28" s="66">
        <v>1600</v>
      </c>
      <c r="F28" s="66">
        <v>588</v>
      </c>
      <c r="G28" s="66">
        <v>900</v>
      </c>
      <c r="H28" s="66">
        <v>800</v>
      </c>
      <c r="I28" s="66">
        <v>3998</v>
      </c>
    </row>
    <row r="29" spans="3:9" ht="15" collapsed="1" x14ac:dyDescent="0.2">
      <c r="C29" s="136" t="s">
        <v>72</v>
      </c>
      <c r="D29" s="288">
        <f>SUM(D5,D8,D17,D21,D25)</f>
        <v>885</v>
      </c>
      <c r="E29" s="288">
        <f>SUM(E5,E8,E17,E21,E25)</f>
        <v>4666</v>
      </c>
      <c r="F29" s="288">
        <f>SUM(F5,F8,F17,F21,F25)</f>
        <v>3706</v>
      </c>
      <c r="G29" s="288">
        <f>SUM(G5,G8,G17,G21,G25)</f>
        <v>2684</v>
      </c>
      <c r="H29" s="288">
        <f>SUM(H5,H8,H17,H21,H25)</f>
        <v>5048</v>
      </c>
      <c r="I29" s="288">
        <f>SUM(D29:H29)</f>
        <v>16989</v>
      </c>
    </row>
    <row r="32" spans="3:9" ht="15" x14ac:dyDescent="0.2">
      <c r="D32" s="136" t="s">
        <v>73</v>
      </c>
      <c r="E32" s="202" t="s">
        <v>74</v>
      </c>
      <c r="F32" s="136" t="s">
        <v>75</v>
      </c>
      <c r="G32" s="136" t="s">
        <v>651</v>
      </c>
      <c r="H32" s="136" t="s">
        <v>76</v>
      </c>
      <c r="I32" s="136" t="s">
        <v>19</v>
      </c>
    </row>
    <row r="33" spans="3:9" x14ac:dyDescent="0.2">
      <c r="D33" s="289">
        <f t="shared" ref="D33:H33" si="3">D29</f>
        <v>885</v>
      </c>
      <c r="E33" s="289">
        <f t="shared" si="3"/>
        <v>4666</v>
      </c>
      <c r="F33" s="289">
        <f t="shared" si="3"/>
        <v>3706</v>
      </c>
      <c r="G33" s="289">
        <f t="shared" si="3"/>
        <v>2684</v>
      </c>
      <c r="H33" s="289">
        <f t="shared" si="3"/>
        <v>5048</v>
      </c>
      <c r="I33" s="289">
        <f>SUM(D33:H33)</f>
        <v>16989</v>
      </c>
    </row>
    <row r="34" spans="3:9" ht="15" x14ac:dyDescent="0.2">
      <c r="D34" s="290">
        <f>+(D33*$I$34)/$I$33</f>
        <v>5.2092530460886459E-2</v>
      </c>
      <c r="E34" s="290">
        <f t="shared" ref="E34:H34" si="4">+(E33*$I$34)/$I$33</f>
        <v>0.2746483018423686</v>
      </c>
      <c r="F34" s="290">
        <f t="shared" si="4"/>
        <v>0.21814115015598329</v>
      </c>
      <c r="G34" s="290">
        <f t="shared" si="4"/>
        <v>0.15798457825651893</v>
      </c>
      <c r="H34" s="290">
        <f t="shared" si="4"/>
        <v>0.29713343928424274</v>
      </c>
      <c r="I34" s="290">
        <v>1</v>
      </c>
    </row>
    <row r="36" spans="3:9" ht="15" x14ac:dyDescent="0.2">
      <c r="C36" s="136" t="s">
        <v>135</v>
      </c>
      <c r="D36" s="288">
        <v>299712</v>
      </c>
      <c r="E36" s="291">
        <v>100</v>
      </c>
    </row>
    <row r="37" spans="3:9" x14ac:dyDescent="0.2">
      <c r="C37" s="135" t="s">
        <v>661</v>
      </c>
      <c r="D37" s="289">
        <f>I33</f>
        <v>16989</v>
      </c>
      <c r="E37" s="135">
        <f>(D37*E36/D36)</f>
        <v>5.6684417040358746</v>
      </c>
    </row>
  </sheetData>
  <mergeCells count="1"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M9"/>
  <sheetViews>
    <sheetView showGridLines="0" showRowColHeaders="0" workbookViewId="0">
      <selection activeCell="J33" sqref="J33"/>
    </sheetView>
  </sheetViews>
  <sheetFormatPr baseColWidth="10" defaultRowHeight="14.25" x14ac:dyDescent="0.2"/>
  <cols>
    <col min="1" max="1" width="9.42578125" style="6" customWidth="1"/>
    <col min="2" max="2" width="5.140625" style="6" customWidth="1"/>
    <col min="3" max="3" width="26.140625" style="6" customWidth="1"/>
    <col min="4" max="4" width="32.28515625" style="6" customWidth="1"/>
    <col min="5" max="5" width="8.85546875" style="6" customWidth="1"/>
    <col min="6" max="6" width="8.140625" style="6" customWidth="1"/>
    <col min="7" max="7" width="8.85546875" style="6" customWidth="1"/>
    <col min="8" max="13" width="8.140625" style="6" customWidth="1"/>
    <col min="14" max="16384" width="11.42578125" style="6"/>
  </cols>
  <sheetData>
    <row r="1" spans="2:13" ht="31.5" customHeight="1" x14ac:dyDescent="0.2"/>
    <row r="2" spans="2:13" ht="30" customHeight="1" x14ac:dyDescent="0.2"/>
    <row r="3" spans="2:13" ht="18.75" customHeight="1" x14ac:dyDescent="0.2">
      <c r="D3" s="341" t="s">
        <v>653</v>
      </c>
      <c r="E3" s="341"/>
    </row>
    <row r="4" spans="2:13" ht="15" x14ac:dyDescent="0.2">
      <c r="B4" s="17"/>
      <c r="C4" s="17"/>
      <c r="D4" s="17"/>
      <c r="E4" s="229"/>
      <c r="F4" s="229"/>
      <c r="G4" s="229"/>
      <c r="H4" s="341" t="s">
        <v>143</v>
      </c>
      <c r="I4" s="341"/>
      <c r="J4" s="341"/>
      <c r="K4" s="341"/>
      <c r="L4" s="341"/>
      <c r="M4" s="341"/>
    </row>
    <row r="5" spans="2:13" ht="16.5" customHeight="1" x14ac:dyDescent="0.2">
      <c r="B5" s="136" t="s">
        <v>20</v>
      </c>
      <c r="C5" s="20" t="s">
        <v>645</v>
      </c>
      <c r="D5" s="20" t="s">
        <v>646</v>
      </c>
      <c r="E5" s="136" t="s">
        <v>42</v>
      </c>
      <c r="F5" s="136" t="s">
        <v>101</v>
      </c>
      <c r="G5" s="136" t="s">
        <v>22</v>
      </c>
      <c r="H5" s="136" t="s">
        <v>3</v>
      </c>
      <c r="I5" s="202" t="s">
        <v>2</v>
      </c>
      <c r="J5" s="136" t="s">
        <v>4</v>
      </c>
      <c r="K5" s="136" t="s">
        <v>16</v>
      </c>
      <c r="L5" s="136" t="s">
        <v>36</v>
      </c>
      <c r="M5" s="136" t="s">
        <v>19</v>
      </c>
    </row>
    <row r="6" spans="2:13" ht="16.5" customHeight="1" x14ac:dyDescent="0.2">
      <c r="B6" s="136">
        <v>1</v>
      </c>
      <c r="C6" s="230" t="s">
        <v>647</v>
      </c>
      <c r="D6" s="135" t="s">
        <v>648</v>
      </c>
      <c r="E6" s="424" t="s">
        <v>35</v>
      </c>
      <c r="F6" s="135">
        <v>9</v>
      </c>
      <c r="G6" s="85">
        <v>1</v>
      </c>
      <c r="H6" s="85">
        <v>0</v>
      </c>
      <c r="I6" s="219">
        <v>190</v>
      </c>
      <c r="J6" s="85">
        <v>281</v>
      </c>
      <c r="K6" s="85">
        <v>0</v>
      </c>
      <c r="L6" s="85">
        <v>0</v>
      </c>
      <c r="M6" s="85">
        <v>471</v>
      </c>
    </row>
    <row r="7" spans="2:13" ht="16.5" customHeight="1" x14ac:dyDescent="0.2">
      <c r="B7" s="136">
        <v>2</v>
      </c>
      <c r="C7" s="230" t="s">
        <v>647</v>
      </c>
      <c r="D7" s="135" t="s">
        <v>649</v>
      </c>
      <c r="E7" s="424"/>
      <c r="F7" s="135">
        <v>16</v>
      </c>
      <c r="G7" s="85">
        <v>5</v>
      </c>
      <c r="H7" s="85">
        <v>0</v>
      </c>
      <c r="I7" s="219">
        <v>20</v>
      </c>
      <c r="J7" s="85">
        <v>162</v>
      </c>
      <c r="K7" s="85">
        <v>0</v>
      </c>
      <c r="L7" s="85">
        <v>0</v>
      </c>
      <c r="M7" s="85">
        <v>182</v>
      </c>
    </row>
    <row r="8" spans="2:13" ht="16.5" customHeight="1" x14ac:dyDescent="0.2">
      <c r="B8" s="136">
        <v>3</v>
      </c>
      <c r="C8" s="230" t="s">
        <v>647</v>
      </c>
      <c r="D8" s="135" t="s">
        <v>650</v>
      </c>
      <c r="E8" s="424"/>
      <c r="F8" s="135">
        <v>16</v>
      </c>
      <c r="G8" s="85">
        <v>5</v>
      </c>
      <c r="H8" s="85">
        <v>90</v>
      </c>
      <c r="I8" s="219">
        <v>450</v>
      </c>
      <c r="J8" s="85">
        <v>0</v>
      </c>
      <c r="K8" s="85">
        <v>0</v>
      </c>
      <c r="L8" s="85">
        <v>0</v>
      </c>
      <c r="M8" s="85">
        <v>540</v>
      </c>
    </row>
    <row r="9" spans="2:13" ht="15" x14ac:dyDescent="0.2">
      <c r="B9" s="17"/>
      <c r="C9" s="17"/>
      <c r="D9" s="17"/>
      <c r="E9" s="17"/>
      <c r="F9" s="17"/>
      <c r="G9" s="17"/>
      <c r="H9" s="136">
        <v>90</v>
      </c>
      <c r="I9" s="136">
        <v>660</v>
      </c>
      <c r="J9" s="136">
        <v>443</v>
      </c>
      <c r="K9" s="136">
        <v>0</v>
      </c>
      <c r="L9" s="136">
        <v>0</v>
      </c>
      <c r="M9" s="136">
        <v>1193</v>
      </c>
    </row>
  </sheetData>
  <mergeCells count="3">
    <mergeCell ref="H4:M4"/>
    <mergeCell ref="E6:E8"/>
    <mergeCell ref="D3:E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1:J11"/>
  <sheetViews>
    <sheetView showGridLines="0" showRowColHeaders="0" topLeftCell="B1" zoomScale="118" zoomScaleNormal="118" workbookViewId="0">
      <selection activeCell="I19" sqref="I19"/>
    </sheetView>
  </sheetViews>
  <sheetFormatPr baseColWidth="10" defaultRowHeight="14.25" x14ac:dyDescent="0.2"/>
  <cols>
    <col min="1" max="1" width="11.42578125" style="6"/>
    <col min="2" max="2" width="24.140625" style="6" customWidth="1"/>
    <col min="3" max="3" width="4.7109375" style="6" customWidth="1"/>
    <col min="4" max="4" width="36.7109375" style="6" customWidth="1"/>
    <col min="5" max="5" width="8.85546875" style="6" customWidth="1"/>
    <col min="6" max="6" width="11.42578125" style="6"/>
    <col min="7" max="7" width="10.7109375" style="6" customWidth="1"/>
    <col min="8" max="9" width="7.5703125" style="6" customWidth="1"/>
    <col min="10" max="10" width="7.28515625" style="6" customWidth="1"/>
    <col min="11" max="16384" width="11.42578125" style="6"/>
  </cols>
  <sheetData>
    <row r="1" spans="3:10" ht="63.75" customHeight="1" x14ac:dyDescent="0.2"/>
    <row r="3" spans="3:10" ht="15" x14ac:dyDescent="0.2">
      <c r="C3" s="17"/>
      <c r="D3" s="229"/>
      <c r="E3" s="229"/>
      <c r="F3" s="229"/>
      <c r="G3" s="229"/>
      <c r="H3" s="341" t="s">
        <v>190</v>
      </c>
      <c r="I3" s="341"/>
      <c r="J3" s="341"/>
    </row>
    <row r="4" spans="3:10" ht="15" x14ac:dyDescent="0.2">
      <c r="C4" s="122" t="s">
        <v>20</v>
      </c>
      <c r="D4" s="122" t="s">
        <v>191</v>
      </c>
      <c r="E4" s="122" t="s">
        <v>42</v>
      </c>
      <c r="F4" s="122" t="s">
        <v>199</v>
      </c>
      <c r="G4" s="122" t="s">
        <v>22</v>
      </c>
      <c r="H4" s="122" t="s">
        <v>3</v>
      </c>
      <c r="I4" s="123" t="s">
        <v>2</v>
      </c>
      <c r="J4" s="122" t="s">
        <v>19</v>
      </c>
    </row>
    <row r="5" spans="3:10" ht="15" x14ac:dyDescent="0.2">
      <c r="C5" s="120">
        <v>1</v>
      </c>
      <c r="D5" s="231" t="s">
        <v>192</v>
      </c>
      <c r="E5" s="374" t="s">
        <v>35</v>
      </c>
      <c r="F5" s="231" t="s">
        <v>193</v>
      </c>
      <c r="G5" s="231">
        <v>4</v>
      </c>
      <c r="H5" s="231">
        <v>143</v>
      </c>
      <c r="I5" s="232">
        <v>59</v>
      </c>
      <c r="J5" s="135">
        <v>202</v>
      </c>
    </row>
    <row r="6" spans="3:10" ht="15" x14ac:dyDescent="0.2">
      <c r="C6" s="120">
        <v>2</v>
      </c>
      <c r="D6" s="231" t="s">
        <v>194</v>
      </c>
      <c r="E6" s="374"/>
      <c r="F6" s="231" t="s">
        <v>195</v>
      </c>
      <c r="G6" s="231">
        <v>3</v>
      </c>
      <c r="H6" s="231">
        <v>44</v>
      </c>
      <c r="I6" s="232">
        <v>16</v>
      </c>
      <c r="J6" s="135">
        <v>60</v>
      </c>
    </row>
    <row r="7" spans="3:10" ht="15" x14ac:dyDescent="0.2">
      <c r="C7" s="120">
        <v>3</v>
      </c>
      <c r="D7" s="231" t="s">
        <v>196</v>
      </c>
      <c r="E7" s="374"/>
      <c r="F7" s="231" t="s">
        <v>197</v>
      </c>
      <c r="G7" s="231">
        <v>1</v>
      </c>
      <c r="H7" s="231">
        <v>105</v>
      </c>
      <c r="I7" s="232">
        <v>102</v>
      </c>
      <c r="J7" s="135">
        <v>207</v>
      </c>
    </row>
    <row r="8" spans="3:10" ht="15" x14ac:dyDescent="0.2">
      <c r="C8" s="120">
        <v>4</v>
      </c>
      <c r="D8" s="231" t="s">
        <v>198</v>
      </c>
      <c r="E8" s="374"/>
      <c r="F8" s="231">
        <v>23</v>
      </c>
      <c r="G8" s="231">
        <v>9</v>
      </c>
      <c r="H8" s="231">
        <v>2</v>
      </c>
      <c r="I8" s="232">
        <v>3</v>
      </c>
      <c r="J8" s="135">
        <v>5</v>
      </c>
    </row>
    <row r="9" spans="3:10" ht="15" x14ac:dyDescent="0.2">
      <c r="C9" s="17"/>
      <c r="D9" s="17"/>
      <c r="E9" s="17"/>
      <c r="F9" s="17"/>
      <c r="G9" s="17"/>
      <c r="H9" s="136">
        <v>294</v>
      </c>
      <c r="I9" s="136">
        <v>180</v>
      </c>
      <c r="J9" s="136">
        <v>474</v>
      </c>
    </row>
    <row r="11" spans="3:10" ht="15" x14ac:dyDescent="0.2">
      <c r="D11" s="136" t="s">
        <v>652</v>
      </c>
    </row>
  </sheetData>
  <mergeCells count="2">
    <mergeCell ref="H3:J3"/>
    <mergeCell ref="E5:E8"/>
  </mergeCells>
  <pageMargins left="0.7" right="0.7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showGridLines="0" showRowColHeaders="0" workbookViewId="0">
      <selection activeCell="J26" sqref="J26"/>
    </sheetView>
  </sheetViews>
  <sheetFormatPr baseColWidth="10" defaultRowHeight="15" x14ac:dyDescent="0.2"/>
  <cols>
    <col min="1" max="1" width="16.28515625" style="138" customWidth="1"/>
    <col min="2" max="2" width="4.140625" style="138" customWidth="1"/>
    <col min="3" max="3" width="32.85546875" style="138" customWidth="1"/>
    <col min="4" max="4" width="25.5703125" style="155" customWidth="1"/>
    <col min="5" max="5" width="19.28515625" style="155" customWidth="1"/>
    <col min="6" max="6" width="7.7109375" style="138" customWidth="1"/>
    <col min="7" max="11" width="8.28515625" style="138" customWidth="1"/>
    <col min="12" max="12" width="18.140625" style="138" customWidth="1"/>
    <col min="13" max="16384" width="11.42578125" style="138"/>
  </cols>
  <sheetData>
    <row r="1" spans="2:12" ht="45" customHeight="1" x14ac:dyDescent="0.2"/>
    <row r="2" spans="2:12" ht="33.75" customHeight="1" x14ac:dyDescent="0.2">
      <c r="B2" s="137"/>
      <c r="C2" s="426" t="s">
        <v>174</v>
      </c>
      <c r="D2" s="426"/>
      <c r="E2" s="426"/>
      <c r="F2" s="426"/>
      <c r="G2" s="426"/>
      <c r="H2" s="426"/>
      <c r="I2" s="426"/>
      <c r="J2" s="426"/>
      <c r="K2" s="426"/>
      <c r="L2" s="137"/>
    </row>
    <row r="3" spans="2:12" ht="15.75" x14ac:dyDescent="0.2">
      <c r="B3" s="139"/>
      <c r="C3" s="139"/>
      <c r="D3" s="139"/>
      <c r="E3" s="140"/>
      <c r="F3" s="367" t="s">
        <v>161</v>
      </c>
      <c r="G3" s="367"/>
      <c r="H3" s="367"/>
      <c r="I3" s="367"/>
      <c r="J3" s="367"/>
      <c r="K3" s="367"/>
    </row>
    <row r="4" spans="2:12" ht="15.75" x14ac:dyDescent="0.2">
      <c r="B4" s="141" t="s">
        <v>20</v>
      </c>
      <c r="C4" s="141" t="s">
        <v>157</v>
      </c>
      <c r="D4" s="142" t="s">
        <v>162</v>
      </c>
      <c r="E4" s="142" t="s">
        <v>175</v>
      </c>
      <c r="F4" s="141" t="s">
        <v>3</v>
      </c>
      <c r="G4" s="143" t="s">
        <v>2</v>
      </c>
      <c r="H4" s="141" t="s">
        <v>4</v>
      </c>
      <c r="I4" s="141" t="s">
        <v>16</v>
      </c>
      <c r="J4" s="141" t="s">
        <v>36</v>
      </c>
      <c r="K4" s="141" t="s">
        <v>19</v>
      </c>
      <c r="L4" s="144" t="s">
        <v>176</v>
      </c>
    </row>
    <row r="5" spans="2:12" ht="15.75" x14ac:dyDescent="0.2">
      <c r="B5" s="145">
        <v>1</v>
      </c>
      <c r="C5" s="146" t="s">
        <v>163</v>
      </c>
      <c r="D5" s="147" t="s">
        <v>164</v>
      </c>
      <c r="E5" s="147" t="s">
        <v>177</v>
      </c>
      <c r="F5" s="148">
        <v>1</v>
      </c>
      <c r="G5" s="148">
        <v>11</v>
      </c>
      <c r="H5" s="148">
        <v>2</v>
      </c>
      <c r="I5" s="148">
        <v>0</v>
      </c>
      <c r="J5" s="148">
        <v>0</v>
      </c>
      <c r="K5" s="148">
        <f>SUM(F5:J5)</f>
        <v>14</v>
      </c>
      <c r="L5" s="149"/>
    </row>
    <row r="6" spans="2:12" ht="15.75" x14ac:dyDescent="0.2">
      <c r="B6" s="145">
        <v>2</v>
      </c>
      <c r="C6" s="146" t="s">
        <v>165</v>
      </c>
      <c r="D6" s="147" t="s">
        <v>164</v>
      </c>
      <c r="E6" s="147" t="s">
        <v>177</v>
      </c>
      <c r="F6" s="148">
        <v>1</v>
      </c>
      <c r="G6" s="148">
        <v>9</v>
      </c>
      <c r="H6" s="148">
        <v>27</v>
      </c>
      <c r="I6" s="148">
        <v>2</v>
      </c>
      <c r="J6" s="148">
        <v>0</v>
      </c>
      <c r="K6" s="148">
        <f>SUM(F6:J6)</f>
        <v>39</v>
      </c>
      <c r="L6" s="149"/>
    </row>
    <row r="7" spans="2:12" ht="15.75" x14ac:dyDescent="0.2">
      <c r="B7" s="145">
        <v>3</v>
      </c>
      <c r="C7" s="146" t="s">
        <v>178</v>
      </c>
      <c r="D7" s="147" t="s">
        <v>14</v>
      </c>
      <c r="E7" s="147" t="s">
        <v>177</v>
      </c>
      <c r="F7" s="148">
        <v>0</v>
      </c>
      <c r="G7" s="148">
        <v>0</v>
      </c>
      <c r="H7" s="148">
        <v>15</v>
      </c>
      <c r="I7" s="148">
        <v>1</v>
      </c>
      <c r="J7" s="148">
        <v>0</v>
      </c>
      <c r="K7" s="148">
        <v>16</v>
      </c>
      <c r="L7" s="149"/>
    </row>
    <row r="8" spans="2:12" ht="15.75" x14ac:dyDescent="0.2">
      <c r="B8" s="145">
        <v>4</v>
      </c>
      <c r="C8" s="146" t="s">
        <v>179</v>
      </c>
      <c r="D8" s="147" t="s">
        <v>164</v>
      </c>
      <c r="E8" s="147" t="s">
        <v>177</v>
      </c>
      <c r="F8" s="148">
        <v>0</v>
      </c>
      <c r="G8" s="148">
        <v>50</v>
      </c>
      <c r="H8" s="148">
        <v>43</v>
      </c>
      <c r="I8" s="148">
        <v>0</v>
      </c>
      <c r="J8" s="148">
        <v>0</v>
      </c>
      <c r="K8" s="150">
        <f>SUM(F8:J8)</f>
        <v>93</v>
      </c>
      <c r="L8" s="149"/>
    </row>
    <row r="9" spans="2:12" ht="15.75" x14ac:dyDescent="0.2">
      <c r="B9" s="145">
        <v>5</v>
      </c>
      <c r="C9" s="146" t="s">
        <v>180</v>
      </c>
      <c r="D9" s="147" t="s">
        <v>164</v>
      </c>
      <c r="E9" s="147" t="s">
        <v>177</v>
      </c>
      <c r="F9" s="148">
        <v>1</v>
      </c>
      <c r="G9" s="148">
        <v>6</v>
      </c>
      <c r="H9" s="148">
        <v>20</v>
      </c>
      <c r="I9" s="148">
        <v>5</v>
      </c>
      <c r="J9" s="148">
        <v>0</v>
      </c>
      <c r="K9" s="148">
        <f>SUM(F9:J9)</f>
        <v>32</v>
      </c>
      <c r="L9" s="149"/>
    </row>
    <row r="10" spans="2:12" ht="15.75" x14ac:dyDescent="0.2">
      <c r="B10" s="145">
        <v>6</v>
      </c>
      <c r="C10" s="146" t="s">
        <v>181</v>
      </c>
      <c r="D10" s="147" t="s">
        <v>164</v>
      </c>
      <c r="E10" s="147" t="s">
        <v>177</v>
      </c>
      <c r="F10" s="148">
        <v>3</v>
      </c>
      <c r="G10" s="148">
        <v>7</v>
      </c>
      <c r="H10" s="148">
        <v>0</v>
      </c>
      <c r="I10" s="148">
        <v>0</v>
      </c>
      <c r="J10" s="148">
        <v>0</v>
      </c>
      <c r="K10" s="148">
        <v>10</v>
      </c>
      <c r="L10" s="149"/>
    </row>
    <row r="11" spans="2:12" ht="15.75" x14ac:dyDescent="0.2">
      <c r="B11" s="145">
        <v>7</v>
      </c>
      <c r="C11" s="146" t="s">
        <v>182</v>
      </c>
      <c r="D11" s="147" t="s">
        <v>183</v>
      </c>
      <c r="E11" s="147" t="s">
        <v>177</v>
      </c>
      <c r="F11" s="148">
        <v>0</v>
      </c>
      <c r="G11" s="148">
        <v>2</v>
      </c>
      <c r="H11" s="148">
        <v>0</v>
      </c>
      <c r="I11" s="148">
        <v>2</v>
      </c>
      <c r="J11" s="148">
        <v>0</v>
      </c>
      <c r="K11" s="150">
        <v>4</v>
      </c>
      <c r="L11" s="149"/>
    </row>
    <row r="12" spans="2:12" ht="15.75" x14ac:dyDescent="0.2">
      <c r="B12" s="145">
        <v>8</v>
      </c>
      <c r="C12" s="146" t="s">
        <v>184</v>
      </c>
      <c r="D12" s="147" t="s">
        <v>12</v>
      </c>
      <c r="E12" s="147" t="s">
        <v>177</v>
      </c>
      <c r="F12" s="148">
        <v>0</v>
      </c>
      <c r="G12" s="148">
        <v>0</v>
      </c>
      <c r="H12" s="148">
        <v>6</v>
      </c>
      <c r="I12" s="148">
        <v>6</v>
      </c>
      <c r="J12" s="148">
        <v>0</v>
      </c>
      <c r="K12" s="148">
        <v>12</v>
      </c>
      <c r="L12" s="149"/>
    </row>
    <row r="13" spans="2:12" ht="15.75" x14ac:dyDescent="0.2">
      <c r="B13" s="145">
        <v>9</v>
      </c>
      <c r="C13" s="146" t="s">
        <v>185</v>
      </c>
      <c r="D13" s="147" t="s">
        <v>12</v>
      </c>
      <c r="E13" s="147" t="s">
        <v>177</v>
      </c>
      <c r="F13" s="148">
        <v>0</v>
      </c>
      <c r="G13" s="148">
        <v>10</v>
      </c>
      <c r="H13" s="148">
        <v>25</v>
      </c>
      <c r="I13" s="148">
        <v>12</v>
      </c>
      <c r="J13" s="148">
        <v>3</v>
      </c>
      <c r="K13" s="148">
        <v>50</v>
      </c>
      <c r="L13" s="149"/>
    </row>
    <row r="14" spans="2:12" ht="15.75" x14ac:dyDescent="0.2">
      <c r="B14" s="145">
        <v>10</v>
      </c>
      <c r="C14" s="146" t="s">
        <v>185</v>
      </c>
      <c r="D14" s="147" t="s">
        <v>14</v>
      </c>
      <c r="E14" s="147" t="s">
        <v>177</v>
      </c>
      <c r="F14" s="148">
        <v>0</v>
      </c>
      <c r="G14" s="148">
        <v>8</v>
      </c>
      <c r="H14" s="148">
        <v>12</v>
      </c>
      <c r="I14" s="148">
        <v>4</v>
      </c>
      <c r="J14" s="148">
        <v>0</v>
      </c>
      <c r="K14" s="148">
        <v>24</v>
      </c>
      <c r="L14" s="149"/>
    </row>
    <row r="15" spans="2:12" ht="15.75" x14ac:dyDescent="0.2">
      <c r="B15" s="145">
        <v>11</v>
      </c>
      <c r="C15" s="146" t="s">
        <v>185</v>
      </c>
      <c r="D15" s="147" t="s">
        <v>186</v>
      </c>
      <c r="E15" s="147" t="s">
        <v>177</v>
      </c>
      <c r="F15" s="148">
        <v>0</v>
      </c>
      <c r="G15" s="148">
        <v>12</v>
      </c>
      <c r="H15" s="148">
        <v>20</v>
      </c>
      <c r="I15" s="148">
        <v>12</v>
      </c>
      <c r="J15" s="148">
        <v>0</v>
      </c>
      <c r="K15" s="148">
        <v>44</v>
      </c>
      <c r="L15" s="149"/>
    </row>
    <row r="16" spans="2:12" ht="15.75" x14ac:dyDescent="0.2">
      <c r="B16" s="145">
        <v>12</v>
      </c>
      <c r="C16" s="146" t="s">
        <v>166</v>
      </c>
      <c r="D16" s="147" t="s">
        <v>167</v>
      </c>
      <c r="E16" s="147" t="s">
        <v>187</v>
      </c>
      <c r="F16" s="148">
        <v>0</v>
      </c>
      <c r="G16" s="148">
        <v>9</v>
      </c>
      <c r="H16" s="148">
        <v>2</v>
      </c>
      <c r="I16" s="148">
        <v>0</v>
      </c>
      <c r="J16" s="148">
        <v>0</v>
      </c>
      <c r="K16" s="148">
        <v>11</v>
      </c>
      <c r="L16" s="149"/>
    </row>
    <row r="17" spans="2:12" ht="15.75" x14ac:dyDescent="0.2">
      <c r="B17" s="145">
        <v>13</v>
      </c>
      <c r="C17" s="146" t="s">
        <v>188</v>
      </c>
      <c r="D17" s="146" t="s">
        <v>189</v>
      </c>
      <c r="E17" s="146" t="s">
        <v>187</v>
      </c>
      <c r="F17" s="148">
        <v>0</v>
      </c>
      <c r="G17" s="148">
        <v>1</v>
      </c>
      <c r="H17" s="148">
        <v>0</v>
      </c>
      <c r="I17" s="148">
        <v>4</v>
      </c>
      <c r="J17" s="148">
        <v>0</v>
      </c>
      <c r="K17" s="148">
        <f>SUM(F17:J17)</f>
        <v>5</v>
      </c>
      <c r="L17" s="149"/>
    </row>
    <row r="18" spans="2:12" ht="15.75" x14ac:dyDescent="0.25">
      <c r="B18" s="151"/>
      <c r="C18" s="152"/>
      <c r="D18" s="152"/>
      <c r="E18" s="152"/>
      <c r="F18" s="153">
        <f t="shared" ref="F18:K18" si="0">SUM(F5:F17)</f>
        <v>6</v>
      </c>
      <c r="G18" s="153">
        <f t="shared" si="0"/>
        <v>125</v>
      </c>
      <c r="H18" s="153">
        <f t="shared" si="0"/>
        <v>172</v>
      </c>
      <c r="I18" s="153">
        <f t="shared" si="0"/>
        <v>48</v>
      </c>
      <c r="J18" s="153">
        <f t="shared" si="0"/>
        <v>3</v>
      </c>
      <c r="K18" s="153">
        <f t="shared" si="0"/>
        <v>354</v>
      </c>
      <c r="L18" s="154"/>
    </row>
  </sheetData>
  <mergeCells count="2">
    <mergeCell ref="F3:K3"/>
    <mergeCell ref="C2:K2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G20" sqref="G20"/>
    </sheetView>
  </sheetViews>
  <sheetFormatPr baseColWidth="10" defaultRowHeight="14.25" x14ac:dyDescent="0.2"/>
  <cols>
    <col min="1" max="1" width="9.42578125" style="19" customWidth="1"/>
    <col min="2" max="2" width="6.42578125" style="19" customWidth="1"/>
    <col min="3" max="3" width="29.42578125" style="19" customWidth="1"/>
    <col min="4" max="4" width="21.140625" style="19" customWidth="1"/>
    <col min="5" max="5" width="20.140625" style="19" customWidth="1"/>
    <col min="6" max="6" width="17.28515625" style="19" customWidth="1"/>
    <col min="7" max="7" width="19.42578125" style="19" customWidth="1"/>
    <col min="8" max="16384" width="11.42578125" style="19"/>
  </cols>
  <sheetData>
    <row r="3" spans="2:7" ht="18.75" customHeight="1" x14ac:dyDescent="0.2">
      <c r="B3" s="351" t="s">
        <v>168</v>
      </c>
      <c r="C3" s="352"/>
      <c r="D3" s="352"/>
      <c r="E3" s="352"/>
      <c r="F3" s="352"/>
      <c r="G3" s="353"/>
    </row>
    <row r="4" spans="2:7" ht="15" x14ac:dyDescent="0.25">
      <c r="B4" s="7" t="s">
        <v>20</v>
      </c>
      <c r="C4" s="7" t="s">
        <v>169</v>
      </c>
      <c r="D4" s="7" t="s">
        <v>170</v>
      </c>
      <c r="E4" s="7" t="s">
        <v>171</v>
      </c>
      <c r="F4" s="7" t="s">
        <v>172</v>
      </c>
      <c r="G4" s="7" t="s">
        <v>173</v>
      </c>
    </row>
    <row r="5" spans="2:7" ht="15" x14ac:dyDescent="0.25">
      <c r="B5" s="7">
        <v>1</v>
      </c>
      <c r="C5" s="65"/>
      <c r="D5" s="65"/>
      <c r="E5" s="65"/>
      <c r="F5" s="65"/>
      <c r="G5" s="65"/>
    </row>
    <row r="6" spans="2:7" ht="15" x14ac:dyDescent="0.25">
      <c r="B6" s="7">
        <v>2</v>
      </c>
      <c r="C6" s="65"/>
      <c r="D6" s="65"/>
      <c r="E6" s="65"/>
      <c r="F6" s="65"/>
      <c r="G6" s="65"/>
    </row>
    <row r="7" spans="2:7" ht="15" x14ac:dyDescent="0.25">
      <c r="B7" s="7">
        <v>3</v>
      </c>
      <c r="C7" s="65"/>
      <c r="D7" s="65"/>
      <c r="E7" s="65"/>
      <c r="F7" s="65"/>
      <c r="G7" s="65"/>
    </row>
    <row r="8" spans="2:7" ht="15" x14ac:dyDescent="0.25">
      <c r="B8" s="7">
        <v>4</v>
      </c>
      <c r="C8" s="65"/>
      <c r="D8" s="65"/>
      <c r="E8" s="65"/>
      <c r="F8" s="65"/>
      <c r="G8" s="65"/>
    </row>
    <row r="9" spans="2:7" ht="15" x14ac:dyDescent="0.25">
      <c r="B9" s="7">
        <v>5</v>
      </c>
      <c r="C9" s="65"/>
      <c r="D9" s="65"/>
      <c r="E9" s="65"/>
      <c r="F9" s="65"/>
      <c r="G9" s="65"/>
    </row>
    <row r="10" spans="2:7" ht="15" x14ac:dyDescent="0.25">
      <c r="B10" s="7">
        <v>6</v>
      </c>
      <c r="C10" s="65"/>
      <c r="D10" s="65"/>
      <c r="E10" s="65"/>
      <c r="F10" s="65"/>
      <c r="G10" s="65"/>
    </row>
    <row r="11" spans="2:7" ht="15" x14ac:dyDescent="0.25">
      <c r="B11" s="7">
        <v>7</v>
      </c>
      <c r="C11" s="65"/>
      <c r="D11" s="65"/>
      <c r="E11" s="65"/>
      <c r="F11" s="65"/>
      <c r="G11" s="65"/>
    </row>
    <row r="12" spans="2:7" ht="15" x14ac:dyDescent="0.25">
      <c r="B12" s="7">
        <v>8</v>
      </c>
      <c r="C12" s="65"/>
      <c r="D12" s="65"/>
      <c r="E12" s="65"/>
      <c r="F12" s="65"/>
      <c r="G12" s="65"/>
    </row>
    <row r="13" spans="2:7" ht="15" x14ac:dyDescent="0.25">
      <c r="B13" s="7">
        <v>9</v>
      </c>
      <c r="C13" s="65"/>
      <c r="D13" s="65"/>
      <c r="E13" s="65"/>
      <c r="F13" s="65"/>
      <c r="G13" s="65"/>
    </row>
    <row r="14" spans="2:7" ht="15" x14ac:dyDescent="0.25">
      <c r="B14" s="7">
        <v>10</v>
      </c>
      <c r="C14" s="65"/>
      <c r="D14" s="65"/>
      <c r="E14" s="65"/>
      <c r="F14" s="65"/>
      <c r="G14" s="65"/>
    </row>
  </sheetData>
  <mergeCells count="1"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F45"/>
  <sheetViews>
    <sheetView showGridLines="0" zoomScale="110" zoomScaleNormal="110" workbookViewId="0">
      <pane ySplit="2" topLeftCell="A3" activePane="bottomLeft" state="frozen"/>
      <selection pane="bottomLeft" activeCell="F30" sqref="F30"/>
    </sheetView>
  </sheetViews>
  <sheetFormatPr baseColWidth="10" defaultRowHeight="12" x14ac:dyDescent="0.25"/>
  <cols>
    <col min="1" max="1" width="25.42578125" style="11" customWidth="1"/>
    <col min="2" max="2" width="4.7109375" style="11" customWidth="1"/>
    <col min="3" max="3" width="33.7109375" style="11" customWidth="1"/>
    <col min="4" max="4" width="21.140625" style="11" customWidth="1"/>
    <col min="5" max="5" width="11.140625" style="11" customWidth="1"/>
    <col min="6" max="6" width="26.85546875" style="11" customWidth="1"/>
    <col min="7" max="16384" width="11.42578125" style="11"/>
  </cols>
  <sheetData>
    <row r="1" spans="2:6" ht="21.75" customHeight="1" x14ac:dyDescent="0.25"/>
    <row r="2" spans="2:6" ht="15" x14ac:dyDescent="0.25">
      <c r="B2" s="295" t="s">
        <v>421</v>
      </c>
      <c r="C2" s="296"/>
      <c r="D2" s="296"/>
      <c r="E2" s="296"/>
      <c r="F2" s="297"/>
    </row>
    <row r="4" spans="2:6" ht="12.75" x14ac:dyDescent="0.25">
      <c r="B4" s="10" t="s">
        <v>20</v>
      </c>
      <c r="C4" s="10" t="s">
        <v>43</v>
      </c>
      <c r="D4" s="10" t="s">
        <v>44</v>
      </c>
      <c r="E4" s="10" t="s">
        <v>1</v>
      </c>
      <c r="F4" s="10" t="s">
        <v>21</v>
      </c>
    </row>
    <row r="5" spans="2:6" ht="12.75" customHeight="1" x14ac:dyDescent="0.25">
      <c r="B5" s="156">
        <v>1</v>
      </c>
      <c r="C5" s="5" t="s">
        <v>26</v>
      </c>
      <c r="D5" s="5" t="s">
        <v>45</v>
      </c>
      <c r="E5" s="5">
        <v>1</v>
      </c>
      <c r="F5" s="298" t="s">
        <v>46</v>
      </c>
    </row>
    <row r="6" spans="2:6" ht="12.75" customHeight="1" x14ac:dyDescent="0.25">
      <c r="B6" s="156">
        <v>2</v>
      </c>
      <c r="C6" s="5" t="s">
        <v>40</v>
      </c>
      <c r="D6" s="5" t="s">
        <v>45</v>
      </c>
      <c r="E6" s="5">
        <v>1</v>
      </c>
      <c r="F6" s="299"/>
    </row>
    <row r="7" spans="2:6" ht="12.75" customHeight="1" x14ac:dyDescent="0.25">
      <c r="B7" s="156">
        <v>3</v>
      </c>
      <c r="C7" s="5" t="s">
        <v>39</v>
      </c>
      <c r="D7" s="5" t="s">
        <v>30</v>
      </c>
      <c r="E7" s="5">
        <v>1</v>
      </c>
      <c r="F7" s="299"/>
    </row>
    <row r="8" spans="2:6" ht="12.75" customHeight="1" x14ac:dyDescent="0.25">
      <c r="B8" s="156">
        <v>4</v>
      </c>
      <c r="C8" s="5" t="s">
        <v>47</v>
      </c>
      <c r="D8" s="5" t="s">
        <v>30</v>
      </c>
      <c r="E8" s="5">
        <v>1</v>
      </c>
      <c r="F8" s="299"/>
    </row>
    <row r="9" spans="2:6" ht="12.75" customHeight="1" x14ac:dyDescent="0.25">
      <c r="B9" s="156">
        <v>5</v>
      </c>
      <c r="C9" s="5" t="s">
        <v>48</v>
      </c>
      <c r="D9" s="5" t="s">
        <v>49</v>
      </c>
      <c r="E9" s="5">
        <v>1</v>
      </c>
      <c r="F9" s="299"/>
    </row>
    <row r="10" spans="2:6" ht="12.75" customHeight="1" x14ac:dyDescent="0.25">
      <c r="B10" s="156">
        <v>6</v>
      </c>
      <c r="C10" s="5" t="s">
        <v>50</v>
      </c>
      <c r="D10" s="5" t="s">
        <v>49</v>
      </c>
      <c r="E10" s="5">
        <v>1</v>
      </c>
      <c r="F10" s="299"/>
    </row>
    <row r="11" spans="2:6" ht="12.75" customHeight="1" x14ac:dyDescent="0.25">
      <c r="B11" s="156">
        <v>7</v>
      </c>
      <c r="C11" s="5" t="s">
        <v>24</v>
      </c>
      <c r="D11" s="5" t="s">
        <v>45</v>
      </c>
      <c r="E11" s="5">
        <v>6</v>
      </c>
      <c r="F11" s="299"/>
    </row>
    <row r="12" spans="2:6" ht="12.75" customHeight="1" x14ac:dyDescent="0.25">
      <c r="B12" s="156">
        <v>8</v>
      </c>
      <c r="C12" s="5" t="s">
        <v>51</v>
      </c>
      <c r="D12" s="5" t="s">
        <v>52</v>
      </c>
      <c r="E12" s="5">
        <v>7</v>
      </c>
      <c r="F12" s="299"/>
    </row>
    <row r="13" spans="2:6" ht="12.75" customHeight="1" x14ac:dyDescent="0.25">
      <c r="B13" s="156">
        <v>9</v>
      </c>
      <c r="C13" s="5" t="s">
        <v>27</v>
      </c>
      <c r="D13" s="5" t="s">
        <v>30</v>
      </c>
      <c r="E13" s="5">
        <v>9</v>
      </c>
      <c r="F13" s="300"/>
    </row>
    <row r="14" spans="2:6" ht="12.75" x14ac:dyDescent="0.25">
      <c r="B14" s="16" t="s">
        <v>20</v>
      </c>
      <c r="C14" s="9" t="s">
        <v>53</v>
      </c>
      <c r="D14" s="10" t="s">
        <v>44</v>
      </c>
      <c r="E14" s="10" t="s">
        <v>1</v>
      </c>
      <c r="F14" s="10" t="s">
        <v>21</v>
      </c>
    </row>
    <row r="15" spans="2:6" ht="12.75" customHeight="1" x14ac:dyDescent="0.25">
      <c r="B15" s="59">
        <v>1</v>
      </c>
      <c r="C15" s="5"/>
      <c r="D15" s="5"/>
      <c r="E15" s="15"/>
      <c r="F15" s="301" t="s">
        <v>54</v>
      </c>
    </row>
    <row r="16" spans="2:6" ht="12.75" customHeight="1" x14ac:dyDescent="0.25">
      <c r="B16" s="59">
        <v>2</v>
      </c>
      <c r="C16" s="5"/>
      <c r="D16" s="5"/>
      <c r="E16" s="15"/>
      <c r="F16" s="301"/>
    </row>
    <row r="17" spans="2:6" ht="12.75" customHeight="1" x14ac:dyDescent="0.25">
      <c r="B17" s="59">
        <v>3</v>
      </c>
      <c r="C17" s="5"/>
      <c r="D17" s="5"/>
      <c r="E17" s="15"/>
      <c r="F17" s="301"/>
    </row>
    <row r="18" spans="2:6" ht="12.75" customHeight="1" x14ac:dyDescent="0.25">
      <c r="B18" s="59">
        <v>4</v>
      </c>
      <c r="C18" s="5"/>
      <c r="D18" s="5"/>
      <c r="E18" s="15"/>
      <c r="F18" s="301"/>
    </row>
    <row r="19" spans="2:6" ht="12.75" customHeight="1" x14ac:dyDescent="0.25">
      <c r="B19" s="59">
        <v>5</v>
      </c>
      <c r="C19" s="5"/>
      <c r="D19" s="5"/>
      <c r="E19" s="57"/>
      <c r="F19" s="301"/>
    </row>
    <row r="20" spans="2:6" ht="12.75" customHeight="1" x14ac:dyDescent="0.25">
      <c r="B20" s="59">
        <v>6</v>
      </c>
      <c r="C20" s="5"/>
      <c r="D20" s="5"/>
      <c r="E20" s="57"/>
      <c r="F20" s="301"/>
    </row>
    <row r="24" spans="2:6" ht="12.75" x14ac:dyDescent="0.25">
      <c r="B24" s="84" t="s">
        <v>20</v>
      </c>
      <c r="C24" s="77" t="s">
        <v>133</v>
      </c>
      <c r="D24" s="84" t="s">
        <v>112</v>
      </c>
    </row>
    <row r="25" spans="2:6" ht="12.75" x14ac:dyDescent="0.25">
      <c r="B25" s="84">
        <v>1</v>
      </c>
      <c r="C25" s="82"/>
      <c r="D25" s="75"/>
    </row>
    <row r="26" spans="2:6" ht="12.75" x14ac:dyDescent="0.25">
      <c r="B26" s="84">
        <v>2</v>
      </c>
      <c r="C26" s="60"/>
      <c r="D26" s="75"/>
    </row>
    <row r="27" spans="2:6" ht="12.75" x14ac:dyDescent="0.25">
      <c r="B27" s="84">
        <v>3</v>
      </c>
      <c r="C27" s="60"/>
      <c r="D27" s="75"/>
    </row>
    <row r="28" spans="2:6" ht="12.75" x14ac:dyDescent="0.25">
      <c r="B28" s="84">
        <v>4</v>
      </c>
      <c r="C28" s="73"/>
      <c r="D28" s="75"/>
    </row>
    <row r="29" spans="2:6" ht="12.75" x14ac:dyDescent="0.25">
      <c r="B29" s="84">
        <v>5</v>
      </c>
      <c r="C29" s="73"/>
      <c r="D29" s="75"/>
    </row>
    <row r="30" spans="2:6" ht="12.75" x14ac:dyDescent="0.25">
      <c r="B30" s="84">
        <v>6</v>
      </c>
      <c r="C30" s="82"/>
      <c r="D30" s="75"/>
    </row>
    <row r="31" spans="2:6" ht="12.75" x14ac:dyDescent="0.25">
      <c r="B31" s="84">
        <v>7</v>
      </c>
      <c r="C31" s="13"/>
      <c r="D31" s="75"/>
    </row>
    <row r="32" spans="2:6" ht="12.75" x14ac:dyDescent="0.25">
      <c r="B32" s="84">
        <v>8</v>
      </c>
      <c r="C32" s="13"/>
      <c r="D32" s="75"/>
    </row>
    <row r="33" spans="2:4" ht="12.75" x14ac:dyDescent="0.25">
      <c r="B33" s="84">
        <v>9</v>
      </c>
      <c r="C33" s="58"/>
      <c r="D33" s="75"/>
    </row>
    <row r="34" spans="2:4" ht="12.75" x14ac:dyDescent="0.25">
      <c r="B34" s="84">
        <v>10</v>
      </c>
      <c r="C34" s="74"/>
      <c r="D34" s="75"/>
    </row>
    <row r="35" spans="2:4" ht="12.75" x14ac:dyDescent="0.25">
      <c r="B35" s="84">
        <v>11</v>
      </c>
      <c r="C35" s="83"/>
      <c r="D35" s="75"/>
    </row>
    <row r="36" spans="2:4" ht="12.75" x14ac:dyDescent="0.25">
      <c r="B36" s="84">
        <v>12</v>
      </c>
      <c r="C36" s="13"/>
      <c r="D36" s="75"/>
    </row>
    <row r="37" spans="2:4" ht="12.75" x14ac:dyDescent="0.25">
      <c r="B37" s="84">
        <v>13</v>
      </c>
      <c r="C37" s="83"/>
      <c r="D37" s="75"/>
    </row>
    <row r="38" spans="2:4" ht="12.75" x14ac:dyDescent="0.25">
      <c r="B38" s="84">
        <v>14</v>
      </c>
      <c r="C38" s="13"/>
      <c r="D38" s="76"/>
    </row>
    <row r="41" spans="2:4" ht="12.75" x14ac:dyDescent="0.25">
      <c r="B41" s="84" t="s">
        <v>20</v>
      </c>
      <c r="C41" s="84" t="s">
        <v>125</v>
      </c>
      <c r="D41" s="84" t="s">
        <v>22</v>
      </c>
    </row>
    <row r="42" spans="2:4" ht="12.75" x14ac:dyDescent="0.25">
      <c r="B42" s="84">
        <v>1</v>
      </c>
      <c r="C42" s="76"/>
      <c r="D42" s="76"/>
    </row>
    <row r="43" spans="2:4" ht="12.75" x14ac:dyDescent="0.25">
      <c r="B43" s="84">
        <v>2</v>
      </c>
      <c r="C43" s="76"/>
      <c r="D43" s="76"/>
    </row>
    <row r="44" spans="2:4" ht="12.75" x14ac:dyDescent="0.25">
      <c r="B44" s="84">
        <v>3</v>
      </c>
      <c r="C44" s="76"/>
      <c r="D44" s="76"/>
    </row>
    <row r="45" spans="2:4" ht="12.75" x14ac:dyDescent="0.25">
      <c r="B45" s="84">
        <v>4</v>
      </c>
      <c r="C45" s="76"/>
      <c r="D45" s="76"/>
    </row>
  </sheetData>
  <mergeCells count="3">
    <mergeCell ref="B2:F2"/>
    <mergeCell ref="F5:F13"/>
    <mergeCell ref="F15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P154"/>
  <sheetViews>
    <sheetView showGridLines="0" zoomScale="110" zoomScaleNormal="110" workbookViewId="0">
      <pane ySplit="5" topLeftCell="A6" activePane="bottomLeft" state="frozen"/>
      <selection pane="bottomLeft" activeCell="I73" sqref="I73"/>
    </sheetView>
  </sheetViews>
  <sheetFormatPr baseColWidth="10" defaultRowHeight="15" outlineLevelRow="1" x14ac:dyDescent="0.25"/>
  <cols>
    <col min="1" max="1" width="19.85546875" style="23" customWidth="1"/>
    <col min="2" max="2" width="5.28515625" style="22" customWidth="1"/>
    <col min="3" max="3" width="38.42578125" style="23" customWidth="1"/>
    <col min="4" max="4" width="6.140625" style="23" customWidth="1"/>
    <col min="5" max="5" width="7.42578125" style="23" customWidth="1"/>
    <col min="6" max="6" width="7.7109375" style="23" customWidth="1"/>
    <col min="7" max="7" width="8.140625" style="23" customWidth="1"/>
    <col min="8" max="8" width="8" style="23" customWidth="1"/>
    <col min="9" max="9" width="7.85546875" style="23" customWidth="1"/>
    <col min="10" max="10" width="9.5703125" style="23" customWidth="1"/>
    <col min="11" max="11" width="5" style="24" customWidth="1"/>
    <col min="12" max="13" width="11.42578125" style="23"/>
    <col min="17" max="16384" width="11.42578125" style="23"/>
  </cols>
  <sheetData>
    <row r="2" spans="2:11" ht="20.25" customHeight="1" x14ac:dyDescent="0.25">
      <c r="C2" s="303" t="s">
        <v>137</v>
      </c>
      <c r="D2" s="304"/>
    </row>
    <row r="4" spans="2:11" ht="14.25" customHeight="1" x14ac:dyDescent="0.25">
      <c r="B4" s="303" t="s">
        <v>20</v>
      </c>
      <c r="C4" s="303" t="s">
        <v>37</v>
      </c>
      <c r="D4" s="25"/>
      <c r="E4" s="304" t="s">
        <v>33</v>
      </c>
      <c r="F4" s="304"/>
      <c r="G4" s="304"/>
      <c r="H4" s="304"/>
      <c r="I4" s="304"/>
      <c r="J4" s="305"/>
      <c r="K4" s="316"/>
    </row>
    <row r="5" spans="2:11" ht="18.75" customHeight="1" x14ac:dyDescent="0.25">
      <c r="B5" s="304"/>
      <c r="C5" s="304"/>
      <c r="D5" s="98" t="s">
        <v>138</v>
      </c>
      <c r="E5" s="26" t="s">
        <v>3</v>
      </c>
      <c r="F5" s="26" t="s">
        <v>2</v>
      </c>
      <c r="G5" s="26" t="s">
        <v>4</v>
      </c>
      <c r="H5" s="26" t="s">
        <v>16</v>
      </c>
      <c r="I5" s="26" t="s">
        <v>34</v>
      </c>
      <c r="J5" s="27" t="s">
        <v>6</v>
      </c>
      <c r="K5" s="317"/>
    </row>
    <row r="6" spans="2:11" ht="16.5" customHeight="1" x14ac:dyDescent="0.25">
      <c r="B6" s="28">
        <v>1</v>
      </c>
      <c r="C6" s="29" t="s">
        <v>10</v>
      </c>
      <c r="D6" s="30"/>
      <c r="E6" s="161">
        <v>0</v>
      </c>
      <c r="F6" s="161">
        <v>25</v>
      </c>
      <c r="G6" s="161">
        <v>67</v>
      </c>
      <c r="H6" s="161">
        <v>2</v>
      </c>
      <c r="I6" s="161">
        <v>4</v>
      </c>
      <c r="J6" s="162">
        <v>98</v>
      </c>
      <c r="K6" s="317"/>
    </row>
    <row r="7" spans="2:11" ht="15.75" hidden="1" customHeight="1" outlineLevel="1" x14ac:dyDescent="0.25">
      <c r="B7" s="31">
        <v>1</v>
      </c>
      <c r="C7" s="32" t="s">
        <v>26</v>
      </c>
      <c r="D7" s="33">
        <v>1</v>
      </c>
      <c r="E7" s="34">
        <v>0</v>
      </c>
      <c r="F7" s="35">
        <v>0</v>
      </c>
      <c r="G7" s="35">
        <v>31</v>
      </c>
      <c r="H7" s="35">
        <v>1</v>
      </c>
      <c r="I7" s="34">
        <v>4</v>
      </c>
      <c r="J7" s="36">
        <v>36</v>
      </c>
      <c r="K7" s="317"/>
    </row>
    <row r="8" spans="2:11" ht="15.75" hidden="1" customHeight="1" outlineLevel="1" x14ac:dyDescent="0.25">
      <c r="B8" s="131">
        <v>2</v>
      </c>
      <c r="C8" s="64" t="s">
        <v>374</v>
      </c>
      <c r="D8" s="33">
        <v>3</v>
      </c>
      <c r="E8" s="38">
        <v>0</v>
      </c>
      <c r="F8" s="39">
        <v>23</v>
      </c>
      <c r="G8" s="39">
        <v>0</v>
      </c>
      <c r="H8" s="39">
        <v>0</v>
      </c>
      <c r="I8" s="39">
        <v>0</v>
      </c>
      <c r="J8" s="36">
        <v>23</v>
      </c>
      <c r="K8" s="317"/>
    </row>
    <row r="9" spans="2:11" ht="15.75" hidden="1" customHeight="1" outlineLevel="1" x14ac:dyDescent="0.25">
      <c r="B9" s="31">
        <v>3</v>
      </c>
      <c r="C9" s="32" t="s">
        <v>371</v>
      </c>
      <c r="D9" s="33">
        <v>6</v>
      </c>
      <c r="E9" s="34">
        <v>0</v>
      </c>
      <c r="F9" s="35">
        <v>2</v>
      </c>
      <c r="G9" s="35">
        <v>0</v>
      </c>
      <c r="H9" s="35">
        <v>1</v>
      </c>
      <c r="I9" s="34">
        <v>0</v>
      </c>
      <c r="J9" s="36">
        <v>3</v>
      </c>
      <c r="K9" s="317"/>
    </row>
    <row r="10" spans="2:11" ht="15.75" hidden="1" customHeight="1" outlineLevel="1" x14ac:dyDescent="0.25">
      <c r="B10" s="131">
        <v>4</v>
      </c>
      <c r="C10" s="32" t="s">
        <v>372</v>
      </c>
      <c r="D10" s="33">
        <v>10</v>
      </c>
      <c r="E10" s="34">
        <v>0</v>
      </c>
      <c r="F10" s="35">
        <v>0</v>
      </c>
      <c r="G10" s="35">
        <v>36</v>
      </c>
      <c r="H10" s="35">
        <v>0</v>
      </c>
      <c r="I10" s="34">
        <v>0</v>
      </c>
      <c r="J10" s="36">
        <v>36</v>
      </c>
      <c r="K10" s="317"/>
    </row>
    <row r="11" spans="2:11" collapsed="1" x14ac:dyDescent="0.25">
      <c r="B11" s="41">
        <v>2</v>
      </c>
      <c r="C11" s="42" t="s">
        <v>14</v>
      </c>
      <c r="D11" s="43"/>
      <c r="E11" s="134">
        <v>7</v>
      </c>
      <c r="F11" s="156">
        <v>64</v>
      </c>
      <c r="G11" s="156">
        <v>63</v>
      </c>
      <c r="H11" s="156">
        <v>2</v>
      </c>
      <c r="I11" s="156">
        <v>1</v>
      </c>
      <c r="J11" s="133">
        <v>137</v>
      </c>
      <c r="K11" s="317"/>
    </row>
    <row r="12" spans="2:11" ht="14.25" hidden="1" customHeight="1" outlineLevel="1" x14ac:dyDescent="0.25">
      <c r="B12" s="31">
        <v>5</v>
      </c>
      <c r="C12" s="32" t="s">
        <v>375</v>
      </c>
      <c r="D12" s="33">
        <v>6</v>
      </c>
      <c r="E12" s="44">
        <v>0</v>
      </c>
      <c r="F12" s="45">
        <v>29</v>
      </c>
      <c r="G12" s="45">
        <v>10</v>
      </c>
      <c r="H12" s="34">
        <v>0</v>
      </c>
      <c r="I12" s="34">
        <v>0</v>
      </c>
      <c r="J12" s="46">
        <v>39</v>
      </c>
      <c r="K12" s="317"/>
    </row>
    <row r="13" spans="2:11" ht="14.25" hidden="1" customHeight="1" outlineLevel="1" x14ac:dyDescent="0.25">
      <c r="B13" s="31">
        <v>6</v>
      </c>
      <c r="C13" s="32" t="s">
        <v>24</v>
      </c>
      <c r="D13" s="33">
        <v>6</v>
      </c>
      <c r="E13" s="34">
        <v>0</v>
      </c>
      <c r="F13" s="45">
        <v>7</v>
      </c>
      <c r="G13" s="34">
        <v>21</v>
      </c>
      <c r="H13" s="34">
        <v>1</v>
      </c>
      <c r="I13" s="34">
        <v>1</v>
      </c>
      <c r="J13" s="46">
        <v>30</v>
      </c>
      <c r="K13" s="317"/>
    </row>
    <row r="14" spans="2:11" ht="14.25" hidden="1" customHeight="1" outlineLevel="1" x14ac:dyDescent="0.25">
      <c r="B14" s="31">
        <v>7</v>
      </c>
      <c r="C14" s="32" t="s">
        <v>376</v>
      </c>
      <c r="D14" s="33">
        <v>10</v>
      </c>
      <c r="E14" s="34">
        <v>2</v>
      </c>
      <c r="F14" s="45">
        <v>7</v>
      </c>
      <c r="G14" s="34">
        <v>12</v>
      </c>
      <c r="H14" s="34">
        <v>0</v>
      </c>
      <c r="I14" s="34">
        <v>0</v>
      </c>
      <c r="J14" s="46">
        <v>21</v>
      </c>
      <c r="K14" s="317"/>
    </row>
    <row r="15" spans="2:11" ht="14.25" hidden="1" customHeight="1" outlineLevel="1" x14ac:dyDescent="0.25">
      <c r="B15" s="31">
        <v>8</v>
      </c>
      <c r="C15" s="32" t="s">
        <v>323</v>
      </c>
      <c r="D15" s="33">
        <v>9</v>
      </c>
      <c r="E15" s="34">
        <v>5</v>
      </c>
      <c r="F15" s="45">
        <v>21</v>
      </c>
      <c r="G15" s="34">
        <v>20</v>
      </c>
      <c r="H15" s="34">
        <v>1</v>
      </c>
      <c r="I15" s="34">
        <v>0</v>
      </c>
      <c r="J15" s="46">
        <v>47</v>
      </c>
      <c r="K15" s="317"/>
    </row>
    <row r="16" spans="2:11" collapsed="1" x14ac:dyDescent="0.25">
      <c r="B16" s="41">
        <v>3</v>
      </c>
      <c r="C16" s="42" t="s">
        <v>15</v>
      </c>
      <c r="D16" s="43"/>
      <c r="E16" s="134">
        <v>0</v>
      </c>
      <c r="F16" s="156">
        <v>3</v>
      </c>
      <c r="G16" s="156">
        <v>91</v>
      </c>
      <c r="H16" s="156">
        <v>14</v>
      </c>
      <c r="I16" s="156">
        <v>0</v>
      </c>
      <c r="J16" s="133">
        <v>108</v>
      </c>
      <c r="K16" s="317"/>
    </row>
    <row r="17" spans="2:11" ht="13.5" hidden="1" customHeight="1" outlineLevel="1" x14ac:dyDescent="0.25">
      <c r="B17" s="31">
        <v>9</v>
      </c>
      <c r="C17" s="32" t="s">
        <v>377</v>
      </c>
      <c r="D17" s="33">
        <v>8</v>
      </c>
      <c r="E17" s="34">
        <v>0</v>
      </c>
      <c r="F17" s="37">
        <v>0</v>
      </c>
      <c r="G17" s="37">
        <v>0</v>
      </c>
      <c r="H17" s="34">
        <v>7</v>
      </c>
      <c r="I17" s="34">
        <v>0</v>
      </c>
      <c r="J17" s="36">
        <v>7</v>
      </c>
      <c r="K17" s="317"/>
    </row>
    <row r="18" spans="2:11" ht="13.5" hidden="1" customHeight="1" outlineLevel="1" x14ac:dyDescent="0.25">
      <c r="B18" s="31">
        <v>10</v>
      </c>
      <c r="C18" s="32" t="s">
        <v>24</v>
      </c>
      <c r="D18" s="33">
        <v>6</v>
      </c>
      <c r="E18" s="34">
        <v>0</v>
      </c>
      <c r="F18" s="37">
        <v>0</v>
      </c>
      <c r="G18" s="37">
        <v>29</v>
      </c>
      <c r="H18" s="34">
        <v>0</v>
      </c>
      <c r="I18" s="34">
        <v>0</v>
      </c>
      <c r="J18" s="36">
        <v>29</v>
      </c>
      <c r="K18" s="317"/>
    </row>
    <row r="19" spans="2:11" ht="13.5" hidden="1" customHeight="1" outlineLevel="1" x14ac:dyDescent="0.25">
      <c r="B19" s="31">
        <v>11</v>
      </c>
      <c r="C19" s="32" t="s">
        <v>378</v>
      </c>
      <c r="D19" s="33">
        <v>1</v>
      </c>
      <c r="E19" s="34">
        <v>0</v>
      </c>
      <c r="F19" s="40">
        <v>3</v>
      </c>
      <c r="G19" s="40">
        <v>22</v>
      </c>
      <c r="H19" s="34">
        <v>0</v>
      </c>
      <c r="I19" s="34">
        <v>0</v>
      </c>
      <c r="J19" s="36">
        <v>25</v>
      </c>
      <c r="K19" s="317"/>
    </row>
    <row r="20" spans="2:11" ht="13.5" hidden="1" customHeight="1" outlineLevel="1" x14ac:dyDescent="0.25">
      <c r="B20" s="131">
        <v>12</v>
      </c>
      <c r="C20" s="32" t="s">
        <v>379</v>
      </c>
      <c r="D20" s="33">
        <v>8</v>
      </c>
      <c r="E20" s="34">
        <v>0</v>
      </c>
      <c r="F20" s="130">
        <v>0</v>
      </c>
      <c r="G20" s="130">
        <v>12</v>
      </c>
      <c r="H20" s="34">
        <v>0</v>
      </c>
      <c r="I20" s="34">
        <v>0</v>
      </c>
      <c r="J20" s="36">
        <v>12</v>
      </c>
      <c r="K20" s="317"/>
    </row>
    <row r="21" spans="2:11" ht="13.5" hidden="1" customHeight="1" outlineLevel="1" x14ac:dyDescent="0.25">
      <c r="B21" s="31">
        <v>13</v>
      </c>
      <c r="C21" s="32" t="s">
        <v>372</v>
      </c>
      <c r="D21" s="33">
        <v>10</v>
      </c>
      <c r="E21" s="34">
        <v>0</v>
      </c>
      <c r="F21" s="40">
        <v>0</v>
      </c>
      <c r="G21" s="40">
        <v>8</v>
      </c>
      <c r="H21" s="34">
        <v>7</v>
      </c>
      <c r="I21" s="34">
        <v>0</v>
      </c>
      <c r="J21" s="36">
        <v>15</v>
      </c>
      <c r="K21" s="317"/>
    </row>
    <row r="22" spans="2:11" ht="13.5" hidden="1" customHeight="1" outlineLevel="1" x14ac:dyDescent="0.25">
      <c r="B22" s="165">
        <v>14</v>
      </c>
      <c r="C22" s="32" t="s">
        <v>380</v>
      </c>
      <c r="D22" s="33">
        <v>6</v>
      </c>
      <c r="E22" s="48">
        <v>0</v>
      </c>
      <c r="F22" s="40">
        <v>0</v>
      </c>
      <c r="G22" s="40">
        <v>20</v>
      </c>
      <c r="H22" s="40">
        <v>0</v>
      </c>
      <c r="I22" s="40">
        <v>0</v>
      </c>
      <c r="J22" s="36">
        <v>20</v>
      </c>
      <c r="K22" s="317"/>
    </row>
    <row r="23" spans="2:11" collapsed="1" x14ac:dyDescent="0.25">
      <c r="B23" s="41">
        <v>4</v>
      </c>
      <c r="C23" s="42" t="s">
        <v>17</v>
      </c>
      <c r="D23" s="49"/>
      <c r="E23" s="168">
        <v>0</v>
      </c>
      <c r="F23" s="167">
        <v>21</v>
      </c>
      <c r="G23" s="167">
        <v>49</v>
      </c>
      <c r="H23" s="167">
        <v>31</v>
      </c>
      <c r="I23" s="167">
        <v>28</v>
      </c>
      <c r="J23" s="167">
        <v>129</v>
      </c>
      <c r="K23" s="317"/>
    </row>
    <row r="24" spans="2:11" x14ac:dyDescent="0.25">
      <c r="B24" s="41">
        <v>5</v>
      </c>
      <c r="C24" s="42" t="s">
        <v>8</v>
      </c>
      <c r="D24" s="43"/>
      <c r="E24" s="167">
        <f>SUM(E25:E42)</f>
        <v>0</v>
      </c>
      <c r="F24" s="167">
        <f t="shared" ref="F24:J24" si="0">SUM(F25:F42)</f>
        <v>363</v>
      </c>
      <c r="G24" s="167">
        <f t="shared" si="0"/>
        <v>365</v>
      </c>
      <c r="H24" s="167">
        <f t="shared" si="0"/>
        <v>26</v>
      </c>
      <c r="I24" s="167">
        <f t="shared" si="0"/>
        <v>3</v>
      </c>
      <c r="J24" s="167">
        <f t="shared" si="0"/>
        <v>757</v>
      </c>
      <c r="K24" s="317"/>
    </row>
    <row r="25" spans="2:11" ht="15.75" hidden="1" customHeight="1" outlineLevel="1" x14ac:dyDescent="0.25">
      <c r="B25" s="46"/>
      <c r="C25" s="169" t="s">
        <v>381</v>
      </c>
      <c r="D25" s="169" t="s">
        <v>38</v>
      </c>
      <c r="E25" s="169">
        <v>0</v>
      </c>
      <c r="F25" s="169">
        <v>16</v>
      </c>
      <c r="G25" s="169">
        <v>44</v>
      </c>
      <c r="H25" s="169">
        <v>0</v>
      </c>
      <c r="I25" s="169">
        <v>0</v>
      </c>
      <c r="J25" s="158">
        <v>60</v>
      </c>
      <c r="K25" s="317"/>
    </row>
    <row r="26" spans="2:11" ht="15.75" hidden="1" customHeight="1" outlineLevel="1" x14ac:dyDescent="0.25">
      <c r="B26" s="46"/>
      <c r="C26" s="169" t="s">
        <v>377</v>
      </c>
      <c r="D26" s="170">
        <v>8</v>
      </c>
      <c r="E26" s="158">
        <v>0</v>
      </c>
      <c r="F26" s="124">
        <v>31</v>
      </c>
      <c r="G26" s="124">
        <v>37</v>
      </c>
      <c r="H26" s="124">
        <v>0</v>
      </c>
      <c r="I26" s="158">
        <v>0</v>
      </c>
      <c r="J26" s="158">
        <v>68</v>
      </c>
      <c r="K26" s="317"/>
    </row>
    <row r="27" spans="2:11" ht="15.75" hidden="1" customHeight="1" outlineLevel="1" x14ac:dyDescent="0.25">
      <c r="B27" s="46"/>
      <c r="C27" s="169" t="s">
        <v>382</v>
      </c>
      <c r="D27" s="170">
        <v>2</v>
      </c>
      <c r="E27" s="158">
        <v>0</v>
      </c>
      <c r="F27" s="124">
        <v>20</v>
      </c>
      <c r="G27" s="124">
        <v>40</v>
      </c>
      <c r="H27" s="158">
        <v>0</v>
      </c>
      <c r="I27" s="158">
        <v>0</v>
      </c>
      <c r="J27" s="158">
        <v>60</v>
      </c>
      <c r="K27" s="317"/>
    </row>
    <row r="28" spans="2:11" ht="15.75" hidden="1" customHeight="1" outlineLevel="1" x14ac:dyDescent="0.25">
      <c r="B28" s="46"/>
      <c r="C28" s="169" t="s">
        <v>383</v>
      </c>
      <c r="D28" s="170">
        <v>6</v>
      </c>
      <c r="E28" s="158">
        <v>0</v>
      </c>
      <c r="F28" s="158">
        <v>0</v>
      </c>
      <c r="G28" s="124">
        <v>9</v>
      </c>
      <c r="H28" s="124">
        <v>21</v>
      </c>
      <c r="I28" s="124">
        <v>0</v>
      </c>
      <c r="J28" s="158">
        <v>30</v>
      </c>
      <c r="K28" s="317"/>
    </row>
    <row r="29" spans="2:11" ht="15.75" hidden="1" customHeight="1" outlineLevel="1" x14ac:dyDescent="0.25">
      <c r="B29" s="46"/>
      <c r="C29" s="169" t="s">
        <v>384</v>
      </c>
      <c r="D29" s="170">
        <v>1</v>
      </c>
      <c r="E29" s="158">
        <v>0</v>
      </c>
      <c r="F29" s="158">
        <v>15</v>
      </c>
      <c r="G29" s="158">
        <v>11</v>
      </c>
      <c r="H29" s="158">
        <v>0</v>
      </c>
      <c r="I29" s="158">
        <v>1</v>
      </c>
      <c r="J29" s="158">
        <v>27</v>
      </c>
      <c r="K29" s="317"/>
    </row>
    <row r="30" spans="2:11" ht="15.75" hidden="1" customHeight="1" outlineLevel="1" x14ac:dyDescent="0.25">
      <c r="B30" s="46"/>
      <c r="C30" s="169" t="s">
        <v>385</v>
      </c>
      <c r="D30" s="170">
        <v>1</v>
      </c>
      <c r="E30" s="158">
        <v>0</v>
      </c>
      <c r="F30" s="158">
        <v>21</v>
      </c>
      <c r="G30" s="124">
        <v>18</v>
      </c>
      <c r="H30" s="158">
        <v>0</v>
      </c>
      <c r="I30" s="158">
        <v>1</v>
      </c>
      <c r="J30" s="158">
        <v>40</v>
      </c>
      <c r="K30" s="317"/>
    </row>
    <row r="31" spans="2:11" ht="15.75" hidden="1" customHeight="1" outlineLevel="1" x14ac:dyDescent="0.25">
      <c r="B31" s="46"/>
      <c r="C31" s="169" t="s">
        <v>386</v>
      </c>
      <c r="D31" s="170">
        <v>1</v>
      </c>
      <c r="E31" s="158">
        <v>0</v>
      </c>
      <c r="F31" s="124">
        <v>20</v>
      </c>
      <c r="G31" s="124">
        <v>7</v>
      </c>
      <c r="H31" s="158">
        <v>0</v>
      </c>
      <c r="I31" s="158">
        <v>1</v>
      </c>
      <c r="J31" s="158">
        <v>28</v>
      </c>
      <c r="K31" s="317"/>
    </row>
    <row r="32" spans="2:11" ht="15.75" hidden="1" customHeight="1" outlineLevel="1" x14ac:dyDescent="0.25">
      <c r="B32" s="46"/>
      <c r="C32" s="169" t="s">
        <v>387</v>
      </c>
      <c r="D32" s="170">
        <v>3</v>
      </c>
      <c r="E32" s="158">
        <v>0</v>
      </c>
      <c r="F32" s="158">
        <v>47</v>
      </c>
      <c r="G32" s="124">
        <v>0</v>
      </c>
      <c r="H32" s="158">
        <v>0</v>
      </c>
      <c r="I32" s="158">
        <v>0</v>
      </c>
      <c r="J32" s="158">
        <v>47</v>
      </c>
      <c r="K32" s="317"/>
    </row>
    <row r="33" spans="2:11" ht="15.75" hidden="1" customHeight="1" outlineLevel="1" x14ac:dyDescent="0.25">
      <c r="B33" s="46"/>
      <c r="C33" s="169" t="s">
        <v>388</v>
      </c>
      <c r="D33" s="170">
        <v>3</v>
      </c>
      <c r="E33" s="158">
        <v>0</v>
      </c>
      <c r="F33" s="124">
        <v>22</v>
      </c>
      <c r="G33" s="124">
        <v>1</v>
      </c>
      <c r="H33" s="158">
        <v>0</v>
      </c>
      <c r="I33" s="158">
        <v>0</v>
      </c>
      <c r="J33" s="158">
        <v>23</v>
      </c>
      <c r="K33" s="317"/>
    </row>
    <row r="34" spans="2:11" ht="15.75" hidden="1" customHeight="1" outlineLevel="1" x14ac:dyDescent="0.25">
      <c r="B34" s="47"/>
      <c r="C34" s="169" t="s">
        <v>389</v>
      </c>
      <c r="D34" s="170">
        <v>2</v>
      </c>
      <c r="E34" s="158">
        <v>0</v>
      </c>
      <c r="F34" s="124">
        <v>18</v>
      </c>
      <c r="G34" s="124">
        <v>1</v>
      </c>
      <c r="H34" s="158">
        <v>0</v>
      </c>
      <c r="I34" s="158">
        <v>0</v>
      </c>
      <c r="J34" s="158">
        <v>19</v>
      </c>
      <c r="K34" s="317"/>
    </row>
    <row r="35" spans="2:11" ht="15.75" hidden="1" customHeight="1" outlineLevel="1" x14ac:dyDescent="0.25">
      <c r="B35" s="47"/>
      <c r="C35" s="169" t="s">
        <v>390</v>
      </c>
      <c r="D35" s="170">
        <v>2</v>
      </c>
      <c r="E35" s="158">
        <v>0</v>
      </c>
      <c r="F35" s="124">
        <v>23</v>
      </c>
      <c r="G35" s="124">
        <v>0</v>
      </c>
      <c r="H35" s="158">
        <v>0</v>
      </c>
      <c r="I35" s="158">
        <v>0</v>
      </c>
      <c r="J35" s="158">
        <v>23</v>
      </c>
      <c r="K35" s="317"/>
    </row>
    <row r="36" spans="2:11" ht="15.75" hidden="1" customHeight="1" outlineLevel="1" x14ac:dyDescent="0.25">
      <c r="B36" s="47"/>
      <c r="C36" s="169" t="s">
        <v>24</v>
      </c>
      <c r="D36" s="170">
        <v>6</v>
      </c>
      <c r="E36" s="158">
        <v>0</v>
      </c>
      <c r="F36" s="124">
        <v>63</v>
      </c>
      <c r="G36" s="124">
        <v>82</v>
      </c>
      <c r="H36" s="158">
        <v>5</v>
      </c>
      <c r="I36" s="158">
        <v>0</v>
      </c>
      <c r="J36" s="158">
        <v>150</v>
      </c>
      <c r="K36" s="317"/>
    </row>
    <row r="37" spans="2:11" ht="15.75" hidden="1" customHeight="1" outlineLevel="1" x14ac:dyDescent="0.25">
      <c r="B37" s="47"/>
      <c r="C37" s="169" t="s">
        <v>391</v>
      </c>
      <c r="D37" s="170">
        <v>10</v>
      </c>
      <c r="E37" s="158">
        <v>0</v>
      </c>
      <c r="F37" s="124">
        <v>18</v>
      </c>
      <c r="G37" s="124">
        <v>27</v>
      </c>
      <c r="H37" s="158">
        <v>0</v>
      </c>
      <c r="I37" s="158">
        <v>0</v>
      </c>
      <c r="J37" s="158">
        <v>45</v>
      </c>
      <c r="K37" s="317"/>
    </row>
    <row r="38" spans="2:11" ht="15.75" hidden="1" customHeight="1" outlineLevel="1" x14ac:dyDescent="0.25">
      <c r="B38" s="47"/>
      <c r="C38" s="169" t="s">
        <v>392</v>
      </c>
      <c r="D38" s="170">
        <v>10</v>
      </c>
      <c r="E38" s="158">
        <v>0</v>
      </c>
      <c r="F38" s="124">
        <v>7</v>
      </c>
      <c r="G38" s="124">
        <v>14</v>
      </c>
      <c r="H38" s="158">
        <v>0</v>
      </c>
      <c r="I38" s="158">
        <v>0</v>
      </c>
      <c r="J38" s="158">
        <v>21</v>
      </c>
      <c r="K38" s="317"/>
    </row>
    <row r="39" spans="2:11" ht="15.75" hidden="1" customHeight="1" outlineLevel="1" x14ac:dyDescent="0.25">
      <c r="B39" s="50"/>
      <c r="C39" s="169" t="s">
        <v>393</v>
      </c>
      <c r="D39" s="170">
        <v>6</v>
      </c>
      <c r="E39" s="158">
        <v>0</v>
      </c>
      <c r="F39" s="124">
        <v>25</v>
      </c>
      <c r="G39" s="124">
        <v>4</v>
      </c>
      <c r="H39" s="158">
        <v>0</v>
      </c>
      <c r="I39" s="158">
        <v>0</v>
      </c>
      <c r="J39" s="158">
        <v>29</v>
      </c>
      <c r="K39" s="317"/>
    </row>
    <row r="40" spans="2:11" ht="15.75" hidden="1" customHeight="1" outlineLevel="1" x14ac:dyDescent="0.25">
      <c r="B40" s="47"/>
      <c r="C40" s="169" t="s">
        <v>394</v>
      </c>
      <c r="D40" s="170">
        <v>6</v>
      </c>
      <c r="E40" s="158">
        <v>0</v>
      </c>
      <c r="F40" s="124">
        <v>3</v>
      </c>
      <c r="G40" s="124">
        <v>21</v>
      </c>
      <c r="H40" s="158">
        <v>0</v>
      </c>
      <c r="I40" s="158">
        <v>0</v>
      </c>
      <c r="J40" s="158">
        <v>24</v>
      </c>
      <c r="K40" s="317"/>
    </row>
    <row r="41" spans="2:11" ht="15.75" hidden="1" customHeight="1" outlineLevel="1" x14ac:dyDescent="0.25">
      <c r="B41" s="47"/>
      <c r="C41" s="169" t="s">
        <v>395</v>
      </c>
      <c r="D41" s="170">
        <v>6</v>
      </c>
      <c r="E41" s="158">
        <v>0</v>
      </c>
      <c r="F41" s="124">
        <v>2</v>
      </c>
      <c r="G41" s="124">
        <v>44</v>
      </c>
      <c r="H41" s="158">
        <v>0</v>
      </c>
      <c r="I41" s="158">
        <v>0</v>
      </c>
      <c r="J41" s="158">
        <v>46</v>
      </c>
      <c r="K41" s="317"/>
    </row>
    <row r="42" spans="2:11" ht="15.75" hidden="1" customHeight="1" outlineLevel="1" x14ac:dyDescent="0.25">
      <c r="B42" s="47"/>
      <c r="C42" s="169" t="s">
        <v>396</v>
      </c>
      <c r="D42" s="170">
        <v>5</v>
      </c>
      <c r="E42" s="124">
        <v>0</v>
      </c>
      <c r="F42" s="124">
        <v>12</v>
      </c>
      <c r="G42" s="124">
        <v>5</v>
      </c>
      <c r="H42" s="124">
        <v>0</v>
      </c>
      <c r="I42" s="124">
        <v>0</v>
      </c>
      <c r="J42" s="124">
        <v>17</v>
      </c>
      <c r="K42" s="317"/>
    </row>
    <row r="43" spans="2:11" collapsed="1" x14ac:dyDescent="0.25">
      <c r="B43" s="41">
        <v>6</v>
      </c>
      <c r="C43" s="42" t="s">
        <v>28</v>
      </c>
      <c r="D43" s="43"/>
      <c r="E43" s="167">
        <f>SUM(E44:E45)</f>
        <v>0</v>
      </c>
      <c r="F43" s="167">
        <f t="shared" ref="F43:J43" si="1">SUM(F44:F45)</f>
        <v>22</v>
      </c>
      <c r="G43" s="167">
        <f t="shared" si="1"/>
        <v>11</v>
      </c>
      <c r="H43" s="167">
        <f t="shared" si="1"/>
        <v>5</v>
      </c>
      <c r="I43" s="167">
        <f t="shared" si="1"/>
        <v>0</v>
      </c>
      <c r="J43" s="167">
        <f t="shared" si="1"/>
        <v>38</v>
      </c>
      <c r="K43" s="317"/>
    </row>
    <row r="44" spans="2:11" ht="2.25" hidden="1" customHeight="1" outlineLevel="1" x14ac:dyDescent="0.25">
      <c r="B44" s="31"/>
      <c r="C44" s="64" t="s">
        <v>397</v>
      </c>
      <c r="D44" s="132">
        <v>3</v>
      </c>
      <c r="E44" s="171">
        <v>0</v>
      </c>
      <c r="F44" s="172">
        <v>10</v>
      </c>
      <c r="G44" s="172">
        <v>5</v>
      </c>
      <c r="H44" s="171">
        <v>5</v>
      </c>
      <c r="I44" s="171">
        <v>0</v>
      </c>
      <c r="J44" s="158">
        <v>20</v>
      </c>
      <c r="K44" s="317"/>
    </row>
    <row r="45" spans="2:11" ht="2.25" hidden="1" customHeight="1" outlineLevel="1" x14ac:dyDescent="0.25">
      <c r="B45" s="31"/>
      <c r="C45" s="64" t="s">
        <v>398</v>
      </c>
      <c r="D45" s="132">
        <v>4</v>
      </c>
      <c r="E45" s="171">
        <v>0</v>
      </c>
      <c r="F45" s="172">
        <v>12</v>
      </c>
      <c r="G45" s="172">
        <v>6</v>
      </c>
      <c r="H45" s="171">
        <v>0</v>
      </c>
      <c r="I45" s="171">
        <v>0</v>
      </c>
      <c r="J45" s="158">
        <v>18</v>
      </c>
      <c r="K45" s="317"/>
    </row>
    <row r="46" spans="2:11" ht="14.25" customHeight="1" collapsed="1" x14ac:dyDescent="0.25">
      <c r="B46" s="41">
        <v>7</v>
      </c>
      <c r="C46" s="42" t="s">
        <v>29</v>
      </c>
      <c r="D46" s="43"/>
      <c r="E46" s="161">
        <f t="shared" ref="E46:J46" si="2">SUM(E47:E50)</f>
        <v>0</v>
      </c>
      <c r="F46" s="161">
        <f t="shared" si="2"/>
        <v>76</v>
      </c>
      <c r="G46" s="161">
        <f t="shared" si="2"/>
        <v>87</v>
      </c>
      <c r="H46" s="161">
        <f t="shared" si="2"/>
        <v>1</v>
      </c>
      <c r="I46" s="161">
        <f t="shared" si="2"/>
        <v>0</v>
      </c>
      <c r="J46" s="161">
        <f t="shared" si="2"/>
        <v>164</v>
      </c>
      <c r="K46" s="317"/>
    </row>
    <row r="47" spans="2:11" ht="2.25" hidden="1" customHeight="1" outlineLevel="1" x14ac:dyDescent="0.25">
      <c r="B47" s="31"/>
      <c r="C47" s="169" t="s">
        <v>39</v>
      </c>
      <c r="D47" s="132">
        <v>1</v>
      </c>
      <c r="E47" s="171">
        <v>0</v>
      </c>
      <c r="F47" s="124">
        <v>1</v>
      </c>
      <c r="G47" s="124">
        <v>37</v>
      </c>
      <c r="H47" s="171">
        <v>1</v>
      </c>
      <c r="I47" s="171">
        <v>0</v>
      </c>
      <c r="J47" s="158">
        <v>39</v>
      </c>
      <c r="K47" s="317"/>
    </row>
    <row r="48" spans="2:11" ht="2.25" hidden="1" customHeight="1" outlineLevel="1" x14ac:dyDescent="0.25">
      <c r="B48" s="131"/>
      <c r="C48" s="169" t="s">
        <v>399</v>
      </c>
      <c r="D48" s="132">
        <v>1</v>
      </c>
      <c r="E48" s="171">
        <v>0</v>
      </c>
      <c r="F48" s="124">
        <v>30</v>
      </c>
      <c r="G48" s="124">
        <v>9</v>
      </c>
      <c r="H48" s="124">
        <v>0</v>
      </c>
      <c r="I48" s="171">
        <v>0</v>
      </c>
      <c r="J48" s="158">
        <v>39</v>
      </c>
      <c r="K48" s="317"/>
    </row>
    <row r="49" spans="2:11" ht="2.25" hidden="1" customHeight="1" outlineLevel="1" x14ac:dyDescent="0.25">
      <c r="B49" s="31"/>
      <c r="C49" s="169" t="s">
        <v>375</v>
      </c>
      <c r="D49" s="132">
        <v>6</v>
      </c>
      <c r="E49" s="171">
        <v>0</v>
      </c>
      <c r="F49" s="124">
        <v>45</v>
      </c>
      <c r="G49" s="124">
        <v>29</v>
      </c>
      <c r="H49" s="171">
        <v>0</v>
      </c>
      <c r="I49" s="171">
        <v>0</v>
      </c>
      <c r="J49" s="158">
        <v>74</v>
      </c>
      <c r="K49" s="317"/>
    </row>
    <row r="50" spans="2:11" ht="2.25" hidden="1" customHeight="1" outlineLevel="1" x14ac:dyDescent="0.25">
      <c r="B50" s="47"/>
      <c r="C50" s="169" t="s">
        <v>400</v>
      </c>
      <c r="D50" s="132">
        <v>8</v>
      </c>
      <c r="E50" s="171">
        <v>0</v>
      </c>
      <c r="F50" s="124">
        <v>0</v>
      </c>
      <c r="G50" s="124">
        <v>12</v>
      </c>
      <c r="H50" s="124">
        <v>0</v>
      </c>
      <c r="I50" s="171">
        <v>0</v>
      </c>
      <c r="J50" s="158">
        <v>12</v>
      </c>
      <c r="K50" s="317"/>
    </row>
    <row r="51" spans="2:11" ht="15.75" customHeight="1" collapsed="1" x14ac:dyDescent="0.25">
      <c r="B51" s="41">
        <v>8</v>
      </c>
      <c r="C51" s="53" t="s">
        <v>59</v>
      </c>
      <c r="D51" s="108"/>
      <c r="E51" s="167">
        <f>SUM(E52:E55)</f>
        <v>7</v>
      </c>
      <c r="F51" s="167">
        <f t="shared" ref="F51:J51" si="3">SUM(F52:F55)</f>
        <v>69</v>
      </c>
      <c r="G51" s="167">
        <f t="shared" si="3"/>
        <v>0</v>
      </c>
      <c r="H51" s="167">
        <f t="shared" si="3"/>
        <v>0</v>
      </c>
      <c r="I51" s="167">
        <f t="shared" si="3"/>
        <v>0</v>
      </c>
      <c r="J51" s="167">
        <f t="shared" si="3"/>
        <v>76</v>
      </c>
      <c r="K51" s="317"/>
    </row>
    <row r="52" spans="2:11" ht="2.25" hidden="1" customHeight="1" outlineLevel="1" x14ac:dyDescent="0.25">
      <c r="B52" s="107"/>
      <c r="C52" s="169" t="s">
        <v>154</v>
      </c>
      <c r="D52" s="173">
        <v>1</v>
      </c>
      <c r="E52" s="157">
        <v>6</v>
      </c>
      <c r="F52" s="157">
        <v>16</v>
      </c>
      <c r="G52" s="157">
        <v>0</v>
      </c>
      <c r="H52" s="157">
        <v>0</v>
      </c>
      <c r="I52" s="157">
        <v>0</v>
      </c>
      <c r="J52" s="157">
        <v>22</v>
      </c>
      <c r="K52" s="317"/>
    </row>
    <row r="53" spans="2:11" ht="2.25" hidden="1" customHeight="1" outlineLevel="1" x14ac:dyDescent="0.25">
      <c r="B53" s="107"/>
      <c r="C53" s="169" t="s">
        <v>401</v>
      </c>
      <c r="D53" s="173">
        <v>1</v>
      </c>
      <c r="E53" s="157">
        <v>0</v>
      </c>
      <c r="F53" s="157">
        <v>16</v>
      </c>
      <c r="G53" s="157">
        <v>0</v>
      </c>
      <c r="H53" s="157">
        <v>0</v>
      </c>
      <c r="I53" s="157">
        <v>0</v>
      </c>
      <c r="J53" s="157">
        <v>16</v>
      </c>
      <c r="K53" s="317"/>
    </row>
    <row r="54" spans="2:11" ht="2.25" hidden="1" customHeight="1" outlineLevel="1" x14ac:dyDescent="0.25">
      <c r="B54" s="107"/>
      <c r="C54" s="169" t="s">
        <v>402</v>
      </c>
      <c r="D54" s="173">
        <v>4</v>
      </c>
      <c r="E54" s="157">
        <v>0</v>
      </c>
      <c r="F54" s="157">
        <v>17</v>
      </c>
      <c r="G54" s="157">
        <v>0</v>
      </c>
      <c r="H54" s="157">
        <v>0</v>
      </c>
      <c r="I54" s="157">
        <v>0</v>
      </c>
      <c r="J54" s="157">
        <v>17</v>
      </c>
      <c r="K54" s="317"/>
    </row>
    <row r="55" spans="2:11" ht="2.25" hidden="1" customHeight="1" outlineLevel="1" x14ac:dyDescent="0.25">
      <c r="B55" s="107"/>
      <c r="C55" s="169" t="s">
        <v>323</v>
      </c>
      <c r="D55" s="173">
        <v>9</v>
      </c>
      <c r="E55" s="157">
        <v>1</v>
      </c>
      <c r="F55" s="157">
        <v>20</v>
      </c>
      <c r="G55" s="157">
        <v>0</v>
      </c>
      <c r="H55" s="157">
        <v>0</v>
      </c>
      <c r="I55" s="157">
        <v>0</v>
      </c>
      <c r="J55" s="157">
        <v>21</v>
      </c>
      <c r="K55" s="317"/>
    </row>
    <row r="56" spans="2:11" ht="15" customHeight="1" collapsed="1" x14ac:dyDescent="0.25">
      <c r="B56" s="41">
        <v>9</v>
      </c>
      <c r="C56" s="42" t="s">
        <v>18</v>
      </c>
      <c r="D56" s="43"/>
      <c r="E56" s="161">
        <f>SUM(E57:E65)</f>
        <v>3</v>
      </c>
      <c r="F56" s="161">
        <f t="shared" ref="F56:J56" si="4">SUM(F57:F65)</f>
        <v>66</v>
      </c>
      <c r="G56" s="161">
        <f t="shared" si="4"/>
        <v>95</v>
      </c>
      <c r="H56" s="161">
        <f t="shared" si="4"/>
        <v>2</v>
      </c>
      <c r="I56" s="161">
        <f t="shared" si="4"/>
        <v>1</v>
      </c>
      <c r="J56" s="161">
        <f t="shared" si="4"/>
        <v>167</v>
      </c>
      <c r="K56" s="317"/>
    </row>
    <row r="57" spans="2:11" ht="2.25" hidden="1" customHeight="1" outlineLevel="1" collapsed="1" x14ac:dyDescent="0.25">
      <c r="B57" s="31"/>
      <c r="C57" s="174" t="s">
        <v>373</v>
      </c>
      <c r="D57" s="175">
        <v>3</v>
      </c>
      <c r="E57" s="158">
        <v>0</v>
      </c>
      <c r="F57" s="158">
        <v>15</v>
      </c>
      <c r="G57" s="174">
        <v>11</v>
      </c>
      <c r="H57" s="174">
        <v>0</v>
      </c>
      <c r="I57" s="158">
        <v>0</v>
      </c>
      <c r="J57" s="158">
        <v>26</v>
      </c>
      <c r="K57" s="317"/>
    </row>
    <row r="58" spans="2:11" ht="2.25" hidden="1" customHeight="1" outlineLevel="1" x14ac:dyDescent="0.25">
      <c r="B58" s="31"/>
      <c r="C58" s="174" t="s">
        <v>403</v>
      </c>
      <c r="D58" s="175">
        <v>2</v>
      </c>
      <c r="E58" s="159">
        <v>0</v>
      </c>
      <c r="F58" s="174">
        <v>11</v>
      </c>
      <c r="G58" s="174">
        <v>23</v>
      </c>
      <c r="H58" s="174">
        <v>0</v>
      </c>
      <c r="I58" s="159">
        <v>0</v>
      </c>
      <c r="J58" s="158">
        <v>34</v>
      </c>
      <c r="K58" s="317"/>
    </row>
    <row r="59" spans="2:11" ht="2.25" hidden="1" customHeight="1" outlineLevel="1" x14ac:dyDescent="0.25">
      <c r="B59" s="31"/>
      <c r="C59" s="174" t="s">
        <v>402</v>
      </c>
      <c r="D59" s="175">
        <v>4</v>
      </c>
      <c r="E59" s="159">
        <v>0</v>
      </c>
      <c r="F59" s="174">
        <v>12</v>
      </c>
      <c r="G59" s="174">
        <v>1</v>
      </c>
      <c r="H59" s="159">
        <v>0</v>
      </c>
      <c r="I59" s="159">
        <v>0</v>
      </c>
      <c r="J59" s="158">
        <v>13</v>
      </c>
      <c r="K59" s="317"/>
    </row>
    <row r="60" spans="2:11" ht="2.25" hidden="1" customHeight="1" outlineLevel="1" x14ac:dyDescent="0.25">
      <c r="B60" s="31"/>
      <c r="C60" s="174" t="s">
        <v>404</v>
      </c>
      <c r="D60" s="175">
        <v>5</v>
      </c>
      <c r="E60" s="159">
        <v>0</v>
      </c>
      <c r="F60" s="174">
        <v>11</v>
      </c>
      <c r="G60" s="174">
        <v>5</v>
      </c>
      <c r="H60" s="159">
        <v>0</v>
      </c>
      <c r="I60" s="159">
        <v>0</v>
      </c>
      <c r="J60" s="158">
        <v>16</v>
      </c>
      <c r="K60" s="317"/>
    </row>
    <row r="61" spans="2:11" ht="2.25" hidden="1" customHeight="1" outlineLevel="1" x14ac:dyDescent="0.25">
      <c r="B61" s="131"/>
      <c r="C61" s="169" t="s">
        <v>405</v>
      </c>
      <c r="D61" s="170">
        <v>9</v>
      </c>
      <c r="E61" s="158">
        <v>2</v>
      </c>
      <c r="F61" s="158">
        <v>3</v>
      </c>
      <c r="G61" s="158">
        <v>7</v>
      </c>
      <c r="H61" s="158">
        <v>2</v>
      </c>
      <c r="I61" s="158">
        <v>1</v>
      </c>
      <c r="J61" s="158">
        <v>15</v>
      </c>
      <c r="K61" s="317"/>
    </row>
    <row r="62" spans="2:11" ht="2.25" hidden="1" customHeight="1" outlineLevel="1" x14ac:dyDescent="0.25">
      <c r="B62" s="131"/>
      <c r="C62" s="174" t="s">
        <v>406</v>
      </c>
      <c r="D62" s="175">
        <v>10</v>
      </c>
      <c r="E62" s="159">
        <v>0</v>
      </c>
      <c r="F62" s="174">
        <v>2</v>
      </c>
      <c r="G62" s="174">
        <v>9</v>
      </c>
      <c r="H62" s="159">
        <v>0</v>
      </c>
      <c r="I62" s="159">
        <v>0</v>
      </c>
      <c r="J62" s="158">
        <v>11</v>
      </c>
      <c r="K62" s="317"/>
    </row>
    <row r="63" spans="2:11" ht="2.25" hidden="1" customHeight="1" outlineLevel="1" x14ac:dyDescent="0.25">
      <c r="B63" s="131"/>
      <c r="C63" s="174" t="s">
        <v>407</v>
      </c>
      <c r="D63" s="175">
        <v>9</v>
      </c>
      <c r="E63" s="159">
        <v>1</v>
      </c>
      <c r="F63" s="174">
        <v>5</v>
      </c>
      <c r="G63" s="174">
        <v>1</v>
      </c>
      <c r="H63" s="159">
        <v>0</v>
      </c>
      <c r="I63" s="159">
        <v>0</v>
      </c>
      <c r="J63" s="158">
        <v>7</v>
      </c>
      <c r="K63" s="317"/>
    </row>
    <row r="64" spans="2:11" ht="2.25" hidden="1" customHeight="1" outlineLevel="1" x14ac:dyDescent="0.25">
      <c r="B64" s="31"/>
      <c r="C64" s="174" t="s">
        <v>408</v>
      </c>
      <c r="D64" s="175">
        <v>4</v>
      </c>
      <c r="E64" s="159">
        <v>0</v>
      </c>
      <c r="F64" s="174">
        <v>7</v>
      </c>
      <c r="G64" s="174">
        <v>3</v>
      </c>
      <c r="H64" s="159">
        <v>0</v>
      </c>
      <c r="I64" s="159">
        <v>0</v>
      </c>
      <c r="J64" s="158">
        <v>10</v>
      </c>
      <c r="K64" s="317"/>
    </row>
    <row r="65" spans="2:11" ht="2.25" hidden="1" customHeight="1" outlineLevel="1" x14ac:dyDescent="0.25">
      <c r="B65" s="31"/>
      <c r="C65" s="174" t="s">
        <v>409</v>
      </c>
      <c r="D65" s="175">
        <v>8</v>
      </c>
      <c r="E65" s="159">
        <v>0</v>
      </c>
      <c r="F65" s="174">
        <v>0</v>
      </c>
      <c r="G65" s="174">
        <v>35</v>
      </c>
      <c r="H65" s="159">
        <v>0</v>
      </c>
      <c r="I65" s="159">
        <v>0</v>
      </c>
      <c r="J65" s="158">
        <v>35</v>
      </c>
      <c r="K65" s="317"/>
    </row>
    <row r="66" spans="2:11" ht="12" customHeight="1" collapsed="1" x14ac:dyDescent="0.25">
      <c r="B66" s="41">
        <v>10</v>
      </c>
      <c r="C66" s="42" t="s">
        <v>31</v>
      </c>
      <c r="D66" s="43"/>
      <c r="E66" s="176">
        <v>0</v>
      </c>
      <c r="F66" s="119">
        <v>0</v>
      </c>
      <c r="G66" s="119">
        <v>17</v>
      </c>
      <c r="H66" s="119">
        <v>3</v>
      </c>
      <c r="I66" s="176">
        <v>0</v>
      </c>
      <c r="J66" s="119">
        <v>20</v>
      </c>
      <c r="K66" s="317"/>
    </row>
    <row r="67" spans="2:11" ht="2.25" hidden="1" customHeight="1" outlineLevel="1" x14ac:dyDescent="0.25">
      <c r="B67" s="31"/>
      <c r="C67" s="64" t="s">
        <v>410</v>
      </c>
      <c r="D67" s="132">
        <v>7</v>
      </c>
      <c r="E67" s="171">
        <v>0</v>
      </c>
      <c r="F67" s="158">
        <v>0</v>
      </c>
      <c r="G67" s="158">
        <v>17</v>
      </c>
      <c r="H67" s="129">
        <v>3</v>
      </c>
      <c r="I67" s="171">
        <v>0</v>
      </c>
      <c r="J67" s="158">
        <v>20</v>
      </c>
      <c r="K67" s="317"/>
    </row>
    <row r="68" spans="2:11" collapsed="1" x14ac:dyDescent="0.25">
      <c r="B68" s="41">
        <v>11</v>
      </c>
      <c r="C68" s="42" t="s">
        <v>13</v>
      </c>
      <c r="D68" s="43"/>
      <c r="E68" s="161">
        <f>SUM(E69:E72)</f>
        <v>21</v>
      </c>
      <c r="F68" s="161">
        <f t="shared" ref="F68:J68" si="5">SUM(F69:F72)</f>
        <v>68</v>
      </c>
      <c r="G68" s="161">
        <f t="shared" si="5"/>
        <v>16</v>
      </c>
      <c r="H68" s="161">
        <f t="shared" si="5"/>
        <v>0</v>
      </c>
      <c r="I68" s="161">
        <f t="shared" si="5"/>
        <v>0</v>
      </c>
      <c r="J68" s="161">
        <f t="shared" si="5"/>
        <v>105</v>
      </c>
      <c r="K68" s="317"/>
    </row>
    <row r="69" spans="2:11" ht="2.25" hidden="1" customHeight="1" outlineLevel="1" x14ac:dyDescent="0.25">
      <c r="B69" s="31"/>
      <c r="C69" s="169" t="s">
        <v>26</v>
      </c>
      <c r="D69" s="132">
        <v>1</v>
      </c>
      <c r="E69" s="158">
        <v>8</v>
      </c>
      <c r="F69" s="158">
        <v>25</v>
      </c>
      <c r="G69" s="158">
        <v>6</v>
      </c>
      <c r="H69" s="171">
        <v>0</v>
      </c>
      <c r="I69" s="171">
        <v>0</v>
      </c>
      <c r="J69" s="158">
        <v>39</v>
      </c>
      <c r="K69" s="317"/>
    </row>
    <row r="70" spans="2:11" ht="2.25" hidden="1" customHeight="1" outlineLevel="1" collapsed="1" x14ac:dyDescent="0.25">
      <c r="B70" s="31"/>
      <c r="C70" s="169" t="s">
        <v>24</v>
      </c>
      <c r="D70" s="132">
        <v>6</v>
      </c>
      <c r="E70" s="177">
        <v>8</v>
      </c>
      <c r="F70" s="177">
        <v>27</v>
      </c>
      <c r="G70" s="177">
        <v>5</v>
      </c>
      <c r="H70" s="171">
        <v>0</v>
      </c>
      <c r="I70" s="171">
        <v>0</v>
      </c>
      <c r="J70" s="158">
        <v>40</v>
      </c>
      <c r="K70" s="317"/>
    </row>
    <row r="71" spans="2:11" ht="2.25" hidden="1" customHeight="1" outlineLevel="1" x14ac:dyDescent="0.25">
      <c r="B71" s="31"/>
      <c r="C71" s="169" t="s">
        <v>372</v>
      </c>
      <c r="D71" s="132">
        <v>10</v>
      </c>
      <c r="E71" s="129">
        <v>3</v>
      </c>
      <c r="F71" s="124">
        <v>7</v>
      </c>
      <c r="G71" s="124">
        <v>0</v>
      </c>
      <c r="H71" s="171">
        <v>0</v>
      </c>
      <c r="I71" s="171">
        <v>0</v>
      </c>
      <c r="J71" s="158">
        <v>10</v>
      </c>
      <c r="K71" s="317"/>
    </row>
    <row r="72" spans="2:11" ht="2.25" hidden="1" customHeight="1" outlineLevel="1" x14ac:dyDescent="0.25">
      <c r="B72" s="31"/>
      <c r="C72" s="169" t="s">
        <v>411</v>
      </c>
      <c r="D72" s="132">
        <v>10</v>
      </c>
      <c r="E72" s="157">
        <v>2</v>
      </c>
      <c r="F72" s="124">
        <v>9</v>
      </c>
      <c r="G72" s="124">
        <v>5</v>
      </c>
      <c r="H72" s="171">
        <v>0</v>
      </c>
      <c r="I72" s="171">
        <v>0</v>
      </c>
      <c r="J72" s="158">
        <v>16</v>
      </c>
      <c r="K72" s="317"/>
    </row>
    <row r="73" spans="2:11" ht="12.75" customHeight="1" collapsed="1" x14ac:dyDescent="0.25">
      <c r="B73" s="41">
        <v>12</v>
      </c>
      <c r="C73" s="42" t="s">
        <v>11</v>
      </c>
      <c r="D73" s="43"/>
      <c r="E73" s="167">
        <f>SUM(E74:E80)</f>
        <v>0</v>
      </c>
      <c r="F73" s="167">
        <f t="shared" ref="F73:J73" si="6">SUM(F74:F80)</f>
        <v>152</v>
      </c>
      <c r="G73" s="167">
        <f t="shared" si="6"/>
        <v>88</v>
      </c>
      <c r="H73" s="167">
        <f t="shared" si="6"/>
        <v>0</v>
      </c>
      <c r="I73" s="167">
        <f t="shared" si="6"/>
        <v>0</v>
      </c>
      <c r="J73" s="167">
        <f t="shared" si="6"/>
        <v>240</v>
      </c>
      <c r="K73" s="317"/>
    </row>
    <row r="74" spans="2:11" ht="2.25" hidden="1" customHeight="1" outlineLevel="1" x14ac:dyDescent="0.25">
      <c r="B74" s="31"/>
      <c r="C74" s="169" t="s">
        <v>399</v>
      </c>
      <c r="D74" s="132">
        <v>1</v>
      </c>
      <c r="E74" s="171">
        <v>0</v>
      </c>
      <c r="F74" s="124">
        <v>21</v>
      </c>
      <c r="G74" s="124">
        <v>35</v>
      </c>
      <c r="H74" s="171">
        <v>0</v>
      </c>
      <c r="I74" s="171">
        <v>0</v>
      </c>
      <c r="J74" s="158">
        <v>56</v>
      </c>
      <c r="K74" s="317"/>
    </row>
    <row r="75" spans="2:11" ht="2.25" hidden="1" customHeight="1" outlineLevel="1" x14ac:dyDescent="0.25">
      <c r="B75" s="31"/>
      <c r="C75" s="169" t="s">
        <v>412</v>
      </c>
      <c r="D75" s="132">
        <v>1</v>
      </c>
      <c r="E75" s="157">
        <v>0</v>
      </c>
      <c r="F75" s="124">
        <v>10</v>
      </c>
      <c r="G75" s="124">
        <v>12</v>
      </c>
      <c r="H75" s="124">
        <v>0</v>
      </c>
      <c r="I75" s="124">
        <v>0</v>
      </c>
      <c r="J75" s="158">
        <v>22</v>
      </c>
      <c r="K75" s="317"/>
    </row>
    <row r="76" spans="2:11" ht="2.25" hidden="1" customHeight="1" outlineLevel="1" x14ac:dyDescent="0.25">
      <c r="B76" s="31"/>
      <c r="C76" s="174" t="s">
        <v>413</v>
      </c>
      <c r="D76" s="178">
        <v>3</v>
      </c>
      <c r="E76" s="171">
        <v>0</v>
      </c>
      <c r="F76" s="179">
        <v>17</v>
      </c>
      <c r="G76" s="179">
        <v>11</v>
      </c>
      <c r="H76" s="171">
        <v>0</v>
      </c>
      <c r="I76" s="171">
        <v>0</v>
      </c>
      <c r="J76" s="158">
        <v>28</v>
      </c>
      <c r="K76" s="317"/>
    </row>
    <row r="77" spans="2:11" ht="2.25" hidden="1" customHeight="1" outlineLevel="1" x14ac:dyDescent="0.25">
      <c r="B77" s="31"/>
      <c r="C77" s="174" t="s">
        <v>414</v>
      </c>
      <c r="D77" s="178">
        <v>6</v>
      </c>
      <c r="E77" s="171">
        <v>0</v>
      </c>
      <c r="F77" s="179">
        <v>17</v>
      </c>
      <c r="G77" s="179">
        <v>17</v>
      </c>
      <c r="H77" s="171">
        <v>0</v>
      </c>
      <c r="I77" s="171">
        <v>0</v>
      </c>
      <c r="J77" s="158">
        <v>34</v>
      </c>
      <c r="K77" s="317"/>
    </row>
    <row r="78" spans="2:11" ht="2.25" hidden="1" customHeight="1" outlineLevel="1" x14ac:dyDescent="0.25">
      <c r="B78" s="31"/>
      <c r="C78" s="174" t="s">
        <v>415</v>
      </c>
      <c r="D78" s="178">
        <v>8</v>
      </c>
      <c r="E78" s="171">
        <v>0</v>
      </c>
      <c r="F78" s="179">
        <v>24</v>
      </c>
      <c r="G78" s="171">
        <v>3</v>
      </c>
      <c r="H78" s="171">
        <v>0</v>
      </c>
      <c r="I78" s="171">
        <v>0</v>
      </c>
      <c r="J78" s="158">
        <v>27</v>
      </c>
      <c r="K78" s="317"/>
    </row>
    <row r="79" spans="2:11" ht="2.25" hidden="1" customHeight="1" outlineLevel="1" x14ac:dyDescent="0.25">
      <c r="B79" s="31"/>
      <c r="C79" s="174" t="s">
        <v>400</v>
      </c>
      <c r="D79" s="178">
        <v>8</v>
      </c>
      <c r="E79" s="171">
        <v>0</v>
      </c>
      <c r="F79" s="179">
        <v>53</v>
      </c>
      <c r="G79" s="171">
        <v>0</v>
      </c>
      <c r="H79" s="171">
        <v>0</v>
      </c>
      <c r="I79" s="171">
        <v>0</v>
      </c>
      <c r="J79" s="158">
        <v>53</v>
      </c>
      <c r="K79" s="317"/>
    </row>
    <row r="80" spans="2:11" ht="2.25" hidden="1" customHeight="1" outlineLevel="1" x14ac:dyDescent="0.25">
      <c r="B80" s="31"/>
      <c r="C80" s="169" t="s">
        <v>376</v>
      </c>
      <c r="D80" s="132">
        <v>10</v>
      </c>
      <c r="E80" s="171">
        <v>0</v>
      </c>
      <c r="F80" s="158">
        <v>10</v>
      </c>
      <c r="G80" s="158">
        <v>10</v>
      </c>
      <c r="H80" s="171">
        <v>0</v>
      </c>
      <c r="I80" s="171">
        <v>0</v>
      </c>
      <c r="J80" s="158">
        <v>20</v>
      </c>
      <c r="K80" s="317"/>
    </row>
    <row r="81" spans="2:11" ht="12" customHeight="1" collapsed="1" x14ac:dyDescent="0.25">
      <c r="B81" s="41">
        <v>13</v>
      </c>
      <c r="C81" s="42" t="s">
        <v>9</v>
      </c>
      <c r="D81" s="51"/>
      <c r="E81" s="167">
        <f>SUM(E82:E86)</f>
        <v>0</v>
      </c>
      <c r="F81" s="167">
        <f t="shared" ref="F81:J81" si="7">SUM(F82:F86)</f>
        <v>0</v>
      </c>
      <c r="G81" s="167">
        <f t="shared" si="7"/>
        <v>66</v>
      </c>
      <c r="H81" s="167">
        <f t="shared" si="7"/>
        <v>9</v>
      </c>
      <c r="I81" s="167">
        <f t="shared" si="7"/>
        <v>0</v>
      </c>
      <c r="J81" s="167">
        <f t="shared" si="7"/>
        <v>75</v>
      </c>
      <c r="K81" s="317"/>
    </row>
    <row r="82" spans="2:11" ht="2.25" hidden="1" customHeight="1" outlineLevel="1" x14ac:dyDescent="0.25">
      <c r="B82" s="31"/>
      <c r="C82" s="64" t="s">
        <v>40</v>
      </c>
      <c r="D82" s="132">
        <v>1</v>
      </c>
      <c r="E82" s="171">
        <v>0</v>
      </c>
      <c r="F82" s="171">
        <v>0</v>
      </c>
      <c r="G82" s="124">
        <v>12</v>
      </c>
      <c r="H82" s="171">
        <v>3</v>
      </c>
      <c r="I82" s="171">
        <v>0</v>
      </c>
      <c r="J82" s="158">
        <v>15</v>
      </c>
      <c r="K82" s="317"/>
    </row>
    <row r="83" spans="2:11" ht="2.25" hidden="1" customHeight="1" outlineLevel="1" x14ac:dyDescent="0.25">
      <c r="B83" s="31"/>
      <c r="C83" s="64" t="s">
        <v>416</v>
      </c>
      <c r="D83" s="132">
        <v>3</v>
      </c>
      <c r="E83" s="171">
        <v>0</v>
      </c>
      <c r="F83" s="129">
        <v>0</v>
      </c>
      <c r="G83" s="124">
        <v>15</v>
      </c>
      <c r="H83" s="129">
        <v>0</v>
      </c>
      <c r="I83" s="171">
        <v>0</v>
      </c>
      <c r="J83" s="158">
        <v>15</v>
      </c>
      <c r="K83" s="317"/>
    </row>
    <row r="84" spans="2:11" ht="2.25" hidden="1" customHeight="1" outlineLevel="1" x14ac:dyDescent="0.25">
      <c r="B84" s="31"/>
      <c r="C84" s="64" t="s">
        <v>371</v>
      </c>
      <c r="D84" s="132">
        <v>6</v>
      </c>
      <c r="E84" s="171">
        <v>0</v>
      </c>
      <c r="F84" s="129">
        <v>0</v>
      </c>
      <c r="G84" s="158">
        <v>12</v>
      </c>
      <c r="H84" s="158">
        <v>6</v>
      </c>
      <c r="I84" s="171">
        <v>0</v>
      </c>
      <c r="J84" s="158">
        <v>18</v>
      </c>
      <c r="K84" s="317"/>
    </row>
    <row r="85" spans="2:11" ht="2.25" hidden="1" customHeight="1" outlineLevel="1" x14ac:dyDescent="0.25">
      <c r="B85" s="31"/>
      <c r="C85" s="64" t="s">
        <v>372</v>
      </c>
      <c r="D85" s="132">
        <v>10</v>
      </c>
      <c r="E85" s="171">
        <v>0</v>
      </c>
      <c r="F85" s="129">
        <v>0</v>
      </c>
      <c r="G85" s="124">
        <v>12</v>
      </c>
      <c r="H85" s="129">
        <v>0</v>
      </c>
      <c r="I85" s="171">
        <v>0</v>
      </c>
      <c r="J85" s="158">
        <v>12</v>
      </c>
      <c r="K85" s="317"/>
    </row>
    <row r="86" spans="2:11" ht="2.25" hidden="1" customHeight="1" outlineLevel="1" x14ac:dyDescent="0.25">
      <c r="B86" s="131"/>
      <c r="C86" s="64" t="s">
        <v>417</v>
      </c>
      <c r="D86" s="132">
        <v>10</v>
      </c>
      <c r="E86" s="171">
        <v>0</v>
      </c>
      <c r="F86" s="129">
        <v>0</v>
      </c>
      <c r="G86" s="124">
        <v>15</v>
      </c>
      <c r="H86" s="129">
        <v>0</v>
      </c>
      <c r="I86" s="171">
        <v>0</v>
      </c>
      <c r="J86" s="158">
        <v>15</v>
      </c>
      <c r="K86" s="317"/>
    </row>
    <row r="87" spans="2:11" collapsed="1" x14ac:dyDescent="0.25">
      <c r="B87" s="41">
        <v>14</v>
      </c>
      <c r="C87" s="42" t="s">
        <v>32</v>
      </c>
      <c r="D87" s="43"/>
      <c r="E87" s="134">
        <v>0</v>
      </c>
      <c r="F87" s="183">
        <v>35</v>
      </c>
      <c r="G87" s="183">
        <v>0</v>
      </c>
      <c r="H87" s="183">
        <v>0</v>
      </c>
      <c r="I87" s="156">
        <v>0</v>
      </c>
      <c r="J87" s="133">
        <v>35</v>
      </c>
      <c r="K87" s="317"/>
    </row>
    <row r="88" spans="2:11" ht="15" hidden="1" customHeight="1" outlineLevel="1" x14ac:dyDescent="0.25">
      <c r="B88" s="31"/>
      <c r="C88" s="169" t="s">
        <v>418</v>
      </c>
      <c r="D88" s="181">
        <v>1</v>
      </c>
      <c r="E88" s="124">
        <v>0</v>
      </c>
      <c r="F88" s="181">
        <v>35</v>
      </c>
      <c r="G88" s="181">
        <v>0</v>
      </c>
      <c r="H88" s="181">
        <v>0</v>
      </c>
      <c r="I88" s="182">
        <v>0</v>
      </c>
      <c r="J88" s="12">
        <v>35</v>
      </c>
      <c r="K88" s="317"/>
    </row>
    <row r="89" spans="2:11" ht="12" customHeight="1" collapsed="1" x14ac:dyDescent="0.25">
      <c r="B89" s="41">
        <v>15</v>
      </c>
      <c r="C89" s="42" t="s">
        <v>12</v>
      </c>
      <c r="D89" s="43"/>
      <c r="E89" s="167">
        <f>SUM(E90:E96)</f>
        <v>0</v>
      </c>
      <c r="F89" s="167">
        <f t="shared" ref="F89:J89" si="8">SUM(F90:F96)</f>
        <v>49</v>
      </c>
      <c r="G89" s="167">
        <f t="shared" si="8"/>
        <v>139</v>
      </c>
      <c r="H89" s="167">
        <f t="shared" si="8"/>
        <v>11</v>
      </c>
      <c r="I89" s="167">
        <f t="shared" si="8"/>
        <v>0</v>
      </c>
      <c r="J89" s="167">
        <f t="shared" si="8"/>
        <v>199</v>
      </c>
      <c r="K89" s="317"/>
    </row>
    <row r="90" spans="2:11" ht="12.75" hidden="1" customHeight="1" outlineLevel="1" x14ac:dyDescent="0.25">
      <c r="B90" s="31"/>
      <c r="C90" s="64" t="s">
        <v>419</v>
      </c>
      <c r="D90" s="132">
        <v>6</v>
      </c>
      <c r="E90" s="180">
        <v>0</v>
      </c>
      <c r="F90" s="158">
        <v>30</v>
      </c>
      <c r="G90" s="158">
        <v>23</v>
      </c>
      <c r="H90" s="163">
        <v>0</v>
      </c>
      <c r="I90" s="180">
        <v>0</v>
      </c>
      <c r="J90" s="166">
        <v>53</v>
      </c>
      <c r="K90" s="317"/>
    </row>
    <row r="91" spans="2:11" ht="12.75" hidden="1" customHeight="1" outlineLevel="1" x14ac:dyDescent="0.25">
      <c r="B91" s="31"/>
      <c r="C91" s="64" t="s">
        <v>375</v>
      </c>
      <c r="D91" s="132">
        <v>6</v>
      </c>
      <c r="E91" s="180">
        <v>0</v>
      </c>
      <c r="F91" s="124">
        <v>13</v>
      </c>
      <c r="G91" s="124">
        <v>11</v>
      </c>
      <c r="H91" s="180">
        <v>0</v>
      </c>
      <c r="I91" s="180">
        <v>0</v>
      </c>
      <c r="J91" s="166">
        <v>24</v>
      </c>
      <c r="K91" s="317"/>
    </row>
    <row r="92" spans="2:11" ht="12.75" hidden="1" customHeight="1" outlineLevel="1" x14ac:dyDescent="0.25">
      <c r="B92" s="31"/>
      <c r="C92" s="64" t="s">
        <v>371</v>
      </c>
      <c r="D92" s="132">
        <v>6</v>
      </c>
      <c r="E92" s="180">
        <v>0</v>
      </c>
      <c r="F92" s="180">
        <v>0</v>
      </c>
      <c r="G92" s="124">
        <v>32</v>
      </c>
      <c r="H92" s="180">
        <v>6</v>
      </c>
      <c r="I92" s="180">
        <v>0</v>
      </c>
      <c r="J92" s="166">
        <v>38</v>
      </c>
      <c r="K92" s="317"/>
    </row>
    <row r="93" spans="2:11" ht="12.75" hidden="1" customHeight="1" outlineLevel="1" x14ac:dyDescent="0.25">
      <c r="B93" s="31"/>
      <c r="C93" s="64" t="s">
        <v>420</v>
      </c>
      <c r="D93" s="132">
        <v>2</v>
      </c>
      <c r="E93" s="180">
        <v>0</v>
      </c>
      <c r="F93" s="124">
        <v>4</v>
      </c>
      <c r="G93" s="124">
        <v>21</v>
      </c>
      <c r="H93" s="180">
        <v>0</v>
      </c>
      <c r="I93" s="180">
        <v>0</v>
      </c>
      <c r="J93" s="166">
        <v>25</v>
      </c>
      <c r="K93" s="317"/>
    </row>
    <row r="94" spans="2:11" ht="12.75" hidden="1" customHeight="1" outlineLevel="1" x14ac:dyDescent="0.25">
      <c r="B94" s="50"/>
      <c r="C94" s="64" t="s">
        <v>408</v>
      </c>
      <c r="D94" s="132">
        <v>4</v>
      </c>
      <c r="E94" s="180">
        <v>0</v>
      </c>
      <c r="F94" s="184">
        <v>0</v>
      </c>
      <c r="G94" s="172">
        <v>25</v>
      </c>
      <c r="H94" s="180">
        <v>0</v>
      </c>
      <c r="I94" s="180">
        <v>0</v>
      </c>
      <c r="J94" s="166">
        <v>25</v>
      </c>
      <c r="K94" s="317"/>
    </row>
    <row r="95" spans="2:11" ht="12.75" hidden="1" customHeight="1" outlineLevel="1" x14ac:dyDescent="0.25">
      <c r="B95" s="50"/>
      <c r="C95" s="64" t="s">
        <v>39</v>
      </c>
      <c r="D95" s="132">
        <v>1</v>
      </c>
      <c r="E95" s="180">
        <v>0</v>
      </c>
      <c r="F95" s="184">
        <v>0</v>
      </c>
      <c r="G95" s="185">
        <v>23</v>
      </c>
      <c r="H95" s="180">
        <v>5</v>
      </c>
      <c r="I95" s="180">
        <v>0</v>
      </c>
      <c r="J95" s="166">
        <v>28</v>
      </c>
      <c r="K95" s="317"/>
    </row>
    <row r="96" spans="2:11" ht="12.75" hidden="1" customHeight="1" outlineLevel="1" x14ac:dyDescent="0.25">
      <c r="B96" s="50"/>
      <c r="C96" s="64" t="s">
        <v>399</v>
      </c>
      <c r="D96" s="132">
        <v>1</v>
      </c>
      <c r="E96" s="180">
        <v>0</v>
      </c>
      <c r="F96" s="184">
        <v>2</v>
      </c>
      <c r="G96" s="185">
        <v>4</v>
      </c>
      <c r="H96" s="180">
        <v>0</v>
      </c>
      <c r="I96" s="180">
        <v>0</v>
      </c>
      <c r="J96" s="166">
        <v>6</v>
      </c>
      <c r="K96" s="317"/>
    </row>
    <row r="97" spans="2:11" collapsed="1" x14ac:dyDescent="0.25">
      <c r="B97" s="52"/>
      <c r="D97" s="53" t="s">
        <v>136</v>
      </c>
      <c r="E97" s="186">
        <f>SUM(E6,E11,E16,E23,E24,E43,E46,E51,E56,E66,E68,E73,E81,E87,E89)</f>
        <v>38</v>
      </c>
      <c r="F97" s="186">
        <f t="shared" ref="F97:J97" si="9">SUM(F6,F11,F16,F23,F24,F43,F46,F51,F56,F66,F68,F73,F81,F87,F89)</f>
        <v>1013</v>
      </c>
      <c r="G97" s="186">
        <f t="shared" si="9"/>
        <v>1154</v>
      </c>
      <c r="H97" s="186">
        <f t="shared" si="9"/>
        <v>106</v>
      </c>
      <c r="I97" s="186">
        <f t="shared" si="9"/>
        <v>37</v>
      </c>
      <c r="J97" s="187">
        <f t="shared" si="9"/>
        <v>2348</v>
      </c>
      <c r="K97" s="318"/>
    </row>
    <row r="98" spans="2:11" ht="16.5" customHeight="1" x14ac:dyDescent="0.25"/>
    <row r="99" spans="2:11" x14ac:dyDescent="0.25">
      <c r="C99" s="111" t="s">
        <v>146</v>
      </c>
      <c r="D99" s="111" t="s">
        <v>20</v>
      </c>
      <c r="E99" s="28" t="s">
        <v>3</v>
      </c>
      <c r="F99" s="28" t="s">
        <v>2</v>
      </c>
      <c r="G99" s="28" t="s">
        <v>4</v>
      </c>
      <c r="H99" s="28" t="s">
        <v>16</v>
      </c>
      <c r="I99" s="28" t="s">
        <v>34</v>
      </c>
      <c r="J99" s="28" t="s">
        <v>6</v>
      </c>
    </row>
    <row r="100" spans="2:11" ht="15" customHeight="1" x14ac:dyDescent="0.25">
      <c r="C100" s="103" t="s">
        <v>35</v>
      </c>
      <c r="D100" s="39"/>
      <c r="E100" s="39"/>
      <c r="F100" s="39"/>
      <c r="G100" s="39"/>
      <c r="H100" s="39"/>
      <c r="I100" s="39"/>
      <c r="J100" s="39"/>
    </row>
    <row r="101" spans="2:11" ht="15" customHeight="1" x14ac:dyDescent="0.25">
      <c r="C101" s="103" t="s">
        <v>41</v>
      </c>
      <c r="D101" s="39"/>
      <c r="E101" s="39"/>
      <c r="F101" s="39"/>
      <c r="G101" s="39"/>
      <c r="H101" s="39"/>
      <c r="I101" s="39"/>
      <c r="J101" s="39"/>
    </row>
    <row r="102" spans="2:11" ht="15" customHeight="1" x14ac:dyDescent="0.25">
      <c r="C102" s="103" t="s">
        <v>56</v>
      </c>
      <c r="D102" s="39"/>
      <c r="E102" s="39"/>
      <c r="F102" s="39"/>
      <c r="G102" s="39"/>
      <c r="H102" s="39"/>
      <c r="I102" s="39"/>
      <c r="J102" s="39"/>
    </row>
    <row r="103" spans="2:11" x14ac:dyDescent="0.25">
      <c r="C103" s="103" t="s">
        <v>58</v>
      </c>
      <c r="D103" s="39"/>
      <c r="E103" s="39"/>
      <c r="F103" s="39"/>
      <c r="G103" s="39"/>
      <c r="H103" s="39"/>
      <c r="I103" s="39"/>
      <c r="J103" s="39"/>
    </row>
    <row r="104" spans="2:11" x14ac:dyDescent="0.25">
      <c r="C104" s="103" t="s">
        <v>95</v>
      </c>
      <c r="D104" s="39"/>
      <c r="E104" s="39"/>
      <c r="F104" s="39"/>
      <c r="G104" s="39"/>
      <c r="H104" s="39"/>
      <c r="I104" s="39"/>
      <c r="J104" s="39"/>
    </row>
    <row r="105" spans="2:11" x14ac:dyDescent="0.25">
      <c r="C105" s="103" t="s">
        <v>99</v>
      </c>
      <c r="D105" s="39"/>
      <c r="E105" s="39"/>
      <c r="F105" s="39"/>
      <c r="G105" s="39"/>
      <c r="H105" s="39"/>
      <c r="I105" s="39"/>
      <c r="J105" s="39"/>
    </row>
    <row r="106" spans="2:11" x14ac:dyDescent="0.25">
      <c r="C106" s="103" t="s">
        <v>100</v>
      </c>
      <c r="D106" s="39"/>
      <c r="E106" s="39"/>
      <c r="F106" s="39"/>
      <c r="G106" s="39"/>
      <c r="H106" s="39"/>
      <c r="I106" s="39"/>
      <c r="J106" s="39"/>
    </row>
    <row r="107" spans="2:11" x14ac:dyDescent="0.25">
      <c r="C107" s="103" t="s">
        <v>102</v>
      </c>
      <c r="D107" s="61"/>
      <c r="E107" s="62"/>
      <c r="F107" s="62"/>
      <c r="G107" s="62"/>
      <c r="H107" s="62"/>
      <c r="I107" s="62"/>
      <c r="J107" s="61"/>
    </row>
    <row r="108" spans="2:11" x14ac:dyDescent="0.25">
      <c r="C108" s="103" t="s">
        <v>115</v>
      </c>
      <c r="D108" s="99"/>
      <c r="E108" s="100"/>
      <c r="F108" s="100"/>
      <c r="G108" s="100"/>
      <c r="H108" s="100"/>
      <c r="I108" s="100"/>
      <c r="J108" s="99"/>
    </row>
    <row r="109" spans="2:11" x14ac:dyDescent="0.25">
      <c r="C109" s="103" t="s">
        <v>124</v>
      </c>
      <c r="D109" s="99"/>
      <c r="E109" s="100"/>
      <c r="F109" s="100"/>
      <c r="G109" s="100"/>
      <c r="H109" s="100"/>
      <c r="I109" s="100"/>
      <c r="J109" s="99"/>
    </row>
    <row r="110" spans="2:11" x14ac:dyDescent="0.25">
      <c r="C110" s="103" t="s">
        <v>134</v>
      </c>
      <c r="D110" s="99"/>
      <c r="E110" s="100"/>
      <c r="F110" s="100"/>
      <c r="G110" s="100"/>
      <c r="H110" s="100"/>
      <c r="I110" s="100"/>
      <c r="J110" s="99"/>
    </row>
    <row r="111" spans="2:11" x14ac:dyDescent="0.25">
      <c r="C111" s="63" t="s">
        <v>145</v>
      </c>
      <c r="D111" s="56"/>
      <c r="E111" s="56"/>
      <c r="F111" s="56"/>
      <c r="G111" s="56"/>
      <c r="H111" s="56"/>
      <c r="I111" s="56"/>
      <c r="J111" s="56"/>
    </row>
    <row r="113" spans="2:12" x14ac:dyDescent="0.25">
      <c r="C113" s="67"/>
      <c r="D113" s="306"/>
      <c r="E113" s="306"/>
    </row>
    <row r="114" spans="2:12" ht="16.5" customHeight="1" x14ac:dyDescent="0.25">
      <c r="B114" s="302" t="s">
        <v>116</v>
      </c>
      <c r="C114" s="302"/>
      <c r="D114" s="319" t="s">
        <v>117</v>
      </c>
      <c r="E114" s="319"/>
      <c r="F114" s="319"/>
      <c r="G114" s="319"/>
      <c r="H114" s="319"/>
      <c r="I114" s="319"/>
      <c r="J114" s="319"/>
      <c r="K114" s="319"/>
      <c r="L114" s="319"/>
    </row>
    <row r="115" spans="2:12" x14ac:dyDescent="0.25">
      <c r="B115" s="71" t="s">
        <v>20</v>
      </c>
      <c r="C115" s="42" t="s">
        <v>118</v>
      </c>
      <c r="D115" s="312" t="s">
        <v>3</v>
      </c>
      <c r="E115" s="313"/>
      <c r="F115" s="320" t="s">
        <v>2</v>
      </c>
      <c r="G115" s="321"/>
      <c r="H115" s="320" t="s">
        <v>4</v>
      </c>
      <c r="I115" s="321"/>
      <c r="J115" s="312" t="s">
        <v>19</v>
      </c>
      <c r="K115" s="313"/>
      <c r="L115" s="111" t="s">
        <v>42</v>
      </c>
    </row>
    <row r="116" spans="2:12" x14ac:dyDescent="0.25">
      <c r="B116" s="71">
        <v>1</v>
      </c>
      <c r="C116" s="64" t="s">
        <v>10</v>
      </c>
      <c r="D116" s="314"/>
      <c r="E116" s="315"/>
      <c r="F116" s="310"/>
      <c r="G116" s="311"/>
      <c r="H116" s="308"/>
      <c r="I116" s="309"/>
      <c r="J116" s="314"/>
      <c r="K116" s="315"/>
      <c r="L116" s="110"/>
    </row>
    <row r="117" spans="2:12" x14ac:dyDescent="0.25">
      <c r="B117" s="71">
        <v>2</v>
      </c>
      <c r="C117" s="64" t="s">
        <v>57</v>
      </c>
      <c r="D117" s="314"/>
      <c r="E117" s="315"/>
      <c r="F117" s="310"/>
      <c r="G117" s="311"/>
      <c r="H117" s="308"/>
      <c r="I117" s="309"/>
      <c r="J117" s="314"/>
      <c r="K117" s="315"/>
      <c r="L117" s="110"/>
    </row>
    <row r="118" spans="2:12" x14ac:dyDescent="0.25">
      <c r="B118" s="71">
        <v>3</v>
      </c>
      <c r="C118" s="64" t="s">
        <v>15</v>
      </c>
      <c r="D118" s="314"/>
      <c r="E118" s="315"/>
      <c r="F118" s="310"/>
      <c r="G118" s="311"/>
      <c r="H118" s="308"/>
      <c r="I118" s="309"/>
      <c r="J118" s="314"/>
      <c r="K118" s="315"/>
      <c r="L118" s="110"/>
    </row>
    <row r="119" spans="2:12" x14ac:dyDescent="0.25">
      <c r="B119" s="71">
        <v>4</v>
      </c>
      <c r="C119" s="64" t="s">
        <v>8</v>
      </c>
      <c r="D119" s="314"/>
      <c r="E119" s="315"/>
      <c r="F119" s="310"/>
      <c r="G119" s="311"/>
      <c r="H119" s="308"/>
      <c r="I119" s="309"/>
      <c r="J119" s="314"/>
      <c r="K119" s="315"/>
      <c r="L119" s="110"/>
    </row>
    <row r="120" spans="2:12" x14ac:dyDescent="0.25">
      <c r="B120" s="71">
        <v>5</v>
      </c>
      <c r="C120" s="64" t="s">
        <v>91</v>
      </c>
      <c r="D120" s="314"/>
      <c r="E120" s="315"/>
      <c r="F120" s="310"/>
      <c r="G120" s="311"/>
      <c r="H120" s="308"/>
      <c r="I120" s="309"/>
      <c r="J120" s="314"/>
      <c r="K120" s="315"/>
      <c r="L120" s="110"/>
    </row>
    <row r="121" spans="2:12" ht="12" customHeight="1" x14ac:dyDescent="0.25">
      <c r="B121" s="71">
        <v>6</v>
      </c>
      <c r="C121" s="64" t="s">
        <v>111</v>
      </c>
      <c r="D121" s="314"/>
      <c r="E121" s="315"/>
      <c r="F121" s="310"/>
      <c r="G121" s="311"/>
      <c r="H121" s="308"/>
      <c r="I121" s="309"/>
      <c r="J121" s="314"/>
      <c r="K121" s="315"/>
      <c r="L121" s="110"/>
    </row>
    <row r="122" spans="2:12" x14ac:dyDescent="0.25">
      <c r="B122" s="71">
        <v>7</v>
      </c>
      <c r="C122" s="64" t="s">
        <v>110</v>
      </c>
      <c r="D122" s="314"/>
      <c r="E122" s="315"/>
      <c r="F122" s="310"/>
      <c r="G122" s="311"/>
      <c r="H122" s="308"/>
      <c r="I122" s="309"/>
      <c r="J122" s="314"/>
      <c r="K122" s="315"/>
      <c r="L122" s="110"/>
    </row>
    <row r="123" spans="2:12" x14ac:dyDescent="0.25">
      <c r="B123" s="71">
        <v>8</v>
      </c>
      <c r="C123" s="64" t="s">
        <v>14</v>
      </c>
      <c r="D123" s="314"/>
      <c r="E123" s="315"/>
      <c r="F123" s="310"/>
      <c r="G123" s="311"/>
      <c r="H123" s="308"/>
      <c r="I123" s="309"/>
      <c r="J123" s="314"/>
      <c r="K123" s="315"/>
      <c r="L123" s="110"/>
    </row>
    <row r="124" spans="2:12" x14ac:dyDescent="0.25">
      <c r="B124" s="71">
        <v>9</v>
      </c>
      <c r="C124" s="64" t="s">
        <v>119</v>
      </c>
      <c r="D124" s="314"/>
      <c r="E124" s="315"/>
      <c r="F124" s="310"/>
      <c r="G124" s="311"/>
      <c r="H124" s="308"/>
      <c r="I124" s="309"/>
      <c r="J124" s="314"/>
      <c r="K124" s="315"/>
      <c r="L124" s="110"/>
    </row>
    <row r="125" spans="2:12" x14ac:dyDescent="0.25">
      <c r="B125" s="71">
        <v>10</v>
      </c>
      <c r="C125" s="64" t="s">
        <v>60</v>
      </c>
      <c r="D125" s="314"/>
      <c r="E125" s="315"/>
      <c r="F125" s="310"/>
      <c r="G125" s="311"/>
      <c r="H125" s="308"/>
      <c r="I125" s="309"/>
      <c r="J125" s="314"/>
      <c r="K125" s="315"/>
      <c r="L125" s="110"/>
    </row>
    <row r="126" spans="2:12" x14ac:dyDescent="0.25">
      <c r="B126" s="71">
        <v>11</v>
      </c>
      <c r="C126" s="64" t="s">
        <v>120</v>
      </c>
      <c r="D126" s="314"/>
      <c r="E126" s="315"/>
      <c r="F126" s="310"/>
      <c r="G126" s="311"/>
      <c r="H126" s="308"/>
      <c r="I126" s="309"/>
      <c r="J126" s="314"/>
      <c r="K126" s="315"/>
      <c r="L126" s="110"/>
    </row>
    <row r="127" spans="2:12" x14ac:dyDescent="0.25">
      <c r="B127" s="71">
        <v>12</v>
      </c>
      <c r="C127" s="64" t="s">
        <v>121</v>
      </c>
      <c r="D127" s="314"/>
      <c r="E127" s="315"/>
      <c r="F127" s="310"/>
      <c r="G127" s="311"/>
      <c r="H127" s="308"/>
      <c r="I127" s="309"/>
      <c r="J127" s="314"/>
      <c r="K127" s="315"/>
      <c r="L127" s="110"/>
    </row>
    <row r="128" spans="2:12" x14ac:dyDescent="0.25">
      <c r="B128" s="71">
        <v>13</v>
      </c>
      <c r="C128" s="64" t="s">
        <v>109</v>
      </c>
      <c r="D128" s="314"/>
      <c r="E128" s="315"/>
      <c r="F128" s="310"/>
      <c r="G128" s="311"/>
      <c r="H128" s="308"/>
      <c r="I128" s="309"/>
      <c r="J128" s="314"/>
      <c r="K128" s="315"/>
      <c r="L128" s="110"/>
    </row>
    <row r="129" spans="2:12" x14ac:dyDescent="0.25">
      <c r="B129" s="71">
        <v>14</v>
      </c>
      <c r="C129" s="64" t="s">
        <v>108</v>
      </c>
      <c r="D129" s="314"/>
      <c r="E129" s="315"/>
      <c r="F129" s="310"/>
      <c r="G129" s="311"/>
      <c r="H129" s="308"/>
      <c r="I129" s="309"/>
      <c r="J129" s="314"/>
      <c r="K129" s="315"/>
      <c r="L129" s="110"/>
    </row>
    <row r="130" spans="2:12" x14ac:dyDescent="0.25">
      <c r="B130" s="71">
        <v>15</v>
      </c>
      <c r="C130" s="64" t="s">
        <v>107</v>
      </c>
      <c r="D130" s="314"/>
      <c r="E130" s="315"/>
      <c r="F130" s="310"/>
      <c r="G130" s="311"/>
      <c r="H130" s="308"/>
      <c r="I130" s="309"/>
      <c r="J130" s="314"/>
      <c r="K130" s="315"/>
      <c r="L130" s="110"/>
    </row>
    <row r="131" spans="2:12" x14ac:dyDescent="0.25">
      <c r="B131" s="71">
        <v>16</v>
      </c>
      <c r="C131" s="64" t="s">
        <v>12</v>
      </c>
      <c r="D131" s="314"/>
      <c r="E131" s="315"/>
      <c r="F131" s="310"/>
      <c r="G131" s="311"/>
      <c r="H131" s="308"/>
      <c r="I131" s="309"/>
      <c r="J131" s="314"/>
      <c r="K131" s="315"/>
      <c r="L131" s="110"/>
    </row>
    <row r="132" spans="2:12" x14ac:dyDescent="0.25">
      <c r="B132" s="71">
        <v>17</v>
      </c>
      <c r="C132" s="64" t="s">
        <v>91</v>
      </c>
      <c r="D132" s="314"/>
      <c r="E132" s="315"/>
      <c r="F132" s="310"/>
      <c r="G132" s="311"/>
      <c r="H132" s="308"/>
      <c r="I132" s="309"/>
      <c r="J132" s="314"/>
      <c r="K132" s="315"/>
      <c r="L132" s="110"/>
    </row>
    <row r="133" spans="2:12" x14ac:dyDescent="0.25">
      <c r="B133" s="71">
        <v>18</v>
      </c>
      <c r="C133" s="64" t="s">
        <v>114</v>
      </c>
      <c r="D133" s="314"/>
      <c r="E133" s="315"/>
      <c r="F133" s="310"/>
      <c r="G133" s="311"/>
      <c r="H133" s="308"/>
      <c r="I133" s="309"/>
      <c r="J133" s="314"/>
      <c r="K133" s="315"/>
      <c r="L133" s="110"/>
    </row>
    <row r="134" spans="2:12" x14ac:dyDescent="0.25">
      <c r="B134" s="71">
        <v>19</v>
      </c>
      <c r="C134" s="64" t="s">
        <v>122</v>
      </c>
      <c r="D134" s="314"/>
      <c r="E134" s="315"/>
      <c r="F134" s="310"/>
      <c r="G134" s="311"/>
      <c r="H134" s="308"/>
      <c r="I134" s="309"/>
      <c r="J134" s="314"/>
      <c r="K134" s="315"/>
      <c r="L134" s="110"/>
    </row>
    <row r="135" spans="2:12" x14ac:dyDescent="0.25">
      <c r="B135" s="71">
        <v>20</v>
      </c>
      <c r="C135" s="64" t="s">
        <v>123</v>
      </c>
      <c r="D135" s="314"/>
      <c r="E135" s="315"/>
      <c r="F135" s="310"/>
      <c r="G135" s="311"/>
      <c r="H135" s="308"/>
      <c r="I135" s="309"/>
      <c r="J135" s="314"/>
      <c r="K135" s="315"/>
      <c r="L135" s="110"/>
    </row>
    <row r="136" spans="2:12" x14ac:dyDescent="0.25">
      <c r="B136" s="71">
        <v>21</v>
      </c>
      <c r="C136" s="64" t="s">
        <v>9</v>
      </c>
      <c r="D136" s="314"/>
      <c r="E136" s="315"/>
      <c r="F136" s="310"/>
      <c r="G136" s="311"/>
      <c r="H136" s="308"/>
      <c r="I136" s="309"/>
      <c r="J136" s="314"/>
      <c r="K136" s="315"/>
      <c r="L136" s="110"/>
    </row>
    <row r="137" spans="2:12" x14ac:dyDescent="0.25">
      <c r="B137" s="106"/>
      <c r="C137" s="105"/>
      <c r="D137" s="307"/>
      <c r="E137" s="307"/>
      <c r="F137" s="307"/>
      <c r="G137" s="307"/>
      <c r="H137" s="307"/>
      <c r="I137" s="307"/>
      <c r="J137" s="323"/>
      <c r="K137" s="323"/>
    </row>
    <row r="138" spans="2:12" x14ac:dyDescent="0.25">
      <c r="B138" s="104"/>
      <c r="C138" s="55"/>
      <c r="D138" s="55"/>
      <c r="E138" s="14"/>
    </row>
    <row r="139" spans="2:12" x14ac:dyDescent="0.25">
      <c r="C139" s="14"/>
      <c r="D139" s="55"/>
      <c r="E139" s="14"/>
    </row>
    <row r="140" spans="2:12" x14ac:dyDescent="0.25">
      <c r="C140" s="55"/>
      <c r="D140" s="68"/>
      <c r="E140" s="68"/>
    </row>
    <row r="141" spans="2:12" x14ac:dyDescent="0.25">
      <c r="C141" s="55"/>
      <c r="D141" s="69"/>
      <c r="E141" s="70"/>
    </row>
    <row r="142" spans="2:12" ht="18" customHeight="1" x14ac:dyDescent="0.25">
      <c r="D142" s="322" t="s">
        <v>92</v>
      </c>
      <c r="E142" s="322"/>
      <c r="F142" s="322"/>
      <c r="G142" s="322"/>
      <c r="H142" s="322"/>
      <c r="I142" s="322"/>
      <c r="J142" s="322"/>
      <c r="K142" s="322"/>
      <c r="L142" s="322"/>
    </row>
    <row r="143" spans="2:12" ht="24" customHeight="1" x14ac:dyDescent="0.25">
      <c r="D143" s="322" t="s">
        <v>97</v>
      </c>
      <c r="E143" s="322"/>
      <c r="F143" s="54" t="s">
        <v>61</v>
      </c>
      <c r="G143" s="109" t="s">
        <v>98</v>
      </c>
      <c r="H143" s="54" t="s">
        <v>4</v>
      </c>
      <c r="I143" s="54" t="s">
        <v>16</v>
      </c>
      <c r="J143" s="54" t="s">
        <v>36</v>
      </c>
      <c r="K143" s="322" t="s">
        <v>19</v>
      </c>
      <c r="L143" s="322"/>
    </row>
    <row r="144" spans="2:12" ht="15" customHeight="1" x14ac:dyDescent="0.25">
      <c r="D144" s="324" t="s">
        <v>93</v>
      </c>
      <c r="E144" s="324"/>
      <c r="F144" s="40"/>
      <c r="G144" s="40"/>
      <c r="H144" s="40"/>
      <c r="I144" s="40"/>
      <c r="J144" s="40"/>
      <c r="K144" s="326"/>
      <c r="L144" s="326"/>
    </row>
    <row r="145" spans="4:12" ht="14.25" customHeight="1" x14ac:dyDescent="0.25">
      <c r="D145" s="324" t="s">
        <v>94</v>
      </c>
      <c r="E145" s="324"/>
      <c r="F145" s="39"/>
      <c r="G145" s="39"/>
      <c r="H145" s="39"/>
      <c r="I145" s="39"/>
      <c r="J145" s="39"/>
      <c r="K145" s="324"/>
      <c r="L145" s="324"/>
    </row>
    <row r="146" spans="4:12" x14ac:dyDescent="0.25">
      <c r="D146" s="325" t="s">
        <v>6</v>
      </c>
      <c r="E146" s="325"/>
      <c r="F146" s="28">
        <f t="shared" ref="F146:K146" si="10">SUM(F144:F145)</f>
        <v>0</v>
      </c>
      <c r="G146" s="28">
        <f t="shared" si="10"/>
        <v>0</v>
      </c>
      <c r="H146" s="28">
        <f t="shared" si="10"/>
        <v>0</v>
      </c>
      <c r="I146" s="28">
        <f t="shared" si="10"/>
        <v>0</v>
      </c>
      <c r="J146" s="28">
        <f t="shared" si="10"/>
        <v>0</v>
      </c>
      <c r="K146" s="325">
        <f t="shared" si="10"/>
        <v>0</v>
      </c>
      <c r="L146" s="325"/>
    </row>
    <row r="147" spans="4:12" x14ac:dyDescent="0.25">
      <c r="K147" s="23"/>
    </row>
    <row r="148" spans="4:12" x14ac:dyDescent="0.25">
      <c r="J148" s="24"/>
      <c r="K148" s="23"/>
    </row>
    <row r="149" spans="4:12" x14ac:dyDescent="0.25">
      <c r="J149" s="24"/>
      <c r="K149" s="23"/>
    </row>
    <row r="150" spans="4:12" x14ac:dyDescent="0.25">
      <c r="J150" s="24"/>
      <c r="K150" s="23"/>
    </row>
    <row r="151" spans="4:12" x14ac:dyDescent="0.25">
      <c r="J151" s="24"/>
      <c r="K151" s="23"/>
    </row>
    <row r="152" spans="4:12" x14ac:dyDescent="0.25">
      <c r="J152" s="24"/>
      <c r="K152" s="23"/>
    </row>
    <row r="153" spans="4:12" x14ac:dyDescent="0.25">
      <c r="J153" s="24"/>
      <c r="K153" s="23"/>
    </row>
    <row r="154" spans="4:12" x14ac:dyDescent="0.25">
      <c r="J154" s="24"/>
      <c r="K154" s="23"/>
    </row>
  </sheetData>
  <autoFilter ref="C6:C89">
    <sortState ref="B10:J92">
      <sortCondition ref="C6:C92"/>
    </sortState>
  </autoFilter>
  <mergeCells count="109">
    <mergeCell ref="J137:K137"/>
    <mergeCell ref="D143:E143"/>
    <mergeCell ref="D144:E144"/>
    <mergeCell ref="D145:E145"/>
    <mergeCell ref="D146:E146"/>
    <mergeCell ref="K143:L143"/>
    <mergeCell ref="K144:L144"/>
    <mergeCell ref="K145:L145"/>
    <mergeCell ref="K146:L146"/>
    <mergeCell ref="D132:E132"/>
    <mergeCell ref="D133:E133"/>
    <mergeCell ref="D134:E134"/>
    <mergeCell ref="D142:L142"/>
    <mergeCell ref="F134:G134"/>
    <mergeCell ref="F135:G135"/>
    <mergeCell ref="F137:G137"/>
    <mergeCell ref="H137:I137"/>
    <mergeCell ref="F129:G129"/>
    <mergeCell ref="F130:G130"/>
    <mergeCell ref="F131:G131"/>
    <mergeCell ref="F132:G132"/>
    <mergeCell ref="F133:G133"/>
    <mergeCell ref="D129:E129"/>
    <mergeCell ref="D130:E130"/>
    <mergeCell ref="D131:E131"/>
    <mergeCell ref="H135:I135"/>
    <mergeCell ref="D136:E136"/>
    <mergeCell ref="H132:I132"/>
    <mergeCell ref="H133:I133"/>
    <mergeCell ref="H134:I134"/>
    <mergeCell ref="D135:E135"/>
    <mergeCell ref="J131:K131"/>
    <mergeCell ref="J132:K132"/>
    <mergeCell ref="K4:K97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D114:L114"/>
    <mergeCell ref="F119:G119"/>
    <mergeCell ref="F120:G120"/>
    <mergeCell ref="F121:G121"/>
    <mergeCell ref="F122:G122"/>
    <mergeCell ref="F123:G123"/>
    <mergeCell ref="H115:I115"/>
    <mergeCell ref="F115:G115"/>
    <mergeCell ref="F116:G116"/>
    <mergeCell ref="F117:G117"/>
    <mergeCell ref="F118:G118"/>
    <mergeCell ref="J115:K115"/>
    <mergeCell ref="D121:E121"/>
    <mergeCell ref="D122:E122"/>
    <mergeCell ref="D123:E123"/>
    <mergeCell ref="J130:K130"/>
    <mergeCell ref="H116:I116"/>
    <mergeCell ref="H117:I117"/>
    <mergeCell ref="H118:I118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J124:K124"/>
    <mergeCell ref="J125:K125"/>
    <mergeCell ref="J126:K126"/>
    <mergeCell ref="D124:E124"/>
    <mergeCell ref="D125:E125"/>
    <mergeCell ref="D126:E126"/>
    <mergeCell ref="J127:K127"/>
    <mergeCell ref="J128:K128"/>
    <mergeCell ref="J129:K129"/>
    <mergeCell ref="F127:G127"/>
    <mergeCell ref="F128:G128"/>
    <mergeCell ref="F124:G124"/>
    <mergeCell ref="F125:G125"/>
    <mergeCell ref="F126:G126"/>
    <mergeCell ref="D127:E127"/>
    <mergeCell ref="D128:E128"/>
    <mergeCell ref="B114:C114"/>
    <mergeCell ref="B4:B5"/>
    <mergeCell ref="E4:J4"/>
    <mergeCell ref="D113:E113"/>
    <mergeCell ref="D137:E137"/>
    <mergeCell ref="C2:D2"/>
    <mergeCell ref="C4:C5"/>
    <mergeCell ref="H136:I136"/>
    <mergeCell ref="H127:I127"/>
    <mergeCell ref="H128:I128"/>
    <mergeCell ref="H129:I129"/>
    <mergeCell ref="H130:I130"/>
    <mergeCell ref="H131:I131"/>
    <mergeCell ref="F136:G136"/>
    <mergeCell ref="D115:E115"/>
    <mergeCell ref="D116:E116"/>
    <mergeCell ref="D117:E117"/>
    <mergeCell ref="J133:K133"/>
    <mergeCell ref="J134:K134"/>
    <mergeCell ref="J135:K135"/>
    <mergeCell ref="J136:K136"/>
    <mergeCell ref="D118:E118"/>
    <mergeCell ref="D119:E119"/>
    <mergeCell ref="D120:E120"/>
  </mergeCells>
  <pageMargins left="0.7" right="0.7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2:AX39"/>
  <sheetViews>
    <sheetView topLeftCell="A10" workbookViewId="0">
      <selection activeCell="H11" sqref="H11"/>
    </sheetView>
  </sheetViews>
  <sheetFormatPr baseColWidth="10" defaultRowHeight="14.25" x14ac:dyDescent="0.25"/>
  <cols>
    <col min="1" max="1" width="7.5703125" style="17" customWidth="1"/>
    <col min="2" max="2" width="5.85546875" style="17" customWidth="1"/>
    <col min="3" max="3" width="11.42578125" style="17"/>
    <col min="4" max="4" width="14.140625" style="17" customWidth="1"/>
    <col min="5" max="5" width="9.5703125" style="17" customWidth="1"/>
    <col min="6" max="9" width="9.140625" style="17" customWidth="1"/>
    <col min="10" max="10" width="3.85546875" style="90" customWidth="1"/>
    <col min="11" max="11" width="6.5703125" style="17" customWidth="1"/>
    <col min="12" max="13" width="13.85546875" style="17" customWidth="1"/>
    <col min="14" max="18" width="11.42578125" style="17"/>
    <col min="19" max="19" width="4.42578125" style="92" customWidth="1"/>
    <col min="20" max="20" width="7.85546875" style="17" customWidth="1"/>
    <col min="21" max="22" width="12.7109375" style="17" customWidth="1"/>
    <col min="23" max="26" width="11.42578125" style="17"/>
    <col min="27" max="27" width="5.42578125" style="96" customWidth="1"/>
    <col min="28" max="28" width="9.42578125" style="17" customWidth="1"/>
    <col min="29" max="34" width="11.42578125" style="17"/>
    <col min="35" max="35" width="5.140625" style="17" customWidth="1"/>
    <col min="36" max="36" width="7.85546875" style="17" customWidth="1"/>
    <col min="37" max="37" width="11.42578125" style="17"/>
    <col min="38" max="38" width="11" style="17" customWidth="1"/>
    <col min="39" max="39" width="11.42578125" style="17"/>
    <col min="40" max="40" width="11.140625" style="17" customWidth="1"/>
    <col min="41" max="41" width="9.85546875" style="17" customWidth="1"/>
    <col min="42" max="42" width="11.42578125" style="17"/>
    <col min="43" max="43" width="5.42578125" style="17" customWidth="1"/>
    <col min="44" max="44" width="7.85546875" style="17" customWidth="1"/>
    <col min="45" max="45" width="11.42578125" style="17"/>
    <col min="46" max="46" width="10.42578125" style="17" customWidth="1"/>
    <col min="47" max="47" width="11.42578125" style="17"/>
    <col min="48" max="48" width="11.140625" style="17" customWidth="1"/>
    <col min="49" max="49" width="9.85546875" style="17" customWidth="1"/>
    <col min="50" max="16384" width="11.42578125" style="17"/>
  </cols>
  <sheetData>
    <row r="2" spans="2:50" ht="18" customHeight="1" x14ac:dyDescent="0.25"/>
    <row r="3" spans="2:50" ht="27" customHeight="1" x14ac:dyDescent="0.25">
      <c r="B3" s="334" t="s">
        <v>139</v>
      </c>
      <c r="C3" s="335"/>
      <c r="D3" s="335"/>
      <c r="E3" s="336"/>
      <c r="F3" s="334" t="s">
        <v>141</v>
      </c>
      <c r="G3" s="335"/>
      <c r="H3" s="335"/>
      <c r="I3" s="336"/>
      <c r="J3" s="343"/>
      <c r="K3" s="335" t="s">
        <v>148</v>
      </c>
      <c r="L3" s="335"/>
      <c r="M3" s="336"/>
      <c r="N3" s="334" t="s">
        <v>141</v>
      </c>
      <c r="O3" s="335"/>
      <c r="P3" s="335"/>
      <c r="Q3" s="335"/>
      <c r="R3" s="336"/>
      <c r="S3" s="327"/>
      <c r="T3" s="335" t="s">
        <v>147</v>
      </c>
      <c r="U3" s="335"/>
      <c r="V3" s="336"/>
      <c r="W3" s="334" t="s">
        <v>141</v>
      </c>
      <c r="X3" s="335"/>
      <c r="Y3" s="335"/>
      <c r="Z3" s="335"/>
      <c r="AA3" s="329"/>
      <c r="AB3" s="335" t="s">
        <v>149</v>
      </c>
      <c r="AC3" s="335"/>
      <c r="AD3" s="336"/>
      <c r="AE3" s="334" t="s">
        <v>141</v>
      </c>
      <c r="AF3" s="335"/>
      <c r="AG3" s="335"/>
      <c r="AH3" s="336"/>
      <c r="AI3" s="327"/>
      <c r="AJ3" s="335" t="s">
        <v>150</v>
      </c>
      <c r="AK3" s="335"/>
      <c r="AL3" s="336"/>
      <c r="AM3" s="334" t="s">
        <v>141</v>
      </c>
      <c r="AN3" s="335"/>
      <c r="AO3" s="335"/>
      <c r="AP3" s="335"/>
      <c r="AQ3" s="327"/>
      <c r="AR3" s="334" t="s">
        <v>151</v>
      </c>
      <c r="AS3" s="335"/>
      <c r="AT3" s="336"/>
      <c r="AU3" s="334" t="s">
        <v>141</v>
      </c>
      <c r="AV3" s="335"/>
      <c r="AW3" s="335"/>
      <c r="AX3" s="336"/>
    </row>
    <row r="4" spans="2:50" ht="15" customHeight="1" x14ac:dyDescent="0.25">
      <c r="B4" s="20" t="s">
        <v>20</v>
      </c>
      <c r="C4" s="334" t="s">
        <v>140</v>
      </c>
      <c r="D4" s="336"/>
      <c r="E4" s="20" t="s">
        <v>22</v>
      </c>
      <c r="F4" s="20" t="s">
        <v>4</v>
      </c>
      <c r="G4" s="20" t="s">
        <v>5</v>
      </c>
      <c r="H4" s="20" t="s">
        <v>36</v>
      </c>
      <c r="I4" s="20" t="s">
        <v>19</v>
      </c>
      <c r="J4" s="343"/>
      <c r="K4" s="91" t="s">
        <v>20</v>
      </c>
      <c r="L4" s="334" t="s">
        <v>140</v>
      </c>
      <c r="M4" s="336"/>
      <c r="N4" s="20" t="s">
        <v>22</v>
      </c>
      <c r="O4" s="20" t="s">
        <v>4</v>
      </c>
      <c r="P4" s="20" t="s">
        <v>16</v>
      </c>
      <c r="Q4" s="20" t="s">
        <v>106</v>
      </c>
      <c r="R4" s="20" t="s">
        <v>19</v>
      </c>
      <c r="S4" s="327"/>
      <c r="T4" s="91" t="s">
        <v>20</v>
      </c>
      <c r="U4" s="334" t="s">
        <v>140</v>
      </c>
      <c r="V4" s="336"/>
      <c r="W4" s="20" t="s">
        <v>22</v>
      </c>
      <c r="X4" s="20" t="s">
        <v>16</v>
      </c>
      <c r="Y4" s="20" t="s">
        <v>106</v>
      </c>
      <c r="Z4" s="89" t="s">
        <v>19</v>
      </c>
      <c r="AA4" s="330"/>
      <c r="AB4" s="91" t="s">
        <v>20</v>
      </c>
      <c r="AC4" s="334" t="s">
        <v>140</v>
      </c>
      <c r="AD4" s="336"/>
      <c r="AE4" s="20" t="s">
        <v>22</v>
      </c>
      <c r="AF4" s="20" t="s">
        <v>105</v>
      </c>
      <c r="AG4" s="20" t="s">
        <v>106</v>
      </c>
      <c r="AH4" s="20" t="s">
        <v>19</v>
      </c>
      <c r="AI4" s="327"/>
      <c r="AJ4" s="91" t="s">
        <v>25</v>
      </c>
      <c r="AK4" s="334" t="s">
        <v>140</v>
      </c>
      <c r="AL4" s="336"/>
      <c r="AM4" s="20" t="s">
        <v>22</v>
      </c>
      <c r="AN4" s="20" t="s">
        <v>105</v>
      </c>
      <c r="AO4" s="20" t="s">
        <v>106</v>
      </c>
      <c r="AP4" s="89" t="s">
        <v>19</v>
      </c>
      <c r="AQ4" s="327"/>
      <c r="AR4" s="20" t="s">
        <v>25</v>
      </c>
      <c r="AS4" s="334" t="s">
        <v>140</v>
      </c>
      <c r="AT4" s="336"/>
      <c r="AU4" s="20" t="s">
        <v>22</v>
      </c>
      <c r="AV4" s="20" t="s">
        <v>105</v>
      </c>
      <c r="AW4" s="20" t="s">
        <v>106</v>
      </c>
      <c r="AX4" s="20" t="s">
        <v>19</v>
      </c>
    </row>
    <row r="5" spans="2:50" ht="15" x14ac:dyDescent="0.25">
      <c r="B5" s="112">
        <v>1</v>
      </c>
      <c r="C5" s="339"/>
      <c r="D5" s="340"/>
      <c r="E5" s="102"/>
      <c r="F5" s="102"/>
      <c r="G5" s="102"/>
      <c r="H5" s="102"/>
      <c r="I5" s="102"/>
      <c r="J5" s="343"/>
      <c r="K5" s="113">
        <v>1</v>
      </c>
      <c r="L5" s="332"/>
      <c r="M5" s="333"/>
      <c r="N5" s="81"/>
      <c r="O5" s="81"/>
      <c r="P5" s="81"/>
      <c r="Q5" s="81"/>
      <c r="R5" s="81"/>
      <c r="S5" s="327"/>
      <c r="T5" s="113">
        <v>1</v>
      </c>
      <c r="U5" s="332"/>
      <c r="V5" s="333"/>
      <c r="W5" s="81"/>
      <c r="X5" s="86"/>
      <c r="Y5" s="81"/>
      <c r="Z5" s="86"/>
      <c r="AA5" s="330"/>
      <c r="AB5" s="95">
        <v>1</v>
      </c>
      <c r="AC5" s="332"/>
      <c r="AD5" s="333"/>
      <c r="AE5" s="81"/>
      <c r="AF5" s="81"/>
      <c r="AG5" s="81"/>
      <c r="AH5" s="81"/>
      <c r="AI5" s="327"/>
      <c r="AJ5" s="95">
        <v>1</v>
      </c>
      <c r="AK5" s="332"/>
      <c r="AL5" s="333"/>
      <c r="AM5" s="81"/>
      <c r="AN5" s="81"/>
      <c r="AO5" s="81"/>
      <c r="AP5" s="86"/>
      <c r="AQ5" s="327"/>
      <c r="AR5" s="89">
        <v>1</v>
      </c>
      <c r="AS5" s="332"/>
      <c r="AT5" s="333"/>
      <c r="AU5" s="81"/>
      <c r="AV5" s="81"/>
      <c r="AW5" s="81"/>
      <c r="AX5" s="81"/>
    </row>
    <row r="6" spans="2:50" ht="15" x14ac:dyDescent="0.25">
      <c r="B6" s="112">
        <v>2</v>
      </c>
      <c r="C6" s="339"/>
      <c r="D6" s="340"/>
      <c r="E6" s="102"/>
      <c r="F6" s="102"/>
      <c r="G6" s="102"/>
      <c r="H6" s="102"/>
      <c r="I6" s="101"/>
      <c r="J6" s="343"/>
      <c r="K6" s="113">
        <v>2</v>
      </c>
      <c r="L6" s="332"/>
      <c r="M6" s="333"/>
      <c r="N6" s="81"/>
      <c r="O6" s="81"/>
      <c r="P6" s="81"/>
      <c r="Q6" s="80"/>
      <c r="R6" s="80"/>
      <c r="S6" s="327"/>
      <c r="T6" s="113">
        <v>2</v>
      </c>
      <c r="U6" s="332"/>
      <c r="V6" s="333"/>
      <c r="W6" s="81"/>
      <c r="X6" s="86"/>
      <c r="Y6" s="81"/>
      <c r="Z6" s="86"/>
      <c r="AA6" s="330"/>
      <c r="AB6" s="95">
        <v>2</v>
      </c>
      <c r="AC6" s="332"/>
      <c r="AD6" s="333"/>
      <c r="AE6" s="81"/>
      <c r="AF6" s="81"/>
      <c r="AG6" s="81"/>
      <c r="AH6" s="81"/>
      <c r="AI6" s="327"/>
      <c r="AJ6" s="95">
        <v>2</v>
      </c>
      <c r="AK6" s="332"/>
      <c r="AL6" s="333"/>
      <c r="AM6" s="81"/>
      <c r="AN6" s="81"/>
      <c r="AO6" s="80"/>
      <c r="AP6" s="86"/>
      <c r="AQ6" s="327"/>
      <c r="AR6" s="89">
        <v>2</v>
      </c>
      <c r="AS6" s="332"/>
      <c r="AT6" s="333"/>
      <c r="AU6" s="81"/>
      <c r="AV6" s="81"/>
      <c r="AW6" s="80"/>
      <c r="AX6" s="81"/>
    </row>
    <row r="7" spans="2:50" ht="15" x14ac:dyDescent="0.25">
      <c r="B7" s="112">
        <v>3</v>
      </c>
      <c r="C7" s="339"/>
      <c r="D7" s="340"/>
      <c r="E7" s="102"/>
      <c r="F7" s="102"/>
      <c r="G7" s="102"/>
      <c r="H7" s="102"/>
      <c r="I7" s="101"/>
      <c r="J7" s="343"/>
      <c r="K7" s="113">
        <v>3</v>
      </c>
      <c r="L7" s="332"/>
      <c r="M7" s="333"/>
      <c r="N7" s="81"/>
      <c r="O7" s="81"/>
      <c r="P7" s="81"/>
      <c r="Q7" s="80"/>
      <c r="R7" s="80"/>
      <c r="S7" s="327"/>
      <c r="T7" s="113">
        <v>3</v>
      </c>
      <c r="U7" s="332"/>
      <c r="V7" s="333"/>
      <c r="W7" s="81"/>
      <c r="X7" s="86"/>
      <c r="Y7" s="81"/>
      <c r="Z7" s="86"/>
      <c r="AA7" s="330"/>
      <c r="AB7" s="95">
        <v>3</v>
      </c>
      <c r="AC7" s="332"/>
      <c r="AD7" s="333"/>
      <c r="AE7" s="81"/>
      <c r="AF7" s="81"/>
      <c r="AG7" s="81"/>
      <c r="AH7" s="81"/>
      <c r="AI7" s="327"/>
      <c r="AJ7" s="95">
        <v>3</v>
      </c>
      <c r="AK7" s="332"/>
      <c r="AL7" s="333"/>
      <c r="AM7" s="81"/>
      <c r="AN7" s="81"/>
      <c r="AO7" s="80"/>
      <c r="AP7" s="86"/>
      <c r="AQ7" s="327"/>
      <c r="AR7" s="89">
        <v>3</v>
      </c>
      <c r="AS7" s="332"/>
      <c r="AT7" s="333"/>
      <c r="AU7" s="81"/>
      <c r="AV7" s="81"/>
      <c r="AW7" s="80"/>
      <c r="AX7" s="81"/>
    </row>
    <row r="8" spans="2:50" ht="15" x14ac:dyDescent="0.25">
      <c r="B8" s="112">
        <v>4</v>
      </c>
      <c r="C8" s="339"/>
      <c r="D8" s="340"/>
      <c r="E8" s="102"/>
      <c r="F8" s="102"/>
      <c r="G8" s="102"/>
      <c r="H8" s="102"/>
      <c r="I8" s="101"/>
      <c r="J8" s="343"/>
      <c r="K8" s="113">
        <v>4</v>
      </c>
      <c r="L8" s="332"/>
      <c r="M8" s="333"/>
      <c r="N8" s="81"/>
      <c r="O8" s="81"/>
      <c r="P8" s="81"/>
      <c r="Q8" s="80"/>
      <c r="R8" s="80"/>
      <c r="S8" s="327"/>
      <c r="T8" s="113">
        <v>4</v>
      </c>
      <c r="U8" s="332"/>
      <c r="V8" s="333"/>
      <c r="W8" s="81"/>
      <c r="X8" s="86"/>
      <c r="Y8" s="81"/>
      <c r="Z8" s="86"/>
      <c r="AA8" s="330"/>
      <c r="AB8" s="95">
        <v>4</v>
      </c>
      <c r="AC8" s="332"/>
      <c r="AD8" s="333"/>
      <c r="AE8" s="81"/>
      <c r="AF8" s="81"/>
      <c r="AG8" s="81"/>
      <c r="AH8" s="81"/>
      <c r="AI8" s="327"/>
      <c r="AJ8" s="95">
        <v>4</v>
      </c>
      <c r="AK8" s="332"/>
      <c r="AL8" s="333"/>
      <c r="AM8" s="81"/>
      <c r="AN8" s="81"/>
      <c r="AO8" s="80"/>
      <c r="AP8" s="86"/>
      <c r="AQ8" s="327"/>
      <c r="AR8" s="89">
        <v>4</v>
      </c>
      <c r="AS8" s="332"/>
      <c r="AT8" s="333"/>
      <c r="AU8" s="81"/>
      <c r="AV8" s="81"/>
      <c r="AW8" s="80"/>
      <c r="AX8" s="81"/>
    </row>
    <row r="9" spans="2:50" ht="15" x14ac:dyDescent="0.25">
      <c r="B9" s="112">
        <v>5</v>
      </c>
      <c r="C9" s="339"/>
      <c r="D9" s="340"/>
      <c r="E9" s="102"/>
      <c r="F9" s="102"/>
      <c r="G9" s="102"/>
      <c r="H9" s="102"/>
      <c r="I9" s="101"/>
      <c r="J9" s="343"/>
      <c r="K9" s="113">
        <v>5</v>
      </c>
      <c r="L9" s="332"/>
      <c r="M9" s="333"/>
      <c r="N9" s="81"/>
      <c r="O9" s="81"/>
      <c r="P9" s="81"/>
      <c r="Q9" s="80"/>
      <c r="R9" s="80"/>
      <c r="S9" s="327"/>
      <c r="T9" s="113">
        <v>5</v>
      </c>
      <c r="U9" s="332"/>
      <c r="V9" s="333"/>
      <c r="W9" s="81"/>
      <c r="X9" s="86"/>
      <c r="Y9" s="81"/>
      <c r="Z9" s="86"/>
      <c r="AA9" s="330"/>
      <c r="AB9" s="95">
        <v>5</v>
      </c>
      <c r="AC9" s="332"/>
      <c r="AD9" s="333"/>
      <c r="AE9" s="81"/>
      <c r="AF9" s="81"/>
      <c r="AG9" s="81"/>
      <c r="AH9" s="81"/>
      <c r="AI9" s="327"/>
      <c r="AJ9" s="95">
        <v>5</v>
      </c>
      <c r="AK9" s="332"/>
      <c r="AL9" s="333"/>
      <c r="AM9" s="81"/>
      <c r="AN9" s="81"/>
      <c r="AO9" s="80"/>
      <c r="AP9" s="86"/>
      <c r="AQ9" s="327"/>
      <c r="AR9" s="89">
        <v>5</v>
      </c>
      <c r="AS9" s="332"/>
      <c r="AT9" s="333"/>
      <c r="AU9" s="81"/>
      <c r="AV9" s="81"/>
      <c r="AW9" s="80"/>
      <c r="AX9" s="81"/>
    </row>
    <row r="10" spans="2:50" ht="15" x14ac:dyDescent="0.25">
      <c r="B10" s="112">
        <v>6</v>
      </c>
      <c r="C10" s="339"/>
      <c r="D10" s="340"/>
      <c r="E10" s="102"/>
      <c r="F10" s="102"/>
      <c r="G10" s="102"/>
      <c r="H10" s="102"/>
      <c r="I10" s="101"/>
      <c r="J10" s="343"/>
      <c r="K10" s="113">
        <v>6</v>
      </c>
      <c r="L10" s="332"/>
      <c r="M10" s="333"/>
      <c r="N10" s="81"/>
      <c r="O10" s="81"/>
      <c r="P10" s="81"/>
      <c r="Q10" s="80"/>
      <c r="R10" s="80"/>
      <c r="S10" s="327"/>
      <c r="T10" s="113">
        <v>6</v>
      </c>
      <c r="U10" s="332"/>
      <c r="V10" s="333"/>
      <c r="W10" s="81"/>
      <c r="X10" s="86"/>
      <c r="Y10" s="81"/>
      <c r="Z10" s="86"/>
      <c r="AA10" s="330"/>
      <c r="AB10" s="95">
        <v>6</v>
      </c>
      <c r="AC10" s="332"/>
      <c r="AD10" s="333"/>
      <c r="AE10" s="81"/>
      <c r="AF10" s="81"/>
      <c r="AG10" s="81"/>
      <c r="AH10" s="81"/>
      <c r="AI10" s="327"/>
      <c r="AJ10" s="95">
        <v>6</v>
      </c>
      <c r="AK10" s="332"/>
      <c r="AL10" s="333"/>
      <c r="AM10" s="81"/>
      <c r="AN10" s="81"/>
      <c r="AO10" s="80"/>
      <c r="AP10" s="86"/>
      <c r="AQ10" s="327"/>
      <c r="AR10" s="89">
        <v>6</v>
      </c>
      <c r="AS10" s="332"/>
      <c r="AT10" s="333"/>
      <c r="AU10" s="81"/>
      <c r="AV10" s="81"/>
      <c r="AW10" s="80"/>
      <c r="AX10" s="81"/>
    </row>
    <row r="11" spans="2:50" ht="15" x14ac:dyDescent="0.25">
      <c r="B11" s="112">
        <v>7</v>
      </c>
      <c r="C11" s="339"/>
      <c r="D11" s="340"/>
      <c r="E11" s="102"/>
      <c r="F11" s="102"/>
      <c r="G11" s="102"/>
      <c r="H11" s="102"/>
      <c r="I11" s="101"/>
      <c r="J11" s="343"/>
      <c r="K11" s="113">
        <v>7</v>
      </c>
      <c r="L11" s="332"/>
      <c r="M11" s="333"/>
      <c r="N11" s="81"/>
      <c r="O11" s="81"/>
      <c r="P11" s="81"/>
      <c r="Q11" s="80"/>
      <c r="R11" s="80"/>
      <c r="S11" s="327"/>
      <c r="X11" s="78">
        <f>SUM(X5:X10)</f>
        <v>0</v>
      </c>
      <c r="Y11" s="78">
        <f>SUM(Y5:Y10)</f>
        <v>0</v>
      </c>
      <c r="Z11" s="79">
        <f>SUM(Z5:Z10)</f>
        <v>0</v>
      </c>
      <c r="AA11" s="330"/>
      <c r="AB11" s="95">
        <v>7</v>
      </c>
      <c r="AC11" s="332"/>
      <c r="AD11" s="333"/>
      <c r="AE11" s="81"/>
      <c r="AF11" s="81"/>
      <c r="AG11" s="81"/>
      <c r="AH11" s="81"/>
      <c r="AI11" s="327"/>
      <c r="AJ11" s="95">
        <v>7</v>
      </c>
      <c r="AK11" s="332"/>
      <c r="AL11" s="333"/>
      <c r="AM11" s="81"/>
      <c r="AN11" s="81"/>
      <c r="AO11" s="80"/>
      <c r="AP11" s="86"/>
      <c r="AQ11" s="327"/>
      <c r="AR11" s="89">
        <v>7</v>
      </c>
      <c r="AS11" s="332"/>
      <c r="AT11" s="333"/>
      <c r="AU11" s="81"/>
      <c r="AV11" s="81"/>
      <c r="AW11" s="80"/>
      <c r="AX11" s="81"/>
    </row>
    <row r="12" spans="2:50" ht="15" x14ac:dyDescent="0.25">
      <c r="B12" s="112">
        <v>8</v>
      </c>
      <c r="C12" s="339"/>
      <c r="D12" s="340"/>
      <c r="E12" s="102"/>
      <c r="F12" s="102"/>
      <c r="G12" s="102"/>
      <c r="H12" s="102"/>
      <c r="I12" s="101"/>
      <c r="J12" s="343"/>
      <c r="K12" s="113">
        <v>8</v>
      </c>
      <c r="L12" s="332"/>
      <c r="M12" s="333"/>
      <c r="N12" s="81"/>
      <c r="O12" s="81"/>
      <c r="P12" s="81"/>
      <c r="Q12" s="80"/>
      <c r="R12" s="80"/>
      <c r="S12" s="327"/>
      <c r="AA12" s="330"/>
      <c r="AB12" s="95">
        <v>8</v>
      </c>
      <c r="AC12" s="332"/>
      <c r="AD12" s="333"/>
      <c r="AE12" s="81"/>
      <c r="AF12" s="81"/>
      <c r="AG12" s="81"/>
      <c r="AH12" s="81"/>
      <c r="AI12" s="327"/>
      <c r="AJ12" s="91">
        <v>8</v>
      </c>
      <c r="AK12" s="337"/>
      <c r="AL12" s="337"/>
      <c r="AM12" s="81"/>
      <c r="AN12" s="81"/>
      <c r="AO12" s="81"/>
      <c r="AP12" s="86"/>
      <c r="AQ12" s="327"/>
      <c r="AR12" s="89">
        <v>8</v>
      </c>
      <c r="AS12" s="332"/>
      <c r="AT12" s="333"/>
      <c r="AU12" s="81"/>
      <c r="AV12" s="81"/>
      <c r="AW12" s="80"/>
      <c r="AX12" s="81"/>
    </row>
    <row r="13" spans="2:50" ht="15" x14ac:dyDescent="0.25">
      <c r="B13" s="112">
        <v>9</v>
      </c>
      <c r="C13" s="339"/>
      <c r="D13" s="340"/>
      <c r="E13" s="102"/>
      <c r="F13" s="102"/>
      <c r="G13" s="102"/>
      <c r="H13" s="102"/>
      <c r="I13" s="101"/>
      <c r="J13" s="343"/>
      <c r="K13" s="113">
        <v>9</v>
      </c>
      <c r="L13" s="332"/>
      <c r="M13" s="333"/>
      <c r="N13" s="81"/>
      <c r="O13" s="81"/>
      <c r="P13" s="81"/>
      <c r="Q13" s="80"/>
      <c r="R13" s="80"/>
      <c r="S13" s="327"/>
      <c r="AA13" s="330"/>
      <c r="AB13" s="95">
        <v>9</v>
      </c>
      <c r="AC13" s="332"/>
      <c r="AD13" s="333"/>
      <c r="AE13" s="81"/>
      <c r="AF13" s="81"/>
      <c r="AG13" s="81"/>
      <c r="AH13" s="81"/>
      <c r="AI13" s="327"/>
      <c r="AJ13" s="93"/>
      <c r="AK13" s="338"/>
      <c r="AL13" s="338"/>
      <c r="AM13" s="94"/>
      <c r="AN13" s="20">
        <f>SUM(AN5:AN12)</f>
        <v>0</v>
      </c>
      <c r="AO13" s="20">
        <f>SUM(AO5:AO12)</f>
        <v>0</v>
      </c>
      <c r="AP13" s="89">
        <f>SUM(AP5:AP12)</f>
        <v>0</v>
      </c>
      <c r="AQ13" s="327"/>
      <c r="AR13" s="20">
        <v>9</v>
      </c>
      <c r="AS13" s="337"/>
      <c r="AT13" s="337"/>
      <c r="AU13" s="86"/>
      <c r="AV13" s="81"/>
      <c r="AW13" s="81"/>
      <c r="AX13" s="81"/>
    </row>
    <row r="14" spans="2:50" ht="15" x14ac:dyDescent="0.25">
      <c r="B14" s="112">
        <v>10</v>
      </c>
      <c r="C14" s="339"/>
      <c r="D14" s="340"/>
      <c r="E14" s="102"/>
      <c r="F14" s="102"/>
      <c r="G14" s="102"/>
      <c r="H14" s="102"/>
      <c r="I14" s="101"/>
      <c r="J14" s="343"/>
      <c r="K14" s="113">
        <v>10</v>
      </c>
      <c r="L14" s="332"/>
      <c r="M14" s="333"/>
      <c r="N14" s="81"/>
      <c r="O14" s="81"/>
      <c r="P14" s="81"/>
      <c r="Q14" s="80"/>
      <c r="R14" s="80"/>
      <c r="S14" s="327"/>
      <c r="AA14" s="330"/>
      <c r="AB14" s="95">
        <v>10</v>
      </c>
      <c r="AC14" s="332"/>
      <c r="AD14" s="333"/>
      <c r="AE14" s="81"/>
      <c r="AF14" s="81"/>
      <c r="AG14" s="81"/>
      <c r="AH14" s="81"/>
      <c r="AI14" s="327"/>
      <c r="AJ14" s="93"/>
      <c r="AK14" s="338"/>
      <c r="AL14" s="338"/>
      <c r="AM14" s="94"/>
      <c r="AN14" s="94"/>
      <c r="AO14" s="94"/>
      <c r="AP14" s="94"/>
      <c r="AQ14" s="328"/>
      <c r="AR14" s="93"/>
      <c r="AS14" s="338"/>
      <c r="AT14" s="338"/>
      <c r="AU14" s="94"/>
      <c r="AV14" s="20">
        <f>SUM(AV5:AV13)</f>
        <v>0</v>
      </c>
      <c r="AW14" s="20">
        <f>SUM(AW5:AW13)</f>
        <v>0</v>
      </c>
      <c r="AX14" s="20">
        <f>SUM(AX5:AX13)</f>
        <v>0</v>
      </c>
    </row>
    <row r="15" spans="2:50" ht="15" x14ac:dyDescent="0.25">
      <c r="B15" s="112">
        <v>11</v>
      </c>
      <c r="C15" s="339"/>
      <c r="D15" s="340"/>
      <c r="E15" s="102"/>
      <c r="F15" s="102"/>
      <c r="G15" s="102"/>
      <c r="H15" s="102"/>
      <c r="I15" s="101"/>
      <c r="J15" s="343"/>
      <c r="K15" s="113">
        <v>11</v>
      </c>
      <c r="L15" s="332"/>
      <c r="M15" s="333"/>
      <c r="N15" s="81"/>
      <c r="O15" s="81"/>
      <c r="P15" s="81"/>
      <c r="Q15" s="80"/>
      <c r="R15" s="80"/>
      <c r="S15" s="327"/>
      <c r="AA15" s="330"/>
      <c r="AB15" s="95">
        <v>11</v>
      </c>
      <c r="AC15" s="332"/>
      <c r="AD15" s="333"/>
      <c r="AE15" s="81"/>
      <c r="AF15" s="81"/>
      <c r="AG15" s="81"/>
      <c r="AH15" s="81"/>
      <c r="AI15" s="327"/>
      <c r="AJ15" s="93"/>
      <c r="AK15" s="338"/>
      <c r="AL15" s="338"/>
      <c r="AM15" s="94"/>
      <c r="AN15" s="94"/>
      <c r="AO15" s="94"/>
      <c r="AP15" s="94"/>
      <c r="AQ15" s="328"/>
      <c r="AR15" s="93"/>
      <c r="AS15" s="338"/>
      <c r="AT15" s="338"/>
      <c r="AU15" s="94"/>
      <c r="AV15" s="94"/>
      <c r="AW15" s="94"/>
      <c r="AX15" s="94"/>
    </row>
    <row r="16" spans="2:50" ht="15" x14ac:dyDescent="0.25">
      <c r="B16" s="112">
        <v>12</v>
      </c>
      <c r="C16" s="339"/>
      <c r="D16" s="340"/>
      <c r="E16" s="102"/>
      <c r="F16" s="102"/>
      <c r="G16" s="102"/>
      <c r="H16" s="102"/>
      <c r="I16" s="101"/>
      <c r="J16" s="343"/>
      <c r="K16" s="113">
        <v>12</v>
      </c>
      <c r="L16" s="332"/>
      <c r="M16" s="333"/>
      <c r="N16" s="81"/>
      <c r="O16" s="81"/>
      <c r="P16" s="81"/>
      <c r="Q16" s="80"/>
      <c r="R16" s="80"/>
      <c r="S16" s="327"/>
      <c r="AA16" s="331"/>
      <c r="AB16" s="95">
        <v>12</v>
      </c>
      <c r="AC16" s="332"/>
      <c r="AD16" s="333"/>
      <c r="AE16" s="81"/>
      <c r="AF16" s="81"/>
      <c r="AG16" s="81"/>
      <c r="AH16" s="81"/>
      <c r="AI16" s="327"/>
      <c r="AJ16" s="93"/>
      <c r="AK16" s="338"/>
      <c r="AL16" s="338"/>
      <c r="AM16" s="94"/>
      <c r="AN16" s="94"/>
      <c r="AO16" s="94"/>
      <c r="AP16" s="94"/>
      <c r="AQ16" s="328"/>
      <c r="AR16" s="93"/>
      <c r="AS16" s="338"/>
      <c r="AT16" s="338"/>
      <c r="AU16" s="94"/>
      <c r="AV16" s="94"/>
      <c r="AW16" s="94"/>
      <c r="AX16" s="94"/>
    </row>
    <row r="17" spans="2:43" ht="15.75" customHeight="1" x14ac:dyDescent="0.25">
      <c r="B17" s="112">
        <v>13</v>
      </c>
      <c r="C17" s="339"/>
      <c r="D17" s="340"/>
      <c r="E17" s="102"/>
      <c r="F17" s="102"/>
      <c r="G17" s="102"/>
      <c r="H17" s="102"/>
      <c r="I17" s="101"/>
      <c r="J17" s="343"/>
      <c r="K17" s="113">
        <v>13</v>
      </c>
      <c r="L17" s="332"/>
      <c r="M17" s="333"/>
      <c r="N17" s="81"/>
      <c r="O17" s="81"/>
      <c r="P17" s="81"/>
      <c r="Q17" s="80"/>
      <c r="R17" s="80"/>
      <c r="S17" s="327"/>
      <c r="AA17" s="97"/>
      <c r="AF17" s="78">
        <f>SUM(AF5:AF16)</f>
        <v>0</v>
      </c>
      <c r="AG17" s="78">
        <f>SUM(AG5:AG16)</f>
        <v>0</v>
      </c>
      <c r="AH17" s="78">
        <f>SUM(AH5:AH16)</f>
        <v>0</v>
      </c>
      <c r="AI17" s="327"/>
      <c r="AQ17" s="92"/>
    </row>
    <row r="18" spans="2:43" ht="15" x14ac:dyDescent="0.25">
      <c r="B18" s="112">
        <v>14</v>
      </c>
      <c r="C18" s="339"/>
      <c r="D18" s="340"/>
      <c r="E18" s="102"/>
      <c r="F18" s="102"/>
      <c r="G18" s="102"/>
      <c r="H18" s="102"/>
      <c r="I18" s="101"/>
      <c r="J18" s="343"/>
      <c r="K18" s="113">
        <v>14</v>
      </c>
      <c r="L18" s="332"/>
      <c r="M18" s="333"/>
      <c r="N18" s="81"/>
      <c r="O18" s="81"/>
      <c r="P18" s="81"/>
      <c r="Q18" s="80"/>
      <c r="R18" s="80"/>
      <c r="S18" s="327"/>
      <c r="AA18" s="97"/>
    </row>
    <row r="19" spans="2:43" ht="15" x14ac:dyDescent="0.25">
      <c r="B19" s="112">
        <v>15</v>
      </c>
      <c r="C19" s="339"/>
      <c r="D19" s="340"/>
      <c r="E19" s="102"/>
      <c r="F19" s="102"/>
      <c r="G19" s="102"/>
      <c r="H19" s="102"/>
      <c r="I19" s="101"/>
      <c r="J19" s="343"/>
      <c r="K19" s="113">
        <v>15</v>
      </c>
      <c r="L19" s="332"/>
      <c r="M19" s="333"/>
      <c r="N19" s="81"/>
      <c r="O19" s="81"/>
      <c r="P19" s="81"/>
      <c r="Q19" s="80"/>
      <c r="R19" s="80"/>
      <c r="S19" s="327"/>
      <c r="AA19" s="97"/>
    </row>
    <row r="20" spans="2:43" ht="15" x14ac:dyDescent="0.25">
      <c r="B20" s="112">
        <v>16</v>
      </c>
      <c r="C20" s="339"/>
      <c r="D20" s="340"/>
      <c r="E20" s="102"/>
      <c r="F20" s="102"/>
      <c r="G20" s="102"/>
      <c r="H20" s="102"/>
      <c r="I20" s="101"/>
      <c r="J20" s="343"/>
      <c r="K20" s="113">
        <v>16</v>
      </c>
      <c r="L20" s="332"/>
      <c r="M20" s="333"/>
      <c r="N20" s="81"/>
      <c r="O20" s="81"/>
      <c r="P20" s="81"/>
      <c r="Q20" s="80"/>
      <c r="R20" s="80"/>
      <c r="S20" s="327"/>
      <c r="AA20" s="97"/>
    </row>
    <row r="21" spans="2:43" ht="15" x14ac:dyDescent="0.25">
      <c r="B21" s="112">
        <v>17</v>
      </c>
      <c r="C21" s="339"/>
      <c r="D21" s="340"/>
      <c r="E21" s="102"/>
      <c r="F21" s="102"/>
      <c r="G21" s="102"/>
      <c r="H21" s="102"/>
      <c r="I21" s="101"/>
      <c r="J21" s="343"/>
      <c r="K21" s="113">
        <v>17</v>
      </c>
      <c r="L21" s="332"/>
      <c r="M21" s="333"/>
      <c r="N21" s="81"/>
      <c r="O21" s="81"/>
      <c r="P21" s="81"/>
      <c r="Q21" s="80"/>
      <c r="R21" s="80"/>
      <c r="S21" s="327"/>
      <c r="AA21" s="97"/>
    </row>
    <row r="22" spans="2:43" ht="15" x14ac:dyDescent="0.25">
      <c r="B22" s="112">
        <v>18</v>
      </c>
      <c r="C22" s="339"/>
      <c r="D22" s="340"/>
      <c r="E22" s="102"/>
      <c r="F22" s="102"/>
      <c r="G22" s="102"/>
      <c r="H22" s="102"/>
      <c r="I22" s="101"/>
      <c r="J22" s="343"/>
      <c r="K22" s="113">
        <v>18</v>
      </c>
      <c r="L22" s="332"/>
      <c r="M22" s="333"/>
      <c r="N22" s="81"/>
      <c r="O22" s="81"/>
      <c r="P22" s="81"/>
      <c r="Q22" s="80"/>
      <c r="R22" s="80"/>
      <c r="S22" s="327"/>
      <c r="AA22" s="97"/>
    </row>
    <row r="23" spans="2:43" ht="15" x14ac:dyDescent="0.25">
      <c r="B23" s="112">
        <v>19</v>
      </c>
      <c r="C23" s="339"/>
      <c r="D23" s="340"/>
      <c r="E23" s="102"/>
      <c r="F23" s="102"/>
      <c r="G23" s="102"/>
      <c r="H23" s="102"/>
      <c r="I23" s="101"/>
      <c r="J23" s="343"/>
      <c r="K23" s="113">
        <v>19</v>
      </c>
      <c r="L23" s="332"/>
      <c r="M23" s="333"/>
      <c r="N23" s="81"/>
      <c r="O23" s="81"/>
      <c r="P23" s="81"/>
      <c r="Q23" s="80"/>
      <c r="R23" s="80"/>
      <c r="S23" s="327"/>
      <c r="AA23" s="97"/>
    </row>
    <row r="24" spans="2:43" ht="15" x14ac:dyDescent="0.25">
      <c r="B24" s="112">
        <v>20</v>
      </c>
      <c r="C24" s="339"/>
      <c r="D24" s="340"/>
      <c r="E24" s="102"/>
      <c r="F24" s="102"/>
      <c r="G24" s="102"/>
      <c r="H24" s="102"/>
      <c r="I24" s="101"/>
      <c r="J24" s="343"/>
      <c r="K24" s="113">
        <v>20</v>
      </c>
      <c r="L24" s="332"/>
      <c r="M24" s="333"/>
      <c r="N24" s="81"/>
      <c r="O24" s="81"/>
      <c r="P24" s="81"/>
      <c r="Q24" s="80"/>
      <c r="R24" s="80"/>
      <c r="S24" s="327"/>
      <c r="AA24" s="97"/>
    </row>
    <row r="25" spans="2:43" ht="15" x14ac:dyDescent="0.25">
      <c r="B25" s="112">
        <v>21</v>
      </c>
      <c r="C25" s="339"/>
      <c r="D25" s="340"/>
      <c r="E25" s="102"/>
      <c r="F25" s="102"/>
      <c r="G25" s="102"/>
      <c r="H25" s="102"/>
      <c r="I25" s="101"/>
      <c r="J25" s="343"/>
      <c r="K25" s="87"/>
      <c r="L25" s="88"/>
      <c r="M25" s="88"/>
      <c r="N25" s="88"/>
      <c r="O25" s="20">
        <f>SUM(O5:O24)</f>
        <v>0</v>
      </c>
      <c r="P25" s="20">
        <f t="shared" ref="P25:Q25" si="0">SUM(P5:P24)</f>
        <v>0</v>
      </c>
      <c r="Q25" s="20">
        <f t="shared" si="0"/>
        <v>0</v>
      </c>
      <c r="R25" s="20">
        <f>SUM(R5:R24)</f>
        <v>0</v>
      </c>
      <c r="S25" s="327"/>
    </row>
    <row r="26" spans="2:43" ht="15" x14ac:dyDescent="0.25">
      <c r="B26" s="112">
        <v>22</v>
      </c>
      <c r="C26" s="339"/>
      <c r="D26" s="340"/>
      <c r="E26" s="102"/>
      <c r="F26" s="102"/>
      <c r="G26" s="102"/>
      <c r="H26" s="102"/>
      <c r="I26" s="101"/>
      <c r="J26" s="343"/>
    </row>
    <row r="27" spans="2:43" ht="15" x14ac:dyDescent="0.25">
      <c r="B27" s="112">
        <v>23</v>
      </c>
      <c r="C27" s="339"/>
      <c r="D27" s="340"/>
      <c r="E27" s="102"/>
      <c r="F27" s="102"/>
      <c r="G27" s="102"/>
      <c r="H27" s="102"/>
      <c r="I27" s="102"/>
      <c r="J27" s="343"/>
    </row>
    <row r="28" spans="2:43" ht="15" x14ac:dyDescent="0.25">
      <c r="B28" s="112">
        <v>24</v>
      </c>
      <c r="C28" s="339"/>
      <c r="D28" s="340"/>
      <c r="E28" s="102"/>
      <c r="F28" s="102"/>
      <c r="G28" s="102"/>
      <c r="H28" s="102"/>
      <c r="I28" s="102"/>
      <c r="J28" s="343"/>
    </row>
    <row r="29" spans="2:43" ht="15" x14ac:dyDescent="0.25">
      <c r="B29" s="87"/>
      <c r="C29" s="88"/>
      <c r="D29" s="88"/>
      <c r="E29" s="88"/>
      <c r="F29" s="20">
        <f>SUM(F5:F28)</f>
        <v>0</v>
      </c>
      <c r="G29" s="20">
        <f t="shared" ref="G29:I29" si="1">SUM(G5:G28)</f>
        <v>0</v>
      </c>
      <c r="H29" s="20">
        <f t="shared" si="1"/>
        <v>0</v>
      </c>
      <c r="I29" s="20">
        <f t="shared" si="1"/>
        <v>0</v>
      </c>
      <c r="J29" s="343"/>
    </row>
    <row r="31" spans="2:43" ht="15" x14ac:dyDescent="0.25">
      <c r="H31" s="341" t="s">
        <v>126</v>
      </c>
      <c r="I31" s="341"/>
      <c r="J31" s="341"/>
      <c r="K31" s="341"/>
      <c r="L31" s="341" t="s">
        <v>113</v>
      </c>
      <c r="M31" s="341"/>
      <c r="N31" s="341"/>
      <c r="O31" s="341"/>
    </row>
    <row r="32" spans="2:43" ht="15" x14ac:dyDescent="0.25">
      <c r="H32" s="341"/>
      <c r="I32" s="341"/>
      <c r="J32" s="341"/>
      <c r="K32" s="341"/>
      <c r="L32" s="78" t="s">
        <v>4</v>
      </c>
      <c r="M32" s="78" t="s">
        <v>16</v>
      </c>
      <c r="N32" s="78" t="s">
        <v>36</v>
      </c>
      <c r="O32" s="78" t="s">
        <v>19</v>
      </c>
    </row>
    <row r="33" spans="8:15" ht="15" customHeight="1" x14ac:dyDescent="0.25">
      <c r="H33" s="342" t="s">
        <v>127</v>
      </c>
      <c r="I33" s="342"/>
      <c r="J33" s="342"/>
      <c r="K33" s="342"/>
      <c r="L33" s="85"/>
      <c r="M33" s="85"/>
      <c r="N33" s="85"/>
      <c r="O33" s="85"/>
    </row>
    <row r="34" spans="8:15" ht="15" customHeight="1" x14ac:dyDescent="0.25">
      <c r="H34" s="342" t="s">
        <v>128</v>
      </c>
      <c r="I34" s="342"/>
      <c r="J34" s="342"/>
      <c r="K34" s="342"/>
      <c r="L34" s="85"/>
      <c r="M34" s="85"/>
      <c r="N34" s="85"/>
      <c r="O34" s="85"/>
    </row>
    <row r="35" spans="8:15" ht="15" customHeight="1" x14ac:dyDescent="0.25">
      <c r="H35" s="342" t="s">
        <v>131</v>
      </c>
      <c r="I35" s="342"/>
      <c r="J35" s="342"/>
      <c r="K35" s="342"/>
      <c r="L35" s="85"/>
      <c r="M35" s="85"/>
      <c r="N35" s="85"/>
      <c r="O35" s="85"/>
    </row>
    <row r="36" spans="8:15" ht="15" customHeight="1" x14ac:dyDescent="0.25">
      <c r="H36" s="342" t="s">
        <v>132</v>
      </c>
      <c r="I36" s="342"/>
      <c r="J36" s="342"/>
      <c r="K36" s="342"/>
      <c r="L36" s="85"/>
      <c r="M36" s="85"/>
      <c r="N36" s="85"/>
      <c r="O36" s="85"/>
    </row>
    <row r="37" spans="8:15" ht="15" customHeight="1" x14ac:dyDescent="0.25">
      <c r="H37" s="342" t="s">
        <v>129</v>
      </c>
      <c r="I37" s="342"/>
      <c r="J37" s="342"/>
      <c r="K37" s="342"/>
      <c r="L37" s="72"/>
      <c r="M37" s="72"/>
      <c r="N37" s="72"/>
      <c r="O37" s="72"/>
    </row>
    <row r="38" spans="8:15" ht="15" customHeight="1" x14ac:dyDescent="0.25">
      <c r="H38" s="342" t="s">
        <v>130</v>
      </c>
      <c r="I38" s="342"/>
      <c r="J38" s="342"/>
      <c r="K38" s="342"/>
      <c r="L38" s="72"/>
      <c r="M38" s="72"/>
      <c r="N38" s="72"/>
      <c r="O38" s="72"/>
    </row>
    <row r="39" spans="8:15" ht="15" x14ac:dyDescent="0.25">
      <c r="H39" s="341" t="s">
        <v>6</v>
      </c>
      <c r="I39" s="341"/>
      <c r="J39" s="341"/>
      <c r="K39" s="341"/>
      <c r="L39" s="78">
        <f>SUM(L33:L38)</f>
        <v>0</v>
      </c>
      <c r="M39" s="78">
        <f>SUM(M33:M38)</f>
        <v>0</v>
      </c>
      <c r="N39" s="78">
        <f>SUM(N33:N38)</f>
        <v>0</v>
      </c>
      <c r="O39" s="78">
        <f>SUM(O33:O38)</f>
        <v>0</v>
      </c>
    </row>
  </sheetData>
  <mergeCells count="118">
    <mergeCell ref="C26:D26"/>
    <mergeCell ref="C27:D27"/>
    <mergeCell ref="H38:K38"/>
    <mergeCell ref="H39:K39"/>
    <mergeCell ref="C28:D28"/>
    <mergeCell ref="C6:D6"/>
    <mergeCell ref="C7:D7"/>
    <mergeCell ref="J3:J29"/>
    <mergeCell ref="H31:K32"/>
    <mergeCell ref="H33:K33"/>
    <mergeCell ref="H34:K34"/>
    <mergeCell ref="H35:K35"/>
    <mergeCell ref="H36:K36"/>
    <mergeCell ref="H37:K37"/>
    <mergeCell ref="C8:D8"/>
    <mergeCell ref="C9:D9"/>
    <mergeCell ref="C10:D10"/>
    <mergeCell ref="C11:D11"/>
    <mergeCell ref="C21:D21"/>
    <mergeCell ref="C22:D22"/>
    <mergeCell ref="C23:D23"/>
    <mergeCell ref="C24:D24"/>
    <mergeCell ref="C18:D18"/>
    <mergeCell ref="C19:D19"/>
    <mergeCell ref="W3:Z3"/>
    <mergeCell ref="U4:V4"/>
    <mergeCell ref="U5:V5"/>
    <mergeCell ref="U6:V6"/>
    <mergeCell ref="L23:M23"/>
    <mergeCell ref="L24:M24"/>
    <mergeCell ref="L22:M22"/>
    <mergeCell ref="C20:D20"/>
    <mergeCell ref="L31:O31"/>
    <mergeCell ref="N3:R3"/>
    <mergeCell ref="C4:D4"/>
    <mergeCell ref="K3:M3"/>
    <mergeCell ref="L18:M18"/>
    <mergeCell ref="L19:M19"/>
    <mergeCell ref="L20:M20"/>
    <mergeCell ref="L21:M21"/>
    <mergeCell ref="L13:M13"/>
    <mergeCell ref="L14:M14"/>
    <mergeCell ref="L15:M15"/>
    <mergeCell ref="L16:M16"/>
    <mergeCell ref="L4:M4"/>
    <mergeCell ref="L5:M5"/>
    <mergeCell ref="L6:M6"/>
    <mergeCell ref="L7:M7"/>
    <mergeCell ref="B3:E3"/>
    <mergeCell ref="S3:S25"/>
    <mergeCell ref="U7:V7"/>
    <mergeCell ref="U8:V8"/>
    <mergeCell ref="U9:V9"/>
    <mergeCell ref="U10:V10"/>
    <mergeCell ref="C13:D13"/>
    <mergeCell ref="C14:D14"/>
    <mergeCell ref="C15:D15"/>
    <mergeCell ref="C16:D16"/>
    <mergeCell ref="C17:D17"/>
    <mergeCell ref="L17:M17"/>
    <mergeCell ref="L8:M8"/>
    <mergeCell ref="L9:M9"/>
    <mergeCell ref="L10:M10"/>
    <mergeCell ref="L11:M11"/>
    <mergeCell ref="L12:M12"/>
    <mergeCell ref="T3:V3"/>
    <mergeCell ref="C5:D5"/>
    <mergeCell ref="C25:D25"/>
    <mergeCell ref="C12:D12"/>
    <mergeCell ref="F3:I3"/>
    <mergeCell ref="AR3:AT3"/>
    <mergeCell ref="AC16:AD16"/>
    <mergeCell ref="AC11:AD11"/>
    <mergeCell ref="AC12:AD12"/>
    <mergeCell ref="AC13:AD13"/>
    <mergeCell ref="AC14:AD14"/>
    <mergeCell ref="AC15:AD15"/>
    <mergeCell ref="AU3:AX3"/>
    <mergeCell ref="AS4:AT4"/>
    <mergeCell ref="AS5:AT5"/>
    <mergeCell ref="AS6:AT6"/>
    <mergeCell ref="AK12:AL12"/>
    <mergeCell ref="AK13:AL13"/>
    <mergeCell ref="AK14:AL14"/>
    <mergeCell ref="AK15:AL15"/>
    <mergeCell ref="AK16:AL16"/>
    <mergeCell ref="AK7:AL7"/>
    <mergeCell ref="AK8:AL8"/>
    <mergeCell ref="AK9:AL9"/>
    <mergeCell ref="AK10:AL10"/>
    <mergeCell ref="AK11:AL11"/>
    <mergeCell ref="AJ3:AL3"/>
    <mergeCell ref="AM3:AP3"/>
    <mergeCell ref="AK4:AL4"/>
    <mergeCell ref="AS12:AT12"/>
    <mergeCell ref="AS13:AT13"/>
    <mergeCell ref="AS14:AT14"/>
    <mergeCell ref="AS15:AT15"/>
    <mergeCell ref="AS16:AT16"/>
    <mergeCell ref="AS7:AT7"/>
    <mergeCell ref="AS8:AT8"/>
    <mergeCell ref="AS9:AT9"/>
    <mergeCell ref="AS10:AT10"/>
    <mergeCell ref="AS11:AT11"/>
    <mergeCell ref="AQ3:AQ16"/>
    <mergeCell ref="AI3:AI17"/>
    <mergeCell ref="AA3:AA16"/>
    <mergeCell ref="AK5:AL5"/>
    <mergeCell ref="AK6:AL6"/>
    <mergeCell ref="AE3:AH3"/>
    <mergeCell ref="AC4:AD4"/>
    <mergeCell ref="AC5:AD5"/>
    <mergeCell ref="AC6:AD6"/>
    <mergeCell ref="AC7:AD7"/>
    <mergeCell ref="AB3:AD3"/>
    <mergeCell ref="AC8:AD8"/>
    <mergeCell ref="AC9:AD9"/>
    <mergeCell ref="AC10:AD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4:J24"/>
  <sheetViews>
    <sheetView workbookViewId="0">
      <selection activeCell="E21" sqref="E21:F21"/>
    </sheetView>
  </sheetViews>
  <sheetFormatPr baseColWidth="10" defaultRowHeight="12" x14ac:dyDescent="0.2"/>
  <cols>
    <col min="1" max="1" width="11.42578125" style="4"/>
    <col min="2" max="2" width="9.5703125" style="4" customWidth="1"/>
    <col min="3" max="3" width="11.42578125" style="4"/>
    <col min="4" max="4" width="13.5703125" style="4" customWidth="1"/>
    <col min="5" max="5" width="11.42578125" style="4"/>
    <col min="6" max="6" width="12.28515625" style="4" customWidth="1"/>
    <col min="7" max="16384" width="11.42578125" style="4"/>
  </cols>
  <sheetData>
    <row r="4" spans="2:10" ht="19.5" customHeight="1" x14ac:dyDescent="0.2">
      <c r="B4" s="348" t="s">
        <v>142</v>
      </c>
      <c r="C4" s="350"/>
      <c r="D4" s="349"/>
      <c r="E4" s="348"/>
      <c r="F4" s="349"/>
      <c r="G4" s="347" t="s">
        <v>143</v>
      </c>
      <c r="H4" s="347"/>
      <c r="I4" s="347"/>
      <c r="J4" s="347"/>
    </row>
    <row r="5" spans="2:10" ht="15" x14ac:dyDescent="0.2">
      <c r="B5" s="114" t="s">
        <v>20</v>
      </c>
      <c r="C5" s="348" t="s">
        <v>140</v>
      </c>
      <c r="D5" s="349"/>
      <c r="E5" s="347" t="s">
        <v>144</v>
      </c>
      <c r="F5" s="347"/>
      <c r="G5" s="114" t="s">
        <v>4</v>
      </c>
      <c r="H5" s="114" t="s">
        <v>5</v>
      </c>
      <c r="I5" s="114" t="s">
        <v>36</v>
      </c>
      <c r="J5" s="114" t="s">
        <v>19</v>
      </c>
    </row>
    <row r="6" spans="2:10" ht="14.25" x14ac:dyDescent="0.2">
      <c r="B6" s="119">
        <v>1</v>
      </c>
      <c r="C6" s="345"/>
      <c r="D6" s="346"/>
      <c r="E6" s="344"/>
      <c r="F6" s="344"/>
      <c r="G6" s="115"/>
      <c r="H6" s="116"/>
      <c r="I6" s="116"/>
      <c r="J6" s="116"/>
    </row>
    <row r="7" spans="2:10" ht="14.25" x14ac:dyDescent="0.2">
      <c r="B7" s="119">
        <v>2</v>
      </c>
      <c r="C7" s="345"/>
      <c r="D7" s="346"/>
      <c r="E7" s="344"/>
      <c r="F7" s="344"/>
      <c r="G7" s="115"/>
      <c r="H7" s="116"/>
      <c r="I7" s="116"/>
      <c r="J7" s="116"/>
    </row>
    <row r="8" spans="2:10" ht="14.25" x14ac:dyDescent="0.2">
      <c r="B8" s="119">
        <v>3</v>
      </c>
      <c r="C8" s="345"/>
      <c r="D8" s="346"/>
      <c r="E8" s="344"/>
      <c r="F8" s="344"/>
      <c r="G8" s="115"/>
      <c r="H8" s="116"/>
      <c r="I8" s="116"/>
      <c r="J8" s="116"/>
    </row>
    <row r="9" spans="2:10" ht="14.25" x14ac:dyDescent="0.2">
      <c r="B9" s="119">
        <v>4</v>
      </c>
      <c r="C9" s="345"/>
      <c r="D9" s="346"/>
      <c r="E9" s="344"/>
      <c r="F9" s="344"/>
      <c r="G9" s="115"/>
      <c r="H9" s="116"/>
      <c r="I9" s="116"/>
      <c r="J9" s="116"/>
    </row>
    <row r="10" spans="2:10" ht="14.25" x14ac:dyDescent="0.2">
      <c r="B10" s="119">
        <v>5</v>
      </c>
      <c r="C10" s="345"/>
      <c r="D10" s="346"/>
      <c r="E10" s="344"/>
      <c r="F10" s="344"/>
      <c r="G10" s="115"/>
      <c r="H10" s="116"/>
      <c r="I10" s="116"/>
      <c r="J10" s="116"/>
    </row>
    <row r="11" spans="2:10" ht="14.25" x14ac:dyDescent="0.2">
      <c r="B11" s="119">
        <v>6</v>
      </c>
      <c r="C11" s="345"/>
      <c r="D11" s="346"/>
      <c r="E11" s="344"/>
      <c r="F11" s="344"/>
      <c r="G11" s="115"/>
      <c r="H11" s="116"/>
      <c r="I11" s="116"/>
      <c r="J11" s="116"/>
    </row>
    <row r="12" spans="2:10" ht="14.25" x14ac:dyDescent="0.2">
      <c r="B12" s="119">
        <v>7</v>
      </c>
      <c r="C12" s="345"/>
      <c r="D12" s="346"/>
      <c r="E12" s="344"/>
      <c r="F12" s="344"/>
      <c r="G12" s="115"/>
      <c r="H12" s="116"/>
      <c r="I12" s="116"/>
      <c r="J12" s="116"/>
    </row>
    <row r="13" spans="2:10" ht="14.25" x14ac:dyDescent="0.2">
      <c r="B13" s="119">
        <v>8</v>
      </c>
      <c r="C13" s="345"/>
      <c r="D13" s="346"/>
      <c r="E13" s="344"/>
      <c r="F13" s="344"/>
      <c r="G13" s="115"/>
      <c r="H13" s="116"/>
      <c r="I13" s="116"/>
      <c r="J13" s="116"/>
    </row>
    <row r="14" spans="2:10" ht="14.25" x14ac:dyDescent="0.2">
      <c r="B14" s="119">
        <v>9</v>
      </c>
      <c r="C14" s="345"/>
      <c r="D14" s="346"/>
      <c r="E14" s="344"/>
      <c r="F14" s="344"/>
      <c r="G14" s="115"/>
      <c r="H14" s="116"/>
      <c r="I14" s="116"/>
      <c r="J14" s="116"/>
    </row>
    <row r="15" spans="2:10" ht="14.25" x14ac:dyDescent="0.2">
      <c r="B15" s="119">
        <v>10</v>
      </c>
      <c r="C15" s="345"/>
      <c r="D15" s="346"/>
      <c r="E15" s="344"/>
      <c r="F15" s="344"/>
      <c r="G15" s="115"/>
      <c r="H15" s="116"/>
      <c r="I15" s="116"/>
      <c r="J15" s="116"/>
    </row>
    <row r="16" spans="2:10" ht="14.25" x14ac:dyDescent="0.2">
      <c r="B16" s="119">
        <v>11</v>
      </c>
      <c r="C16" s="345"/>
      <c r="D16" s="346"/>
      <c r="E16" s="344"/>
      <c r="F16" s="344"/>
      <c r="G16" s="115"/>
      <c r="H16" s="116"/>
      <c r="I16" s="116"/>
      <c r="J16" s="116"/>
    </row>
    <row r="17" spans="2:10" ht="14.25" x14ac:dyDescent="0.2">
      <c r="B17" s="119">
        <v>12</v>
      </c>
      <c r="C17" s="345"/>
      <c r="D17" s="346"/>
      <c r="E17" s="344"/>
      <c r="F17" s="344"/>
      <c r="G17" s="115"/>
      <c r="H17" s="116"/>
      <c r="I17" s="116"/>
      <c r="J17" s="116"/>
    </row>
    <row r="18" spans="2:10" ht="14.25" x14ac:dyDescent="0.2">
      <c r="B18" s="119">
        <v>13</v>
      </c>
      <c r="C18" s="345"/>
      <c r="D18" s="346"/>
      <c r="E18" s="344"/>
      <c r="F18" s="344"/>
      <c r="G18" s="115"/>
      <c r="H18" s="116"/>
      <c r="I18" s="116"/>
      <c r="J18" s="116"/>
    </row>
    <row r="19" spans="2:10" ht="14.25" x14ac:dyDescent="0.2">
      <c r="B19" s="119">
        <v>14</v>
      </c>
      <c r="C19" s="345"/>
      <c r="D19" s="346"/>
      <c r="E19" s="344"/>
      <c r="F19" s="344"/>
      <c r="G19" s="115"/>
      <c r="H19" s="116"/>
      <c r="I19" s="116"/>
      <c r="J19" s="116"/>
    </row>
    <row r="20" spans="2:10" ht="14.25" x14ac:dyDescent="0.2">
      <c r="B20" s="119">
        <v>15</v>
      </c>
      <c r="C20" s="345"/>
      <c r="D20" s="346"/>
      <c r="E20" s="344"/>
      <c r="F20" s="344"/>
      <c r="G20" s="115"/>
      <c r="H20" s="116"/>
      <c r="I20" s="116"/>
      <c r="J20" s="116"/>
    </row>
    <row r="21" spans="2:10" ht="14.25" x14ac:dyDescent="0.2">
      <c r="B21" s="119">
        <v>16</v>
      </c>
      <c r="C21" s="345"/>
      <c r="D21" s="346"/>
      <c r="E21" s="344"/>
      <c r="F21" s="344"/>
      <c r="G21" s="115"/>
      <c r="H21" s="116"/>
      <c r="I21" s="116"/>
      <c r="J21" s="116"/>
    </row>
    <row r="22" spans="2:10" ht="14.25" x14ac:dyDescent="0.2">
      <c r="B22" s="119">
        <v>17</v>
      </c>
      <c r="C22" s="345"/>
      <c r="D22" s="346"/>
      <c r="E22" s="344"/>
      <c r="F22" s="344"/>
      <c r="G22" s="115"/>
      <c r="H22" s="116"/>
      <c r="I22" s="116"/>
      <c r="J22" s="116"/>
    </row>
    <row r="23" spans="2:10" ht="14.25" x14ac:dyDescent="0.2">
      <c r="B23" s="119">
        <v>18</v>
      </c>
      <c r="C23" s="345"/>
      <c r="D23" s="346"/>
      <c r="E23" s="344"/>
      <c r="F23" s="344"/>
      <c r="G23" s="115"/>
      <c r="H23" s="116"/>
      <c r="I23" s="116"/>
      <c r="J23" s="116"/>
    </row>
    <row r="24" spans="2:10" ht="16.5" customHeight="1" x14ac:dyDescent="0.2">
      <c r="G24" s="117"/>
      <c r="H24" s="118"/>
      <c r="I24" s="118"/>
      <c r="J24" s="118"/>
    </row>
  </sheetData>
  <mergeCells count="41">
    <mergeCell ref="G4:J4"/>
    <mergeCell ref="C5:D5"/>
    <mergeCell ref="E5:F5"/>
    <mergeCell ref="C6:D6"/>
    <mergeCell ref="E6:F6"/>
    <mergeCell ref="E4:F4"/>
    <mergeCell ref="B4:D4"/>
    <mergeCell ref="C7:D7"/>
    <mergeCell ref="E7:F7"/>
    <mergeCell ref="C8:D8"/>
    <mergeCell ref="E8:F8"/>
    <mergeCell ref="C9:D9"/>
    <mergeCell ref="E9:F9"/>
    <mergeCell ref="E10:F10"/>
    <mergeCell ref="C11:D11"/>
    <mergeCell ref="E11:F11"/>
    <mergeCell ref="C12:D12"/>
    <mergeCell ref="E12:F12"/>
    <mergeCell ref="C10:D10"/>
    <mergeCell ref="E13:F13"/>
    <mergeCell ref="C14:D14"/>
    <mergeCell ref="E14:F14"/>
    <mergeCell ref="C15:D15"/>
    <mergeCell ref="E15:F15"/>
    <mergeCell ref="C13:D13"/>
    <mergeCell ref="E16:F16"/>
    <mergeCell ref="C17:D17"/>
    <mergeCell ref="E17:F17"/>
    <mergeCell ref="C18:D18"/>
    <mergeCell ref="E18:F18"/>
    <mergeCell ref="C16:D16"/>
    <mergeCell ref="E22:F22"/>
    <mergeCell ref="C23:D23"/>
    <mergeCell ref="E23:F23"/>
    <mergeCell ref="E19:F19"/>
    <mergeCell ref="C20:D20"/>
    <mergeCell ref="E20:F20"/>
    <mergeCell ref="C21:D21"/>
    <mergeCell ref="E21:F21"/>
    <mergeCell ref="C19:D19"/>
    <mergeCell ref="C22:D2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"/>
  <sheetViews>
    <sheetView zoomScaleNormal="100" workbookViewId="0">
      <selection activeCell="F11" sqref="F11"/>
    </sheetView>
  </sheetViews>
  <sheetFormatPr baseColWidth="10" defaultRowHeight="12.75" x14ac:dyDescent="0.25"/>
  <cols>
    <col min="1" max="16384" width="11.42578125" style="2"/>
  </cols>
  <sheetData/>
  <pageMargins left="0.7" right="0.7" top="0.75" bottom="0.75" header="0.3" footer="0.3"/>
  <pageSetup scale="6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O7"/>
  <sheetViews>
    <sheetView showGridLines="0" showRowColHeaders="0" zoomScaleNormal="100" workbookViewId="0">
      <selection activeCell="F32" sqref="F32"/>
    </sheetView>
  </sheetViews>
  <sheetFormatPr baseColWidth="10" defaultRowHeight="14.25" x14ac:dyDescent="0.25"/>
  <cols>
    <col min="1" max="1" width="11.42578125" style="17"/>
    <col min="2" max="2" width="4.7109375" style="17" customWidth="1"/>
    <col min="3" max="3" width="29.7109375" style="17" customWidth="1"/>
    <col min="4" max="5" width="10.42578125" style="17" customWidth="1"/>
    <col min="6" max="16384" width="11.42578125" style="17"/>
  </cols>
  <sheetData>
    <row r="1" spans="2:15" ht="63" customHeight="1" x14ac:dyDescent="0.25"/>
    <row r="2" spans="2:15" ht="17.25" customHeight="1" x14ac:dyDescent="0.25">
      <c r="F2" s="341" t="s">
        <v>659</v>
      </c>
      <c r="G2" s="341"/>
      <c r="H2" s="341"/>
      <c r="I2" s="341"/>
      <c r="J2" s="341"/>
    </row>
    <row r="4" spans="2:15" ht="15" x14ac:dyDescent="0.25">
      <c r="J4" s="351" t="s">
        <v>438</v>
      </c>
      <c r="K4" s="352"/>
      <c r="L4" s="352"/>
      <c r="M4" s="352"/>
      <c r="N4" s="353"/>
    </row>
    <row r="5" spans="2:15" ht="15" x14ac:dyDescent="0.25">
      <c r="B5" s="136" t="s">
        <v>20</v>
      </c>
      <c r="C5" s="136" t="s">
        <v>158</v>
      </c>
      <c r="D5" s="341" t="s">
        <v>439</v>
      </c>
      <c r="E5" s="341"/>
      <c r="F5" s="341" t="s">
        <v>440</v>
      </c>
      <c r="G5" s="341"/>
      <c r="H5" s="136" t="s">
        <v>42</v>
      </c>
      <c r="I5" s="136" t="s">
        <v>22</v>
      </c>
      <c r="J5" s="136" t="s">
        <v>3</v>
      </c>
      <c r="K5" s="202" t="s">
        <v>2</v>
      </c>
      <c r="L5" s="136" t="s">
        <v>4</v>
      </c>
      <c r="M5" s="136" t="s">
        <v>5</v>
      </c>
      <c r="N5" s="136" t="s">
        <v>36</v>
      </c>
      <c r="O5" s="136" t="s">
        <v>19</v>
      </c>
    </row>
    <row r="6" spans="2:15" x14ac:dyDescent="0.25">
      <c r="B6" s="197">
        <v>1</v>
      </c>
      <c r="C6" s="135" t="s">
        <v>441</v>
      </c>
      <c r="D6" s="342" t="s">
        <v>26</v>
      </c>
      <c r="E6" s="342"/>
      <c r="F6" s="342" t="s">
        <v>164</v>
      </c>
      <c r="G6" s="342"/>
      <c r="H6" s="102" t="s">
        <v>35</v>
      </c>
      <c r="I6" s="135">
        <v>1</v>
      </c>
      <c r="J6" s="102">
        <v>110</v>
      </c>
      <c r="K6" s="102">
        <v>1600</v>
      </c>
      <c r="L6" s="102">
        <v>588</v>
      </c>
      <c r="M6" s="102">
        <v>900</v>
      </c>
      <c r="N6" s="102">
        <v>800</v>
      </c>
      <c r="O6" s="102">
        <f>SUM(J6:N6)</f>
        <v>3998</v>
      </c>
    </row>
    <row r="7" spans="2:15" ht="15" x14ac:dyDescent="0.2">
      <c r="B7" s="6"/>
      <c r="C7" s="6"/>
      <c r="D7" s="6"/>
      <c r="E7" s="6"/>
      <c r="F7" s="6"/>
      <c r="G7" s="6"/>
      <c r="H7" s="6"/>
      <c r="I7" s="6"/>
      <c r="J7" s="136">
        <f t="shared" ref="J7:O7" si="0">SUM(J6:J6)</f>
        <v>110</v>
      </c>
      <c r="K7" s="136">
        <f t="shared" si="0"/>
        <v>1600</v>
      </c>
      <c r="L7" s="136">
        <f t="shared" si="0"/>
        <v>588</v>
      </c>
      <c r="M7" s="136">
        <f t="shared" si="0"/>
        <v>900</v>
      </c>
      <c r="N7" s="136">
        <f t="shared" si="0"/>
        <v>800</v>
      </c>
      <c r="O7" s="136">
        <f t="shared" si="0"/>
        <v>3998</v>
      </c>
    </row>
  </sheetData>
  <mergeCells count="6">
    <mergeCell ref="F2:J2"/>
    <mergeCell ref="J4:N4"/>
    <mergeCell ref="D5:E5"/>
    <mergeCell ref="F5:G5"/>
    <mergeCell ref="D6:E6"/>
    <mergeCell ref="F6:G6"/>
  </mergeCells>
  <pageMargins left="0.7" right="0.7" top="0.75" bottom="0.75" header="0.3" footer="0.3"/>
  <pageSetup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E1"/>
  <sheetViews>
    <sheetView workbookViewId="0">
      <selection activeCell="F14" sqref="F14"/>
    </sheetView>
  </sheetViews>
  <sheetFormatPr baseColWidth="10" defaultRowHeight="14.25" x14ac:dyDescent="0.2"/>
  <cols>
    <col min="1" max="4" width="11.42578125" style="6"/>
    <col min="5" max="5" width="11.42578125" style="19"/>
    <col min="6" max="16384" width="11.42578125" style="6"/>
  </cols>
  <sheetData/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GRAFICOS</vt:lpstr>
      <vt:lpstr>TABLA GENERAL</vt:lpstr>
      <vt:lpstr>Mantenimiento</vt:lpstr>
      <vt:lpstr>Escuelas Deportivas</vt:lpstr>
      <vt:lpstr>J.Comunales</vt:lpstr>
      <vt:lpstr>J. Veredales</vt:lpstr>
      <vt:lpstr>Apoyo Org. Comunitarias </vt:lpstr>
      <vt:lpstr>Eventos Deportivos</vt:lpstr>
      <vt:lpstr>Apoyo a Organismos D</vt:lpstr>
      <vt:lpstr>Pres. Escenarios</vt:lpstr>
      <vt:lpstr>Ciclovías</vt:lpstr>
      <vt:lpstr>P. Act. Fisica</vt:lpstr>
      <vt:lpstr>Hábitos</vt:lpstr>
      <vt:lpstr>PERSONA MAYOR</vt:lpstr>
      <vt:lpstr>R. Comunas</vt:lpstr>
      <vt:lpstr>Visita Escenarios</vt:lpstr>
      <vt:lpstr>Apoy. Centro Penitenciario</vt:lpstr>
      <vt:lpstr>Mes. Niñez</vt:lpstr>
      <vt:lpstr>Vacaciones Recre.</vt:lpstr>
      <vt:lpstr>Eventos Recreativos</vt:lpstr>
      <vt:lpstr>Moviteca</vt:lpstr>
      <vt:lpstr>BECADOS</vt:lpstr>
      <vt:lpstr>APOYO ECONOMICO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 Mosquera Ramirez</dc:creator>
  <cp:lastModifiedBy>niko davila</cp:lastModifiedBy>
  <cp:lastPrinted>2017-11-17T14:51:40Z</cp:lastPrinted>
  <dcterms:created xsi:type="dcterms:W3CDTF">2016-03-03T13:44:02Z</dcterms:created>
  <dcterms:modified xsi:type="dcterms:W3CDTF">2018-12-08T16:27:09Z</dcterms:modified>
</cp:coreProperties>
</file>