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60" windowWidth="22260" windowHeight="12585" tabRatio="759" firstSheet="1" activeTab="2"/>
  </bookViews>
  <sheets>
    <sheet name="CONSOLIDADO" sheetId="1" r:id="rId1"/>
    <sheet name="1. MANTENIMIENTO" sheetId="8" r:id="rId2"/>
    <sheet name="2. DEPORTES ESCOLAR" sheetId="5" r:id="rId3"/>
    <sheet name="3. RECREANDO COMUNIDAD" sheetId="6" r:id="rId4"/>
    <sheet name="4. ACTIVIDAD FISICA Y HABITOS" sheetId="7" r:id="rId5"/>
    <sheet name="5. DEPORTE SOCIAL COMUNITARIO" sheetId="9" r:id="rId6"/>
    <sheet name="6. APOYO A ORGANIZACIONES DEPOR" sheetId="10" r:id="rId7"/>
    <sheet name="APOYOS ECONOMICOS" sheetId="13" r:id="rId8"/>
    <sheet name="DISCAPACIDAD" sheetId="12" r:id="rId9"/>
    <sheet name="BECADOS " sheetId="14" r:id="rId10"/>
  </sheets>
  <definedNames>
    <definedName name="_xlnm._FilterDatabase" localSheetId="1" hidden="1">'1. MANTENIMIENTO'!$B$14:$F$15</definedName>
    <definedName name="_xlnm._FilterDatabase" localSheetId="3" hidden="1">'3. RECREANDO COMUNIDAD'!$B$183:$K$183</definedName>
    <definedName name="_xlnm._FilterDatabase" localSheetId="5" hidden="1">'5. DEPORTE SOCIAL COMUNITARIO'!$C$11:$J$38</definedName>
    <definedName name="_xlnm._FilterDatabase" localSheetId="9" hidden="1">'BECADOS '!$A$3:$J$17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7" l="1"/>
  <c r="L88" i="7"/>
  <c r="N77" i="7" l="1"/>
  <c r="M77" i="7"/>
  <c r="L77" i="7"/>
  <c r="O76" i="7"/>
  <c r="O75" i="7"/>
  <c r="O74" i="7"/>
  <c r="O73" i="7"/>
  <c r="O72" i="7"/>
  <c r="O71" i="7"/>
  <c r="O70" i="7"/>
  <c r="O69" i="7"/>
  <c r="N68" i="7"/>
  <c r="O67" i="7"/>
  <c r="O68" i="7" s="1"/>
  <c r="N60" i="7"/>
  <c r="M60" i="7"/>
  <c r="L60" i="7"/>
  <c r="K60" i="7"/>
  <c r="J60" i="7"/>
  <c r="O59" i="7"/>
  <c r="O60" i="7" s="1"/>
  <c r="N52" i="7"/>
  <c r="M52" i="7"/>
  <c r="L52" i="7"/>
  <c r="O49" i="7"/>
  <c r="O48" i="7"/>
  <c r="O47" i="7"/>
  <c r="O46" i="7"/>
  <c r="O45" i="7"/>
  <c r="N44" i="7"/>
  <c r="M44" i="7"/>
  <c r="L44" i="7"/>
  <c r="K44" i="7"/>
  <c r="O41" i="7"/>
  <c r="O44" i="7" s="1"/>
  <c r="O38" i="7"/>
  <c r="N38" i="7"/>
  <c r="M38" i="7"/>
  <c r="L38" i="7"/>
  <c r="K38" i="7"/>
  <c r="J38" i="7"/>
  <c r="N29" i="7"/>
  <c r="M29" i="7"/>
  <c r="L29" i="7"/>
  <c r="K29" i="7"/>
  <c r="O28" i="7"/>
  <c r="O23" i="7"/>
  <c r="O21" i="7"/>
  <c r="N21" i="7"/>
  <c r="M21" i="7"/>
  <c r="L21" i="7"/>
  <c r="O29" i="7" l="1"/>
  <c r="J79" i="7"/>
  <c r="O52" i="7"/>
  <c r="O77" i="7"/>
  <c r="K79" i="7"/>
  <c r="L79" i="7"/>
  <c r="N79" i="7"/>
  <c r="M79" i="7"/>
  <c r="G56" i="10"/>
  <c r="H56" i="10"/>
  <c r="I56" i="10"/>
  <c r="J56" i="10"/>
  <c r="K56" i="10"/>
  <c r="F56" i="10"/>
  <c r="K83" i="10"/>
  <c r="G80" i="10"/>
  <c r="H80" i="10"/>
  <c r="I80" i="10"/>
  <c r="J80" i="10"/>
  <c r="F80" i="10"/>
  <c r="K81" i="10"/>
  <c r="K80" i="10" s="1"/>
  <c r="G48" i="10"/>
  <c r="H48" i="10"/>
  <c r="I48" i="10"/>
  <c r="J48" i="10"/>
  <c r="F48" i="10"/>
  <c r="K51" i="10"/>
  <c r="G72" i="10"/>
  <c r="H72" i="10"/>
  <c r="I72" i="10"/>
  <c r="J72" i="10"/>
  <c r="F72" i="10"/>
  <c r="G70" i="10"/>
  <c r="H70" i="10"/>
  <c r="I70" i="10"/>
  <c r="J70" i="10"/>
  <c r="K70" i="10"/>
  <c r="F70" i="10"/>
  <c r="G63" i="10"/>
  <c r="H63" i="10"/>
  <c r="I63" i="10"/>
  <c r="J63" i="10"/>
  <c r="F63" i="10"/>
  <c r="O79" i="7" l="1"/>
  <c r="G32" i="10"/>
  <c r="H32" i="10"/>
  <c r="I32" i="10"/>
  <c r="J32" i="10"/>
  <c r="F32" i="10"/>
  <c r="G15" i="10"/>
  <c r="G84" i="10" s="1"/>
  <c r="H15" i="10"/>
  <c r="H84" i="10" s="1"/>
  <c r="I15" i="10"/>
  <c r="J15" i="10"/>
  <c r="J84" i="10" s="1"/>
  <c r="F15" i="10"/>
  <c r="F84" i="10" s="1"/>
  <c r="I84" i="10" l="1"/>
  <c r="E17" i="14"/>
  <c r="F17" i="14"/>
  <c r="G17" i="14"/>
  <c r="H17" i="14"/>
  <c r="I17" i="14"/>
  <c r="K73" i="10"/>
  <c r="K74" i="10"/>
  <c r="K75" i="10"/>
  <c r="K72" i="10" l="1"/>
  <c r="D10" i="1"/>
  <c r="E10" i="1"/>
  <c r="F10" i="1"/>
  <c r="G10" i="1"/>
  <c r="H10" i="1"/>
  <c r="C10" i="1"/>
  <c r="D13" i="6"/>
  <c r="I195" i="6"/>
  <c r="I183" i="6"/>
  <c r="I172" i="6"/>
  <c r="I161" i="6"/>
  <c r="I148" i="6"/>
  <c r="I138" i="6"/>
  <c r="I127" i="6"/>
  <c r="I116" i="6"/>
  <c r="F46" i="5" l="1"/>
  <c r="G46" i="5"/>
  <c r="H46" i="5"/>
  <c r="I46" i="5"/>
  <c r="J46" i="5"/>
  <c r="E46" i="5"/>
  <c r="F89" i="5"/>
  <c r="G89" i="5"/>
  <c r="H89" i="5"/>
  <c r="I89" i="5"/>
  <c r="J89" i="5"/>
  <c r="E89" i="5"/>
  <c r="F81" i="5"/>
  <c r="G81" i="5"/>
  <c r="H81" i="5"/>
  <c r="I81" i="5"/>
  <c r="J81" i="5"/>
  <c r="E81" i="5"/>
  <c r="F73" i="5"/>
  <c r="G73" i="5"/>
  <c r="H73" i="5"/>
  <c r="I73" i="5"/>
  <c r="J73" i="5"/>
  <c r="E73" i="5"/>
  <c r="F68" i="5"/>
  <c r="G68" i="5"/>
  <c r="H68" i="5"/>
  <c r="I68" i="5"/>
  <c r="J68" i="5"/>
  <c r="E68" i="5"/>
  <c r="F56" i="5"/>
  <c r="G56" i="5"/>
  <c r="H56" i="5"/>
  <c r="I56" i="5"/>
  <c r="J56" i="5"/>
  <c r="E56" i="5"/>
  <c r="F43" i="5"/>
  <c r="G43" i="5"/>
  <c r="H43" i="5"/>
  <c r="I43" i="5"/>
  <c r="J43" i="5"/>
  <c r="E43" i="5"/>
  <c r="F51" i="5"/>
  <c r="G51" i="5"/>
  <c r="H51" i="5"/>
  <c r="I51" i="5"/>
  <c r="J51" i="5"/>
  <c r="E51" i="5"/>
  <c r="F24" i="5"/>
  <c r="G24" i="5"/>
  <c r="H24" i="5"/>
  <c r="I24" i="5"/>
  <c r="J24" i="5"/>
  <c r="E24" i="5"/>
  <c r="F16" i="5"/>
  <c r="G16" i="5"/>
  <c r="H16" i="5"/>
  <c r="I16" i="5"/>
  <c r="J16" i="5"/>
  <c r="E16" i="5"/>
  <c r="F11" i="5"/>
  <c r="G11" i="5"/>
  <c r="H11" i="5"/>
  <c r="I11" i="5"/>
  <c r="J11" i="5"/>
  <c r="E11" i="5"/>
  <c r="F6" i="5"/>
  <c r="F97" i="5" s="1"/>
  <c r="G6" i="5"/>
  <c r="G97" i="5" s="1"/>
  <c r="H6" i="5"/>
  <c r="I6" i="5"/>
  <c r="J6" i="5"/>
  <c r="J97" i="5" s="1"/>
  <c r="E6" i="5"/>
  <c r="E97" i="5" s="1"/>
  <c r="I97" i="5" l="1"/>
  <c r="H97" i="5"/>
  <c r="K64" i="10"/>
  <c r="K63" i="10" s="1"/>
  <c r="J16" i="14" l="1"/>
  <c r="K50" i="10"/>
  <c r="J8" i="14"/>
  <c r="K21" i="10"/>
  <c r="J7" i="14"/>
  <c r="K20" i="10"/>
  <c r="K35" i="10"/>
  <c r="K32" i="10" s="1"/>
  <c r="P100" i="10" l="1"/>
  <c r="E9" i="10"/>
  <c r="F9" i="10"/>
  <c r="G9" i="10"/>
  <c r="H9" i="10"/>
  <c r="I9" i="10"/>
  <c r="D9" i="10"/>
  <c r="K49" i="10" l="1"/>
  <c r="K48" i="10" s="1"/>
  <c r="J5" i="14"/>
  <c r="K19" i="10"/>
  <c r="J4" i="14"/>
  <c r="J17" i="14" s="1"/>
  <c r="K16" i="10"/>
  <c r="K15" i="10" l="1"/>
  <c r="K84" i="10" s="1"/>
  <c r="J37" i="9"/>
  <c r="I37" i="9"/>
  <c r="H37" i="9"/>
  <c r="G37" i="9"/>
  <c r="L104" i="10" l="1"/>
  <c r="M104" i="10"/>
  <c r="N104" i="10"/>
  <c r="O104" i="10"/>
  <c r="P104" i="10"/>
  <c r="K104" i="10"/>
  <c r="I58" i="6" l="1"/>
  <c r="J58" i="6"/>
  <c r="K58" i="6"/>
  <c r="L58" i="6"/>
  <c r="M58" i="6"/>
  <c r="H58" i="6"/>
  <c r="O94" i="10" l="1"/>
  <c r="P94" i="10"/>
  <c r="K94" i="10"/>
  <c r="L94" i="10"/>
  <c r="M94" i="10"/>
  <c r="N94" i="10"/>
  <c r="D112" i="5" l="1"/>
  <c r="E112" i="5"/>
  <c r="F112" i="5"/>
  <c r="G112" i="5"/>
  <c r="H112" i="5"/>
  <c r="I112" i="5"/>
  <c r="P9" i="7" l="1"/>
  <c r="N9" i="7"/>
  <c r="O9" i="7"/>
  <c r="K9" i="7"/>
  <c r="G92" i="7"/>
  <c r="H92" i="7"/>
  <c r="I92" i="7"/>
  <c r="J92" i="7"/>
  <c r="K92" i="7"/>
  <c r="L92" i="7"/>
  <c r="F115" i="7"/>
  <c r="G115" i="7"/>
  <c r="H115" i="7"/>
  <c r="I115" i="7"/>
  <c r="J115" i="7"/>
  <c r="K115" i="7" l="1"/>
  <c r="L34" i="6" l="1"/>
  <c r="J34" i="6"/>
  <c r="I34" i="6"/>
  <c r="H34" i="6"/>
  <c r="M34" i="6" l="1"/>
  <c r="H68" i="6" l="1"/>
  <c r="H49" i="6"/>
  <c r="I49" i="6"/>
  <c r="J49" i="6"/>
  <c r="P60" i="9" l="1"/>
  <c r="Q60" i="9"/>
  <c r="R60" i="9"/>
  <c r="S60" i="9"/>
  <c r="T60" i="9"/>
  <c r="K34" i="6" l="1"/>
  <c r="U60" i="9" l="1"/>
  <c r="H43" i="6" l="1"/>
  <c r="I43" i="6"/>
  <c r="J43" i="6"/>
  <c r="K43" i="6"/>
  <c r="L43" i="6"/>
  <c r="M43" i="6" l="1"/>
  <c r="K49" i="6"/>
  <c r="L49" i="6"/>
  <c r="M49" i="6"/>
  <c r="N97" i="6" l="1"/>
  <c r="M97" i="6"/>
  <c r="L97" i="6"/>
  <c r="K97" i="6"/>
  <c r="J97" i="6"/>
  <c r="I97" i="6"/>
  <c r="M68" i="6"/>
  <c r="L68" i="6"/>
  <c r="K68" i="6"/>
  <c r="J68" i="6"/>
  <c r="I68" i="6"/>
  <c r="G7" i="9" l="1"/>
  <c r="H7" i="9"/>
  <c r="I7" i="9" l="1"/>
  <c r="J7" i="9"/>
  <c r="K7" i="9"/>
  <c r="L7" i="9"/>
  <c r="F105" i="7" l="1"/>
  <c r="G105" i="7"/>
  <c r="H105" i="7"/>
  <c r="I105" i="7"/>
  <c r="J105" i="7"/>
  <c r="K105" i="7"/>
  <c r="J124" i="7" l="1"/>
  <c r="H124" i="7"/>
  <c r="K124" i="7"/>
  <c r="I124" i="7"/>
  <c r="G124" i="7"/>
  <c r="L124" i="7"/>
  <c r="H14" i="1" l="1"/>
  <c r="C18" i="1" s="1"/>
  <c r="D18" i="1" s="1"/>
  <c r="C14" i="1" l="1"/>
  <c r="D14" i="1"/>
  <c r="E14" i="1"/>
  <c r="F14" i="1"/>
  <c r="G14" i="1"/>
  <c r="G15" i="1" l="1"/>
  <c r="E15" i="1"/>
  <c r="C15" i="1"/>
  <c r="F15" i="1"/>
  <c r="D15" i="1"/>
  <c r="G105" i="5" l="1"/>
  <c r="E105" i="5"/>
  <c r="F105" i="5"/>
  <c r="D105" i="5"/>
</calcChain>
</file>

<file path=xl/sharedStrings.xml><?xml version="1.0" encoding="utf-8"?>
<sst xmlns="http://schemas.openxmlformats.org/spreadsheetml/2006/main" count="1306" uniqueCount="664">
  <si>
    <t>28 &gt;</t>
  </si>
  <si>
    <t>PROGRAMAS</t>
  </si>
  <si>
    <t>TOTAL</t>
  </si>
  <si>
    <t>Poblacion Beneficiada IMDERA</t>
  </si>
  <si>
    <t>TOTAL GENERAL</t>
  </si>
  <si>
    <t xml:space="preserve">0 a 5 </t>
  </si>
  <si>
    <t xml:space="preserve">6 a 12 </t>
  </si>
  <si>
    <t xml:space="preserve">13 a 17 </t>
  </si>
  <si>
    <t xml:space="preserve">28 &gt; </t>
  </si>
  <si>
    <t>RANGOS POR EDADES - POBLACION BENEFICIADA</t>
  </si>
  <si>
    <t>BENEFICIARIOS</t>
  </si>
  <si>
    <t>COMUNA</t>
  </si>
  <si>
    <t>0 a 5</t>
  </si>
  <si>
    <t>6 a 12</t>
  </si>
  <si>
    <t>13 a 17</t>
  </si>
  <si>
    <t>18 a  28</t>
  </si>
  <si>
    <t>DIA</t>
  </si>
  <si>
    <t>No</t>
  </si>
  <si>
    <t>0-5</t>
  </si>
  <si>
    <t>6-12</t>
  </si>
  <si>
    <t>COBERTURA</t>
  </si>
  <si>
    <t>18 a 28</t>
  </si>
  <si>
    <t>Atletismo</t>
  </si>
  <si>
    <t>Baloncesto</t>
  </si>
  <si>
    <t>Total</t>
  </si>
  <si>
    <t>Porrismo</t>
  </si>
  <si>
    <t>Rugby</t>
  </si>
  <si>
    <t>NO</t>
  </si>
  <si>
    <t>Estadio Centenario</t>
  </si>
  <si>
    <t xml:space="preserve">  Hábitos y  Estilos De Vida Saludable</t>
  </si>
  <si>
    <t>2.Deporte Escolar</t>
  </si>
  <si>
    <t>3. Recreando Comunidad</t>
  </si>
  <si>
    <t>5. Deporte Social Comunitario</t>
  </si>
  <si>
    <t>1. Mantenimiento a Escenarios</t>
  </si>
  <si>
    <t>ACTIVIDAD</t>
  </si>
  <si>
    <t>4.Actividad Fisica y Habitos Saludables</t>
  </si>
  <si>
    <t>DEPORTE SOCIAL COMUNITARIO</t>
  </si>
  <si>
    <t>1. Juegos Comunales</t>
  </si>
  <si>
    <t>2. Juegos Veredales</t>
  </si>
  <si>
    <t>COBERTURA POBLACION BENEFICIARIA</t>
  </si>
  <si>
    <t>18 -28</t>
  </si>
  <si>
    <t>APOYO A ORGANIZACIONES DEPORTIVAS</t>
  </si>
  <si>
    <t>Prestamos de Escenarios</t>
  </si>
  <si>
    <t>Apoyo a Organismos Deportivos</t>
  </si>
  <si>
    <t>Futbol</t>
  </si>
  <si>
    <t>Deportistas Beneficiados</t>
  </si>
  <si>
    <t>2. JUEGOS VEREDALES</t>
  </si>
  <si>
    <t>Puntos de Actividad Fisica</t>
  </si>
  <si>
    <t>Ciclovias y Ciclopaseo Nocturno</t>
  </si>
  <si>
    <t>#</t>
  </si>
  <si>
    <t>SECTOR</t>
  </si>
  <si>
    <t>Mes</t>
  </si>
  <si>
    <t>AV. Centenario</t>
  </si>
  <si>
    <t>ACTIVIDAD FISICA Y HABITOS SALUDABLES</t>
  </si>
  <si>
    <t>Habitos Y Estilos De Vida Saludable</t>
  </si>
  <si>
    <t>28  &gt;</t>
  </si>
  <si>
    <t>Hapkido</t>
  </si>
  <si>
    <t>Gimnasia</t>
  </si>
  <si>
    <t>Patinaje</t>
  </si>
  <si>
    <t>Estadio San Jose</t>
  </si>
  <si>
    <t>Estadio de Atletismo</t>
  </si>
  <si>
    <t>Coliseo Del Café</t>
  </si>
  <si>
    <t>Coliseo  del Sur</t>
  </si>
  <si>
    <t>Coliseo De Gimnasia</t>
  </si>
  <si>
    <t>Cancha de Voley Playa</t>
  </si>
  <si>
    <t xml:space="preserve">Cancha de Tennis de Campo </t>
  </si>
  <si>
    <t>Polideportivo el Cafetero</t>
  </si>
  <si>
    <t>Ciclopaseo Nocturno</t>
  </si>
  <si>
    <t>Consolidados de Ciclovias</t>
  </si>
  <si>
    <t>PROMEDIO</t>
  </si>
  <si>
    <t>RECREANDO COMUNIDAD</t>
  </si>
  <si>
    <t xml:space="preserve">  Programa Adulto Mayor</t>
  </si>
  <si>
    <t>Recreacion En Comunas</t>
  </si>
  <si>
    <t>Visitas De Escenarios</t>
  </si>
  <si>
    <t>Apoyo A Centros Penitenciarios</t>
  </si>
  <si>
    <t>Mes De La Niñez</t>
  </si>
  <si>
    <t>Vacaciones Recreativas</t>
  </si>
  <si>
    <t>Eventos Recreativos</t>
  </si>
  <si>
    <t>Moviteca</t>
  </si>
  <si>
    <t>Programa De Adulto Mayor</t>
  </si>
  <si>
    <t>Visitas de Escenarios</t>
  </si>
  <si>
    <t>Apoyo a Centros Penitenciarios</t>
  </si>
  <si>
    <t>GRUPOS POR MONITOR</t>
  </si>
  <si>
    <t>ESCENARIOS MENORES</t>
  </si>
  <si>
    <r>
      <t xml:space="preserve">Actividades de mantenimiento preventivo a escenarios </t>
    </r>
    <r>
      <rPr>
        <b/>
        <sz val="10"/>
        <color theme="1"/>
        <rFont val="Arial"/>
        <family val="2"/>
      </rPr>
      <t>MAYORES</t>
    </r>
    <r>
      <rPr>
        <sz val="10"/>
        <color theme="1"/>
        <rFont val="Arial"/>
        <family val="2"/>
      </rPr>
      <t xml:space="preserve"> (Reparaciones Sanitarias, Electricas, Aseo General, Reparaciones Locativas "pintura", Embellicimiento, Guadaña zonas verdes, Fumigación, Fertilización)</t>
    </r>
  </si>
  <si>
    <t>TIPO DE ESCENARIO</t>
  </si>
  <si>
    <t>Estadio</t>
  </si>
  <si>
    <t>Coliseo</t>
  </si>
  <si>
    <t>Cancha</t>
  </si>
  <si>
    <t>Polideportivo</t>
  </si>
  <si>
    <t>ESCENARIOS MAYORES</t>
  </si>
  <si>
    <t>13-17</t>
  </si>
  <si>
    <t>6. Apoyo a Organizaciones Deportivas</t>
  </si>
  <si>
    <t>Mez de la Niñez</t>
  </si>
  <si>
    <t>Nombre del Grupo</t>
  </si>
  <si>
    <t>Barrio o Sitio</t>
  </si>
  <si>
    <t>Comuna</t>
  </si>
  <si>
    <t>Vida Plena</t>
  </si>
  <si>
    <t>Entidad/Lugar/Evento</t>
  </si>
  <si>
    <t>Oscar Alejandro Ospina Franco</t>
  </si>
  <si>
    <t>Lindaraja</t>
  </si>
  <si>
    <t>1. JUEGOS COMUNALES</t>
  </si>
  <si>
    <t>Actividades de reparacion y mantenimiento a escenarios MENORES (Demarcación, Metalmetalicas, guadaña y limpieza)</t>
  </si>
  <si>
    <t>Promotor</t>
  </si>
  <si>
    <t>Grupos</t>
  </si>
  <si>
    <t>Carlos Alberto Torres Granja</t>
  </si>
  <si>
    <t>Hernan Alonso Moreno</t>
  </si>
  <si>
    <t xml:space="preserve"> 28 &gt;</t>
  </si>
  <si>
    <t>Hora</t>
  </si>
  <si>
    <t>Dia</t>
  </si>
  <si>
    <t>Martes</t>
  </si>
  <si>
    <t>Miercoles</t>
  </si>
  <si>
    <t>Jueves</t>
  </si>
  <si>
    <t>Sabado</t>
  </si>
  <si>
    <t>Bosques de Pinares</t>
  </si>
  <si>
    <t>Manantiales</t>
  </si>
  <si>
    <t>La Brasilia</t>
  </si>
  <si>
    <t>Corazones Alegres</t>
  </si>
  <si>
    <t>Lunes</t>
  </si>
  <si>
    <t xml:space="preserve">vida activa </t>
  </si>
  <si>
    <t>Mis Primaveras</t>
  </si>
  <si>
    <t>Viernes</t>
  </si>
  <si>
    <t>Chapoleras</t>
  </si>
  <si>
    <t>Sabados</t>
  </si>
  <si>
    <t>Caseta Comunal La Clarita</t>
  </si>
  <si>
    <t>Voleibol</t>
  </si>
  <si>
    <t>Coliseo del Café</t>
  </si>
  <si>
    <t>Nombre del Evento</t>
  </si>
  <si>
    <t>Tipo de Grupo</t>
  </si>
  <si>
    <t>R</t>
  </si>
  <si>
    <t>8:00AM</t>
  </si>
  <si>
    <t>Escuelas Deportivas</t>
  </si>
  <si>
    <t>Balonmano</t>
  </si>
  <si>
    <t>Discapacidad</t>
  </si>
  <si>
    <t>Fútbol</t>
  </si>
  <si>
    <t>Fútbol Afros E Indígenas</t>
  </si>
  <si>
    <t>Fútbol De Salón</t>
  </si>
  <si>
    <t>Levantamiento De Pesas</t>
  </si>
  <si>
    <t xml:space="preserve">Polideportivo Cafetero </t>
  </si>
  <si>
    <t>Tenis De Campo</t>
  </si>
  <si>
    <t>Canchas de Tennis - Julio Varon</t>
  </si>
  <si>
    <t xml:space="preserve">No </t>
  </si>
  <si>
    <t>2.</t>
  </si>
  <si>
    <t>1.</t>
  </si>
  <si>
    <t>Disciplinas Deportivas</t>
  </si>
  <si>
    <t>Nombre de los Programas</t>
  </si>
  <si>
    <t>Superate con el deporte</t>
  </si>
  <si>
    <t>Superate Intercolegiados</t>
  </si>
  <si>
    <t>Natación</t>
  </si>
  <si>
    <t>PORCENTAJES POR RANGOS DE EDADES</t>
  </si>
  <si>
    <t>Centros Deportivos</t>
  </si>
  <si>
    <t>Numero de Escuelas Deportivas</t>
  </si>
  <si>
    <t>RESUMEN DE RECREACIÓN</t>
  </si>
  <si>
    <t xml:space="preserve">Programas </t>
  </si>
  <si>
    <t>Cobertura Por Rango de Edades</t>
  </si>
  <si>
    <t>Cobertura por Rango de Edades</t>
  </si>
  <si>
    <t>Sitio o Lugar</t>
  </si>
  <si>
    <t>Sitio ó Lugar</t>
  </si>
  <si>
    <t xml:space="preserve">Nombre del Escenario </t>
  </si>
  <si>
    <t xml:space="preserve"> Nombre de la Actividad Realizada</t>
  </si>
  <si>
    <t>Nombre del Centro Penitenciario</t>
  </si>
  <si>
    <t xml:space="preserve">Nombre de la Actividad </t>
  </si>
  <si>
    <t>Nombre de la Actividad</t>
  </si>
  <si>
    <t>Nombre de la Organización Visitante</t>
  </si>
  <si>
    <t>Sitio o Lugar de la Actividad</t>
  </si>
  <si>
    <t>Rango de Edades</t>
  </si>
  <si>
    <t>Dias</t>
  </si>
  <si>
    <t>Lugar o Sitio</t>
  </si>
  <si>
    <t>Coberturas por Rango de edades</t>
  </si>
  <si>
    <t>3. Apoyo a Organizaciones Comunitarias y clubes</t>
  </si>
  <si>
    <t>3. APOYO A ORGANIZACIONES COMUNITARIAS</t>
  </si>
  <si>
    <t>Nombre de Equipos</t>
  </si>
  <si>
    <t>Deporte o Disciplina</t>
  </si>
  <si>
    <t>Nombre de la Vereda</t>
  </si>
  <si>
    <t>Eventos Deportivos</t>
  </si>
  <si>
    <t>Organismo Deportivo</t>
  </si>
  <si>
    <t>Ciudad</t>
  </si>
  <si>
    <t>Lugar Ocupado</t>
  </si>
  <si>
    <t xml:space="preserve">1. </t>
  </si>
  <si>
    <t>PRESTAMOS DE ESCENARIOS</t>
  </si>
  <si>
    <t xml:space="preserve">2. </t>
  </si>
  <si>
    <t>APOYO A ORGANISMOS DEPORTIVOS</t>
  </si>
  <si>
    <t xml:space="preserve">3. </t>
  </si>
  <si>
    <t>Barrio/ Lugar</t>
  </si>
  <si>
    <t>Deporte ó Disciplina</t>
  </si>
  <si>
    <t>Cobertura Poblacion Beneficiaria</t>
  </si>
  <si>
    <t>Cobertura Población Beneficiaria</t>
  </si>
  <si>
    <t>Programas</t>
  </si>
  <si>
    <t>Deporte o Dsciplina</t>
  </si>
  <si>
    <t xml:space="preserve">Discapacidad - Escuelas Deportivas </t>
  </si>
  <si>
    <t>APOYOS ECONOMICOS A ORGANIZACIONES DEPORTIVAS</t>
  </si>
  <si>
    <t>Nombre dela Organización</t>
  </si>
  <si>
    <t>Representante</t>
  </si>
  <si>
    <t>Valor Apoyado</t>
  </si>
  <si>
    <t>Concepto</t>
  </si>
  <si>
    <t xml:space="preserve">Fecha </t>
  </si>
  <si>
    <t>Lugar del Evento</t>
  </si>
  <si>
    <t>Cobertura por Rando de Edades</t>
  </si>
  <si>
    <t xml:space="preserve">Discapacidad - Eventos Deportivos </t>
  </si>
  <si>
    <t>Masculino Futbol de Salón</t>
  </si>
  <si>
    <t>Fútbol de Salón</t>
  </si>
  <si>
    <t>Escenarios Mayores</t>
  </si>
  <si>
    <t xml:space="preserve">Estadio San José </t>
  </si>
  <si>
    <t>Coliseo del Café ( Auxiliares Y C.D.D.)</t>
  </si>
  <si>
    <t>Coliseo de Gimnasia</t>
  </si>
  <si>
    <t>Coliseo del Sur</t>
  </si>
  <si>
    <t>Canchas Voley Playa</t>
  </si>
  <si>
    <t>Canchas de Tennis de Campo</t>
  </si>
  <si>
    <t>EVENTOS DEPORTIVOS</t>
  </si>
  <si>
    <t>Habitantes Armenia, DANE 2017</t>
  </si>
  <si>
    <t xml:space="preserve">18 a 28 </t>
  </si>
  <si>
    <t>Barrio/Organización Deportiva</t>
  </si>
  <si>
    <t>Presidente/ Representante Legal</t>
  </si>
  <si>
    <t>Apoyo Brindado</t>
  </si>
  <si>
    <t>Consolidado Población Beneficiaria</t>
  </si>
  <si>
    <t>MANTENIMIENTO, ADECUACIÓN Y EMBELLECIMIENTO DE ESCENARIOS DEPORTIVOS</t>
  </si>
  <si>
    <t>Club Deportivo Fair Play</t>
  </si>
  <si>
    <t>Deporte y/o Disciplina</t>
  </si>
  <si>
    <t xml:space="preserve">Cobertura de Deportistas Becados </t>
  </si>
  <si>
    <t>SENA - Galan</t>
  </si>
  <si>
    <t>Club Deportivo Artilleria Verde</t>
  </si>
  <si>
    <t>Club De Futbol Femenino Deportes Quindio</t>
  </si>
  <si>
    <t>Club Los Amigos del Baloncesto</t>
  </si>
  <si>
    <t>Club Libertad Gustavo Moreno Jaramillo</t>
  </si>
  <si>
    <t>Club Libertad Gustavo</t>
  </si>
  <si>
    <t>Club Gymnastics Stars</t>
  </si>
  <si>
    <t>Gimnasia Artistica</t>
  </si>
  <si>
    <t>Dia del Talento Quindiano</t>
  </si>
  <si>
    <t>Febrero</t>
  </si>
  <si>
    <t>Universidad San Buenaventura</t>
  </si>
  <si>
    <t>Futbol de Salón</t>
  </si>
  <si>
    <t>Club Maes Sport</t>
  </si>
  <si>
    <t>Club Deportivo Atletico Quindio</t>
  </si>
  <si>
    <t>Corporación River Plate</t>
  </si>
  <si>
    <t>Corporacion River Plate</t>
  </si>
  <si>
    <t>Club GYM Armenia</t>
  </si>
  <si>
    <t xml:space="preserve">Gimnasia </t>
  </si>
  <si>
    <t>Academia Camino al Futbol</t>
  </si>
  <si>
    <t xml:space="preserve">Club Deportivo Scorpions </t>
  </si>
  <si>
    <t>Volei Playa</t>
  </si>
  <si>
    <t>Voley Playa</t>
  </si>
  <si>
    <t>Liga de Futbol de Salón</t>
  </si>
  <si>
    <t>Estadio San José</t>
  </si>
  <si>
    <t>I.E. INEM</t>
  </si>
  <si>
    <t>I.E. las colinas</t>
  </si>
  <si>
    <t>I.E. Rufino Centro</t>
  </si>
  <si>
    <t>INEM</t>
  </si>
  <si>
    <t>I.E. Cristóbal Colon</t>
  </si>
  <si>
    <t>Coliseo del sur</t>
  </si>
  <si>
    <t>I.E. CASD Santa Eufrasia</t>
  </si>
  <si>
    <t>I.E. Normal Superior</t>
  </si>
  <si>
    <t>I.E. Ciudadela del Sur</t>
  </si>
  <si>
    <t>Club Artillería Verde</t>
  </si>
  <si>
    <t>Cancha Barrio La Isabela</t>
  </si>
  <si>
    <t>Cancha Barrio Simón Bolívar</t>
  </si>
  <si>
    <t xml:space="preserve"> I.E ITI</t>
  </si>
  <si>
    <t>I.E. Ciudad Dorada</t>
  </si>
  <si>
    <t>I.E. Nuestra Sra. Belén</t>
  </si>
  <si>
    <t>I.E. Rufino Sur</t>
  </si>
  <si>
    <t>I.E. Zuldemayda</t>
  </si>
  <si>
    <t>I.E. Republica de Francia</t>
  </si>
  <si>
    <t>B/ La Mariela</t>
  </si>
  <si>
    <t>Cancha B/ Universal</t>
  </si>
  <si>
    <t>I.E. Gustavo Matamoros</t>
  </si>
  <si>
    <t>I.E. El Caimo ( Mesón y José M. Córdoba)</t>
  </si>
  <si>
    <t xml:space="preserve">I.E. Ciudadela de Occidente </t>
  </si>
  <si>
    <t>I.E. Normal superior La Universal</t>
  </si>
  <si>
    <t>Coliseo del café</t>
  </si>
  <si>
    <t>I.E. Camilo Torres (Gaitán)</t>
  </si>
  <si>
    <t>I.E. Teresita Montes (Luis Carlos galán)</t>
  </si>
  <si>
    <t>B/ Las Colinas</t>
  </si>
  <si>
    <t>B/ Milagro de Dios</t>
  </si>
  <si>
    <t>I.E. Ciudadela del sur</t>
  </si>
  <si>
    <t>I.E. Rufino centro (Antonia Santos)</t>
  </si>
  <si>
    <t>Fundación quindiana</t>
  </si>
  <si>
    <t>I.E. Cristobal Colon</t>
  </si>
  <si>
    <t xml:space="preserve">I.E. Camilo Torres </t>
  </si>
  <si>
    <t xml:space="preserve">B/ 60 casas </t>
  </si>
  <si>
    <t>Parque De La Vida</t>
  </si>
  <si>
    <t>Estadio san José</t>
  </si>
  <si>
    <t>I.E. CASD</t>
  </si>
  <si>
    <t>I.E. Laura Vicuña</t>
  </si>
  <si>
    <t xml:space="preserve">I.E. Teresita montes </t>
  </si>
  <si>
    <t>I.E. Cristóbal Colon - Gran Colombia</t>
  </si>
  <si>
    <t>I.E. las Colinas</t>
  </si>
  <si>
    <t>I.E. Colinas</t>
  </si>
  <si>
    <t>Fundación Quindiana Atención Integral</t>
  </si>
  <si>
    <t>Normal Superior (Estadio San José)</t>
  </si>
  <si>
    <t xml:space="preserve"> I.E. Ciudadela del sur </t>
  </si>
  <si>
    <t>Quindiclub</t>
  </si>
  <si>
    <t>Alex David Osorio Taborda</t>
  </si>
  <si>
    <t>Carlos Alberto Torres</t>
  </si>
  <si>
    <t>Oscar Alejandro Ospina</t>
  </si>
  <si>
    <t xml:space="preserve">Nathalie Loaiza </t>
  </si>
  <si>
    <t>Paula Duque Mancera</t>
  </si>
  <si>
    <t>Carlos Andres Mendoza</t>
  </si>
  <si>
    <t>Jhon Edison Giraldo Tapasco</t>
  </si>
  <si>
    <t>Alex David Osorio</t>
  </si>
  <si>
    <t xml:space="preserve">Asociacion Rosa Mistica </t>
  </si>
  <si>
    <t>Belencito</t>
  </si>
  <si>
    <t>2:10-2:55pm</t>
  </si>
  <si>
    <t xml:space="preserve">Antologia De Mis Años </t>
  </si>
  <si>
    <t>25  de Mayo</t>
  </si>
  <si>
    <t>3-3-4pm</t>
  </si>
  <si>
    <t>Martes-Jueves-Sabado</t>
  </si>
  <si>
    <t xml:space="preserve">Canitas Alegres </t>
  </si>
  <si>
    <t>La Patria</t>
  </si>
  <si>
    <t>5-4-2:30pm</t>
  </si>
  <si>
    <t>Lunes-Martes-Viernes</t>
  </si>
  <si>
    <t xml:space="preserve">Camino De La Esperanza </t>
  </si>
  <si>
    <t>Ciudad Dorada</t>
  </si>
  <si>
    <t>3:45-4:30pm</t>
  </si>
  <si>
    <t xml:space="preserve">Mira Hacia El Futuro </t>
  </si>
  <si>
    <t>Rojas Pinilla II</t>
  </si>
  <si>
    <t>3:10-3:55pm</t>
  </si>
  <si>
    <t>Pinares</t>
  </si>
  <si>
    <t>7:00-8:00am</t>
  </si>
  <si>
    <t>3:00-4:00pm</t>
  </si>
  <si>
    <t>Miercoles-Viernes</t>
  </si>
  <si>
    <t>Martes-Jueves</t>
  </si>
  <si>
    <t>Las Acacias</t>
  </si>
  <si>
    <t>2:00-3:00pm</t>
  </si>
  <si>
    <t>B/Calima</t>
  </si>
  <si>
    <t>2:30-3:15pm</t>
  </si>
  <si>
    <t xml:space="preserve">san miguel arcangel </t>
  </si>
  <si>
    <t>Caseta Comunal La Universal</t>
  </si>
  <si>
    <t>2:00-2:45pm</t>
  </si>
  <si>
    <t>Caseta Comunal 8 de Marzo</t>
  </si>
  <si>
    <t>7:00-2:00-2:45pm</t>
  </si>
  <si>
    <t>Martes-Miercoles-Viernes</t>
  </si>
  <si>
    <t>alegres del poral</t>
  </si>
  <si>
    <t>Caseta Comunal Portal del Eden</t>
  </si>
  <si>
    <t>2:55-3-40pm</t>
  </si>
  <si>
    <t>Salon Parroquial La Union</t>
  </si>
  <si>
    <t>2:55-3:40pm</t>
  </si>
  <si>
    <t>Lunes- Miercoles-Viernes</t>
  </si>
  <si>
    <t>añoranzas</t>
  </si>
  <si>
    <t>Caseta B/ Antonio Nariño</t>
  </si>
  <si>
    <t>2:00-2:45 pm</t>
  </si>
  <si>
    <t xml:space="preserve">siempre unidos </t>
  </si>
  <si>
    <t>Centro Social (CENDAS)</t>
  </si>
  <si>
    <t>3-2pm</t>
  </si>
  <si>
    <t>Lunes-Miercoles</t>
  </si>
  <si>
    <t>ilusion de vivir</t>
  </si>
  <si>
    <t>lazos dorados</t>
  </si>
  <si>
    <t>4:00-4:45pm</t>
  </si>
  <si>
    <t xml:space="preserve">girasoles </t>
  </si>
  <si>
    <t>Guaduales de la Villa (Caseta Comunal</t>
  </si>
  <si>
    <t>2-3-4 pm</t>
  </si>
  <si>
    <t xml:space="preserve">mis años dorados </t>
  </si>
  <si>
    <t>Los Quindos</t>
  </si>
  <si>
    <t>3:45-3:45pm</t>
  </si>
  <si>
    <t>Nathalie Loaiza Garcia</t>
  </si>
  <si>
    <t>Alegria de Vivir</t>
  </si>
  <si>
    <t>El Modelo</t>
  </si>
  <si>
    <t>8:00-9:00am</t>
  </si>
  <si>
    <t>Lunes-Miercoles-Viernes</t>
  </si>
  <si>
    <t>Asociación Nueva Esperanza</t>
  </si>
  <si>
    <t>Universal/ B.Universal</t>
  </si>
  <si>
    <t>B/Universal</t>
  </si>
  <si>
    <t>3:15-4:15pm</t>
  </si>
  <si>
    <t>Sol del Atardecer</t>
  </si>
  <si>
    <t>B/El Placer</t>
  </si>
  <si>
    <t>Belencito Vive</t>
  </si>
  <si>
    <t>B/Belencito</t>
  </si>
  <si>
    <t>San Marcelino Champañag</t>
  </si>
  <si>
    <t>B/La pavona</t>
  </si>
  <si>
    <t>4:30-5:30pm</t>
  </si>
  <si>
    <t>Espiritu Joven</t>
  </si>
  <si>
    <t>Villa Alejandra II etapa</t>
  </si>
  <si>
    <t>2:30-3:30pm</t>
  </si>
  <si>
    <t>Fundacion Nuevo Amanecer de laFamilia</t>
  </si>
  <si>
    <t>Revivir del coliseo del café</t>
  </si>
  <si>
    <t>5:00-6:00pm</t>
  </si>
  <si>
    <t>Lunes-Miercolres-Viernes</t>
  </si>
  <si>
    <t>Plenitud Dorada</t>
  </si>
  <si>
    <t>B/ 7 de Agosto</t>
  </si>
  <si>
    <t>Atardecer de los alamos</t>
  </si>
  <si>
    <t>B/Los Alamos</t>
  </si>
  <si>
    <t>Fundacion Vida Plena</t>
  </si>
  <si>
    <t>Glorieta Ciega del Granada</t>
  </si>
  <si>
    <t>B/Rojas I</t>
  </si>
  <si>
    <t>quien dijo viejos</t>
  </si>
  <si>
    <t>Girasoles</t>
  </si>
  <si>
    <t>atardecer cuyabro</t>
  </si>
  <si>
    <t>Villa del Café</t>
  </si>
  <si>
    <t xml:space="preserve">villa hermosa </t>
  </si>
  <si>
    <t>Villa Hermosa</t>
  </si>
  <si>
    <t>3:30-4:30pm</t>
  </si>
  <si>
    <t>mi tercera juventud</t>
  </si>
  <si>
    <t>Villa del Carmen</t>
  </si>
  <si>
    <t>Lunes-Jueves</t>
  </si>
  <si>
    <t>vida nueva</t>
  </si>
  <si>
    <t>El Granada</t>
  </si>
  <si>
    <t xml:space="preserve">renacer de  la vida </t>
  </si>
  <si>
    <t>Cendas</t>
  </si>
  <si>
    <t>Jhon Edisson Giraldo Tapasco</t>
  </si>
  <si>
    <t xml:space="preserve">Mundo Feliz </t>
  </si>
  <si>
    <t>Luis Carlos Galan</t>
  </si>
  <si>
    <t>3:00-4:00PM</t>
  </si>
  <si>
    <t xml:space="preserve">A de Coraones </t>
  </si>
  <si>
    <t>Alfonso Lopez</t>
  </si>
  <si>
    <t xml:space="preserve">Huellas de vida </t>
  </si>
  <si>
    <t>Los Andes</t>
  </si>
  <si>
    <t>4:00-5:00pm</t>
  </si>
  <si>
    <t xml:space="preserve">Feliz Atardecer  </t>
  </si>
  <si>
    <t>Patio Bonito Alto</t>
  </si>
  <si>
    <t xml:space="preserve">Amigos de lindaraja </t>
  </si>
  <si>
    <t xml:space="preserve">Apreciar </t>
  </si>
  <si>
    <t>Comando de Policia</t>
  </si>
  <si>
    <t>9:00-10:00am</t>
  </si>
  <si>
    <t>mlopezrive2@uniminuto.edu.co</t>
  </si>
  <si>
    <t>Resplandor de Luna</t>
  </si>
  <si>
    <t>La Tercera Alegria</t>
  </si>
  <si>
    <t>Canitas del Café</t>
  </si>
  <si>
    <t>Hilos Dorados</t>
  </si>
  <si>
    <t>Atardeceres Felices</t>
  </si>
  <si>
    <t xml:space="preserve">Otoñal Siglo XXI </t>
  </si>
  <si>
    <t>Experiencias del Ayer</t>
  </si>
  <si>
    <t>Grupo Campamentos Juveniles</t>
  </si>
  <si>
    <t>B/Las Palmas</t>
  </si>
  <si>
    <t>B/Simon Bolivar</t>
  </si>
  <si>
    <t>I.E.Laura Vicuña</t>
  </si>
  <si>
    <t>B/La Grecia</t>
  </si>
  <si>
    <t>I.E.Zuldemaida</t>
  </si>
  <si>
    <t>B/La Mariela</t>
  </si>
  <si>
    <t>I.E Gustavo Matamoros</t>
  </si>
  <si>
    <t xml:space="preserve">Grupo Recreativo Infancia </t>
  </si>
  <si>
    <t>B/Acacias Bajo</t>
  </si>
  <si>
    <t>B/Puerto Espejo</t>
  </si>
  <si>
    <t>I.E La Cecilia</t>
  </si>
  <si>
    <t>B /La Miranda</t>
  </si>
  <si>
    <t>8-15-22</t>
  </si>
  <si>
    <t>14-21</t>
  </si>
  <si>
    <t>5-12-19</t>
  </si>
  <si>
    <t>12-19-26</t>
  </si>
  <si>
    <t>3-10-17</t>
  </si>
  <si>
    <t>16-23</t>
  </si>
  <si>
    <t>10-24</t>
  </si>
  <si>
    <t>9-16-23</t>
  </si>
  <si>
    <t>B/La Miranda</t>
  </si>
  <si>
    <t xml:space="preserve">Bienvenida Año Escolar </t>
  </si>
  <si>
    <t xml:space="preserve">I.E. Rufino Centro </t>
  </si>
  <si>
    <t>I.E. Nuestra Señora de Belen</t>
  </si>
  <si>
    <t>Rufino Centro - Antonia Santos</t>
  </si>
  <si>
    <t>I.E.Las Colinas</t>
  </si>
  <si>
    <t>Jorge Eliecer Gaitan - Camilo Torres</t>
  </si>
  <si>
    <t>7-14-21</t>
  </si>
  <si>
    <t>14-19-21</t>
  </si>
  <si>
    <t>15-22</t>
  </si>
  <si>
    <t>I.E. Secretaria de Educación Municipal</t>
  </si>
  <si>
    <t>Lugar</t>
  </si>
  <si>
    <t xml:space="preserve">Baloncesto </t>
  </si>
  <si>
    <t>Explotación Motriz</t>
  </si>
  <si>
    <t>Futbol For Life-Ide Camp</t>
  </si>
  <si>
    <t>Quindio con Corazón</t>
  </si>
  <si>
    <t>Club Scorpión</t>
  </si>
  <si>
    <t>Tipo de Deporte</t>
  </si>
  <si>
    <t>Conjunto</t>
  </si>
  <si>
    <t>Individual</t>
  </si>
  <si>
    <t>Observaciones</t>
  </si>
  <si>
    <t>Club Deportivo Kayros</t>
  </si>
  <si>
    <t>Urban Ninjas</t>
  </si>
  <si>
    <t>Parkour</t>
  </si>
  <si>
    <t>COBERTURA  DE BECADOS DE LAS ORGANIZACIONÉS DEPORTIVÁS QUE UTILIZARÓN LOS ESCENARIÓS  DEPORTIVÓS FEBRERO 2018.</t>
  </si>
  <si>
    <t xml:space="preserve">  GRUPOS  RECREACIÓN  IMDERA</t>
  </si>
  <si>
    <t>F.Q.A.I</t>
  </si>
  <si>
    <t>San José</t>
  </si>
  <si>
    <t>I.E. Cuyabra</t>
  </si>
  <si>
    <t>Fundación y Estadio</t>
  </si>
  <si>
    <t>Ceral y San José</t>
  </si>
  <si>
    <t>Casd - Santa Eufrasia</t>
  </si>
  <si>
    <t>5 y 8</t>
  </si>
  <si>
    <t>10 y 1</t>
  </si>
  <si>
    <t>Población Beneficiaria</t>
  </si>
  <si>
    <t>Nombre de Monitor</t>
  </si>
  <si>
    <t>Sitio / Lugar</t>
  </si>
  <si>
    <t>Eventos Masivos</t>
  </si>
  <si>
    <t>Eventos de Movilizaciones</t>
  </si>
  <si>
    <r>
      <rPr>
        <b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.Luis Eduardo Castaño Bedoya</t>
    </r>
  </si>
  <si>
    <t>Regular</t>
  </si>
  <si>
    <t>Club Madrugadores San José</t>
  </si>
  <si>
    <t xml:space="preserve"> Estadio San José</t>
  </si>
  <si>
    <t>Lunes,Miercoles y Viernes</t>
  </si>
  <si>
    <t xml:space="preserve">6:30 a.m. </t>
  </si>
  <si>
    <t>Institución</t>
  </si>
  <si>
    <t>Nivel</t>
  </si>
  <si>
    <t>Trasnochadoras Villa Liliana</t>
  </si>
  <si>
    <t>Villa Liliana, Polideportivo</t>
  </si>
  <si>
    <t>7:15 p.m.</t>
  </si>
  <si>
    <t>Polideportivo B/ la Patria</t>
  </si>
  <si>
    <t>22 de Febrero</t>
  </si>
  <si>
    <t>Recreo Activo</t>
  </si>
  <si>
    <t>Recreo, Salón comunal</t>
  </si>
  <si>
    <t xml:space="preserve">8: 30 p.m </t>
  </si>
  <si>
    <t>La Patria, Polideportivo</t>
  </si>
  <si>
    <t>Martes Jueves Viernes</t>
  </si>
  <si>
    <t>7:00 p.m. Y 6:00 p.m</t>
  </si>
  <si>
    <t>Parques de Bolivar</t>
  </si>
  <si>
    <t>Parques de Bolivar, Polideportivo</t>
  </si>
  <si>
    <t>Martes Jueves Sabado</t>
  </si>
  <si>
    <t xml:space="preserve">8:30 p.m y 7:00 a.m. </t>
  </si>
  <si>
    <t>No Regular</t>
  </si>
  <si>
    <t>Tesoreros Valientes</t>
  </si>
  <si>
    <t>Ciudadela Sorrento, Salón Social</t>
  </si>
  <si>
    <t>Lunes y Miercoles</t>
  </si>
  <si>
    <t xml:space="preserve">3:00 p.m </t>
  </si>
  <si>
    <t>Club de Amigos</t>
  </si>
  <si>
    <t>Monteblanco Etapa 1, Caseta Comunal</t>
  </si>
  <si>
    <t>Martes y Viernes</t>
  </si>
  <si>
    <t xml:space="preserve">3:00 p.m. </t>
  </si>
  <si>
    <t>Manantiales de Amor</t>
  </si>
  <si>
    <t>La Adiela, Caseta Comunal</t>
  </si>
  <si>
    <t xml:space="preserve">2:30 p.m. </t>
  </si>
  <si>
    <r>
      <rPr>
        <b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. Adriana Patricia Vélez Granados</t>
    </r>
  </si>
  <si>
    <t>Madrugadores Vitalidad Y Fuerza</t>
  </si>
  <si>
    <t>Polideportivo Serranias</t>
  </si>
  <si>
    <t>Polideportivo Chilacoa</t>
  </si>
  <si>
    <t>Calima</t>
  </si>
  <si>
    <t>Caseta Calima</t>
  </si>
  <si>
    <t>7:00 p.m</t>
  </si>
  <si>
    <t xml:space="preserve">Manantiales </t>
  </si>
  <si>
    <t>Polideportivo Manantiales</t>
  </si>
  <si>
    <t>Oasis</t>
  </si>
  <si>
    <t>Polideportivo Villa de la Vida y del Trabajo</t>
  </si>
  <si>
    <t>Lunes, Martes y Jueves</t>
  </si>
  <si>
    <t>4:00 p.m y 5:00 p.m</t>
  </si>
  <si>
    <t>Chilacoa</t>
  </si>
  <si>
    <t>Lunes,Martes, y Miercoles</t>
  </si>
  <si>
    <t>8:00p.m Y 8:15 p.m</t>
  </si>
  <si>
    <t>La Alegría</t>
  </si>
  <si>
    <t>Caseta Puerta Espejo</t>
  </si>
  <si>
    <t>2:30 p.m</t>
  </si>
  <si>
    <t>Parranderos del Quindio</t>
  </si>
  <si>
    <t>Lunes y Jueves</t>
  </si>
  <si>
    <r>
      <rPr>
        <b/>
        <sz val="10"/>
        <color theme="1"/>
        <rFont val="Arial"/>
        <family val="2"/>
      </rPr>
      <t xml:space="preserve">  3</t>
    </r>
    <r>
      <rPr>
        <sz val="10"/>
        <color theme="1"/>
        <rFont val="Arial"/>
        <family val="2"/>
      </rPr>
      <t>.Adriana Maria Arias Arboleda</t>
    </r>
  </si>
  <si>
    <t>Las Madrugadoras</t>
  </si>
  <si>
    <t>Polideportivo del B/ el Modelo</t>
  </si>
  <si>
    <t>Chivas por el Quindio</t>
  </si>
  <si>
    <t>23 de Enero del 2018</t>
  </si>
  <si>
    <t>8 Y 9</t>
  </si>
  <si>
    <t>Secretaria de Educación/Crr 23E Ciclovia</t>
  </si>
  <si>
    <t>6:00, 8:00 y 7:45 pm</t>
  </si>
  <si>
    <t xml:space="preserve"> Coliseo del Café</t>
  </si>
  <si>
    <t>Los Trasnochadores del CASD</t>
  </si>
  <si>
    <t>Coliseo del Colegio CASD</t>
  </si>
  <si>
    <t>Las Palmas/60 Casas</t>
  </si>
  <si>
    <t>Salón Comunal de las Palmas</t>
  </si>
  <si>
    <t>Martes Jueves y Sabado</t>
  </si>
  <si>
    <t>6:30 pm Y 8:00 am</t>
  </si>
  <si>
    <t>Mís Mejores Años</t>
  </si>
  <si>
    <t>Batallón Numero 8 de Armenia</t>
  </si>
  <si>
    <t>Recuerdos del Ayer</t>
  </si>
  <si>
    <t>Salón Comunal del B/ Gran Bretaña</t>
  </si>
  <si>
    <t>Jueves y Viernes</t>
  </si>
  <si>
    <t>9:00 am Y 3:00 pm</t>
  </si>
  <si>
    <t xml:space="preserve">Emanuel </t>
  </si>
  <si>
    <t>Salón Comunal del Granada</t>
  </si>
  <si>
    <r>
      <rPr>
        <b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.Tatiana Sepúlveda Vanegas</t>
    </r>
  </si>
  <si>
    <t>Villa Carolina</t>
  </si>
  <si>
    <t>Polideportivo B/ Villa Carolina ET 2 MZ D</t>
  </si>
  <si>
    <t>9:15PM</t>
  </si>
  <si>
    <t>B/ Zuldemayda</t>
  </si>
  <si>
    <t>Sabado 24 de Febrero</t>
  </si>
  <si>
    <t>Gaitan Bajo</t>
  </si>
  <si>
    <t>Plazoleta B/ Gaitán Bajo</t>
  </si>
  <si>
    <t>Martes, Miercoles y Jueves</t>
  </si>
  <si>
    <t>8:00, 6:45 y 8:00 p.m</t>
  </si>
  <si>
    <t>La Miranda</t>
  </si>
  <si>
    <t>Salón  Comunal B/ la Miranda</t>
  </si>
  <si>
    <t>Polideportivo B/ el Belencito</t>
  </si>
  <si>
    <t>Lunes, Martes y Viernes</t>
  </si>
  <si>
    <t>6:45 p.m.</t>
  </si>
  <si>
    <t>Zuldemayda</t>
  </si>
  <si>
    <t>Polideportivo MZ 12 B/ Zuldemayda</t>
  </si>
  <si>
    <r>
      <t xml:space="preserve">
</t>
    </r>
    <r>
      <rPr>
        <b/>
        <sz val="10"/>
        <color theme="1"/>
        <rFont val="Arial"/>
        <family val="2"/>
      </rPr>
      <t>5.</t>
    </r>
    <r>
      <rPr>
        <sz val="10"/>
        <color theme="1"/>
        <rFont val="Arial"/>
        <family val="2"/>
      </rPr>
      <t xml:space="preserve"> Jhon Alejandro Blandón Ospina
</t>
    </r>
  </si>
  <si>
    <t>Madrugadores Vida Sana</t>
  </si>
  <si>
    <t>Centro Social Cra 19 Cll 47 Esquina</t>
  </si>
  <si>
    <t>Km 1 vía la Tebaida-Estadio Centenario</t>
  </si>
  <si>
    <t xml:space="preserve">20 de febrero del 2018 </t>
  </si>
  <si>
    <t>Madrugadores Gente Activa</t>
  </si>
  <si>
    <t>KM 1 Vía la Tebaida-Estadio Centenario</t>
  </si>
  <si>
    <t>Centro Social y Recreacional Bosqués de Pinarés MZ 6 #01</t>
  </si>
  <si>
    <t>Santa Rita</t>
  </si>
  <si>
    <t>Polideportivo Santa Rita MZ 2 #11</t>
  </si>
  <si>
    <t>7:00 p.m.  y 8:30 p.m.</t>
  </si>
  <si>
    <t>Arcades</t>
  </si>
  <si>
    <t>Manzana 02 #28 Cll Arcades</t>
  </si>
  <si>
    <t>Génesis Activos</t>
  </si>
  <si>
    <t>Salón Comunal B/ Génesis</t>
  </si>
  <si>
    <t>Nuevo Renacer</t>
  </si>
  <si>
    <t>CR13 # 20-29 Caseta Comunal</t>
  </si>
  <si>
    <t>Lunes y Viernes</t>
  </si>
  <si>
    <r>
      <rPr>
        <b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>. Luisa Fernanda Agudelo Lasso</t>
    </r>
  </si>
  <si>
    <t>Movimiento y Vida la Eemeralda</t>
  </si>
  <si>
    <t>La Esmeralda/ Polideportivo</t>
  </si>
  <si>
    <t>Lunes, Jueves y Viernes</t>
  </si>
  <si>
    <t xml:space="preserve">la esmeralda </t>
  </si>
  <si>
    <t xml:space="preserve">Jueves 22 de ferbero </t>
  </si>
  <si>
    <t>HEVS 25 de Mayo</t>
  </si>
  <si>
    <t>25 De Mayo/Mz D Numero 7</t>
  </si>
  <si>
    <t>Popular</t>
  </si>
  <si>
    <t>Popular/Institución Educativa Antonio Nariño</t>
  </si>
  <si>
    <t>Martes, Jueves y Viernes</t>
  </si>
  <si>
    <t xml:space="preserve">07:00 p m y 8:30 pm </t>
  </si>
  <si>
    <t>Nuevo Berlin</t>
  </si>
  <si>
    <t>Nuevo Berlin/ Polideportivo</t>
  </si>
  <si>
    <t>Canitas Verdes</t>
  </si>
  <si>
    <t>La Clarita/Caseta Comunal</t>
  </si>
  <si>
    <t>Años Otoñales</t>
  </si>
  <si>
    <t>Ciudad Dorada/Centro De Desarrollo</t>
  </si>
  <si>
    <t>Lunes y  Miercoles</t>
  </si>
  <si>
    <t>2:00 pm y 3:00 pm</t>
  </si>
  <si>
    <t>Amigos Felices</t>
  </si>
  <si>
    <t>Monte Blanco/Caseta Comunal</t>
  </si>
  <si>
    <t>Miercoles y Viernes</t>
  </si>
  <si>
    <r>
      <rPr>
        <b/>
        <sz val="10"/>
        <color theme="1"/>
        <rFont val="Arial"/>
        <family val="2"/>
      </rPr>
      <t>7.</t>
    </r>
    <r>
      <rPr>
        <sz val="10"/>
        <color theme="1"/>
        <rFont val="Arial"/>
        <family val="2"/>
      </rPr>
      <t xml:space="preserve"> Luz Melva Duque Valencia</t>
    </r>
  </si>
  <si>
    <t>Amigos Del Corazón</t>
  </si>
  <si>
    <t>Avenida Anzicar Lopez , Caseta Comunal</t>
  </si>
  <si>
    <t>Buenos Aires Alto Polideportivo</t>
  </si>
  <si>
    <t>23 de febrero del 2018</t>
  </si>
  <si>
    <t>Buenos Aires Alto</t>
  </si>
  <si>
    <t>8:30 p.m  y 7:00 p.m</t>
  </si>
  <si>
    <t>Pinares Mz 13</t>
  </si>
  <si>
    <t>Mercedes Del Norte</t>
  </si>
  <si>
    <t>Caseta Comunal Mercedes Del Norte</t>
  </si>
  <si>
    <t>Mariela Activa</t>
  </si>
  <si>
    <t xml:space="preserve">Rompoy La Mariela </t>
  </si>
  <si>
    <t>7:00 p.m. y 9:45 p.m.</t>
  </si>
  <si>
    <t>Caseta Comunal La Mariela</t>
  </si>
  <si>
    <t xml:space="preserve"> Martes y Jueves</t>
  </si>
  <si>
    <t>Eterna Juventud</t>
  </si>
  <si>
    <t>Buenos Aires Alto, Caseta Comunal</t>
  </si>
  <si>
    <r>
      <rPr>
        <b/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>. María Camila Cardona Alvarez</t>
    </r>
  </si>
  <si>
    <t>Hevs Monteblanco</t>
  </si>
  <si>
    <t>Monteblanco I Etapa/ Cancha Deportiva</t>
  </si>
  <si>
    <t>7:00 a.m.</t>
  </si>
  <si>
    <t>Centro Comercial Portal del  Quindío/ Mall de Comidas</t>
  </si>
  <si>
    <t>La Adiela Sede la Cecilia</t>
  </si>
  <si>
    <t>Secundaria</t>
  </si>
  <si>
    <t>Chicas Hevs</t>
  </si>
  <si>
    <t>Monteblanco Iv Etapa/ Parqueaderos Manzana D</t>
  </si>
  <si>
    <t>5:00 p.m. y  6:00 p.m.</t>
  </si>
  <si>
    <t>Universal Hevs</t>
  </si>
  <si>
    <t>La Universal / Manzana 11</t>
  </si>
  <si>
    <t>7:30 p.m.</t>
  </si>
  <si>
    <t>Corteter</t>
  </si>
  <si>
    <t>Granada / Calle 9 N° 22-62</t>
  </si>
  <si>
    <t>9:00 a.m.</t>
  </si>
  <si>
    <t>Portal Activo</t>
  </si>
  <si>
    <t>Centro Comercial Portal Del Quindío / Muelle</t>
  </si>
  <si>
    <t>8:20 p.m.</t>
  </si>
  <si>
    <t>Años Maravillosos</t>
  </si>
  <si>
    <t>Montevideo / Caseta Comunal</t>
  </si>
  <si>
    <t>3:30p.m. - 2:00 p.m.</t>
  </si>
  <si>
    <t>Orquideas</t>
  </si>
  <si>
    <t>Rojas Pinilla Ii Etapa/ Caseta Comunal</t>
  </si>
  <si>
    <t>Portal Domingo</t>
  </si>
  <si>
    <t>Centro Comercial Portal Del Quindío / Mall De Comidas</t>
  </si>
  <si>
    <t>Domingo</t>
  </si>
  <si>
    <t xml:space="preserve">Carrera Oro y Paz </t>
  </si>
  <si>
    <t>Actividad Fisica Musicalizada</t>
  </si>
  <si>
    <t>Martes y Jueves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</si>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</sst>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dd/mm/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sz val="11"/>
      <color indexed="8"/>
      <name val="Arial"/>
      <family val="2"/>
    </font>
    <font>
      <u/>
      <sz val="11"/>
      <color theme="10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576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5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7" fillId="2" borderId="6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2" fillId="0" borderId="0" xfId="0" applyFont="1"/>
    <xf numFmtId="0" fontId="23" fillId="2" borderId="1" xfId="0" applyFont="1" applyFill="1" applyBorder="1" applyAlignment="1">
      <alignment horizontal="center"/>
    </xf>
    <xf numFmtId="16" fontId="23" fillId="2" borderId="1" xfId="0" applyNumberFormat="1" applyFont="1" applyFill="1" applyBorder="1" applyAlignment="1">
      <alignment horizontal="center"/>
    </xf>
    <xf numFmtId="0" fontId="23" fillId="0" borderId="0" xfId="0" applyFont="1" applyFill="1" applyBorder="1" applyAlignment="1"/>
    <xf numFmtId="0" fontId="22" fillId="0" borderId="0" xfId="0" applyFont="1" applyBorder="1"/>
    <xf numFmtId="0" fontId="23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16" fontId="22" fillId="0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27" fillId="2" borderId="1" xfId="0" applyFont="1" applyFill="1" applyBorder="1" applyAlignment="1">
      <alignment horizontal="center" vertical="center"/>
    </xf>
    <xf numFmtId="16" fontId="27" fillId="2" borderId="1" xfId="0" applyNumberFormat="1" applyFont="1" applyFill="1" applyBorder="1" applyAlignment="1">
      <alignment horizontal="center" vertical="center"/>
    </xf>
    <xf numFmtId="1" fontId="29" fillId="0" borderId="1" xfId="1" applyNumberFormat="1" applyFont="1" applyBorder="1" applyAlignment="1">
      <alignment horizontal="center" vertical="center"/>
    </xf>
    <xf numFmtId="9" fontId="28" fillId="2" borderId="1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NumberFormat="1" applyFont="1" applyBorder="1" applyAlignment="1">
      <alignment horizontal="center" vertical="center"/>
    </xf>
    <xf numFmtId="3" fontId="34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16" fontId="31" fillId="2" borderId="1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16" fontId="31" fillId="2" borderId="4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" fontId="34" fillId="0" borderId="8" xfId="0" applyNumberFormat="1" applyFont="1" applyFill="1" applyBorder="1" applyAlignment="1">
      <alignment horizontal="center"/>
    </xf>
    <xf numFmtId="1" fontId="34" fillId="0" borderId="1" xfId="0" applyNumberFormat="1" applyFont="1" applyFill="1" applyBorder="1" applyAlignment="1">
      <alignment horizontal="center"/>
    </xf>
    <xf numFmtId="1" fontId="34" fillId="0" borderId="1" xfId="0" applyNumberFormat="1" applyFont="1" applyBorder="1" applyAlignment="1">
      <alignment horizontal="center"/>
    </xf>
    <xf numFmtId="1" fontId="34" fillId="0" borderId="8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7" fillId="0" borderId="7" xfId="0" applyFont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0" fontId="30" fillId="0" borderId="0" xfId="0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" fontId="34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7" fillId="0" borderId="1" xfId="0" applyFont="1" applyBorder="1" applyAlignment="1">
      <alignment horizontal="center"/>
    </xf>
    <xf numFmtId="18" fontId="5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1" fontId="34" fillId="0" borderId="0" xfId="0" applyNumberFormat="1" applyFont="1" applyFill="1" applyBorder="1" applyAlignment="1">
      <alignment horizontal="center"/>
    </xf>
    <xf numFmtId="1" fontId="34" fillId="0" borderId="5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/>
    </xf>
    <xf numFmtId="0" fontId="23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Fill="1"/>
    <xf numFmtId="0" fontId="7" fillId="0" borderId="0" xfId="0" applyFont="1" applyBorder="1"/>
    <xf numFmtId="0" fontId="2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3" fillId="7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7" fillId="0" borderId="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40" fillId="8" borderId="14" xfId="0" applyFont="1" applyFill="1" applyBorder="1" applyAlignment="1">
      <alignment vertical="center"/>
    </xf>
    <xf numFmtId="0" fontId="5" fillId="0" borderId="1" xfId="0" quotePrefix="1" applyFont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/>
    </xf>
    <xf numFmtId="0" fontId="40" fillId="8" borderId="12" xfId="0" applyFont="1" applyFill="1" applyBorder="1" applyAlignment="1">
      <alignment vertical="center"/>
    </xf>
    <xf numFmtId="0" fontId="5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9" fillId="5" borderId="1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" fontId="9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4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23" fillId="0" borderId="9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/>
    <xf numFmtId="0" fontId="25" fillId="2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wrapText="1"/>
    </xf>
    <xf numFmtId="0" fontId="23" fillId="3" borderId="1" xfId="0" applyFont="1" applyFill="1" applyBorder="1" applyAlignment="1">
      <alignment horizontal="center" wrapText="1"/>
    </xf>
    <xf numFmtId="0" fontId="9" fillId="0" borderId="0" xfId="0" applyFont="1"/>
    <xf numFmtId="0" fontId="8" fillId="0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44" fillId="2" borderId="1" xfId="0" applyFont="1" applyFill="1" applyBorder="1" applyAlignment="1">
      <alignment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21" fillId="4" borderId="1" xfId="2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 vertical="center" wrapText="1"/>
    </xf>
    <xf numFmtId="0" fontId="5" fillId="4" borderId="1" xfId="0" applyFont="1" applyFill="1" applyBorder="1"/>
    <xf numFmtId="3" fontId="27" fillId="2" borderId="1" xfId="0" applyNumberFormat="1" applyFont="1" applyFill="1" applyBorder="1" applyAlignment="1">
      <alignment horizontal="center" vertical="center" wrapText="1"/>
    </xf>
    <xf numFmtId="0" fontId="27" fillId="2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" fontId="29" fillId="0" borderId="1" xfId="1" applyNumberFormat="1" applyFont="1" applyBorder="1" applyAlignment="1">
      <alignment horizontal="center" vertical="center" wrapText="1"/>
    </xf>
    <xf numFmtId="16" fontId="8" fillId="2" borderId="1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2" borderId="1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8" fontId="5" fillId="0" borderId="8" xfId="0" applyNumberFormat="1" applyFont="1" applyFill="1" applyBorder="1" applyAlignment="1">
      <alignment horizontal="center" vertical="center" wrapText="1"/>
    </xf>
    <xf numFmtId="18" fontId="5" fillId="0" borderId="0" xfId="0" applyNumberFormat="1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8" fontId="5" fillId="0" borderId="1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49" fillId="0" borderId="0" xfId="2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8" fillId="0" borderId="2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16" fontId="18" fillId="2" borderId="1" xfId="0" applyNumberFormat="1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2" fillId="0" borderId="1" xfId="0" applyFont="1" applyBorder="1"/>
    <xf numFmtId="0" fontId="18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1" fillId="3" borderId="4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18" fontId="5" fillId="4" borderId="1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4" xfId="0" applyNumberFormat="1" applyFont="1" applyFill="1" applyBorder="1" applyAlignment="1">
      <alignment horizontal="center" vertical="center"/>
    </xf>
    <xf numFmtId="18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" fontId="5" fillId="4" borderId="1" xfId="3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17" fillId="2" borderId="1" xfId="3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3" fontId="31" fillId="2" borderId="1" xfId="0" applyNumberFormat="1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14" fontId="5" fillId="4" borderId="4" xfId="0" applyNumberFormat="1" applyFont="1" applyFill="1" applyBorder="1" applyAlignment="1">
      <alignment horizontal="center" vertical="center" wrapText="1"/>
    </xf>
    <xf numFmtId="14" fontId="5" fillId="4" borderId="5" xfId="0" applyNumberFormat="1" applyFont="1" applyFill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50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32" fillId="3" borderId="15" xfId="0" applyFont="1" applyFill="1" applyBorder="1" applyAlignment="1">
      <alignment horizontal="center" vertical="center" wrapText="1"/>
    </xf>
    <xf numFmtId="0" fontId="32" fillId="3" borderId="14" xfId="0" applyFont="1" applyFill="1" applyBorder="1" applyAlignment="1">
      <alignment horizontal="center" vertical="center" wrapText="1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3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/>
    </xf>
    <xf numFmtId="0" fontId="31" fillId="3" borderId="9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47" fillId="0" borderId="2" xfId="0" applyFont="1" applyBorder="1" applyAlignment="1">
      <alignment vertical="center" wrapText="1"/>
    </xf>
    <xf numFmtId="0" fontId="47" fillId="0" borderId="8" xfId="0" applyFont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4" borderId="2" xfId="0" applyFont="1" applyFill="1" applyBorder="1" applyAlignment="1"/>
    <xf numFmtId="0" fontId="5" fillId="4" borderId="8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/>
    <xf numFmtId="0" fontId="5" fillId="2" borderId="8" xfId="0" applyFont="1" applyFill="1" applyBorder="1" applyAlignment="1"/>
    <xf numFmtId="0" fontId="5" fillId="4" borderId="2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21" fillId="4" borderId="2" xfId="2" applyFont="1" applyFill="1" applyBorder="1" applyAlignment="1">
      <alignment horizontal="center" vertical="center"/>
    </xf>
    <xf numFmtId="0" fontId="21" fillId="4" borderId="8" xfId="2" applyFont="1" applyFill="1" applyBorder="1" applyAlignment="1">
      <alignment horizontal="center" vertical="center"/>
    </xf>
    <xf numFmtId="0" fontId="21" fillId="0" borderId="2" xfId="2" applyFont="1" applyFill="1" applyBorder="1" applyAlignment="1">
      <alignment vertical="center"/>
    </xf>
    <xf numFmtId="0" fontId="21" fillId="0" borderId="8" xfId="2" applyFont="1" applyFill="1" applyBorder="1" applyAlignment="1">
      <alignment vertical="center"/>
    </xf>
    <xf numFmtId="0" fontId="21" fillId="4" borderId="2" xfId="2" applyFont="1" applyFill="1" applyBorder="1" applyAlignment="1">
      <alignment horizontal="center" vertical="center" wrapText="1"/>
    </xf>
    <xf numFmtId="0" fontId="21" fillId="4" borderId="8" xfId="2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</cellXfs>
  <cellStyles count="4">
    <cellStyle name="Hipervínculo" xfId="2" builtinId="8"/>
    <cellStyle name="Millares" xfId="3" builtinId="3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IMDERA POR PROGRAMAS</a:t>
            </a:r>
          </a:p>
        </c:rich>
      </c:tx>
      <c:layout>
        <c:manualLayout>
          <c:xMode val="edge"/>
          <c:yMode val="edge"/>
          <c:x val="0.2151456692913385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CONSOLIDADO!$B$4:$B$9</c:f>
              <c:strCache>
                <c:ptCount val="6"/>
                <c:pt idx="0">
                  <c:v>1. Mantenimiento a Escenarios</c:v>
                </c:pt>
                <c:pt idx="1">
                  <c:v>2.Deporte Escolar</c:v>
                </c:pt>
                <c:pt idx="2">
                  <c:v>3. Recreando Comunidad</c:v>
                </c:pt>
                <c:pt idx="3">
                  <c:v>4.Actividad Fisica y Habitos Saludables</c:v>
                </c:pt>
                <c:pt idx="4">
                  <c:v>5. Deporte Social Comunitario</c:v>
                </c:pt>
                <c:pt idx="5">
                  <c:v>6. Apoyo a Organizaciones Deportivas</c:v>
                </c:pt>
              </c:strCache>
            </c:strRef>
          </c:cat>
          <c:val>
            <c:numRef>
              <c:f>CONSOLIDADO!$H$4:$H$9</c:f>
              <c:numCache>
                <c:formatCode>#,##0</c:formatCode>
                <c:ptCount val="6"/>
                <c:pt idx="0" formatCode="General">
                  <c:v>9</c:v>
                </c:pt>
                <c:pt idx="1">
                  <c:v>2348</c:v>
                </c:pt>
                <c:pt idx="2" formatCode="General">
                  <c:v>3630</c:v>
                </c:pt>
                <c:pt idx="3" formatCode="General">
                  <c:v>3959</c:v>
                </c:pt>
                <c:pt idx="5" formatCode="General">
                  <c:v>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E-409B-A2D2-638329C0A0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9008848"/>
        <c:axId val="228996568"/>
      </c:barChart>
      <c:catAx>
        <c:axId val="2290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96568"/>
        <c:crosses val="autoZero"/>
        <c:auto val="1"/>
        <c:lblAlgn val="ctr"/>
        <c:lblOffset val="100"/>
        <c:noMultiLvlLbl val="0"/>
      </c:catAx>
      <c:valAx>
        <c:axId val="228996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900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IMDERA POR</a:t>
            </a:r>
            <a:r>
              <a:rPr lang="es-CO" baseline="0"/>
              <a:t> EDADES</a:t>
            </a:r>
            <a:endParaRPr lang="es-CO"/>
          </a:p>
        </c:rich>
      </c:tx>
      <c:layout>
        <c:manualLayout>
          <c:xMode val="edge"/>
          <c:yMode val="edge"/>
          <c:x val="0.278805555555555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5358705161854"/>
          <c:y val="0.18300925925925926"/>
          <c:w val="0.81761307961504814"/>
          <c:h val="0.60368802857976089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CONSOLIDADO!$C$13:$G$13</c:f>
              <c:strCache>
                <c:ptCount val="5"/>
                <c:pt idx="0">
                  <c:v>0 a 5 </c:v>
                </c:pt>
                <c:pt idx="1">
                  <c:v>6 a 12 </c:v>
                </c:pt>
                <c:pt idx="2">
                  <c:v>13 a 17 </c:v>
                </c:pt>
                <c:pt idx="3">
                  <c:v>18 a 28 </c:v>
                </c:pt>
                <c:pt idx="4">
                  <c:v>28 &gt; </c:v>
                </c:pt>
              </c:strCache>
            </c:strRef>
          </c:cat>
          <c:val>
            <c:numRef>
              <c:f>CONSOLIDADO!$C$14:$G$14</c:f>
              <c:numCache>
                <c:formatCode>0</c:formatCode>
                <c:ptCount val="5"/>
                <c:pt idx="0">
                  <c:v>717</c:v>
                </c:pt>
                <c:pt idx="1">
                  <c:v>4387</c:v>
                </c:pt>
                <c:pt idx="2">
                  <c:v>3294</c:v>
                </c:pt>
                <c:pt idx="3">
                  <c:v>2228</c:v>
                </c:pt>
                <c:pt idx="4">
                  <c:v>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A-4C84-A80C-76569E818B6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6.38888888888888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3A-4C84-A80C-76569E818B6E}"/>
                </c:ext>
              </c:extLst>
            </c:dLbl>
            <c:dLbl>
              <c:idx val="1"/>
              <c:layout>
                <c:manualLayout>
                  <c:x val="6.9444444444444337E-2"/>
                  <c:y val="5.55555555555554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3A-4C84-A80C-76569E818B6E}"/>
                </c:ext>
              </c:extLst>
            </c:dLbl>
            <c:dLbl>
              <c:idx val="2"/>
              <c:layout>
                <c:manualLayout>
                  <c:x val="4.9999999999999899E-2"/>
                  <c:y val="-4.62962962962971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3A-4C84-A80C-76569E818B6E}"/>
                </c:ext>
              </c:extLst>
            </c:dLbl>
            <c:dLbl>
              <c:idx val="3"/>
              <c:layout>
                <c:manualLayout>
                  <c:x val="5.2777777777777778E-2"/>
                  <c:y val="4.629629629629586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3A-4C84-A80C-76569E818B6E}"/>
                </c:ext>
              </c:extLst>
            </c:dLbl>
            <c:dLbl>
              <c:idx val="4"/>
              <c:layout>
                <c:manualLayout>
                  <c:x val="4.4444444444444446E-2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3A-4C84-A80C-76569E818B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CONSOLIDADO!$C$13:$G$13</c:f>
              <c:strCache>
                <c:ptCount val="5"/>
                <c:pt idx="0">
                  <c:v>0 a 5 </c:v>
                </c:pt>
                <c:pt idx="1">
                  <c:v>6 a 12 </c:v>
                </c:pt>
                <c:pt idx="2">
                  <c:v>13 a 17 </c:v>
                </c:pt>
                <c:pt idx="3">
                  <c:v>18 a 28 </c:v>
                </c:pt>
                <c:pt idx="4">
                  <c:v>28 &gt; </c:v>
                </c:pt>
              </c:strCache>
            </c:strRef>
          </c:cat>
          <c:val>
            <c:numRef>
              <c:f>CONSOLIDADO!$C$15:$G$15</c:f>
              <c:numCache>
                <c:formatCode>0%</c:formatCode>
                <c:ptCount val="5"/>
                <c:pt idx="0">
                  <c:v>4.6780191818359761E-2</c:v>
                </c:pt>
                <c:pt idx="1">
                  <c:v>0.28622691981470605</c:v>
                </c:pt>
                <c:pt idx="2">
                  <c:v>0.21491485613623018</c:v>
                </c:pt>
                <c:pt idx="3">
                  <c:v>0.14536438963919879</c:v>
                </c:pt>
                <c:pt idx="4">
                  <c:v>0.30671364259150519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A-4C84-A80C-76569E818B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762240"/>
        <c:axId val="228762624"/>
      </c:barChart>
      <c:catAx>
        <c:axId val="22876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62624"/>
        <c:crosses val="autoZero"/>
        <c:auto val="1"/>
        <c:lblAlgn val="ctr"/>
        <c:lblOffset val="100"/>
        <c:noMultiLvlLbl val="0"/>
      </c:catAx>
      <c:valAx>
        <c:axId val="2287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6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19050</xdr:rowOff>
    </xdr:from>
    <xdr:to>
      <xdr:col>15</xdr:col>
      <xdr:colOff>447675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80879C-2B9E-4798-8AE4-891F79C7B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15</xdr:row>
      <xdr:rowOff>95250</xdr:rowOff>
    </xdr:from>
    <xdr:to>
      <xdr:col>15</xdr:col>
      <xdr:colOff>419100</xdr:colOff>
      <xdr:row>29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BFD997-B944-44A1-84A2-7F6434AD4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lopezrive2@uniminuto.edu.c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E21" sqref="E21"/>
    </sheetView>
  </sheetViews>
  <sheetFormatPr baseColWidth="10" defaultColWidth="9.140625" defaultRowHeight="15" x14ac:dyDescent="0.25"/>
  <cols>
    <col min="1" max="1" width="9.140625" style="50"/>
    <col min="2" max="2" width="35.28515625" style="50" customWidth="1"/>
    <col min="3" max="8" width="8.85546875" style="50" customWidth="1"/>
    <col min="9" max="16384" width="9.140625" style="50"/>
  </cols>
  <sheetData>
    <row r="2" spans="2:9" x14ac:dyDescent="0.25">
      <c r="C2" s="411" t="s">
        <v>9</v>
      </c>
      <c r="D2" s="411"/>
      <c r="E2" s="411"/>
      <c r="F2" s="411"/>
      <c r="G2" s="411"/>
      <c r="H2" s="411"/>
    </row>
    <row r="3" spans="2:9" x14ac:dyDescent="0.25">
      <c r="B3" s="59" t="s">
        <v>1</v>
      </c>
      <c r="C3" s="181" t="s">
        <v>12</v>
      </c>
      <c r="D3" s="181" t="s">
        <v>13</v>
      </c>
      <c r="E3" s="181" t="s">
        <v>14</v>
      </c>
      <c r="F3" s="181" t="s">
        <v>21</v>
      </c>
      <c r="G3" s="51" t="s">
        <v>55</v>
      </c>
      <c r="H3" s="51" t="s">
        <v>2</v>
      </c>
    </row>
    <row r="4" spans="2:9" x14ac:dyDescent="0.25">
      <c r="B4" s="52" t="s">
        <v>33</v>
      </c>
      <c r="C4" s="53"/>
      <c r="D4" s="53"/>
      <c r="E4" s="53"/>
      <c r="F4" s="53"/>
      <c r="G4" s="53"/>
      <c r="H4" s="54">
        <v>9</v>
      </c>
    </row>
    <row r="5" spans="2:9" x14ac:dyDescent="0.25">
      <c r="B5" s="55" t="s">
        <v>30</v>
      </c>
      <c r="C5" s="56">
        <v>38</v>
      </c>
      <c r="D5" s="57">
        <v>1013</v>
      </c>
      <c r="E5" s="57">
        <v>1154</v>
      </c>
      <c r="F5" s="56">
        <v>106</v>
      </c>
      <c r="G5" s="56">
        <v>37</v>
      </c>
      <c r="H5" s="57">
        <v>2348</v>
      </c>
      <c r="I5" s="50">
        <v>2211</v>
      </c>
    </row>
    <row r="6" spans="2:9" x14ac:dyDescent="0.25">
      <c r="B6" s="52" t="s">
        <v>31</v>
      </c>
      <c r="C6" s="54">
        <v>392</v>
      </c>
      <c r="D6" s="54">
        <v>998</v>
      </c>
      <c r="E6" s="54">
        <v>611</v>
      </c>
      <c r="F6" s="54">
        <v>0</v>
      </c>
      <c r="G6" s="54">
        <v>1629</v>
      </c>
      <c r="H6" s="54">
        <v>3630</v>
      </c>
    </row>
    <row r="7" spans="2:9" x14ac:dyDescent="0.25">
      <c r="B7" s="55" t="s">
        <v>35</v>
      </c>
      <c r="C7" s="58">
        <v>112</v>
      </c>
      <c r="D7" s="58">
        <v>360</v>
      </c>
      <c r="E7" s="58">
        <v>488</v>
      </c>
      <c r="F7" s="58">
        <v>824</v>
      </c>
      <c r="G7" s="58">
        <v>2175</v>
      </c>
      <c r="H7" s="58">
        <v>3959</v>
      </c>
    </row>
    <row r="8" spans="2:9" x14ac:dyDescent="0.25">
      <c r="B8" s="52" t="s">
        <v>32</v>
      </c>
      <c r="C8" s="54"/>
      <c r="D8" s="54"/>
      <c r="E8" s="54"/>
      <c r="F8" s="54"/>
      <c r="G8" s="54"/>
      <c r="H8" s="54"/>
    </row>
    <row r="9" spans="2:9" x14ac:dyDescent="0.25">
      <c r="B9" s="55" t="s">
        <v>92</v>
      </c>
      <c r="C9" s="58">
        <v>175</v>
      </c>
      <c r="D9" s="58">
        <v>2016</v>
      </c>
      <c r="E9" s="58">
        <v>1041</v>
      </c>
      <c r="F9" s="58">
        <v>1298</v>
      </c>
      <c r="G9" s="58">
        <v>860</v>
      </c>
      <c r="H9" s="58">
        <v>5390</v>
      </c>
    </row>
    <row r="10" spans="2:9" ht="16.5" customHeight="1" x14ac:dyDescent="0.25">
      <c r="B10" s="59" t="s">
        <v>4</v>
      </c>
      <c r="C10" s="59">
        <f>SUM(C5:C9)</f>
        <v>717</v>
      </c>
      <c r="D10" s="59">
        <f t="shared" ref="D10:H10" si="0">SUM(D5:D9)</f>
        <v>4387</v>
      </c>
      <c r="E10" s="59">
        <f t="shared" si="0"/>
        <v>3294</v>
      </c>
      <c r="F10" s="59">
        <f t="shared" si="0"/>
        <v>2228</v>
      </c>
      <c r="G10" s="59">
        <f t="shared" si="0"/>
        <v>4701</v>
      </c>
      <c r="H10" s="59">
        <f t="shared" si="0"/>
        <v>15327</v>
      </c>
    </row>
    <row r="11" spans="2:9" ht="16.5" customHeight="1" x14ac:dyDescent="0.25"/>
    <row r="12" spans="2:9" ht="16.5" customHeight="1" x14ac:dyDescent="0.25">
      <c r="C12" s="412" t="s">
        <v>149</v>
      </c>
      <c r="D12" s="412"/>
      <c r="E12" s="412"/>
      <c r="F12" s="412"/>
      <c r="G12" s="412"/>
      <c r="H12" s="412"/>
    </row>
    <row r="13" spans="2:9" ht="16.5" customHeight="1" x14ac:dyDescent="0.25">
      <c r="C13" s="59" t="s">
        <v>5</v>
      </c>
      <c r="D13" s="60" t="s">
        <v>6</v>
      </c>
      <c r="E13" s="59" t="s">
        <v>7</v>
      </c>
      <c r="F13" s="246" t="s">
        <v>210</v>
      </c>
      <c r="G13" s="59" t="s">
        <v>8</v>
      </c>
      <c r="H13" s="59" t="s">
        <v>2</v>
      </c>
    </row>
    <row r="14" spans="2:9" x14ac:dyDescent="0.25">
      <c r="C14" s="61">
        <f>C10</f>
        <v>717</v>
      </c>
      <c r="D14" s="61">
        <f t="shared" ref="D14:H14" si="1">D10</f>
        <v>4387</v>
      </c>
      <c r="E14" s="61">
        <f t="shared" si="1"/>
        <v>3294</v>
      </c>
      <c r="F14" s="61">
        <f t="shared" si="1"/>
        <v>2228</v>
      </c>
      <c r="G14" s="61">
        <f t="shared" si="1"/>
        <v>4701</v>
      </c>
      <c r="H14" s="61">
        <f t="shared" si="1"/>
        <v>15327</v>
      </c>
    </row>
    <row r="15" spans="2:9" x14ac:dyDescent="0.25">
      <c r="C15" s="62">
        <f>+(C14*$H$15)/$H$14</f>
        <v>4.6780191818359761E-2</v>
      </c>
      <c r="D15" s="62">
        <f t="shared" ref="D15:G15" si="2">+(D14*$H$15)/$H$14</f>
        <v>0.28622691981470605</v>
      </c>
      <c r="E15" s="62">
        <f t="shared" si="2"/>
        <v>0.21491485613623018</v>
      </c>
      <c r="F15" s="62">
        <f t="shared" si="2"/>
        <v>0.14536438963919879</v>
      </c>
      <c r="G15" s="62">
        <f t="shared" si="2"/>
        <v>0.30671364259150519</v>
      </c>
      <c r="H15" s="62">
        <v>1</v>
      </c>
    </row>
    <row r="17" spans="2:4" x14ac:dyDescent="0.25">
      <c r="B17" s="246" t="s">
        <v>209</v>
      </c>
      <c r="C17" s="260">
        <v>299712</v>
      </c>
      <c r="D17" s="261">
        <v>100</v>
      </c>
    </row>
    <row r="18" spans="2:4" x14ac:dyDescent="0.25">
      <c r="B18" s="262" t="s">
        <v>3</v>
      </c>
      <c r="C18" s="263">
        <f>H14</f>
        <v>15327</v>
      </c>
      <c r="D18" s="56">
        <f>(C18*D17/C17)</f>
        <v>5.11390935297886</v>
      </c>
    </row>
  </sheetData>
  <mergeCells count="2">
    <mergeCell ref="C2:H2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I15" sqref="I15"/>
    </sheetView>
  </sheetViews>
  <sheetFormatPr baseColWidth="10" defaultRowHeight="15" x14ac:dyDescent="0.2"/>
  <cols>
    <col min="1" max="1" width="4.140625" style="376" customWidth="1"/>
    <col min="2" max="2" width="32.85546875" style="376" customWidth="1"/>
    <col min="3" max="3" width="25.5703125" style="22" customWidth="1"/>
    <col min="4" max="4" width="19.28515625" style="22" customWidth="1"/>
    <col min="5" max="5" width="7.7109375" style="376" customWidth="1"/>
    <col min="6" max="10" width="8.28515625" style="376" customWidth="1"/>
    <col min="11" max="11" width="16.7109375" style="376" customWidth="1"/>
    <col min="12" max="16384" width="11.42578125" style="376"/>
  </cols>
  <sheetData>
    <row r="1" spans="1:11" ht="42.75" customHeight="1" x14ac:dyDescent="0.2">
      <c r="A1" s="365"/>
      <c r="B1" s="575" t="s">
        <v>464</v>
      </c>
      <c r="C1" s="575"/>
      <c r="D1" s="575"/>
      <c r="E1" s="575"/>
      <c r="F1" s="575"/>
      <c r="G1" s="575"/>
      <c r="H1" s="575"/>
      <c r="I1" s="575"/>
      <c r="J1" s="575"/>
      <c r="K1" s="365"/>
    </row>
    <row r="2" spans="1:11" ht="18" customHeight="1" x14ac:dyDescent="0.2">
      <c r="A2" s="377"/>
      <c r="B2" s="377"/>
      <c r="C2" s="377"/>
      <c r="D2" s="378"/>
      <c r="E2" s="574" t="s">
        <v>218</v>
      </c>
      <c r="F2" s="574"/>
      <c r="G2" s="574"/>
      <c r="H2" s="574"/>
      <c r="I2" s="574"/>
      <c r="J2" s="574"/>
    </row>
    <row r="3" spans="1:11" ht="18" customHeight="1" x14ac:dyDescent="0.2">
      <c r="A3" s="364" t="s">
        <v>17</v>
      </c>
      <c r="B3" s="364" t="s">
        <v>201</v>
      </c>
      <c r="C3" s="347" t="s">
        <v>217</v>
      </c>
      <c r="D3" s="347" t="s">
        <v>457</v>
      </c>
      <c r="E3" s="364" t="s">
        <v>12</v>
      </c>
      <c r="F3" s="348" t="s">
        <v>13</v>
      </c>
      <c r="G3" s="364" t="s">
        <v>14</v>
      </c>
      <c r="H3" s="364" t="s">
        <v>21</v>
      </c>
      <c r="I3" s="364" t="s">
        <v>0</v>
      </c>
      <c r="J3" s="364" t="s">
        <v>24</v>
      </c>
      <c r="K3" s="364" t="s">
        <v>460</v>
      </c>
    </row>
    <row r="4" spans="1:11" ht="18" customHeight="1" x14ac:dyDescent="0.2">
      <c r="A4" s="349">
        <v>1</v>
      </c>
      <c r="B4" s="350" t="s">
        <v>216</v>
      </c>
      <c r="C4" s="351" t="s">
        <v>44</v>
      </c>
      <c r="D4" s="351" t="s">
        <v>458</v>
      </c>
      <c r="E4" s="352">
        <v>1</v>
      </c>
      <c r="F4" s="352">
        <v>11</v>
      </c>
      <c r="G4" s="352">
        <v>2</v>
      </c>
      <c r="H4" s="352">
        <v>0</v>
      </c>
      <c r="I4" s="352">
        <v>0</v>
      </c>
      <c r="J4" s="352">
        <f>SUM(E4:I4)</f>
        <v>14</v>
      </c>
      <c r="K4" s="379"/>
    </row>
    <row r="5" spans="1:11" ht="18" customHeight="1" x14ac:dyDescent="0.2">
      <c r="A5" s="349">
        <v>2</v>
      </c>
      <c r="B5" s="350" t="s">
        <v>224</v>
      </c>
      <c r="C5" s="351" t="s">
        <v>44</v>
      </c>
      <c r="D5" s="351" t="s">
        <v>458</v>
      </c>
      <c r="E5" s="352">
        <v>1</v>
      </c>
      <c r="F5" s="352">
        <v>9</v>
      </c>
      <c r="G5" s="352">
        <v>27</v>
      </c>
      <c r="H5" s="352">
        <v>2</v>
      </c>
      <c r="I5" s="352">
        <v>0</v>
      </c>
      <c r="J5" s="352">
        <f>SUM(E5:I5)</f>
        <v>39</v>
      </c>
      <c r="K5" s="379"/>
    </row>
    <row r="6" spans="1:11" ht="18" customHeight="1" x14ac:dyDescent="0.2">
      <c r="A6" s="349">
        <v>3</v>
      </c>
      <c r="B6" s="350" t="s">
        <v>231</v>
      </c>
      <c r="C6" s="351" t="s">
        <v>23</v>
      </c>
      <c r="D6" s="351" t="s">
        <v>458</v>
      </c>
      <c r="E6" s="352">
        <v>0</v>
      </c>
      <c r="F6" s="352">
        <v>0</v>
      </c>
      <c r="G6" s="352">
        <v>15</v>
      </c>
      <c r="H6" s="352">
        <v>1</v>
      </c>
      <c r="I6" s="352">
        <v>0</v>
      </c>
      <c r="J6" s="352">
        <v>16</v>
      </c>
      <c r="K6" s="379"/>
    </row>
    <row r="7" spans="1:11" ht="18" customHeight="1" x14ac:dyDescent="0.2">
      <c r="A7" s="349">
        <v>4</v>
      </c>
      <c r="B7" s="350" t="s">
        <v>232</v>
      </c>
      <c r="C7" s="351" t="s">
        <v>44</v>
      </c>
      <c r="D7" s="351" t="s">
        <v>458</v>
      </c>
      <c r="E7" s="352">
        <v>0</v>
      </c>
      <c r="F7" s="352">
        <v>50</v>
      </c>
      <c r="G7" s="352">
        <v>43</v>
      </c>
      <c r="H7" s="352">
        <v>0</v>
      </c>
      <c r="I7" s="352">
        <v>0</v>
      </c>
      <c r="J7" s="354">
        <f>SUM(E7:I7)</f>
        <v>93</v>
      </c>
      <c r="K7" s="379"/>
    </row>
    <row r="8" spans="1:11" ht="18" customHeight="1" x14ac:dyDescent="0.2">
      <c r="A8" s="349">
        <v>5</v>
      </c>
      <c r="B8" s="350" t="s">
        <v>234</v>
      </c>
      <c r="C8" s="351" t="s">
        <v>44</v>
      </c>
      <c r="D8" s="351" t="s">
        <v>458</v>
      </c>
      <c r="E8" s="352">
        <v>1</v>
      </c>
      <c r="F8" s="352">
        <v>6</v>
      </c>
      <c r="G8" s="352">
        <v>20</v>
      </c>
      <c r="H8" s="352">
        <v>5</v>
      </c>
      <c r="I8" s="352">
        <v>0</v>
      </c>
      <c r="J8" s="352">
        <f>SUM(E8:I8)</f>
        <v>32</v>
      </c>
      <c r="K8" s="379"/>
    </row>
    <row r="9" spans="1:11" ht="18" customHeight="1" x14ac:dyDescent="0.2">
      <c r="A9" s="349">
        <v>6</v>
      </c>
      <c r="B9" s="350" t="s">
        <v>237</v>
      </c>
      <c r="C9" s="351" t="s">
        <v>44</v>
      </c>
      <c r="D9" s="351" t="s">
        <v>458</v>
      </c>
      <c r="E9" s="352">
        <v>3</v>
      </c>
      <c r="F9" s="352">
        <v>7</v>
      </c>
      <c r="G9" s="352">
        <v>0</v>
      </c>
      <c r="H9" s="352">
        <v>0</v>
      </c>
      <c r="I9" s="352">
        <v>0</v>
      </c>
      <c r="J9" s="352">
        <v>10</v>
      </c>
      <c r="K9" s="379"/>
    </row>
    <row r="10" spans="1:11" ht="18" customHeight="1" x14ac:dyDescent="0.2">
      <c r="A10" s="349">
        <v>7</v>
      </c>
      <c r="B10" s="350" t="s">
        <v>456</v>
      </c>
      <c r="C10" s="351" t="s">
        <v>240</v>
      </c>
      <c r="D10" s="351" t="s">
        <v>458</v>
      </c>
      <c r="E10" s="352">
        <v>0</v>
      </c>
      <c r="F10" s="352">
        <v>2</v>
      </c>
      <c r="G10" s="352">
        <v>0</v>
      </c>
      <c r="H10" s="352">
        <v>2</v>
      </c>
      <c r="I10" s="352">
        <v>0</v>
      </c>
      <c r="J10" s="354">
        <v>4</v>
      </c>
      <c r="K10" s="379"/>
    </row>
    <row r="11" spans="1:11" ht="18" customHeight="1" x14ac:dyDescent="0.2">
      <c r="A11" s="349">
        <v>8</v>
      </c>
      <c r="B11" s="350" t="s">
        <v>289</v>
      </c>
      <c r="C11" s="351" t="s">
        <v>125</v>
      </c>
      <c r="D11" s="351" t="s">
        <v>458</v>
      </c>
      <c r="E11" s="352">
        <v>0</v>
      </c>
      <c r="F11" s="352">
        <v>0</v>
      </c>
      <c r="G11" s="352">
        <v>6</v>
      </c>
      <c r="H11" s="352">
        <v>6</v>
      </c>
      <c r="I11" s="352">
        <v>0</v>
      </c>
      <c r="J11" s="352">
        <v>12</v>
      </c>
      <c r="K11" s="379"/>
    </row>
    <row r="12" spans="1:11" ht="18" customHeight="1" x14ac:dyDescent="0.2">
      <c r="A12" s="349">
        <v>9</v>
      </c>
      <c r="B12" s="350" t="s">
        <v>455</v>
      </c>
      <c r="C12" s="351" t="s">
        <v>125</v>
      </c>
      <c r="D12" s="351" t="s">
        <v>458</v>
      </c>
      <c r="E12" s="352">
        <v>0</v>
      </c>
      <c r="F12" s="352">
        <v>10</v>
      </c>
      <c r="G12" s="352">
        <v>25</v>
      </c>
      <c r="H12" s="352">
        <v>12</v>
      </c>
      <c r="I12" s="352">
        <v>3</v>
      </c>
      <c r="J12" s="352">
        <v>50</v>
      </c>
      <c r="K12" s="379"/>
    </row>
    <row r="13" spans="1:11" ht="18" customHeight="1" x14ac:dyDescent="0.2">
      <c r="A13" s="349">
        <v>10</v>
      </c>
      <c r="B13" s="350" t="s">
        <v>455</v>
      </c>
      <c r="C13" s="351" t="s">
        <v>23</v>
      </c>
      <c r="D13" s="351" t="s">
        <v>458</v>
      </c>
      <c r="E13" s="352">
        <v>0</v>
      </c>
      <c r="F13" s="352">
        <v>8</v>
      </c>
      <c r="G13" s="352">
        <v>12</v>
      </c>
      <c r="H13" s="352">
        <v>4</v>
      </c>
      <c r="I13" s="352">
        <v>0</v>
      </c>
      <c r="J13" s="352">
        <v>24</v>
      </c>
      <c r="K13" s="379"/>
    </row>
    <row r="14" spans="1:11" ht="18" customHeight="1" x14ac:dyDescent="0.2">
      <c r="A14" s="349">
        <v>11</v>
      </c>
      <c r="B14" s="350" t="s">
        <v>455</v>
      </c>
      <c r="C14" s="351" t="s">
        <v>230</v>
      </c>
      <c r="D14" s="351" t="s">
        <v>458</v>
      </c>
      <c r="E14" s="352">
        <v>0</v>
      </c>
      <c r="F14" s="352">
        <v>12</v>
      </c>
      <c r="G14" s="352">
        <v>20</v>
      </c>
      <c r="H14" s="352">
        <v>12</v>
      </c>
      <c r="I14" s="352">
        <v>0</v>
      </c>
      <c r="J14" s="352">
        <v>44</v>
      </c>
      <c r="K14" s="379"/>
    </row>
    <row r="15" spans="1:11" ht="18" customHeight="1" x14ac:dyDescent="0.2">
      <c r="A15" s="349">
        <v>12</v>
      </c>
      <c r="B15" s="350" t="s">
        <v>225</v>
      </c>
      <c r="C15" s="351" t="s">
        <v>226</v>
      </c>
      <c r="D15" s="351" t="s">
        <v>459</v>
      </c>
      <c r="E15" s="352">
        <v>0</v>
      </c>
      <c r="F15" s="352">
        <v>9</v>
      </c>
      <c r="G15" s="352">
        <v>2</v>
      </c>
      <c r="H15" s="352">
        <v>0</v>
      </c>
      <c r="I15" s="352">
        <v>0</v>
      </c>
      <c r="J15" s="352">
        <v>11</v>
      </c>
      <c r="K15" s="379"/>
    </row>
    <row r="16" spans="1:11" ht="18" customHeight="1" x14ac:dyDescent="0.2">
      <c r="A16" s="349">
        <v>13</v>
      </c>
      <c r="B16" s="350" t="s">
        <v>235</v>
      </c>
      <c r="C16" s="350" t="s">
        <v>236</v>
      </c>
      <c r="D16" s="350" t="s">
        <v>459</v>
      </c>
      <c r="E16" s="352">
        <v>0</v>
      </c>
      <c r="F16" s="352">
        <v>1</v>
      </c>
      <c r="G16" s="352">
        <v>0</v>
      </c>
      <c r="H16" s="352">
        <v>4</v>
      </c>
      <c r="I16" s="352">
        <v>0</v>
      </c>
      <c r="J16" s="352">
        <f>SUM(E16:I16)</f>
        <v>5</v>
      </c>
      <c r="K16" s="379"/>
    </row>
    <row r="17" spans="1:11" ht="18" customHeight="1" x14ac:dyDescent="0.25">
      <c r="A17" s="313"/>
      <c r="B17" s="21"/>
      <c r="C17" s="21"/>
      <c r="D17" s="21"/>
      <c r="E17" s="353">
        <f t="shared" ref="E17:J17" si="0">SUM(E4:E16)</f>
        <v>6</v>
      </c>
      <c r="F17" s="353">
        <f t="shared" si="0"/>
        <v>125</v>
      </c>
      <c r="G17" s="353">
        <f t="shared" si="0"/>
        <v>172</v>
      </c>
      <c r="H17" s="353">
        <f t="shared" si="0"/>
        <v>48</v>
      </c>
      <c r="I17" s="353">
        <f t="shared" si="0"/>
        <v>3</v>
      </c>
      <c r="J17" s="353">
        <f t="shared" si="0"/>
        <v>354</v>
      </c>
      <c r="K17" s="380"/>
    </row>
  </sheetData>
  <mergeCells count="2">
    <mergeCell ref="E2:J2"/>
    <mergeCell ref="B1:J1"/>
  </mergeCells>
  <pageMargins left="0.7" right="0.7" top="0.75" bottom="0.75" header="0.3" footer="0.3"/>
  <pageSetup paperSize="1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topLeftCell="A4" zoomScaleNormal="100" workbookViewId="0">
      <selection activeCell="D4" sqref="D4"/>
    </sheetView>
  </sheetViews>
  <sheetFormatPr baseColWidth="10" defaultRowHeight="12" x14ac:dyDescent="0.2"/>
  <cols>
    <col min="1" max="1" width="11.42578125" style="2"/>
    <col min="2" max="2" width="8.140625" style="2" customWidth="1"/>
    <col min="3" max="3" width="35.140625" style="2" customWidth="1"/>
    <col min="4" max="4" width="25.85546875" style="2" customWidth="1"/>
    <col min="5" max="5" width="11" style="2" customWidth="1"/>
    <col min="6" max="6" width="37" style="2" customWidth="1"/>
    <col min="7" max="16384" width="11.42578125" style="2"/>
  </cols>
  <sheetData>
    <row r="2" spans="2:6" ht="22.5" customHeight="1" x14ac:dyDescent="0.2">
      <c r="B2" s="413" t="s">
        <v>215</v>
      </c>
      <c r="C2" s="414"/>
      <c r="D2" s="414"/>
      <c r="E2" s="414"/>
      <c r="F2" s="415"/>
    </row>
    <row r="4" spans="2:6" ht="15.75" customHeight="1" x14ac:dyDescent="0.2">
      <c r="B4" s="4" t="s">
        <v>27</v>
      </c>
      <c r="C4" s="4" t="s">
        <v>90</v>
      </c>
      <c r="D4" s="4" t="s">
        <v>85</v>
      </c>
      <c r="E4" s="4" t="s">
        <v>11</v>
      </c>
      <c r="F4" s="4" t="s">
        <v>34</v>
      </c>
    </row>
    <row r="5" spans="2:6" ht="12.75" customHeight="1" x14ac:dyDescent="0.2">
      <c r="B5" s="3">
        <v>1</v>
      </c>
      <c r="C5" s="1" t="s">
        <v>28</v>
      </c>
      <c r="D5" s="1" t="s">
        <v>86</v>
      </c>
      <c r="E5" s="1">
        <v>1</v>
      </c>
      <c r="F5" s="416" t="s">
        <v>84</v>
      </c>
    </row>
    <row r="6" spans="2:6" ht="12.75" customHeight="1" x14ac:dyDescent="0.2">
      <c r="B6" s="3">
        <v>2</v>
      </c>
      <c r="C6" s="1" t="s">
        <v>60</v>
      </c>
      <c r="D6" s="1" t="s">
        <v>86</v>
      </c>
      <c r="E6" s="1">
        <v>1</v>
      </c>
      <c r="F6" s="417"/>
    </row>
    <row r="7" spans="2:6" ht="12.75" customHeight="1" x14ac:dyDescent="0.2">
      <c r="B7" s="3">
        <v>3</v>
      </c>
      <c r="C7" s="1" t="s">
        <v>62</v>
      </c>
      <c r="D7" s="1" t="s">
        <v>87</v>
      </c>
      <c r="E7" s="1">
        <v>1</v>
      </c>
      <c r="F7" s="417"/>
    </row>
    <row r="8" spans="2:6" ht="12.75" customHeight="1" x14ac:dyDescent="0.2">
      <c r="B8" s="3">
        <v>4</v>
      </c>
      <c r="C8" s="1" t="s">
        <v>63</v>
      </c>
      <c r="D8" s="1" t="s">
        <v>87</v>
      </c>
      <c r="E8" s="1">
        <v>1</v>
      </c>
      <c r="F8" s="417"/>
    </row>
    <row r="9" spans="2:6" ht="12.75" customHeight="1" x14ac:dyDescent="0.2">
      <c r="B9" s="3">
        <v>5</v>
      </c>
      <c r="C9" s="1" t="s">
        <v>64</v>
      </c>
      <c r="D9" s="1" t="s">
        <v>88</v>
      </c>
      <c r="E9" s="1">
        <v>1</v>
      </c>
      <c r="F9" s="417"/>
    </row>
    <row r="10" spans="2:6" ht="12.75" customHeight="1" x14ac:dyDescent="0.2">
      <c r="B10" s="3">
        <v>6</v>
      </c>
      <c r="C10" s="1" t="s">
        <v>65</v>
      </c>
      <c r="D10" s="1" t="s">
        <v>88</v>
      </c>
      <c r="E10" s="1">
        <v>1</v>
      </c>
      <c r="F10" s="417"/>
    </row>
    <row r="11" spans="2:6" ht="12.75" customHeight="1" x14ac:dyDescent="0.2">
      <c r="B11" s="3">
        <v>7</v>
      </c>
      <c r="C11" s="1" t="s">
        <v>59</v>
      </c>
      <c r="D11" s="1" t="s">
        <v>86</v>
      </c>
      <c r="E11" s="1">
        <v>6</v>
      </c>
      <c r="F11" s="417"/>
    </row>
    <row r="12" spans="2:6" ht="12.75" customHeight="1" x14ac:dyDescent="0.2">
      <c r="B12" s="3">
        <v>8</v>
      </c>
      <c r="C12" s="1" t="s">
        <v>66</v>
      </c>
      <c r="D12" s="1" t="s">
        <v>89</v>
      </c>
      <c r="E12" s="1">
        <v>7</v>
      </c>
      <c r="F12" s="417"/>
    </row>
    <row r="13" spans="2:6" ht="12.75" customHeight="1" x14ac:dyDescent="0.2">
      <c r="B13" s="3">
        <v>9</v>
      </c>
      <c r="C13" s="1" t="s">
        <v>61</v>
      </c>
      <c r="D13" s="1" t="s">
        <v>87</v>
      </c>
      <c r="E13" s="1">
        <v>9</v>
      </c>
      <c r="F13" s="418"/>
    </row>
    <row r="14" spans="2:6" ht="18" customHeight="1" x14ac:dyDescent="0.2">
      <c r="B14" s="5" t="s">
        <v>27</v>
      </c>
      <c r="C14" s="5" t="s">
        <v>83</v>
      </c>
      <c r="D14" s="6" t="s">
        <v>85</v>
      </c>
      <c r="E14" s="6" t="s">
        <v>11</v>
      </c>
      <c r="F14" s="6" t="s">
        <v>34</v>
      </c>
    </row>
    <row r="15" spans="2:6" s="10" customFormat="1" ht="15" customHeight="1" x14ac:dyDescent="0.25">
      <c r="B15" s="7"/>
      <c r="C15" s="8"/>
      <c r="D15" s="12"/>
      <c r="E15" s="8"/>
      <c r="F15" s="416" t="s">
        <v>102</v>
      </c>
    </row>
    <row r="16" spans="2:6" s="10" customFormat="1" ht="12.75" x14ac:dyDescent="0.25">
      <c r="B16" s="7"/>
      <c r="C16" s="11"/>
      <c r="D16" s="12"/>
      <c r="E16" s="11"/>
      <c r="F16" s="417"/>
    </row>
    <row r="17" spans="2:6" ht="12.75" x14ac:dyDescent="0.2">
      <c r="B17" s="7"/>
      <c r="C17" s="11"/>
      <c r="D17" s="12"/>
      <c r="E17" s="11"/>
      <c r="F17" s="417"/>
    </row>
    <row r="18" spans="2:6" x14ac:dyDescent="0.2">
      <c r="B18" s="116"/>
      <c r="C18" s="116"/>
      <c r="D18" s="116"/>
      <c r="E18" s="116"/>
      <c r="F18" s="417"/>
    </row>
    <row r="19" spans="2:6" x14ac:dyDescent="0.2">
      <c r="B19" s="116"/>
      <c r="C19" s="12"/>
      <c r="D19" s="12"/>
      <c r="E19" s="12"/>
      <c r="F19" s="418"/>
    </row>
  </sheetData>
  <mergeCells count="3">
    <mergeCell ref="B2:F2"/>
    <mergeCell ref="F5:F13"/>
    <mergeCell ref="F15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2"/>
  <sheetViews>
    <sheetView tabSelected="1" zoomScale="110" zoomScaleNormal="110" workbookViewId="0">
      <selection activeCell="A115" sqref="A115"/>
    </sheetView>
  </sheetViews>
  <sheetFormatPr baseColWidth="10" defaultRowHeight="12" outlineLevelRow="2" x14ac:dyDescent="0.2"/>
  <cols>
    <col min="1" max="1" width="16.140625" style="2" customWidth="1"/>
    <col min="2" max="2" width="4.7109375" style="131" customWidth="1"/>
    <col min="3" max="3" width="35.85546875" style="2" customWidth="1"/>
    <col min="4" max="4" width="9" style="2" customWidth="1"/>
    <col min="5" max="5" width="9.7109375" style="2" customWidth="1"/>
    <col min="6" max="6" width="7.85546875" style="2" customWidth="1"/>
    <col min="7" max="7" width="8.140625" style="2" customWidth="1"/>
    <col min="8" max="8" width="8" style="2" bestFit="1" customWidth="1"/>
    <col min="9" max="9" width="7.140625" style="2" customWidth="1"/>
    <col min="10" max="10" width="7.7109375" style="2" customWidth="1"/>
    <col min="11" max="11" width="6.7109375" style="2" customWidth="1"/>
    <col min="12" max="13" width="5.7109375" style="2" customWidth="1"/>
    <col min="14" max="16384" width="11.42578125" style="2"/>
  </cols>
  <sheetData>
    <row r="2" spans="2:12" ht="15" x14ac:dyDescent="0.2">
      <c r="B2" s="143" t="s">
        <v>143</v>
      </c>
      <c r="C2" s="132" t="s">
        <v>131</v>
      </c>
      <c r="D2" s="179"/>
      <c r="E2" s="180"/>
      <c r="F2" s="180"/>
      <c r="G2" s="180"/>
      <c r="H2" s="180"/>
      <c r="I2" s="180"/>
      <c r="J2" s="180"/>
    </row>
    <row r="4" spans="2:12" ht="15" customHeight="1" x14ac:dyDescent="0.2">
      <c r="B4" s="178"/>
      <c r="C4" s="178"/>
      <c r="D4" s="420" t="s">
        <v>186</v>
      </c>
      <c r="E4" s="420"/>
      <c r="F4" s="420"/>
      <c r="G4" s="420"/>
      <c r="H4" s="420"/>
      <c r="I4" s="420"/>
      <c r="J4" s="420"/>
      <c r="K4" s="144"/>
      <c r="L4" s="133"/>
    </row>
    <row r="5" spans="2:12" ht="12.75" customHeight="1" x14ac:dyDescent="0.2">
      <c r="B5" s="143" t="s">
        <v>17</v>
      </c>
      <c r="C5" s="135" t="s">
        <v>150</v>
      </c>
      <c r="D5" s="135" t="s">
        <v>96</v>
      </c>
      <c r="E5" s="135" t="s">
        <v>12</v>
      </c>
      <c r="F5" s="135" t="s">
        <v>13</v>
      </c>
      <c r="G5" s="135" t="s">
        <v>14</v>
      </c>
      <c r="H5" s="135" t="s">
        <v>21</v>
      </c>
      <c r="I5" s="135" t="s">
        <v>107</v>
      </c>
      <c r="J5" s="146" t="s">
        <v>24</v>
      </c>
      <c r="K5" s="144"/>
    </row>
    <row r="6" spans="2:12" s="137" customFormat="1" ht="12.75" x14ac:dyDescent="0.2">
      <c r="B6" s="248">
        <v>1</v>
      </c>
      <c r="C6" s="176" t="s">
        <v>22</v>
      </c>
      <c r="D6" s="154"/>
      <c r="E6" s="6">
        <f>SUM(E7:E10)</f>
        <v>0</v>
      </c>
      <c r="F6" s="284">
        <f t="shared" ref="F6:J6" si="0">SUM(F7:F10)</f>
        <v>25</v>
      </c>
      <c r="G6" s="284">
        <f t="shared" si="0"/>
        <v>67</v>
      </c>
      <c r="H6" s="284">
        <f t="shared" si="0"/>
        <v>2</v>
      </c>
      <c r="I6" s="284">
        <f t="shared" si="0"/>
        <v>4</v>
      </c>
      <c r="J6" s="284">
        <f t="shared" si="0"/>
        <v>98</v>
      </c>
      <c r="K6" s="144"/>
      <c r="L6" s="2"/>
    </row>
    <row r="7" spans="2:12" ht="12" hidden="1" customHeight="1" outlineLevel="1" x14ac:dyDescent="0.2">
      <c r="B7" s="151"/>
      <c r="C7" s="148" t="s">
        <v>28</v>
      </c>
      <c r="D7" s="155">
        <v>1</v>
      </c>
      <c r="E7" s="129">
        <v>0</v>
      </c>
      <c r="F7" s="129">
        <v>0</v>
      </c>
      <c r="G7" s="129">
        <v>31</v>
      </c>
      <c r="H7" s="129">
        <v>1</v>
      </c>
      <c r="I7" s="129">
        <v>4</v>
      </c>
      <c r="J7" s="129">
        <v>36</v>
      </c>
      <c r="K7" s="144"/>
    </row>
    <row r="8" spans="2:12" ht="12" hidden="1" customHeight="1" outlineLevel="1" x14ac:dyDescent="0.2">
      <c r="B8" s="151"/>
      <c r="C8" s="148" t="s">
        <v>242</v>
      </c>
      <c r="D8" s="155">
        <v>6</v>
      </c>
      <c r="E8" s="281">
        <v>0</v>
      </c>
      <c r="F8" s="281">
        <v>2</v>
      </c>
      <c r="G8" s="281">
        <v>0</v>
      </c>
      <c r="H8" s="281">
        <v>1</v>
      </c>
      <c r="I8" s="281">
        <v>0</v>
      </c>
      <c r="J8" s="281">
        <v>3</v>
      </c>
      <c r="K8" s="144"/>
    </row>
    <row r="9" spans="2:12" ht="12" hidden="1" customHeight="1" outlineLevel="1" x14ac:dyDescent="0.2">
      <c r="B9" s="151"/>
      <c r="C9" s="148" t="s">
        <v>243</v>
      </c>
      <c r="D9" s="155">
        <v>10</v>
      </c>
      <c r="E9" s="129">
        <v>0</v>
      </c>
      <c r="F9" s="129">
        <v>0</v>
      </c>
      <c r="G9" s="129">
        <v>36</v>
      </c>
      <c r="H9" s="129">
        <v>0</v>
      </c>
      <c r="I9" s="129">
        <v>0</v>
      </c>
      <c r="J9" s="129">
        <v>36</v>
      </c>
      <c r="K9" s="144"/>
    </row>
    <row r="10" spans="2:12" ht="12" hidden="1" customHeight="1" outlineLevel="1" x14ac:dyDescent="0.2">
      <c r="B10" s="151"/>
      <c r="C10" s="148" t="s">
        <v>244</v>
      </c>
      <c r="D10" s="155">
        <v>3</v>
      </c>
      <c r="E10" s="129">
        <v>0</v>
      </c>
      <c r="F10" s="127">
        <v>23</v>
      </c>
      <c r="G10" s="127">
        <v>0</v>
      </c>
      <c r="H10" s="129">
        <v>0</v>
      </c>
      <c r="I10" s="129">
        <v>0</v>
      </c>
      <c r="J10" s="129">
        <v>23</v>
      </c>
      <c r="K10" s="144"/>
    </row>
    <row r="11" spans="2:12" s="137" customFormat="1" ht="12.75" collapsed="1" x14ac:dyDescent="0.2">
      <c r="B11" s="247">
        <v>2</v>
      </c>
      <c r="C11" s="177" t="s">
        <v>23</v>
      </c>
      <c r="D11" s="156"/>
      <c r="E11" s="152">
        <f>SUM(E12:E15)</f>
        <v>7</v>
      </c>
      <c r="F11" s="152">
        <f t="shared" ref="F11:J11" si="1">SUM(F12:F15)</f>
        <v>64</v>
      </c>
      <c r="G11" s="152">
        <f t="shared" si="1"/>
        <v>63</v>
      </c>
      <c r="H11" s="152">
        <f t="shared" si="1"/>
        <v>2</v>
      </c>
      <c r="I11" s="152">
        <f t="shared" si="1"/>
        <v>1</v>
      </c>
      <c r="J11" s="152">
        <f t="shared" si="1"/>
        <v>137</v>
      </c>
      <c r="K11" s="144"/>
      <c r="L11" s="2"/>
    </row>
    <row r="12" spans="2:12" ht="12" hidden="1" customHeight="1" outlineLevel="1" x14ac:dyDescent="0.2">
      <c r="B12" s="151"/>
      <c r="C12" s="148" t="s">
        <v>245</v>
      </c>
      <c r="D12" s="157">
        <v>6</v>
      </c>
      <c r="E12" s="35">
        <v>0</v>
      </c>
      <c r="F12" s="158">
        <v>29</v>
      </c>
      <c r="G12" s="158">
        <v>10</v>
      </c>
      <c r="H12" s="35">
        <v>0</v>
      </c>
      <c r="I12" s="35">
        <v>0</v>
      </c>
      <c r="J12" s="129">
        <v>39</v>
      </c>
      <c r="K12" s="144"/>
    </row>
    <row r="13" spans="2:12" ht="12" hidden="1" customHeight="1" outlineLevel="1" x14ac:dyDescent="0.2">
      <c r="B13" s="151"/>
      <c r="C13" s="148" t="s">
        <v>59</v>
      </c>
      <c r="D13" s="157">
        <v>6</v>
      </c>
      <c r="E13" s="35">
        <v>0</v>
      </c>
      <c r="F13" s="158">
        <v>7</v>
      </c>
      <c r="G13" s="35">
        <v>21</v>
      </c>
      <c r="H13" s="35">
        <v>1</v>
      </c>
      <c r="I13" s="35">
        <v>1</v>
      </c>
      <c r="J13" s="129">
        <v>30</v>
      </c>
      <c r="K13" s="144"/>
    </row>
    <row r="14" spans="2:12" ht="12" hidden="1" customHeight="1" outlineLevel="1" x14ac:dyDescent="0.2">
      <c r="B14" s="151"/>
      <c r="C14" s="148" t="s">
        <v>246</v>
      </c>
      <c r="D14" s="157">
        <v>10</v>
      </c>
      <c r="E14" s="35">
        <v>2</v>
      </c>
      <c r="F14" s="158">
        <v>7</v>
      </c>
      <c r="G14" s="35">
        <v>12</v>
      </c>
      <c r="H14" s="35">
        <v>0</v>
      </c>
      <c r="I14" s="35">
        <v>0</v>
      </c>
      <c r="J14" s="129">
        <v>21</v>
      </c>
      <c r="K14" s="144"/>
    </row>
    <row r="15" spans="2:12" ht="12" hidden="1" customHeight="1" outlineLevel="1" x14ac:dyDescent="0.2">
      <c r="B15" s="151"/>
      <c r="C15" s="148" t="s">
        <v>126</v>
      </c>
      <c r="D15" s="157">
        <v>9</v>
      </c>
      <c r="E15" s="35">
        <v>5</v>
      </c>
      <c r="F15" s="158">
        <v>21</v>
      </c>
      <c r="G15" s="35">
        <v>20</v>
      </c>
      <c r="H15" s="35">
        <v>1</v>
      </c>
      <c r="I15" s="35">
        <v>0</v>
      </c>
      <c r="J15" s="129">
        <v>47</v>
      </c>
      <c r="K15" s="144"/>
    </row>
    <row r="16" spans="2:12" s="137" customFormat="1" ht="12.75" collapsed="1" x14ac:dyDescent="0.2">
      <c r="B16" s="247">
        <v>3</v>
      </c>
      <c r="C16" s="177" t="s">
        <v>132</v>
      </c>
      <c r="D16" s="156"/>
      <c r="E16" s="152">
        <f>SUM(E17:E22)</f>
        <v>0</v>
      </c>
      <c r="F16" s="152">
        <f t="shared" ref="F16:J16" si="2">SUM(F17:F22)</f>
        <v>3</v>
      </c>
      <c r="G16" s="152">
        <f t="shared" si="2"/>
        <v>91</v>
      </c>
      <c r="H16" s="152">
        <f t="shared" si="2"/>
        <v>14</v>
      </c>
      <c r="I16" s="152">
        <f t="shared" si="2"/>
        <v>0</v>
      </c>
      <c r="J16" s="152">
        <f t="shared" si="2"/>
        <v>108</v>
      </c>
      <c r="K16" s="144"/>
      <c r="L16" s="2"/>
    </row>
    <row r="17" spans="2:12" ht="12" hidden="1" customHeight="1" outlineLevel="1" x14ac:dyDescent="0.2">
      <c r="B17" s="151"/>
      <c r="C17" s="149" t="s">
        <v>247</v>
      </c>
      <c r="D17" s="157">
        <v>8</v>
      </c>
      <c r="E17" s="35">
        <v>0</v>
      </c>
      <c r="F17" s="35">
        <v>0</v>
      </c>
      <c r="G17" s="35">
        <v>0</v>
      </c>
      <c r="H17" s="35">
        <v>7</v>
      </c>
      <c r="I17" s="35">
        <v>0</v>
      </c>
      <c r="J17" s="129">
        <v>7</v>
      </c>
      <c r="K17" s="144"/>
    </row>
    <row r="18" spans="2:12" ht="12" hidden="1" customHeight="1" outlineLevel="1" x14ac:dyDescent="0.2">
      <c r="B18" s="151"/>
      <c r="C18" s="149" t="s">
        <v>59</v>
      </c>
      <c r="D18" s="157">
        <v>6</v>
      </c>
      <c r="E18" s="35">
        <v>0</v>
      </c>
      <c r="F18" s="35">
        <v>0</v>
      </c>
      <c r="G18" s="35">
        <v>29</v>
      </c>
      <c r="H18" s="35">
        <v>0</v>
      </c>
      <c r="I18" s="35">
        <v>0</v>
      </c>
      <c r="J18" s="129">
        <v>29</v>
      </c>
      <c r="K18" s="144"/>
    </row>
    <row r="19" spans="2:12" ht="12" hidden="1" customHeight="1" outlineLevel="1" x14ac:dyDescent="0.2">
      <c r="B19" s="151"/>
      <c r="C19" s="149" t="s">
        <v>248</v>
      </c>
      <c r="D19" s="157">
        <v>1</v>
      </c>
      <c r="E19" s="285">
        <v>0</v>
      </c>
      <c r="F19" s="285">
        <v>3</v>
      </c>
      <c r="G19" s="285">
        <v>22</v>
      </c>
      <c r="H19" s="285">
        <v>0</v>
      </c>
      <c r="I19" s="285">
        <v>0</v>
      </c>
      <c r="J19" s="281">
        <v>25</v>
      </c>
      <c r="K19" s="144"/>
    </row>
    <row r="20" spans="2:12" ht="12" hidden="1" customHeight="1" outlineLevel="1" x14ac:dyDescent="0.2">
      <c r="B20" s="151"/>
      <c r="C20" s="149" t="s">
        <v>249</v>
      </c>
      <c r="D20" s="157">
        <v>8</v>
      </c>
      <c r="E20" s="285">
        <v>0</v>
      </c>
      <c r="F20" s="285">
        <v>0</v>
      </c>
      <c r="G20" s="285">
        <v>12</v>
      </c>
      <c r="H20" s="285">
        <v>0</v>
      </c>
      <c r="I20" s="285">
        <v>0</v>
      </c>
      <c r="J20" s="281">
        <v>12</v>
      </c>
      <c r="K20" s="144"/>
    </row>
    <row r="21" spans="2:12" ht="12" hidden="1" customHeight="1" outlineLevel="1" x14ac:dyDescent="0.2">
      <c r="B21" s="151"/>
      <c r="C21" s="149" t="s">
        <v>243</v>
      </c>
      <c r="D21" s="157">
        <v>10</v>
      </c>
      <c r="E21" s="35">
        <v>0</v>
      </c>
      <c r="F21" s="35">
        <v>0</v>
      </c>
      <c r="G21" s="35">
        <v>8</v>
      </c>
      <c r="H21" s="35">
        <v>7</v>
      </c>
      <c r="I21" s="35">
        <v>0</v>
      </c>
      <c r="J21" s="129">
        <v>15</v>
      </c>
      <c r="K21" s="144"/>
    </row>
    <row r="22" spans="2:12" ht="12" hidden="1" customHeight="1" outlineLevel="1" x14ac:dyDescent="0.2">
      <c r="B22" s="151"/>
      <c r="C22" s="149" t="s">
        <v>250</v>
      </c>
      <c r="D22" s="157">
        <v>6</v>
      </c>
      <c r="E22" s="35">
        <v>0</v>
      </c>
      <c r="F22" s="35">
        <v>0</v>
      </c>
      <c r="G22" s="35">
        <v>20</v>
      </c>
      <c r="H22" s="35">
        <v>0</v>
      </c>
      <c r="I22" s="35">
        <v>0</v>
      </c>
      <c r="J22" s="129">
        <v>20</v>
      </c>
      <c r="K22" s="144"/>
    </row>
    <row r="23" spans="2:12" s="137" customFormat="1" ht="12.75" collapsed="1" x14ac:dyDescent="0.2">
      <c r="B23" s="247">
        <v>4</v>
      </c>
      <c r="C23" s="177" t="s">
        <v>133</v>
      </c>
      <c r="D23" s="159"/>
      <c r="E23" s="152"/>
      <c r="F23" s="152">
        <v>21</v>
      </c>
      <c r="G23" s="152">
        <v>49</v>
      </c>
      <c r="H23" s="152">
        <v>31</v>
      </c>
      <c r="I23" s="152">
        <v>28</v>
      </c>
      <c r="J23" s="152">
        <v>129</v>
      </c>
      <c r="K23" s="144"/>
      <c r="L23" s="2"/>
    </row>
    <row r="24" spans="2:12" s="137" customFormat="1" ht="12.75" x14ac:dyDescent="0.2">
      <c r="B24" s="247">
        <v>5</v>
      </c>
      <c r="C24" s="177" t="s">
        <v>134</v>
      </c>
      <c r="D24" s="156"/>
      <c r="E24" s="152">
        <f>SUM(E25:E42)</f>
        <v>0</v>
      </c>
      <c r="F24" s="152">
        <f t="shared" ref="F24:J24" si="3">SUM(F25:F42)</f>
        <v>363</v>
      </c>
      <c r="G24" s="152">
        <f t="shared" si="3"/>
        <v>365</v>
      </c>
      <c r="H24" s="152">
        <f t="shared" si="3"/>
        <v>26</v>
      </c>
      <c r="I24" s="152">
        <f t="shared" si="3"/>
        <v>3</v>
      </c>
      <c r="J24" s="152">
        <f t="shared" si="3"/>
        <v>757</v>
      </c>
      <c r="K24" s="144"/>
      <c r="L24" s="2"/>
    </row>
    <row r="25" spans="2:12" s="137" customFormat="1" ht="12" hidden="1" customHeight="1" outlineLevel="1" x14ac:dyDescent="0.2">
      <c r="B25" s="274"/>
      <c r="C25" s="148" t="s">
        <v>264</v>
      </c>
      <c r="D25" s="148" t="s">
        <v>129</v>
      </c>
      <c r="E25" s="148">
        <v>0</v>
      </c>
      <c r="F25" s="148">
        <v>16</v>
      </c>
      <c r="G25" s="148">
        <v>44</v>
      </c>
      <c r="H25" s="148">
        <v>0</v>
      </c>
      <c r="I25" s="148">
        <v>0</v>
      </c>
      <c r="J25" s="245">
        <v>60</v>
      </c>
      <c r="K25" s="144"/>
      <c r="L25" s="2"/>
    </row>
    <row r="26" spans="2:12" s="138" customFormat="1" ht="12" hidden="1" customHeight="1" outlineLevel="1" x14ac:dyDescent="0.2">
      <c r="B26" s="275"/>
      <c r="C26" s="148" t="s">
        <v>247</v>
      </c>
      <c r="D26" s="155">
        <v>8</v>
      </c>
      <c r="E26" s="245">
        <v>0</v>
      </c>
      <c r="F26" s="153">
        <v>31</v>
      </c>
      <c r="G26" s="153">
        <v>37</v>
      </c>
      <c r="H26" s="153">
        <v>0</v>
      </c>
      <c r="I26" s="245">
        <v>0</v>
      </c>
      <c r="J26" s="245">
        <v>68</v>
      </c>
      <c r="K26" s="144"/>
      <c r="L26" s="2"/>
    </row>
    <row r="27" spans="2:12" s="138" customFormat="1" ht="12" hidden="1" customHeight="1" outlineLevel="1" x14ac:dyDescent="0.2">
      <c r="B27" s="275"/>
      <c r="C27" s="148" t="s">
        <v>251</v>
      </c>
      <c r="D27" s="155">
        <v>2</v>
      </c>
      <c r="E27" s="245">
        <v>0</v>
      </c>
      <c r="F27" s="153">
        <v>20</v>
      </c>
      <c r="G27" s="153">
        <v>40</v>
      </c>
      <c r="H27" s="245">
        <v>0</v>
      </c>
      <c r="I27" s="245">
        <v>0</v>
      </c>
      <c r="J27" s="245">
        <v>60</v>
      </c>
      <c r="K27" s="144"/>
      <c r="L27" s="2"/>
    </row>
    <row r="28" spans="2:12" s="138" customFormat="1" ht="12" hidden="1" customHeight="1" outlineLevel="1" x14ac:dyDescent="0.2">
      <c r="B28" s="275"/>
      <c r="C28" s="148" t="s">
        <v>252</v>
      </c>
      <c r="D28" s="155">
        <v>6</v>
      </c>
      <c r="E28" s="245">
        <v>0</v>
      </c>
      <c r="F28" s="245">
        <v>0</v>
      </c>
      <c r="G28" s="153">
        <v>9</v>
      </c>
      <c r="H28" s="153">
        <v>21</v>
      </c>
      <c r="I28" s="153">
        <v>0</v>
      </c>
      <c r="J28" s="245">
        <v>30</v>
      </c>
      <c r="K28" s="144"/>
      <c r="L28" s="2"/>
    </row>
    <row r="29" spans="2:12" s="138" customFormat="1" ht="12" hidden="1" customHeight="1" outlineLevel="1" x14ac:dyDescent="0.2">
      <c r="B29" s="275"/>
      <c r="C29" s="148" t="s">
        <v>253</v>
      </c>
      <c r="D29" s="155">
        <v>1</v>
      </c>
      <c r="E29" s="245">
        <v>0</v>
      </c>
      <c r="F29" s="245">
        <v>15</v>
      </c>
      <c r="G29" s="245">
        <v>11</v>
      </c>
      <c r="H29" s="245">
        <v>0</v>
      </c>
      <c r="I29" s="245">
        <v>1</v>
      </c>
      <c r="J29" s="245">
        <v>27</v>
      </c>
      <c r="K29" s="144"/>
      <c r="L29" s="2"/>
    </row>
    <row r="30" spans="2:12" ht="12" hidden="1" customHeight="1" outlineLevel="1" x14ac:dyDescent="0.2">
      <c r="B30" s="151"/>
      <c r="C30" s="148" t="s">
        <v>254</v>
      </c>
      <c r="D30" s="155">
        <v>1</v>
      </c>
      <c r="E30" s="245">
        <v>0</v>
      </c>
      <c r="F30" s="245">
        <v>21</v>
      </c>
      <c r="G30" s="153">
        <v>18</v>
      </c>
      <c r="H30" s="245">
        <v>0</v>
      </c>
      <c r="I30" s="245">
        <v>1</v>
      </c>
      <c r="J30" s="245">
        <v>40</v>
      </c>
      <c r="K30" s="144"/>
    </row>
    <row r="31" spans="2:12" ht="12" hidden="1" customHeight="1" outlineLevel="1" x14ac:dyDescent="0.2">
      <c r="B31" s="151"/>
      <c r="C31" s="148" t="s">
        <v>255</v>
      </c>
      <c r="D31" s="155">
        <v>1</v>
      </c>
      <c r="E31" s="245">
        <v>0</v>
      </c>
      <c r="F31" s="153">
        <v>20</v>
      </c>
      <c r="G31" s="153">
        <v>7</v>
      </c>
      <c r="H31" s="245">
        <v>0</v>
      </c>
      <c r="I31" s="245">
        <v>1</v>
      </c>
      <c r="J31" s="245">
        <v>28</v>
      </c>
      <c r="K31" s="144"/>
    </row>
    <row r="32" spans="2:12" ht="12" hidden="1" customHeight="1" outlineLevel="1" x14ac:dyDescent="0.2">
      <c r="B32" s="151"/>
      <c r="C32" s="148" t="s">
        <v>256</v>
      </c>
      <c r="D32" s="155">
        <v>3</v>
      </c>
      <c r="E32" s="245">
        <v>0</v>
      </c>
      <c r="F32" s="245">
        <v>47</v>
      </c>
      <c r="G32" s="153">
        <v>0</v>
      </c>
      <c r="H32" s="245">
        <v>0</v>
      </c>
      <c r="I32" s="245">
        <v>0</v>
      </c>
      <c r="J32" s="245">
        <v>47</v>
      </c>
      <c r="K32" s="144"/>
    </row>
    <row r="33" spans="2:12" ht="12" hidden="1" customHeight="1" outlineLevel="1" x14ac:dyDescent="0.2">
      <c r="B33" s="151"/>
      <c r="C33" s="148" t="s">
        <v>257</v>
      </c>
      <c r="D33" s="155">
        <v>3</v>
      </c>
      <c r="E33" s="245">
        <v>0</v>
      </c>
      <c r="F33" s="153">
        <v>22</v>
      </c>
      <c r="G33" s="153">
        <v>1</v>
      </c>
      <c r="H33" s="245">
        <v>0</v>
      </c>
      <c r="I33" s="245">
        <v>0</v>
      </c>
      <c r="J33" s="245">
        <v>23</v>
      </c>
      <c r="K33" s="144"/>
    </row>
    <row r="34" spans="2:12" ht="12" hidden="1" customHeight="1" outlineLevel="1" x14ac:dyDescent="0.2">
      <c r="B34" s="151"/>
      <c r="C34" s="148" t="s">
        <v>258</v>
      </c>
      <c r="D34" s="155">
        <v>2</v>
      </c>
      <c r="E34" s="245">
        <v>0</v>
      </c>
      <c r="F34" s="153">
        <v>18</v>
      </c>
      <c r="G34" s="153">
        <v>1</v>
      </c>
      <c r="H34" s="245">
        <v>0</v>
      </c>
      <c r="I34" s="245">
        <v>0</v>
      </c>
      <c r="J34" s="245">
        <v>19</v>
      </c>
      <c r="K34" s="144"/>
    </row>
    <row r="35" spans="2:12" ht="12" hidden="1" customHeight="1" outlineLevel="1" x14ac:dyDescent="0.2">
      <c r="B35" s="151"/>
      <c r="C35" s="148" t="s">
        <v>259</v>
      </c>
      <c r="D35" s="155">
        <v>2</v>
      </c>
      <c r="E35" s="245">
        <v>0</v>
      </c>
      <c r="F35" s="153">
        <v>23</v>
      </c>
      <c r="G35" s="153">
        <v>0</v>
      </c>
      <c r="H35" s="245">
        <v>0</v>
      </c>
      <c r="I35" s="245">
        <v>0</v>
      </c>
      <c r="J35" s="245">
        <v>23</v>
      </c>
      <c r="K35" s="144"/>
    </row>
    <row r="36" spans="2:12" ht="12" hidden="1" customHeight="1" outlineLevel="1" x14ac:dyDescent="0.2">
      <c r="B36" s="151"/>
      <c r="C36" s="148" t="s">
        <v>59</v>
      </c>
      <c r="D36" s="155">
        <v>6</v>
      </c>
      <c r="E36" s="245">
        <v>0</v>
      </c>
      <c r="F36" s="153">
        <v>63</v>
      </c>
      <c r="G36" s="153">
        <v>82</v>
      </c>
      <c r="H36" s="245">
        <v>5</v>
      </c>
      <c r="I36" s="245">
        <v>0</v>
      </c>
      <c r="J36" s="245">
        <v>150</v>
      </c>
      <c r="K36" s="144"/>
    </row>
    <row r="37" spans="2:12" ht="12" hidden="1" customHeight="1" outlineLevel="1" x14ac:dyDescent="0.2">
      <c r="B37" s="151"/>
      <c r="C37" s="148" t="s">
        <v>260</v>
      </c>
      <c r="D37" s="155">
        <v>10</v>
      </c>
      <c r="E37" s="245">
        <v>0</v>
      </c>
      <c r="F37" s="153">
        <v>18</v>
      </c>
      <c r="G37" s="153">
        <v>27</v>
      </c>
      <c r="H37" s="245">
        <v>0</v>
      </c>
      <c r="I37" s="245">
        <v>0</v>
      </c>
      <c r="J37" s="245">
        <v>45</v>
      </c>
      <c r="K37" s="144"/>
    </row>
    <row r="38" spans="2:12" ht="12" hidden="1" customHeight="1" outlineLevel="1" x14ac:dyDescent="0.2">
      <c r="B38" s="151"/>
      <c r="C38" s="148" t="s">
        <v>261</v>
      </c>
      <c r="D38" s="155">
        <v>10</v>
      </c>
      <c r="E38" s="245">
        <v>0</v>
      </c>
      <c r="F38" s="153">
        <v>7</v>
      </c>
      <c r="G38" s="153">
        <v>14</v>
      </c>
      <c r="H38" s="245">
        <v>0</v>
      </c>
      <c r="I38" s="245">
        <v>0</v>
      </c>
      <c r="J38" s="245">
        <v>21</v>
      </c>
      <c r="K38" s="144"/>
    </row>
    <row r="39" spans="2:12" ht="12" hidden="1" customHeight="1" outlineLevel="1" x14ac:dyDescent="0.2">
      <c r="B39" s="151"/>
      <c r="C39" s="148" t="s">
        <v>262</v>
      </c>
      <c r="D39" s="155">
        <v>6</v>
      </c>
      <c r="E39" s="245">
        <v>0</v>
      </c>
      <c r="F39" s="153">
        <v>25</v>
      </c>
      <c r="G39" s="153">
        <v>4</v>
      </c>
      <c r="H39" s="245">
        <v>0</v>
      </c>
      <c r="I39" s="245">
        <v>0</v>
      </c>
      <c r="J39" s="245">
        <v>29</v>
      </c>
      <c r="K39" s="144"/>
    </row>
    <row r="40" spans="2:12" ht="12" hidden="1" customHeight="1" outlineLevel="1" x14ac:dyDescent="0.2">
      <c r="B40" s="151"/>
      <c r="C40" s="148" t="s">
        <v>266</v>
      </c>
      <c r="D40" s="155">
        <v>6</v>
      </c>
      <c r="E40" s="245">
        <v>0</v>
      </c>
      <c r="F40" s="153">
        <v>3</v>
      </c>
      <c r="G40" s="153">
        <v>21</v>
      </c>
      <c r="H40" s="245">
        <v>0</v>
      </c>
      <c r="I40" s="245">
        <v>0</v>
      </c>
      <c r="J40" s="245">
        <v>24</v>
      </c>
      <c r="K40" s="144"/>
    </row>
    <row r="41" spans="2:12" ht="12" hidden="1" customHeight="1" outlineLevel="1" x14ac:dyDescent="0.2">
      <c r="B41" s="151"/>
      <c r="C41" s="148" t="s">
        <v>265</v>
      </c>
      <c r="D41" s="155">
        <v>6</v>
      </c>
      <c r="E41" s="245">
        <v>0</v>
      </c>
      <c r="F41" s="153">
        <v>2</v>
      </c>
      <c r="G41" s="153">
        <v>44</v>
      </c>
      <c r="H41" s="245">
        <v>0</v>
      </c>
      <c r="I41" s="245">
        <v>0</v>
      </c>
      <c r="J41" s="245">
        <v>46</v>
      </c>
      <c r="K41" s="144"/>
    </row>
    <row r="42" spans="2:12" ht="12" hidden="1" customHeight="1" outlineLevel="1" x14ac:dyDescent="0.2">
      <c r="B42" s="151"/>
      <c r="C42" s="148" t="s">
        <v>263</v>
      </c>
      <c r="D42" s="155">
        <v>5</v>
      </c>
      <c r="E42" s="153">
        <v>0</v>
      </c>
      <c r="F42" s="153">
        <v>12</v>
      </c>
      <c r="G42" s="153">
        <v>5</v>
      </c>
      <c r="H42" s="153">
        <v>0</v>
      </c>
      <c r="I42" s="153">
        <v>0</v>
      </c>
      <c r="J42" s="153">
        <v>17</v>
      </c>
      <c r="K42" s="144"/>
    </row>
    <row r="43" spans="2:12" s="137" customFormat="1" ht="12.75" collapsed="1" x14ac:dyDescent="0.2">
      <c r="B43" s="247">
        <v>6</v>
      </c>
      <c r="C43" s="177" t="s">
        <v>135</v>
      </c>
      <c r="D43" s="156"/>
      <c r="E43" s="152">
        <f>SUM(E44:E45)</f>
        <v>0</v>
      </c>
      <c r="F43" s="152">
        <f t="shared" ref="F43:J43" si="4">SUM(F44:F45)</f>
        <v>22</v>
      </c>
      <c r="G43" s="152">
        <f t="shared" si="4"/>
        <v>11</v>
      </c>
      <c r="H43" s="152">
        <f t="shared" si="4"/>
        <v>5</v>
      </c>
      <c r="I43" s="152">
        <f t="shared" si="4"/>
        <v>0</v>
      </c>
      <c r="J43" s="152">
        <f t="shared" si="4"/>
        <v>38</v>
      </c>
      <c r="K43" s="144"/>
      <c r="L43" s="2"/>
    </row>
    <row r="44" spans="2:12" ht="12" hidden="1" customHeight="1" outlineLevel="1" x14ac:dyDescent="0.2">
      <c r="B44" s="151"/>
      <c r="C44" s="149" t="s">
        <v>270</v>
      </c>
      <c r="D44" s="157">
        <v>3</v>
      </c>
      <c r="E44" s="160">
        <v>0</v>
      </c>
      <c r="F44" s="158">
        <v>10</v>
      </c>
      <c r="G44" s="158">
        <v>5</v>
      </c>
      <c r="H44" s="160">
        <v>5</v>
      </c>
      <c r="I44" s="160">
        <v>0</v>
      </c>
      <c r="J44" s="129">
        <v>20</v>
      </c>
      <c r="K44" s="144"/>
    </row>
    <row r="45" spans="2:12" ht="12" hidden="1" customHeight="1" outlineLevel="1" x14ac:dyDescent="0.2">
      <c r="B45" s="151"/>
      <c r="C45" s="149" t="s">
        <v>271</v>
      </c>
      <c r="D45" s="157">
        <v>4</v>
      </c>
      <c r="E45" s="160">
        <v>0</v>
      </c>
      <c r="F45" s="158">
        <v>12</v>
      </c>
      <c r="G45" s="158">
        <v>6</v>
      </c>
      <c r="H45" s="160">
        <v>0</v>
      </c>
      <c r="I45" s="160">
        <v>0</v>
      </c>
      <c r="J45" s="129">
        <v>18</v>
      </c>
      <c r="K45" s="144"/>
    </row>
    <row r="46" spans="2:12" s="137" customFormat="1" ht="12.75" collapsed="1" x14ac:dyDescent="0.2">
      <c r="B46" s="247">
        <v>7</v>
      </c>
      <c r="C46" s="177" t="s">
        <v>136</v>
      </c>
      <c r="D46" s="156"/>
      <c r="E46" s="6">
        <f>SUM(E47:E50)</f>
        <v>0</v>
      </c>
      <c r="F46" s="284">
        <f t="shared" ref="F46:J46" si="5">SUM(F47:F50)</f>
        <v>76</v>
      </c>
      <c r="G46" s="284">
        <f t="shared" si="5"/>
        <v>87</v>
      </c>
      <c r="H46" s="284">
        <f t="shared" si="5"/>
        <v>1</v>
      </c>
      <c r="I46" s="284">
        <f t="shared" si="5"/>
        <v>0</v>
      </c>
      <c r="J46" s="284">
        <f t="shared" si="5"/>
        <v>164</v>
      </c>
      <c r="K46" s="144"/>
      <c r="L46" s="2"/>
    </row>
    <row r="47" spans="2:12" ht="12" hidden="1" customHeight="1" outlineLevel="1" x14ac:dyDescent="0.2">
      <c r="B47" s="151"/>
      <c r="C47" s="148" t="s">
        <v>205</v>
      </c>
      <c r="D47" s="157">
        <v>1</v>
      </c>
      <c r="E47" s="160">
        <v>0</v>
      </c>
      <c r="F47" s="153">
        <v>1</v>
      </c>
      <c r="G47" s="153">
        <v>37</v>
      </c>
      <c r="H47" s="160">
        <v>1</v>
      </c>
      <c r="I47" s="160">
        <v>0</v>
      </c>
      <c r="J47" s="129">
        <v>39</v>
      </c>
      <c r="K47" s="144"/>
    </row>
    <row r="48" spans="2:12" ht="12" hidden="1" customHeight="1" outlineLevel="1" x14ac:dyDescent="0.2">
      <c r="B48" s="151"/>
      <c r="C48" s="148" t="s">
        <v>245</v>
      </c>
      <c r="D48" s="157">
        <v>6</v>
      </c>
      <c r="E48" s="160">
        <v>0</v>
      </c>
      <c r="F48" s="153">
        <v>45</v>
      </c>
      <c r="G48" s="153">
        <v>29</v>
      </c>
      <c r="H48" s="160">
        <v>0</v>
      </c>
      <c r="I48" s="160">
        <v>0</v>
      </c>
      <c r="J48" s="129">
        <v>74</v>
      </c>
      <c r="K48" s="144"/>
    </row>
    <row r="49" spans="2:12" ht="12" hidden="1" customHeight="1" outlineLevel="1" x14ac:dyDescent="0.2">
      <c r="B49" s="151"/>
      <c r="C49" s="148" t="s">
        <v>281</v>
      </c>
      <c r="D49" s="157">
        <v>1</v>
      </c>
      <c r="E49" s="160">
        <v>0</v>
      </c>
      <c r="F49" s="153">
        <v>30</v>
      </c>
      <c r="G49" s="153">
        <v>9</v>
      </c>
      <c r="H49" s="153">
        <v>0</v>
      </c>
      <c r="I49" s="160">
        <v>0</v>
      </c>
      <c r="J49" s="129">
        <v>39</v>
      </c>
      <c r="K49" s="144"/>
    </row>
    <row r="50" spans="2:12" ht="12" hidden="1" customHeight="1" outlineLevel="1" x14ac:dyDescent="0.2">
      <c r="B50" s="151"/>
      <c r="C50" s="148" t="s">
        <v>280</v>
      </c>
      <c r="D50" s="157">
        <v>8</v>
      </c>
      <c r="E50" s="160">
        <v>0</v>
      </c>
      <c r="F50" s="153">
        <v>0</v>
      </c>
      <c r="G50" s="153">
        <v>12</v>
      </c>
      <c r="H50" s="153">
        <v>0</v>
      </c>
      <c r="I50" s="160">
        <v>0</v>
      </c>
      <c r="J50" s="129">
        <v>12</v>
      </c>
      <c r="K50" s="144"/>
    </row>
    <row r="51" spans="2:12" ht="12.75" collapsed="1" x14ac:dyDescent="0.2">
      <c r="B51" s="247">
        <v>8</v>
      </c>
      <c r="C51" s="177" t="s">
        <v>57</v>
      </c>
      <c r="D51" s="159"/>
      <c r="E51" s="152">
        <f>SUM(E52:E55)</f>
        <v>7</v>
      </c>
      <c r="F51" s="152">
        <f t="shared" ref="F51:J51" si="6">SUM(F52:F55)</f>
        <v>69</v>
      </c>
      <c r="G51" s="152">
        <f t="shared" si="6"/>
        <v>0</v>
      </c>
      <c r="H51" s="152">
        <f t="shared" si="6"/>
        <v>0</v>
      </c>
      <c r="I51" s="152">
        <f t="shared" si="6"/>
        <v>0</v>
      </c>
      <c r="J51" s="152">
        <f t="shared" si="6"/>
        <v>76</v>
      </c>
      <c r="K51" s="144"/>
    </row>
    <row r="52" spans="2:12" ht="12.75" hidden="1" outlineLevel="1" x14ac:dyDescent="0.2">
      <c r="B52" s="275"/>
      <c r="C52" s="148" t="s">
        <v>204</v>
      </c>
      <c r="D52" s="306">
        <v>1</v>
      </c>
      <c r="E52" s="282">
        <v>6</v>
      </c>
      <c r="F52" s="282">
        <v>16</v>
      </c>
      <c r="G52" s="282">
        <v>0</v>
      </c>
      <c r="H52" s="282">
        <v>0</v>
      </c>
      <c r="I52" s="282">
        <v>0</v>
      </c>
      <c r="J52" s="282">
        <v>22</v>
      </c>
      <c r="K52" s="144"/>
    </row>
    <row r="53" spans="2:12" ht="12.75" hidden="1" outlineLevel="1" x14ac:dyDescent="0.2">
      <c r="B53" s="275"/>
      <c r="C53" s="148" t="s">
        <v>126</v>
      </c>
      <c r="D53" s="306">
        <v>9</v>
      </c>
      <c r="E53" s="282">
        <v>1</v>
      </c>
      <c r="F53" s="282">
        <v>20</v>
      </c>
      <c r="G53" s="282">
        <v>0</v>
      </c>
      <c r="H53" s="282">
        <v>0</v>
      </c>
      <c r="I53" s="282">
        <v>0</v>
      </c>
      <c r="J53" s="282">
        <v>21</v>
      </c>
      <c r="K53" s="144"/>
    </row>
    <row r="54" spans="2:12" ht="12.75" hidden="1" outlineLevel="1" x14ac:dyDescent="0.2">
      <c r="B54" s="275"/>
      <c r="C54" s="148" t="s">
        <v>268</v>
      </c>
      <c r="D54" s="306">
        <v>4</v>
      </c>
      <c r="E54" s="282">
        <v>0</v>
      </c>
      <c r="F54" s="282">
        <v>17</v>
      </c>
      <c r="G54" s="282">
        <v>0</v>
      </c>
      <c r="H54" s="282">
        <v>0</v>
      </c>
      <c r="I54" s="282">
        <v>0</v>
      </c>
      <c r="J54" s="282">
        <v>17</v>
      </c>
      <c r="K54" s="144"/>
    </row>
    <row r="55" spans="2:12" ht="12.75" hidden="1" outlineLevel="1" x14ac:dyDescent="0.2">
      <c r="B55" s="275"/>
      <c r="C55" s="148" t="s">
        <v>269</v>
      </c>
      <c r="D55" s="306">
        <v>1</v>
      </c>
      <c r="E55" s="282">
        <v>0</v>
      </c>
      <c r="F55" s="282">
        <v>16</v>
      </c>
      <c r="G55" s="282">
        <v>0</v>
      </c>
      <c r="H55" s="282">
        <v>0</v>
      </c>
      <c r="I55" s="282">
        <v>0</v>
      </c>
      <c r="J55" s="282">
        <v>16</v>
      </c>
      <c r="K55" s="144"/>
    </row>
    <row r="56" spans="2:12" s="137" customFormat="1" ht="12.75" collapsed="1" x14ac:dyDescent="0.2">
      <c r="B56" s="247">
        <v>9</v>
      </c>
      <c r="C56" s="177" t="s">
        <v>56</v>
      </c>
      <c r="D56" s="156"/>
      <c r="E56" s="6">
        <f>SUM(E57:E65)</f>
        <v>3</v>
      </c>
      <c r="F56" s="284">
        <f t="shared" ref="F56:J56" si="7">SUM(F57:F65)</f>
        <v>66</v>
      </c>
      <c r="G56" s="284">
        <f t="shared" si="7"/>
        <v>95</v>
      </c>
      <c r="H56" s="284">
        <f t="shared" si="7"/>
        <v>2</v>
      </c>
      <c r="I56" s="284">
        <f t="shared" si="7"/>
        <v>1</v>
      </c>
      <c r="J56" s="284">
        <f t="shared" si="7"/>
        <v>167</v>
      </c>
      <c r="K56" s="144"/>
      <c r="L56" s="2"/>
    </row>
    <row r="57" spans="2:12" ht="12" hidden="1" customHeight="1" outlineLevel="1" x14ac:dyDescent="0.2">
      <c r="B57" s="151"/>
      <c r="C57" s="150" t="s">
        <v>244</v>
      </c>
      <c r="D57" s="161">
        <v>3</v>
      </c>
      <c r="E57" s="281">
        <v>0</v>
      </c>
      <c r="F57" s="281">
        <v>15</v>
      </c>
      <c r="G57" s="150">
        <v>11</v>
      </c>
      <c r="H57" s="150">
        <v>0</v>
      </c>
      <c r="I57" s="281">
        <v>0</v>
      </c>
      <c r="J57" s="281">
        <v>26</v>
      </c>
      <c r="K57" s="144"/>
    </row>
    <row r="58" spans="2:12" ht="12" hidden="1" customHeight="1" outlineLevel="1" x14ac:dyDescent="0.2">
      <c r="B58" s="151"/>
      <c r="C58" s="150" t="s">
        <v>272</v>
      </c>
      <c r="D58" s="161">
        <v>2</v>
      </c>
      <c r="E58" s="34">
        <v>0</v>
      </c>
      <c r="F58" s="150">
        <v>11</v>
      </c>
      <c r="G58" s="150">
        <v>23</v>
      </c>
      <c r="H58" s="150">
        <v>0</v>
      </c>
      <c r="I58" s="34">
        <v>0</v>
      </c>
      <c r="J58" s="281">
        <v>34</v>
      </c>
      <c r="K58" s="144"/>
    </row>
    <row r="59" spans="2:12" ht="12" hidden="1" customHeight="1" outlineLevel="1" x14ac:dyDescent="0.2">
      <c r="B59" s="151"/>
      <c r="C59" s="150" t="s">
        <v>268</v>
      </c>
      <c r="D59" s="161">
        <v>4</v>
      </c>
      <c r="E59" s="34">
        <v>0</v>
      </c>
      <c r="F59" s="150">
        <v>12</v>
      </c>
      <c r="G59" s="150">
        <v>1</v>
      </c>
      <c r="H59" s="34">
        <v>0</v>
      </c>
      <c r="I59" s="34">
        <v>0</v>
      </c>
      <c r="J59" s="281">
        <v>13</v>
      </c>
      <c r="K59" s="144"/>
    </row>
    <row r="60" spans="2:12" ht="12" hidden="1" customHeight="1" outlineLevel="1" x14ac:dyDescent="0.2">
      <c r="B60" s="151"/>
      <c r="C60" s="150" t="s">
        <v>273</v>
      </c>
      <c r="D60" s="161">
        <v>5</v>
      </c>
      <c r="E60" s="34">
        <v>0</v>
      </c>
      <c r="F60" s="150">
        <v>11</v>
      </c>
      <c r="G60" s="150">
        <v>5</v>
      </c>
      <c r="H60" s="34">
        <v>0</v>
      </c>
      <c r="I60" s="34">
        <v>0</v>
      </c>
      <c r="J60" s="281">
        <v>16</v>
      </c>
      <c r="K60" s="144"/>
    </row>
    <row r="61" spans="2:12" ht="12" hidden="1" customHeight="1" outlineLevel="1" x14ac:dyDescent="0.2">
      <c r="B61" s="151"/>
      <c r="C61" s="148" t="s">
        <v>267</v>
      </c>
      <c r="D61" s="155">
        <v>9</v>
      </c>
      <c r="E61" s="281">
        <v>2</v>
      </c>
      <c r="F61" s="281">
        <v>3</v>
      </c>
      <c r="G61" s="281">
        <v>7</v>
      </c>
      <c r="H61" s="281">
        <v>2</v>
      </c>
      <c r="I61" s="281">
        <v>1</v>
      </c>
      <c r="J61" s="281">
        <v>15</v>
      </c>
      <c r="K61" s="144"/>
    </row>
    <row r="62" spans="2:12" ht="12" hidden="1" customHeight="1" outlineLevel="1" x14ac:dyDescent="0.2">
      <c r="B62" s="151"/>
      <c r="C62" s="150" t="s">
        <v>274</v>
      </c>
      <c r="D62" s="161">
        <v>10</v>
      </c>
      <c r="E62" s="34">
        <v>0</v>
      </c>
      <c r="F62" s="150">
        <v>2</v>
      </c>
      <c r="G62" s="150">
        <v>9</v>
      </c>
      <c r="H62" s="34">
        <v>0</v>
      </c>
      <c r="I62" s="34">
        <v>0</v>
      </c>
      <c r="J62" s="281">
        <v>11</v>
      </c>
      <c r="K62" s="144"/>
    </row>
    <row r="63" spans="2:12" ht="12" hidden="1" customHeight="1" outlineLevel="1" x14ac:dyDescent="0.2">
      <c r="B63" s="151"/>
      <c r="C63" s="150" t="s">
        <v>277</v>
      </c>
      <c r="D63" s="161">
        <v>9</v>
      </c>
      <c r="E63" s="34">
        <v>1</v>
      </c>
      <c r="F63" s="150">
        <v>5</v>
      </c>
      <c r="G63" s="150">
        <v>1</v>
      </c>
      <c r="H63" s="34">
        <v>0</v>
      </c>
      <c r="I63" s="34">
        <v>0</v>
      </c>
      <c r="J63" s="245">
        <v>7</v>
      </c>
      <c r="K63" s="144"/>
    </row>
    <row r="64" spans="2:12" ht="12" hidden="1" customHeight="1" outlineLevel="1" x14ac:dyDescent="0.2">
      <c r="B64" s="151"/>
      <c r="C64" s="150" t="s">
        <v>276</v>
      </c>
      <c r="D64" s="161">
        <v>4</v>
      </c>
      <c r="E64" s="34">
        <v>0</v>
      </c>
      <c r="F64" s="150">
        <v>7</v>
      </c>
      <c r="G64" s="150">
        <v>3</v>
      </c>
      <c r="H64" s="34">
        <v>0</v>
      </c>
      <c r="I64" s="34">
        <v>0</v>
      </c>
      <c r="J64" s="281">
        <v>10</v>
      </c>
      <c r="K64" s="144"/>
    </row>
    <row r="65" spans="2:12" ht="12" hidden="1" customHeight="1" outlineLevel="1" x14ac:dyDescent="0.2">
      <c r="B65" s="151"/>
      <c r="C65" s="150" t="s">
        <v>275</v>
      </c>
      <c r="D65" s="161">
        <v>8</v>
      </c>
      <c r="E65" s="34">
        <v>0</v>
      </c>
      <c r="F65" s="150">
        <v>0</v>
      </c>
      <c r="G65" s="150">
        <v>35</v>
      </c>
      <c r="H65" s="34">
        <v>0</v>
      </c>
      <c r="I65" s="34">
        <v>0</v>
      </c>
      <c r="J65" s="245">
        <v>35</v>
      </c>
      <c r="K65" s="144"/>
    </row>
    <row r="66" spans="2:12" s="137" customFormat="1" ht="12.75" collapsed="1" x14ac:dyDescent="0.2">
      <c r="B66" s="247">
        <v>10</v>
      </c>
      <c r="C66" s="177" t="s">
        <v>137</v>
      </c>
      <c r="D66" s="307"/>
      <c r="E66" s="308">
        <v>0</v>
      </c>
      <c r="F66" s="284">
        <v>0</v>
      </c>
      <c r="G66" s="284">
        <v>17</v>
      </c>
      <c r="H66" s="284">
        <v>3</v>
      </c>
      <c r="I66" s="308">
        <v>0</v>
      </c>
      <c r="J66" s="284">
        <v>20</v>
      </c>
      <c r="K66" s="144"/>
      <c r="L66" s="2"/>
    </row>
    <row r="67" spans="2:12" ht="12" hidden="1" customHeight="1" outlineLevel="1" x14ac:dyDescent="0.2">
      <c r="B67" s="151"/>
      <c r="C67" s="149" t="s">
        <v>138</v>
      </c>
      <c r="D67" s="157">
        <v>7</v>
      </c>
      <c r="E67" s="160">
        <v>0</v>
      </c>
      <c r="F67" s="129">
        <v>0</v>
      </c>
      <c r="G67" s="129">
        <v>17</v>
      </c>
      <c r="H67" s="35">
        <v>3</v>
      </c>
      <c r="I67" s="160">
        <v>0</v>
      </c>
      <c r="J67" s="129">
        <v>20</v>
      </c>
      <c r="K67" s="144"/>
    </row>
    <row r="68" spans="2:12" s="137" customFormat="1" ht="12.75" collapsed="1" x14ac:dyDescent="0.2">
      <c r="B68" s="247">
        <v>11</v>
      </c>
      <c r="C68" s="177" t="s">
        <v>58</v>
      </c>
      <c r="D68" s="156"/>
      <c r="E68" s="6">
        <f>SUM(E69:E72)</f>
        <v>21</v>
      </c>
      <c r="F68" s="284">
        <f t="shared" ref="F68:J68" si="8">SUM(F69:F72)</f>
        <v>68</v>
      </c>
      <c r="G68" s="284">
        <f t="shared" si="8"/>
        <v>16</v>
      </c>
      <c r="H68" s="284">
        <f t="shared" si="8"/>
        <v>0</v>
      </c>
      <c r="I68" s="284">
        <f t="shared" si="8"/>
        <v>0</v>
      </c>
      <c r="J68" s="284">
        <f t="shared" si="8"/>
        <v>105</v>
      </c>
      <c r="K68" s="144"/>
      <c r="L68" s="2"/>
    </row>
    <row r="69" spans="2:12" ht="12" hidden="1" customHeight="1" outlineLevel="1" x14ac:dyDescent="0.2">
      <c r="B69" s="151"/>
      <c r="C69" s="148" t="s">
        <v>28</v>
      </c>
      <c r="D69" s="157">
        <v>1</v>
      </c>
      <c r="E69" s="129">
        <v>8</v>
      </c>
      <c r="F69" s="129">
        <v>25</v>
      </c>
      <c r="G69" s="129">
        <v>6</v>
      </c>
      <c r="H69" s="160">
        <v>0</v>
      </c>
      <c r="I69" s="160">
        <v>0</v>
      </c>
      <c r="J69" s="129">
        <v>39</v>
      </c>
      <c r="K69" s="144"/>
    </row>
    <row r="70" spans="2:12" ht="12" hidden="1" customHeight="1" outlineLevel="1" x14ac:dyDescent="0.2">
      <c r="B70" s="151"/>
      <c r="C70" s="148" t="s">
        <v>59</v>
      </c>
      <c r="D70" s="157">
        <v>6</v>
      </c>
      <c r="E70" s="162">
        <v>8</v>
      </c>
      <c r="F70" s="162">
        <v>27</v>
      </c>
      <c r="G70" s="162">
        <v>5</v>
      </c>
      <c r="H70" s="160">
        <v>0</v>
      </c>
      <c r="I70" s="160">
        <v>0</v>
      </c>
      <c r="J70" s="129">
        <v>40</v>
      </c>
      <c r="K70" s="144"/>
    </row>
    <row r="71" spans="2:12" ht="12" hidden="1" customHeight="1" outlineLevel="1" x14ac:dyDescent="0.2">
      <c r="B71" s="151"/>
      <c r="C71" s="148" t="s">
        <v>243</v>
      </c>
      <c r="D71" s="157">
        <v>10</v>
      </c>
      <c r="E71" s="35">
        <v>3</v>
      </c>
      <c r="F71" s="153">
        <v>7</v>
      </c>
      <c r="G71" s="153">
        <v>0</v>
      </c>
      <c r="H71" s="160">
        <v>0</v>
      </c>
      <c r="I71" s="160">
        <v>0</v>
      </c>
      <c r="J71" s="129">
        <v>10</v>
      </c>
      <c r="K71" s="144"/>
    </row>
    <row r="72" spans="2:12" ht="12" hidden="1" customHeight="1" outlineLevel="1" x14ac:dyDescent="0.2">
      <c r="B72" s="151"/>
      <c r="C72" s="148" t="s">
        <v>278</v>
      </c>
      <c r="D72" s="157">
        <v>10</v>
      </c>
      <c r="E72" s="127">
        <v>2</v>
      </c>
      <c r="F72" s="153">
        <v>9</v>
      </c>
      <c r="G72" s="153">
        <v>5</v>
      </c>
      <c r="H72" s="160">
        <v>0</v>
      </c>
      <c r="I72" s="160">
        <v>0</v>
      </c>
      <c r="J72" s="129">
        <v>16</v>
      </c>
      <c r="K72" s="144"/>
    </row>
    <row r="73" spans="2:12" s="137" customFormat="1" ht="12.75" collapsed="1" x14ac:dyDescent="0.2">
      <c r="B73" s="247">
        <v>12</v>
      </c>
      <c r="C73" s="177" t="s">
        <v>25</v>
      </c>
      <c r="D73" s="156"/>
      <c r="E73" s="152">
        <f>SUM(E74:E80)</f>
        <v>0</v>
      </c>
      <c r="F73" s="152">
        <f t="shared" ref="F73:J73" si="9">SUM(F74:F80)</f>
        <v>152</v>
      </c>
      <c r="G73" s="152">
        <f t="shared" si="9"/>
        <v>88</v>
      </c>
      <c r="H73" s="152">
        <f t="shared" si="9"/>
        <v>0</v>
      </c>
      <c r="I73" s="152">
        <f t="shared" si="9"/>
        <v>0</v>
      </c>
      <c r="J73" s="152">
        <f t="shared" si="9"/>
        <v>240</v>
      </c>
      <c r="K73" s="144"/>
      <c r="L73" s="2"/>
    </row>
    <row r="74" spans="2:12" ht="12" hidden="1" customHeight="1" outlineLevel="1" x14ac:dyDescent="0.2">
      <c r="B74" s="151"/>
      <c r="C74" s="150" t="s">
        <v>283</v>
      </c>
      <c r="D74" s="130">
        <v>8</v>
      </c>
      <c r="E74" s="160">
        <v>0</v>
      </c>
      <c r="F74" s="163">
        <v>24</v>
      </c>
      <c r="G74" s="160">
        <v>3</v>
      </c>
      <c r="H74" s="160">
        <v>0</v>
      </c>
      <c r="I74" s="160">
        <v>0</v>
      </c>
      <c r="J74" s="129">
        <v>27</v>
      </c>
      <c r="K74" s="144"/>
    </row>
    <row r="75" spans="2:12" ht="12" hidden="1" customHeight="1" outlineLevel="1" x14ac:dyDescent="0.2">
      <c r="B75" s="151"/>
      <c r="C75" s="150" t="s">
        <v>284</v>
      </c>
      <c r="D75" s="130">
        <v>3</v>
      </c>
      <c r="E75" s="160">
        <v>0</v>
      </c>
      <c r="F75" s="163">
        <v>17</v>
      </c>
      <c r="G75" s="163">
        <v>11</v>
      </c>
      <c r="H75" s="160">
        <v>0</v>
      </c>
      <c r="I75" s="160">
        <v>0</v>
      </c>
      <c r="J75" s="129">
        <v>28</v>
      </c>
      <c r="K75" s="144"/>
    </row>
    <row r="76" spans="2:12" ht="12" hidden="1" customHeight="1" outlineLevel="1" x14ac:dyDescent="0.2">
      <c r="B76" s="151"/>
      <c r="C76" s="150" t="s">
        <v>279</v>
      </c>
      <c r="D76" s="130">
        <v>6</v>
      </c>
      <c r="E76" s="160">
        <v>0</v>
      </c>
      <c r="F76" s="163">
        <v>17</v>
      </c>
      <c r="G76" s="163">
        <v>17</v>
      </c>
      <c r="H76" s="160">
        <v>0</v>
      </c>
      <c r="I76" s="160">
        <v>0</v>
      </c>
      <c r="J76" s="129">
        <v>34</v>
      </c>
      <c r="K76" s="144"/>
    </row>
    <row r="77" spans="2:12" ht="12" hidden="1" customHeight="1" outlineLevel="1" x14ac:dyDescent="0.2">
      <c r="B77" s="151"/>
      <c r="C77" s="150" t="s">
        <v>280</v>
      </c>
      <c r="D77" s="130">
        <v>8</v>
      </c>
      <c r="E77" s="160">
        <v>0</v>
      </c>
      <c r="F77" s="163">
        <v>53</v>
      </c>
      <c r="G77" s="160">
        <v>0</v>
      </c>
      <c r="H77" s="160">
        <v>0</v>
      </c>
      <c r="I77" s="160">
        <v>0</v>
      </c>
      <c r="J77" s="129">
        <v>53</v>
      </c>
      <c r="K77" s="144"/>
    </row>
    <row r="78" spans="2:12" ht="12" hidden="1" customHeight="1" outlineLevel="1" x14ac:dyDescent="0.2">
      <c r="B78" s="151"/>
      <c r="C78" s="148" t="s">
        <v>281</v>
      </c>
      <c r="D78" s="157">
        <v>1</v>
      </c>
      <c r="E78" s="160">
        <v>0</v>
      </c>
      <c r="F78" s="153">
        <v>21</v>
      </c>
      <c r="G78" s="153">
        <v>35</v>
      </c>
      <c r="H78" s="160">
        <v>0</v>
      </c>
      <c r="I78" s="160">
        <v>0</v>
      </c>
      <c r="J78" s="129">
        <v>56</v>
      </c>
      <c r="K78" s="144"/>
    </row>
    <row r="79" spans="2:12" ht="12" hidden="1" customHeight="1" outlineLevel="1" x14ac:dyDescent="0.2">
      <c r="B79" s="151"/>
      <c r="C79" s="148" t="s">
        <v>246</v>
      </c>
      <c r="D79" s="157">
        <v>10</v>
      </c>
      <c r="E79" s="160">
        <v>0</v>
      </c>
      <c r="F79" s="129">
        <v>10</v>
      </c>
      <c r="G79" s="129">
        <v>10</v>
      </c>
      <c r="H79" s="160">
        <v>0</v>
      </c>
      <c r="I79" s="160">
        <v>0</v>
      </c>
      <c r="J79" s="129">
        <v>20</v>
      </c>
      <c r="K79" s="144"/>
    </row>
    <row r="80" spans="2:12" ht="12" hidden="1" customHeight="1" outlineLevel="1" x14ac:dyDescent="0.2">
      <c r="B80" s="151"/>
      <c r="C80" s="148" t="s">
        <v>282</v>
      </c>
      <c r="D80" s="157">
        <v>1</v>
      </c>
      <c r="E80" s="127">
        <v>0</v>
      </c>
      <c r="F80" s="153">
        <v>10</v>
      </c>
      <c r="G80" s="153">
        <v>12</v>
      </c>
      <c r="H80" s="153">
        <v>0</v>
      </c>
      <c r="I80" s="153">
        <v>0</v>
      </c>
      <c r="J80" s="129">
        <v>22</v>
      </c>
      <c r="K80" s="144"/>
    </row>
    <row r="81" spans="2:12" s="137" customFormat="1" ht="12.75" collapsed="1" x14ac:dyDescent="0.2">
      <c r="B81" s="247">
        <v>13</v>
      </c>
      <c r="C81" s="177" t="s">
        <v>26</v>
      </c>
      <c r="D81" s="164"/>
      <c r="E81" s="152">
        <f>SUM(E82:E86)</f>
        <v>0</v>
      </c>
      <c r="F81" s="152">
        <f t="shared" ref="F81:J81" si="10">SUM(F82:F86)</f>
        <v>0</v>
      </c>
      <c r="G81" s="152">
        <f t="shared" si="10"/>
        <v>66</v>
      </c>
      <c r="H81" s="152">
        <f t="shared" si="10"/>
        <v>9</v>
      </c>
      <c r="I81" s="152">
        <f t="shared" si="10"/>
        <v>0</v>
      </c>
      <c r="J81" s="152">
        <f t="shared" si="10"/>
        <v>75</v>
      </c>
      <c r="K81" s="144"/>
      <c r="L81" s="2"/>
    </row>
    <row r="82" spans="2:12" ht="12" hidden="1" customHeight="1" outlineLevel="1" x14ac:dyDescent="0.2">
      <c r="B82" s="151"/>
      <c r="C82" s="149" t="s">
        <v>242</v>
      </c>
      <c r="D82" s="157">
        <v>6</v>
      </c>
      <c r="E82" s="160">
        <v>0</v>
      </c>
      <c r="F82" s="35">
        <v>0</v>
      </c>
      <c r="G82" s="129">
        <v>12</v>
      </c>
      <c r="H82" s="129">
        <v>6</v>
      </c>
      <c r="I82" s="160">
        <v>0</v>
      </c>
      <c r="J82" s="129">
        <v>18</v>
      </c>
      <c r="K82" s="144"/>
    </row>
    <row r="83" spans="2:12" ht="12" hidden="1" customHeight="1" outlineLevel="1" x14ac:dyDescent="0.2">
      <c r="B83" s="151"/>
      <c r="C83" s="149" t="s">
        <v>243</v>
      </c>
      <c r="D83" s="157">
        <v>10</v>
      </c>
      <c r="E83" s="160">
        <v>0</v>
      </c>
      <c r="F83" s="35">
        <v>0</v>
      </c>
      <c r="G83" s="153">
        <v>12</v>
      </c>
      <c r="H83" s="35">
        <v>0</v>
      </c>
      <c r="I83" s="160">
        <v>0</v>
      </c>
      <c r="J83" s="129">
        <v>12</v>
      </c>
      <c r="K83" s="144"/>
    </row>
    <row r="84" spans="2:12" ht="12" hidden="1" customHeight="1" outlineLevel="1" x14ac:dyDescent="0.2">
      <c r="B84" s="151"/>
      <c r="C84" s="149" t="s">
        <v>285</v>
      </c>
      <c r="D84" s="157">
        <v>3</v>
      </c>
      <c r="E84" s="160">
        <v>0</v>
      </c>
      <c r="F84" s="35">
        <v>0</v>
      </c>
      <c r="G84" s="153">
        <v>15</v>
      </c>
      <c r="H84" s="35">
        <v>0</v>
      </c>
      <c r="I84" s="160">
        <v>0</v>
      </c>
      <c r="J84" s="129">
        <v>15</v>
      </c>
      <c r="K84" s="144"/>
    </row>
    <row r="85" spans="2:12" ht="12" hidden="1" customHeight="1" outlineLevel="1" x14ac:dyDescent="0.2">
      <c r="B85" s="151"/>
      <c r="C85" s="149" t="s">
        <v>286</v>
      </c>
      <c r="D85" s="157">
        <v>10</v>
      </c>
      <c r="E85" s="160">
        <v>0</v>
      </c>
      <c r="F85" s="285">
        <v>0</v>
      </c>
      <c r="G85" s="153">
        <v>15</v>
      </c>
      <c r="H85" s="285">
        <v>0</v>
      </c>
      <c r="I85" s="160">
        <v>0</v>
      </c>
      <c r="J85" s="281">
        <v>15</v>
      </c>
      <c r="K85" s="144"/>
    </row>
    <row r="86" spans="2:12" ht="12" hidden="1" customHeight="1" outlineLevel="1" x14ac:dyDescent="0.2">
      <c r="B86" s="151"/>
      <c r="C86" s="149" t="s">
        <v>60</v>
      </c>
      <c r="D86" s="157">
        <v>1</v>
      </c>
      <c r="E86" s="160">
        <v>0</v>
      </c>
      <c r="F86" s="160">
        <v>0</v>
      </c>
      <c r="G86" s="153">
        <v>12</v>
      </c>
      <c r="H86" s="160">
        <v>3</v>
      </c>
      <c r="I86" s="160">
        <v>0</v>
      </c>
      <c r="J86" s="129">
        <v>15</v>
      </c>
      <c r="K86" s="144"/>
    </row>
    <row r="87" spans="2:12" s="137" customFormat="1" ht="12.75" collapsed="1" x14ac:dyDescent="0.2">
      <c r="B87" s="247">
        <v>14</v>
      </c>
      <c r="C87" s="177" t="s">
        <v>139</v>
      </c>
      <c r="D87" s="156"/>
      <c r="E87" s="152">
        <v>0</v>
      </c>
      <c r="F87" s="152">
        <v>35</v>
      </c>
      <c r="G87" s="152">
        <v>0</v>
      </c>
      <c r="H87" s="152">
        <v>0</v>
      </c>
      <c r="I87" s="152">
        <v>0</v>
      </c>
      <c r="J87" s="152">
        <v>35</v>
      </c>
      <c r="K87" s="144"/>
      <c r="L87" s="2"/>
    </row>
    <row r="88" spans="2:12" ht="12" hidden="1" customHeight="1" outlineLevel="1" x14ac:dyDescent="0.2">
      <c r="B88" s="151"/>
      <c r="C88" s="148" t="s">
        <v>140</v>
      </c>
      <c r="D88" s="309">
        <v>1</v>
      </c>
      <c r="E88" s="153">
        <v>0</v>
      </c>
      <c r="F88" s="309">
        <v>35</v>
      </c>
      <c r="G88" s="309">
        <v>0</v>
      </c>
      <c r="H88" s="309">
        <v>0</v>
      </c>
      <c r="I88" s="283">
        <v>0</v>
      </c>
      <c r="J88" s="310">
        <v>35</v>
      </c>
    </row>
    <row r="89" spans="2:12" s="137" customFormat="1" ht="12.75" collapsed="1" x14ac:dyDescent="0.2">
      <c r="B89" s="247">
        <v>15</v>
      </c>
      <c r="C89" s="177" t="s">
        <v>125</v>
      </c>
      <c r="D89" s="156"/>
      <c r="E89" s="152">
        <f>SUM(E90:E96)</f>
        <v>0</v>
      </c>
      <c r="F89" s="152">
        <f t="shared" ref="F89:J89" si="11">SUM(F90:F96)</f>
        <v>49</v>
      </c>
      <c r="G89" s="152">
        <f t="shared" si="11"/>
        <v>139</v>
      </c>
      <c r="H89" s="152">
        <f t="shared" si="11"/>
        <v>11</v>
      </c>
      <c r="I89" s="152">
        <f t="shared" si="11"/>
        <v>0</v>
      </c>
      <c r="J89" s="152">
        <f t="shared" si="11"/>
        <v>199</v>
      </c>
      <c r="K89" s="144"/>
      <c r="L89" s="2"/>
    </row>
    <row r="90" spans="2:12" ht="12" hidden="1" customHeight="1" outlineLevel="2" x14ac:dyDescent="0.2">
      <c r="B90" s="147"/>
      <c r="C90" s="149" t="s">
        <v>287</v>
      </c>
      <c r="D90" s="157">
        <v>6</v>
      </c>
      <c r="E90" s="165">
        <v>0</v>
      </c>
      <c r="F90" s="129">
        <v>30</v>
      </c>
      <c r="G90" s="129">
        <v>23</v>
      </c>
      <c r="H90" s="166">
        <v>0</v>
      </c>
      <c r="I90" s="165">
        <v>0</v>
      </c>
      <c r="J90" s="167">
        <v>53</v>
      </c>
      <c r="K90" s="144"/>
    </row>
    <row r="91" spans="2:12" ht="12" hidden="1" customHeight="1" outlineLevel="2" x14ac:dyDescent="0.2">
      <c r="B91" s="147"/>
      <c r="C91" s="149" t="s">
        <v>245</v>
      </c>
      <c r="D91" s="157">
        <v>6</v>
      </c>
      <c r="E91" s="165">
        <v>0</v>
      </c>
      <c r="F91" s="153">
        <v>13</v>
      </c>
      <c r="G91" s="153">
        <v>11</v>
      </c>
      <c r="H91" s="165">
        <v>0</v>
      </c>
      <c r="I91" s="165">
        <v>0</v>
      </c>
      <c r="J91" s="167">
        <v>24</v>
      </c>
      <c r="K91" s="144"/>
    </row>
    <row r="92" spans="2:12" ht="12" hidden="1" customHeight="1" outlineLevel="2" x14ac:dyDescent="0.2">
      <c r="B92" s="147"/>
      <c r="C92" s="149" t="s">
        <v>242</v>
      </c>
      <c r="D92" s="157">
        <v>6</v>
      </c>
      <c r="E92" s="165">
        <v>0</v>
      </c>
      <c r="F92" s="165">
        <v>0</v>
      </c>
      <c r="G92" s="153">
        <v>32</v>
      </c>
      <c r="H92" s="165">
        <v>6</v>
      </c>
      <c r="I92" s="165">
        <v>0</v>
      </c>
      <c r="J92" s="167">
        <v>38</v>
      </c>
      <c r="K92" s="144"/>
    </row>
    <row r="93" spans="2:12" ht="12" hidden="1" customHeight="1" outlineLevel="2" x14ac:dyDescent="0.2">
      <c r="B93" s="147"/>
      <c r="C93" s="149" t="s">
        <v>288</v>
      </c>
      <c r="D93" s="157">
        <v>2</v>
      </c>
      <c r="E93" s="165">
        <v>0</v>
      </c>
      <c r="F93" s="153">
        <v>4</v>
      </c>
      <c r="G93" s="153">
        <v>21</v>
      </c>
      <c r="H93" s="165">
        <v>0</v>
      </c>
      <c r="I93" s="165">
        <v>0</v>
      </c>
      <c r="J93" s="167">
        <v>25</v>
      </c>
      <c r="K93" s="144"/>
    </row>
    <row r="94" spans="2:12" ht="12" hidden="1" customHeight="1" outlineLevel="2" x14ac:dyDescent="0.2">
      <c r="B94" s="151"/>
      <c r="C94" s="149" t="s">
        <v>276</v>
      </c>
      <c r="D94" s="157">
        <v>4</v>
      </c>
      <c r="E94" s="165">
        <v>0</v>
      </c>
      <c r="F94" s="168">
        <v>0</v>
      </c>
      <c r="G94" s="158">
        <v>25</v>
      </c>
      <c r="H94" s="165">
        <v>0</v>
      </c>
      <c r="I94" s="165">
        <v>0</v>
      </c>
      <c r="J94" s="167">
        <v>25</v>
      </c>
      <c r="K94" s="144"/>
    </row>
    <row r="95" spans="2:12" ht="12" hidden="1" customHeight="1" outlineLevel="2" x14ac:dyDescent="0.2">
      <c r="B95" s="151"/>
      <c r="C95" s="149" t="s">
        <v>205</v>
      </c>
      <c r="D95" s="157">
        <v>1</v>
      </c>
      <c r="E95" s="165">
        <v>0</v>
      </c>
      <c r="F95" s="168">
        <v>0</v>
      </c>
      <c r="G95" s="169">
        <v>23</v>
      </c>
      <c r="H95" s="165">
        <v>5</v>
      </c>
      <c r="I95" s="165">
        <v>0</v>
      </c>
      <c r="J95" s="167">
        <v>28</v>
      </c>
      <c r="K95" s="144"/>
    </row>
    <row r="96" spans="2:12" ht="12" hidden="1" customHeight="1" outlineLevel="2" x14ac:dyDescent="0.2">
      <c r="B96" s="151"/>
      <c r="C96" s="149" t="s">
        <v>281</v>
      </c>
      <c r="D96" s="157">
        <v>1</v>
      </c>
      <c r="E96" s="165">
        <v>0</v>
      </c>
      <c r="F96" s="168">
        <v>2</v>
      </c>
      <c r="G96" s="169">
        <v>4</v>
      </c>
      <c r="H96" s="165">
        <v>0</v>
      </c>
      <c r="I96" s="165">
        <v>0</v>
      </c>
      <c r="J96" s="167">
        <v>6</v>
      </c>
      <c r="K96" s="144"/>
    </row>
    <row r="97" spans="2:10" ht="15" customHeight="1" collapsed="1" x14ac:dyDescent="0.2">
      <c r="B97" s="421" t="s">
        <v>151</v>
      </c>
      <c r="C97" s="421"/>
      <c r="D97" s="170"/>
      <c r="E97" s="409">
        <f>SUM(E6,E11,E16,E23,E24,E43,E46,E51,E56,E66,E68,E73,E81,E87,E89)</f>
        <v>38</v>
      </c>
      <c r="F97" s="409">
        <f t="shared" ref="F97:J97" si="12">SUM(F6,F11,F16,F23,F24,F43,F46,F51,F56,F66,F68,F73,F81,F87,F89)</f>
        <v>1013</v>
      </c>
      <c r="G97" s="409">
        <f t="shared" si="12"/>
        <v>1154</v>
      </c>
      <c r="H97" s="409">
        <f t="shared" si="12"/>
        <v>106</v>
      </c>
      <c r="I97" s="409">
        <f t="shared" si="12"/>
        <v>37</v>
      </c>
      <c r="J97" s="407">
        <f t="shared" si="12"/>
        <v>2348</v>
      </c>
    </row>
    <row r="98" spans="2:10" x14ac:dyDescent="0.2">
      <c r="B98" s="2"/>
      <c r="H98" s="139"/>
      <c r="I98" s="139"/>
    </row>
    <row r="99" spans="2:10" x14ac:dyDescent="0.2">
      <c r="B99" s="2"/>
      <c r="H99" s="139"/>
      <c r="I99" s="139"/>
    </row>
    <row r="100" spans="2:10" ht="15" customHeight="1" x14ac:dyDescent="0.2">
      <c r="B100" s="134" t="s">
        <v>142</v>
      </c>
      <c r="C100" s="134" t="s">
        <v>147</v>
      </c>
      <c r="D100" s="419" t="s">
        <v>186</v>
      </c>
      <c r="E100" s="419"/>
      <c r="F100" s="419"/>
      <c r="G100" s="419"/>
    </row>
    <row r="101" spans="2:10" ht="12.75" x14ac:dyDescent="0.2">
      <c r="B101" s="20" t="s">
        <v>141</v>
      </c>
      <c r="C101" s="152" t="s">
        <v>144</v>
      </c>
      <c r="D101" s="152" t="s">
        <v>12</v>
      </c>
      <c r="E101" s="152" t="s">
        <v>13</v>
      </c>
      <c r="F101" s="152" t="s">
        <v>14</v>
      </c>
      <c r="G101" s="20" t="s">
        <v>24</v>
      </c>
    </row>
    <row r="102" spans="2:10" ht="12.75" x14ac:dyDescent="0.2">
      <c r="B102" s="20">
        <v>1</v>
      </c>
      <c r="C102" s="153" t="s">
        <v>44</v>
      </c>
      <c r="D102" s="3"/>
      <c r="E102" s="3"/>
      <c r="F102" s="3"/>
      <c r="G102" s="12"/>
    </row>
    <row r="103" spans="2:10" ht="12.75" x14ac:dyDescent="0.2">
      <c r="B103" s="20">
        <v>2</v>
      </c>
      <c r="C103" s="153" t="s">
        <v>23</v>
      </c>
      <c r="D103" s="3"/>
      <c r="E103" s="3"/>
      <c r="F103" s="3"/>
      <c r="G103" s="12"/>
    </row>
    <row r="104" spans="2:10" ht="12.75" x14ac:dyDescent="0.2">
      <c r="B104" s="20">
        <v>3</v>
      </c>
      <c r="C104" s="153" t="s">
        <v>148</v>
      </c>
      <c r="D104" s="3"/>
      <c r="E104" s="3"/>
      <c r="F104" s="3"/>
      <c r="G104" s="12"/>
    </row>
    <row r="105" spans="2:10" x14ac:dyDescent="0.2">
      <c r="B105" s="173"/>
      <c r="C105" s="141"/>
      <c r="D105" s="175">
        <f ca="1">SUM(D102:D105)</f>
        <v>0</v>
      </c>
      <c r="E105" s="175">
        <f t="shared" ref="E105:G105" ca="1" si="13">SUM(E102:E105)</f>
        <v>0</v>
      </c>
      <c r="F105" s="175">
        <f t="shared" ca="1" si="13"/>
        <v>0</v>
      </c>
      <c r="G105" s="175">
        <f t="shared" ca="1" si="13"/>
        <v>0</v>
      </c>
    </row>
    <row r="106" spans="2:10" x14ac:dyDescent="0.2">
      <c r="B106" s="140"/>
      <c r="C106" s="141"/>
      <c r="D106" s="142"/>
      <c r="E106" s="142"/>
      <c r="F106" s="142"/>
    </row>
    <row r="107" spans="2:10" x14ac:dyDescent="0.2">
      <c r="B107" s="140"/>
      <c r="C107" s="141"/>
      <c r="D107" s="142"/>
      <c r="E107" s="142"/>
      <c r="F107" s="142"/>
    </row>
    <row r="108" spans="2:10" ht="16.5" customHeight="1" x14ac:dyDescent="0.2">
      <c r="D108" s="419" t="s">
        <v>214</v>
      </c>
      <c r="E108" s="419"/>
      <c r="F108" s="419"/>
      <c r="G108" s="419"/>
      <c r="H108" s="419"/>
      <c r="I108" s="419"/>
    </row>
    <row r="109" spans="2:10" ht="15" customHeight="1" x14ac:dyDescent="0.2">
      <c r="B109" s="422" t="s">
        <v>145</v>
      </c>
      <c r="C109" s="422"/>
      <c r="D109" s="136" t="s">
        <v>12</v>
      </c>
      <c r="E109" s="136" t="s">
        <v>13</v>
      </c>
      <c r="F109" s="136" t="s">
        <v>14</v>
      </c>
      <c r="G109" s="136" t="s">
        <v>21</v>
      </c>
      <c r="H109" s="136" t="s">
        <v>0</v>
      </c>
      <c r="I109" s="136" t="s">
        <v>24</v>
      </c>
    </row>
    <row r="110" spans="2:10" ht="15" customHeight="1" x14ac:dyDescent="0.2">
      <c r="B110" s="201">
        <v>1</v>
      </c>
      <c r="C110" s="128" t="s">
        <v>131</v>
      </c>
      <c r="D110" s="145"/>
      <c r="E110" s="145"/>
      <c r="F110" s="145"/>
      <c r="G110" s="145"/>
      <c r="H110" s="145"/>
      <c r="I110" s="145"/>
    </row>
    <row r="111" spans="2:10" ht="12.75" x14ac:dyDescent="0.2">
      <c r="B111" s="201">
        <v>2</v>
      </c>
      <c r="C111" s="129" t="s">
        <v>146</v>
      </c>
      <c r="D111" s="145"/>
      <c r="E111" s="145"/>
      <c r="F111" s="145"/>
      <c r="G111" s="145"/>
      <c r="H111" s="145"/>
      <c r="I111" s="145"/>
    </row>
    <row r="112" spans="2:10" ht="12.75" x14ac:dyDescent="0.2">
      <c r="C112" s="171"/>
      <c r="D112" s="172">
        <f t="shared" ref="D112:I112" si="14">SUM(D110:D111)</f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</row>
  </sheetData>
  <mergeCells count="5">
    <mergeCell ref="D100:G100"/>
    <mergeCell ref="D4:J4"/>
    <mergeCell ref="B97:C97"/>
    <mergeCell ref="B109:C109"/>
    <mergeCell ref="D108:I10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0"/>
  <sheetViews>
    <sheetView topLeftCell="B14" zoomScaleNormal="100" workbookViewId="0">
      <selection activeCell="D35" sqref="D35"/>
    </sheetView>
  </sheetViews>
  <sheetFormatPr baseColWidth="10" defaultColWidth="11.42578125" defaultRowHeight="15" outlineLevelRow="1" x14ac:dyDescent="0.25"/>
  <cols>
    <col min="1" max="1" width="8.42578125" style="22" customWidth="1"/>
    <col min="2" max="2" width="4.7109375" style="22" customWidth="1"/>
    <col min="3" max="3" width="41.7109375" style="22" customWidth="1"/>
    <col min="4" max="4" width="26.28515625" style="22" customWidth="1"/>
    <col min="5" max="5" width="8.5703125" style="22" customWidth="1"/>
    <col min="6" max="6" width="10.140625" style="22" customWidth="1"/>
    <col min="7" max="7" width="10.7109375" style="22" customWidth="1"/>
    <col min="8" max="9" width="9.42578125" style="22" customWidth="1"/>
    <col min="10" max="10" width="11.7109375" style="22" customWidth="1"/>
    <col min="11" max="11" width="11.140625" style="22" customWidth="1"/>
    <col min="12" max="12" width="11.42578125" style="22"/>
    <col min="13" max="13" width="10.7109375" style="22" customWidth="1"/>
    <col min="14" max="16384" width="11.42578125" style="22"/>
  </cols>
  <sheetData>
    <row r="2" spans="2:13" x14ac:dyDescent="0.25">
      <c r="B2" s="305" t="s">
        <v>17</v>
      </c>
      <c r="C2" s="305" t="s">
        <v>70</v>
      </c>
      <c r="D2" s="21"/>
    </row>
    <row r="3" spans="2:13" ht="15.75" customHeight="1" x14ac:dyDescent="0.25">
      <c r="B3" s="23">
        <v>1</v>
      </c>
      <c r="C3" s="23" t="s">
        <v>71</v>
      </c>
      <c r="D3" s="21"/>
    </row>
    <row r="4" spans="2:13" outlineLevel="1" x14ac:dyDescent="0.25">
      <c r="B4" s="302" t="s">
        <v>17</v>
      </c>
      <c r="C4" s="300" t="s">
        <v>103</v>
      </c>
      <c r="D4" s="301" t="s">
        <v>24</v>
      </c>
      <c r="E4" s="302" t="s">
        <v>104</v>
      </c>
    </row>
    <row r="5" spans="2:13" ht="15" customHeight="1" outlineLevel="1" x14ac:dyDescent="0.25">
      <c r="B5" s="304">
        <v>1</v>
      </c>
      <c r="C5" s="340" t="s">
        <v>290</v>
      </c>
      <c r="D5" s="278">
        <v>238</v>
      </c>
      <c r="E5" s="287">
        <v>6</v>
      </c>
    </row>
    <row r="6" spans="2:13" ht="13.5" customHeight="1" outlineLevel="1" x14ac:dyDescent="0.25">
      <c r="B6" s="304">
        <v>2</v>
      </c>
      <c r="C6" s="340" t="s">
        <v>291</v>
      </c>
      <c r="D6" s="278">
        <v>165</v>
      </c>
      <c r="E6" s="287">
        <v>6</v>
      </c>
    </row>
    <row r="7" spans="2:13" ht="15.75" customHeight="1" outlineLevel="1" x14ac:dyDescent="0.25">
      <c r="B7" s="304">
        <v>3</v>
      </c>
      <c r="C7" s="340" t="s">
        <v>106</v>
      </c>
      <c r="D7" s="278">
        <v>270</v>
      </c>
      <c r="E7" s="287">
        <v>6</v>
      </c>
    </row>
    <row r="8" spans="2:13" ht="15.75" customHeight="1" outlineLevel="1" x14ac:dyDescent="0.25">
      <c r="B8" s="304">
        <v>4</v>
      </c>
      <c r="C8" s="340" t="s">
        <v>292</v>
      </c>
      <c r="D8" s="278">
        <v>215</v>
      </c>
      <c r="E8" s="287">
        <v>6</v>
      </c>
    </row>
    <row r="9" spans="2:13" ht="15.75" customHeight="1" outlineLevel="1" x14ac:dyDescent="0.25">
      <c r="B9" s="304">
        <v>5</v>
      </c>
      <c r="C9" s="340" t="s">
        <v>293</v>
      </c>
      <c r="D9" s="278">
        <v>201</v>
      </c>
      <c r="E9" s="287">
        <v>7</v>
      </c>
    </row>
    <row r="10" spans="2:13" ht="15.75" customHeight="1" outlineLevel="1" x14ac:dyDescent="0.25">
      <c r="B10" s="304">
        <v>6</v>
      </c>
      <c r="C10" s="340" t="s">
        <v>294</v>
      </c>
      <c r="D10" s="278">
        <v>184</v>
      </c>
      <c r="E10" s="287">
        <v>6</v>
      </c>
    </row>
    <row r="11" spans="2:13" ht="15.75" customHeight="1" outlineLevel="1" x14ac:dyDescent="0.25">
      <c r="B11" s="304">
        <v>7</v>
      </c>
      <c r="C11" s="340" t="s">
        <v>295</v>
      </c>
      <c r="D11" s="278">
        <v>171</v>
      </c>
      <c r="E11" s="287">
        <v>6</v>
      </c>
    </row>
    <row r="12" spans="2:13" ht="15.75" customHeight="1" outlineLevel="1" x14ac:dyDescent="0.25">
      <c r="B12" s="304">
        <v>8</v>
      </c>
      <c r="C12" s="294" t="s">
        <v>296</v>
      </c>
      <c r="D12" s="278">
        <v>185</v>
      </c>
      <c r="E12" s="287">
        <v>6</v>
      </c>
    </row>
    <row r="13" spans="2:13" ht="15.75" customHeight="1" outlineLevel="1" x14ac:dyDescent="0.25">
      <c r="B13" s="312"/>
      <c r="C13" s="186"/>
      <c r="D13" s="36">
        <f>SUM(D5:D12)</f>
        <v>1629</v>
      </c>
      <c r="E13" s="305">
        <v>49</v>
      </c>
    </row>
    <row r="14" spans="2:13" ht="15.75" customHeight="1" outlineLevel="1" x14ac:dyDescent="0.25">
      <c r="B14" s="312"/>
      <c r="C14" s="186"/>
      <c r="D14" s="311"/>
      <c r="E14" s="235"/>
    </row>
    <row r="15" spans="2:13" x14ac:dyDescent="0.25">
      <c r="B15" s="24">
        <v>2</v>
      </c>
      <c r="C15" s="24" t="s">
        <v>72</v>
      </c>
      <c r="D15" s="21"/>
    </row>
    <row r="16" spans="2:13" ht="15.75" customHeight="1" outlineLevel="1" x14ac:dyDescent="0.25">
      <c r="H16" s="434" t="s">
        <v>155</v>
      </c>
      <c r="I16" s="434"/>
      <c r="J16" s="434"/>
      <c r="K16" s="434"/>
      <c r="L16" s="434"/>
      <c r="M16" s="434"/>
    </row>
    <row r="17" spans="2:13" ht="15.75" customHeight="1" outlineLevel="1" x14ac:dyDescent="0.25">
      <c r="B17" s="289" t="s">
        <v>17</v>
      </c>
      <c r="C17" s="289" t="s">
        <v>159</v>
      </c>
      <c r="D17" s="289" t="s">
        <v>157</v>
      </c>
      <c r="E17" s="289" t="s">
        <v>51</v>
      </c>
      <c r="F17" s="289" t="s">
        <v>109</v>
      </c>
      <c r="G17" s="289" t="s">
        <v>96</v>
      </c>
      <c r="H17" s="289" t="s">
        <v>12</v>
      </c>
      <c r="I17" s="194" t="s">
        <v>13</v>
      </c>
      <c r="J17" s="289" t="s">
        <v>14</v>
      </c>
      <c r="K17" s="289" t="s">
        <v>21</v>
      </c>
      <c r="L17" s="289" t="s">
        <v>0</v>
      </c>
      <c r="M17" s="289" t="s">
        <v>24</v>
      </c>
    </row>
    <row r="18" spans="2:13" ht="15.75" customHeight="1" outlineLevel="1" x14ac:dyDescent="0.25">
      <c r="B18" s="195">
        <v>1</v>
      </c>
      <c r="C18" s="304" t="s">
        <v>419</v>
      </c>
      <c r="D18" s="290" t="s">
        <v>420</v>
      </c>
      <c r="E18" s="456" t="s">
        <v>228</v>
      </c>
      <c r="F18" s="287" t="s">
        <v>432</v>
      </c>
      <c r="G18" s="287">
        <v>9</v>
      </c>
      <c r="H18" s="34">
        <v>0</v>
      </c>
      <c r="I18" s="34">
        <v>2</v>
      </c>
      <c r="J18" s="34">
        <v>20</v>
      </c>
      <c r="K18" s="34">
        <v>0</v>
      </c>
      <c r="L18" s="287">
        <v>0</v>
      </c>
      <c r="M18" s="287">
        <v>22</v>
      </c>
    </row>
    <row r="19" spans="2:13" ht="15.75" customHeight="1" outlineLevel="1" x14ac:dyDescent="0.25">
      <c r="B19" s="195">
        <v>2</v>
      </c>
      <c r="C19" s="304" t="s">
        <v>419</v>
      </c>
      <c r="D19" s="290" t="s">
        <v>421</v>
      </c>
      <c r="E19" s="456"/>
      <c r="F19" s="287" t="s">
        <v>433</v>
      </c>
      <c r="G19" s="287">
        <v>1</v>
      </c>
      <c r="H19" s="34">
        <v>1</v>
      </c>
      <c r="I19" s="182">
        <v>9</v>
      </c>
      <c r="J19" s="34">
        <v>3</v>
      </c>
      <c r="K19" s="287">
        <v>0</v>
      </c>
      <c r="L19" s="287">
        <v>0</v>
      </c>
      <c r="M19" s="287">
        <v>13</v>
      </c>
    </row>
    <row r="20" spans="2:13" ht="15.75" customHeight="1" outlineLevel="1" x14ac:dyDescent="0.25">
      <c r="B20" s="195">
        <v>3</v>
      </c>
      <c r="C20" s="304" t="s">
        <v>419</v>
      </c>
      <c r="D20" s="290" t="s">
        <v>422</v>
      </c>
      <c r="E20" s="456"/>
      <c r="F20" s="304" t="s">
        <v>434</v>
      </c>
      <c r="G20" s="304">
        <v>1</v>
      </c>
      <c r="H20" s="304">
        <v>0</v>
      </c>
      <c r="I20" s="304">
        <v>0</v>
      </c>
      <c r="J20" s="34">
        <v>43</v>
      </c>
      <c r="K20" s="304">
        <v>0</v>
      </c>
      <c r="L20" s="304">
        <v>0</v>
      </c>
      <c r="M20" s="287">
        <v>43</v>
      </c>
    </row>
    <row r="21" spans="2:13" ht="15.75" customHeight="1" outlineLevel="1" x14ac:dyDescent="0.25">
      <c r="B21" s="195">
        <v>4</v>
      </c>
      <c r="C21" s="287" t="s">
        <v>419</v>
      </c>
      <c r="D21" s="290" t="s">
        <v>423</v>
      </c>
      <c r="E21" s="456"/>
      <c r="F21" s="304" t="s">
        <v>435</v>
      </c>
      <c r="G21" s="287">
        <v>3</v>
      </c>
      <c r="H21" s="287">
        <v>0</v>
      </c>
      <c r="I21" s="182">
        <v>0</v>
      </c>
      <c r="J21" s="287">
        <v>22</v>
      </c>
      <c r="K21" s="287">
        <v>0</v>
      </c>
      <c r="L21" s="287">
        <v>0</v>
      </c>
      <c r="M21" s="287">
        <v>22</v>
      </c>
    </row>
    <row r="22" spans="2:13" ht="15.75" customHeight="1" outlineLevel="1" x14ac:dyDescent="0.25">
      <c r="B22" s="195">
        <v>5</v>
      </c>
      <c r="C22" s="287" t="s">
        <v>419</v>
      </c>
      <c r="D22" s="290" t="s">
        <v>424</v>
      </c>
      <c r="E22" s="456"/>
      <c r="F22" s="304" t="s">
        <v>436</v>
      </c>
      <c r="G22" s="287">
        <v>2</v>
      </c>
      <c r="H22" s="287">
        <v>0</v>
      </c>
      <c r="I22" s="182">
        <v>0</v>
      </c>
      <c r="J22" s="287">
        <v>12</v>
      </c>
      <c r="K22" s="287">
        <v>0</v>
      </c>
      <c r="L22" s="287">
        <v>0</v>
      </c>
      <c r="M22" s="287">
        <v>12</v>
      </c>
    </row>
    <row r="23" spans="2:13" ht="15.75" customHeight="1" outlineLevel="1" x14ac:dyDescent="0.25">
      <c r="B23" s="195">
        <v>6</v>
      </c>
      <c r="C23" s="287" t="s">
        <v>419</v>
      </c>
      <c r="D23" s="290" t="s">
        <v>425</v>
      </c>
      <c r="E23" s="456"/>
      <c r="F23" s="304" t="s">
        <v>436</v>
      </c>
      <c r="G23" s="287">
        <v>10</v>
      </c>
      <c r="H23" s="287">
        <v>0</v>
      </c>
      <c r="I23" s="182">
        <v>0</v>
      </c>
      <c r="J23" s="287">
        <v>25</v>
      </c>
      <c r="K23" s="34">
        <v>0</v>
      </c>
      <c r="L23" s="287">
        <v>0</v>
      </c>
      <c r="M23" s="287">
        <v>25</v>
      </c>
    </row>
    <row r="24" spans="2:13" ht="15.75" customHeight="1" outlineLevel="1" x14ac:dyDescent="0.25">
      <c r="B24" s="195">
        <v>7</v>
      </c>
      <c r="C24" s="287" t="s">
        <v>419</v>
      </c>
      <c r="D24" s="290" t="s">
        <v>431</v>
      </c>
      <c r="E24" s="456"/>
      <c r="F24" s="304" t="s">
        <v>434</v>
      </c>
      <c r="G24" s="287">
        <v>3</v>
      </c>
      <c r="H24" s="287">
        <v>0</v>
      </c>
      <c r="I24" s="182">
        <v>0</v>
      </c>
      <c r="J24" s="287">
        <v>18</v>
      </c>
      <c r="K24" s="34">
        <v>0</v>
      </c>
      <c r="L24" s="287">
        <v>0</v>
      </c>
      <c r="M24" s="287">
        <v>18</v>
      </c>
    </row>
    <row r="25" spans="2:13" ht="15.75" customHeight="1" outlineLevel="1" x14ac:dyDescent="0.25">
      <c r="B25" s="195">
        <v>8</v>
      </c>
      <c r="C25" s="287" t="s">
        <v>419</v>
      </c>
      <c r="D25" s="290" t="s">
        <v>426</v>
      </c>
      <c r="E25" s="456"/>
      <c r="F25" s="304" t="s">
        <v>437</v>
      </c>
      <c r="G25" s="287">
        <v>5</v>
      </c>
      <c r="H25" s="287">
        <v>0</v>
      </c>
      <c r="I25" s="182">
        <v>0</v>
      </c>
      <c r="J25" s="287">
        <v>9</v>
      </c>
      <c r="K25" s="287">
        <v>0</v>
      </c>
      <c r="L25" s="287">
        <v>0</v>
      </c>
      <c r="M25" s="287">
        <v>9</v>
      </c>
    </row>
    <row r="26" spans="2:13" ht="15.75" customHeight="1" outlineLevel="1" x14ac:dyDescent="0.25">
      <c r="B26" s="195">
        <v>9</v>
      </c>
      <c r="C26" s="287" t="s">
        <v>427</v>
      </c>
      <c r="D26" s="290" t="s">
        <v>420</v>
      </c>
      <c r="E26" s="456"/>
      <c r="F26" s="304" t="s">
        <v>432</v>
      </c>
      <c r="G26" s="287">
        <v>9</v>
      </c>
      <c r="H26" s="34">
        <v>0</v>
      </c>
      <c r="I26" s="34">
        <v>20</v>
      </c>
      <c r="J26" s="34">
        <v>0</v>
      </c>
      <c r="K26" s="34">
        <v>0</v>
      </c>
      <c r="L26" s="34">
        <v>0</v>
      </c>
      <c r="M26" s="34">
        <v>20</v>
      </c>
    </row>
    <row r="27" spans="2:13" ht="15.75" customHeight="1" outlineLevel="1" x14ac:dyDescent="0.25">
      <c r="B27" s="195">
        <v>10</v>
      </c>
      <c r="C27" s="287" t="s">
        <v>427</v>
      </c>
      <c r="D27" s="290" t="s">
        <v>428</v>
      </c>
      <c r="E27" s="456"/>
      <c r="F27" s="304" t="s">
        <v>438</v>
      </c>
      <c r="G27" s="287">
        <v>2</v>
      </c>
      <c r="H27" s="119">
        <v>0</v>
      </c>
      <c r="I27" s="119">
        <v>0</v>
      </c>
      <c r="J27" s="119">
        <v>16</v>
      </c>
      <c r="K27" s="119">
        <v>0</v>
      </c>
      <c r="L27" s="119">
        <v>0</v>
      </c>
      <c r="M27" s="34">
        <v>16</v>
      </c>
    </row>
    <row r="28" spans="2:13" ht="15.75" customHeight="1" outlineLevel="1" x14ac:dyDescent="0.25">
      <c r="B28" s="195">
        <v>11</v>
      </c>
      <c r="C28" s="287" t="s">
        <v>427</v>
      </c>
      <c r="D28" s="290" t="s">
        <v>422</v>
      </c>
      <c r="E28" s="456"/>
      <c r="F28" s="304" t="s">
        <v>434</v>
      </c>
      <c r="G28" s="287">
        <v>1</v>
      </c>
      <c r="H28" s="119">
        <v>0</v>
      </c>
      <c r="I28" s="119">
        <v>42</v>
      </c>
      <c r="J28" s="119">
        <v>0</v>
      </c>
      <c r="K28" s="119">
        <v>0</v>
      </c>
      <c r="L28" s="119">
        <v>0</v>
      </c>
      <c r="M28" s="34">
        <v>42</v>
      </c>
    </row>
    <row r="29" spans="2:13" ht="15.75" customHeight="1" outlineLevel="1" x14ac:dyDescent="0.25">
      <c r="B29" s="195">
        <v>12</v>
      </c>
      <c r="C29" s="287" t="s">
        <v>427</v>
      </c>
      <c r="D29" s="290" t="s">
        <v>429</v>
      </c>
      <c r="E29" s="456"/>
      <c r="F29" s="304" t="s">
        <v>439</v>
      </c>
      <c r="G29" s="287">
        <v>2</v>
      </c>
      <c r="H29" s="119">
        <v>0</v>
      </c>
      <c r="I29" s="119">
        <v>20</v>
      </c>
      <c r="J29" s="119">
        <v>0</v>
      </c>
      <c r="K29" s="119">
        <v>0</v>
      </c>
      <c r="L29" s="119">
        <v>0</v>
      </c>
      <c r="M29" s="34">
        <v>20</v>
      </c>
    </row>
    <row r="30" spans="2:13" ht="15.75" customHeight="1" outlineLevel="1" x14ac:dyDescent="0.25">
      <c r="B30" s="195">
        <v>13</v>
      </c>
      <c r="C30" s="287" t="s">
        <v>427</v>
      </c>
      <c r="D30" s="290" t="s">
        <v>424</v>
      </c>
      <c r="E30" s="456"/>
      <c r="F30" s="304">
        <v>43011</v>
      </c>
      <c r="G30" s="287">
        <v>2</v>
      </c>
      <c r="H30" s="119">
        <v>0</v>
      </c>
      <c r="I30" s="119">
        <v>12</v>
      </c>
      <c r="J30" s="119">
        <v>0</v>
      </c>
      <c r="K30" s="119">
        <v>0</v>
      </c>
      <c r="L30" s="119">
        <v>0</v>
      </c>
      <c r="M30" s="34">
        <v>12</v>
      </c>
    </row>
    <row r="31" spans="2:13" ht="15.75" customHeight="1" outlineLevel="1" x14ac:dyDescent="0.25">
      <c r="B31" s="195">
        <v>14</v>
      </c>
      <c r="C31" s="287" t="s">
        <v>427</v>
      </c>
      <c r="D31" s="290" t="s">
        <v>430</v>
      </c>
      <c r="E31" s="456"/>
      <c r="F31" s="304" t="s">
        <v>436</v>
      </c>
      <c r="G31" s="287">
        <v>3</v>
      </c>
      <c r="H31" s="119">
        <v>0</v>
      </c>
      <c r="I31" s="119">
        <v>37</v>
      </c>
      <c r="J31" s="119">
        <v>0</v>
      </c>
      <c r="K31" s="119">
        <v>0</v>
      </c>
      <c r="L31" s="119">
        <v>0</v>
      </c>
      <c r="M31" s="34">
        <v>37</v>
      </c>
    </row>
    <row r="32" spans="2:13" ht="15.75" customHeight="1" outlineLevel="1" x14ac:dyDescent="0.25">
      <c r="B32" s="195">
        <v>15</v>
      </c>
      <c r="C32" s="287" t="s">
        <v>427</v>
      </c>
      <c r="D32" s="290" t="s">
        <v>440</v>
      </c>
      <c r="E32" s="456"/>
      <c r="F32" s="304" t="s">
        <v>434</v>
      </c>
      <c r="G32" s="287">
        <v>3</v>
      </c>
      <c r="H32" s="119">
        <v>7</v>
      </c>
      <c r="I32" s="119">
        <v>9</v>
      </c>
      <c r="J32" s="119">
        <v>0</v>
      </c>
      <c r="K32" s="119">
        <v>0</v>
      </c>
      <c r="L32" s="119">
        <v>0</v>
      </c>
      <c r="M32" s="34">
        <v>16</v>
      </c>
    </row>
    <row r="33" spans="2:13" ht="15.75" customHeight="1" outlineLevel="1" x14ac:dyDescent="0.25">
      <c r="B33" s="195">
        <v>16</v>
      </c>
      <c r="C33" s="287" t="s">
        <v>427</v>
      </c>
      <c r="D33" s="290" t="s">
        <v>426</v>
      </c>
      <c r="E33" s="456"/>
      <c r="F33" s="304" t="s">
        <v>437</v>
      </c>
      <c r="G33" s="287">
        <v>5</v>
      </c>
      <c r="H33" s="119">
        <v>0</v>
      </c>
      <c r="I33" s="119">
        <v>7</v>
      </c>
      <c r="J33" s="119">
        <v>0</v>
      </c>
      <c r="K33" s="119">
        <v>0</v>
      </c>
      <c r="L33" s="119">
        <v>0</v>
      </c>
      <c r="M33" s="34">
        <v>7</v>
      </c>
    </row>
    <row r="34" spans="2:13" ht="15.75" customHeight="1" outlineLevel="1" x14ac:dyDescent="0.25">
      <c r="B34" s="183"/>
      <c r="C34" s="184"/>
      <c r="E34" s="185"/>
      <c r="F34" s="186"/>
      <c r="G34" s="184"/>
      <c r="H34" s="187">
        <f>SUM(H18:H33)</f>
        <v>8</v>
      </c>
      <c r="I34" s="188">
        <f>SUM(I18:I33)</f>
        <v>158</v>
      </c>
      <c r="J34" s="187">
        <f>SUM(J18:J33)</f>
        <v>168</v>
      </c>
      <c r="K34" s="187">
        <f>SUM(K18:K26)</f>
        <v>0</v>
      </c>
      <c r="L34" s="187">
        <f>SUM(L18:L33)</f>
        <v>0</v>
      </c>
      <c r="M34" s="286">
        <f>SUM(M18:M33)</f>
        <v>334</v>
      </c>
    </row>
    <row r="35" spans="2:13" outlineLevel="1" x14ac:dyDescent="0.25">
      <c r="B35" s="25"/>
      <c r="C35" s="25"/>
      <c r="D35" s="25"/>
      <c r="E35" s="25"/>
      <c r="F35" s="25"/>
      <c r="G35" s="25"/>
      <c r="H35" s="21"/>
      <c r="I35" s="21"/>
      <c r="J35" s="21"/>
      <c r="K35" s="21"/>
      <c r="L35" s="21"/>
    </row>
    <row r="36" spans="2:13" x14ac:dyDescent="0.25">
      <c r="B36" s="24">
        <v>3</v>
      </c>
      <c r="C36" s="24" t="s">
        <v>73</v>
      </c>
      <c r="D36" s="21"/>
      <c r="G36" s="21"/>
      <c r="H36" s="21"/>
      <c r="I36" s="21"/>
      <c r="J36" s="21"/>
      <c r="K36" s="21"/>
      <c r="L36" s="21"/>
    </row>
    <row r="37" spans="2:13" outlineLevel="1" x14ac:dyDescent="0.25">
      <c r="H37" s="434" t="s">
        <v>155</v>
      </c>
      <c r="I37" s="434"/>
      <c r="J37" s="434"/>
      <c r="K37" s="434"/>
      <c r="L37" s="434"/>
      <c r="M37" s="434"/>
    </row>
    <row r="38" spans="2:13" outlineLevel="1" x14ac:dyDescent="0.25">
      <c r="B38" s="289" t="s">
        <v>17</v>
      </c>
      <c r="C38" s="289" t="s">
        <v>163</v>
      </c>
      <c r="D38" s="289" t="s">
        <v>158</v>
      </c>
      <c r="E38" s="289" t="s">
        <v>51</v>
      </c>
      <c r="F38" s="289" t="s">
        <v>109</v>
      </c>
      <c r="G38" s="289" t="s">
        <v>96</v>
      </c>
      <c r="H38" s="289" t="s">
        <v>12</v>
      </c>
      <c r="I38" s="194" t="s">
        <v>13</v>
      </c>
      <c r="J38" s="289" t="s">
        <v>14</v>
      </c>
      <c r="K38" s="289" t="s">
        <v>21</v>
      </c>
      <c r="L38" s="289" t="s">
        <v>0</v>
      </c>
      <c r="M38" s="289" t="s">
        <v>24</v>
      </c>
    </row>
    <row r="39" spans="2:13" ht="12.75" customHeight="1" outlineLevel="1" x14ac:dyDescent="0.25">
      <c r="B39" s="290">
        <v>1</v>
      </c>
      <c r="C39" s="292"/>
      <c r="D39" s="299"/>
      <c r="E39" s="453"/>
      <c r="F39" s="292"/>
      <c r="G39" s="292"/>
      <c r="H39" s="292"/>
      <c r="I39" s="32"/>
      <c r="J39" s="292"/>
      <c r="K39" s="292"/>
      <c r="L39" s="29"/>
      <c r="M39" s="292"/>
    </row>
    <row r="40" spans="2:13" ht="12.75" customHeight="1" outlineLevel="1" x14ac:dyDescent="0.25">
      <c r="B40" s="290">
        <v>2</v>
      </c>
      <c r="C40" s="292"/>
      <c r="D40" s="299"/>
      <c r="E40" s="454"/>
      <c r="F40" s="292"/>
      <c r="G40" s="292"/>
      <c r="H40" s="292"/>
      <c r="I40" s="32"/>
      <c r="J40" s="292"/>
      <c r="K40" s="292"/>
      <c r="L40" s="29"/>
      <c r="M40" s="292"/>
    </row>
    <row r="41" spans="2:13" ht="12.75" customHeight="1" outlineLevel="1" x14ac:dyDescent="0.25">
      <c r="B41" s="290">
        <v>3</v>
      </c>
      <c r="C41" s="292"/>
      <c r="D41" s="299"/>
      <c r="E41" s="454"/>
      <c r="F41" s="292"/>
      <c r="G41" s="292"/>
      <c r="H41" s="292"/>
      <c r="I41" s="32"/>
      <c r="J41" s="292"/>
      <c r="K41" s="292"/>
      <c r="L41" s="29"/>
      <c r="M41" s="292"/>
    </row>
    <row r="42" spans="2:13" ht="12.75" customHeight="1" outlineLevel="1" x14ac:dyDescent="0.25">
      <c r="B42" s="290">
        <v>4</v>
      </c>
      <c r="C42" s="292"/>
      <c r="D42" s="299"/>
      <c r="E42" s="455"/>
      <c r="F42" s="292"/>
      <c r="G42" s="292"/>
      <c r="H42" s="292"/>
      <c r="I42" s="32"/>
      <c r="J42" s="292"/>
      <c r="K42" s="292"/>
      <c r="L42" s="29"/>
      <c r="M42" s="292"/>
    </row>
    <row r="43" spans="2:13" ht="14.25" customHeight="1" outlineLevel="1" x14ac:dyDescent="0.25">
      <c r="B43" s="33"/>
      <c r="C43" s="33"/>
      <c r="E43" s="33"/>
      <c r="F43" s="33"/>
      <c r="G43" s="33"/>
      <c r="H43" s="289">
        <f t="shared" ref="H43:M43" si="0">SUM(H39:H42)</f>
        <v>0</v>
      </c>
      <c r="I43" s="289">
        <f t="shared" si="0"/>
        <v>0</v>
      </c>
      <c r="J43" s="289">
        <f t="shared" si="0"/>
        <v>0</v>
      </c>
      <c r="K43" s="289">
        <f t="shared" si="0"/>
        <v>0</v>
      </c>
      <c r="L43" s="289">
        <f t="shared" si="0"/>
        <v>0</v>
      </c>
      <c r="M43" s="289">
        <f t="shared" si="0"/>
        <v>0</v>
      </c>
    </row>
    <row r="44" spans="2:13" x14ac:dyDescent="0.25">
      <c r="B44" s="24">
        <v>4</v>
      </c>
      <c r="C44" s="24" t="s">
        <v>74</v>
      </c>
      <c r="D44" s="21"/>
    </row>
    <row r="45" spans="2:13" hidden="1" outlineLevel="1" x14ac:dyDescent="0.25">
      <c r="B45" s="33"/>
      <c r="C45" s="33"/>
      <c r="D45" s="33"/>
      <c r="E45" s="33"/>
      <c r="G45" s="33"/>
      <c r="H45" s="434" t="s">
        <v>155</v>
      </c>
      <c r="I45" s="434"/>
      <c r="J45" s="434"/>
      <c r="K45" s="434"/>
      <c r="L45" s="434"/>
      <c r="M45" s="434"/>
    </row>
    <row r="46" spans="2:13" hidden="1" outlineLevel="1" x14ac:dyDescent="0.25">
      <c r="B46" s="289" t="s">
        <v>17</v>
      </c>
      <c r="C46" s="289" t="s">
        <v>160</v>
      </c>
      <c r="D46" s="289" t="s">
        <v>161</v>
      </c>
      <c r="E46" s="289" t="s">
        <v>51</v>
      </c>
      <c r="F46" s="289" t="s">
        <v>109</v>
      </c>
      <c r="G46" s="289" t="s">
        <v>96</v>
      </c>
      <c r="H46" s="289" t="s">
        <v>12</v>
      </c>
      <c r="I46" s="194" t="s">
        <v>13</v>
      </c>
      <c r="J46" s="289" t="s">
        <v>14</v>
      </c>
      <c r="K46" s="289" t="s">
        <v>21</v>
      </c>
      <c r="L46" s="289" t="s">
        <v>0</v>
      </c>
      <c r="M46" s="289" t="s">
        <v>24</v>
      </c>
    </row>
    <row r="47" spans="2:13" ht="15.75" hidden="1" customHeight="1" outlineLevel="1" x14ac:dyDescent="0.25">
      <c r="B47" s="292">
        <v>1</v>
      </c>
      <c r="C47" s="292"/>
      <c r="D47" s="290"/>
      <c r="E47" s="451"/>
      <c r="F47" s="292"/>
      <c r="G47" s="303"/>
      <c r="H47" s="292"/>
      <c r="I47" s="292"/>
      <c r="J47" s="292"/>
      <c r="K47" s="292"/>
      <c r="L47" s="287"/>
      <c r="M47" s="292"/>
    </row>
    <row r="48" spans="2:13" ht="15.75" hidden="1" customHeight="1" outlineLevel="1" x14ac:dyDescent="0.25">
      <c r="B48" s="292">
        <v>2</v>
      </c>
      <c r="C48" s="292"/>
      <c r="D48" s="290"/>
      <c r="E48" s="452"/>
      <c r="F48" s="292"/>
      <c r="G48" s="303"/>
      <c r="H48" s="292"/>
      <c r="I48" s="292"/>
      <c r="J48" s="292"/>
      <c r="K48" s="287"/>
      <c r="L48" s="287"/>
      <c r="M48" s="292"/>
    </row>
    <row r="49" spans="2:13" hidden="1" outlineLevel="1" x14ac:dyDescent="0.25">
      <c r="B49" s="33"/>
      <c r="C49" s="33"/>
      <c r="D49" s="33"/>
      <c r="E49" s="33"/>
      <c r="G49" s="33"/>
      <c r="H49" s="289">
        <f t="shared" ref="H49:M49" si="1">SUM(H47:H48)</f>
        <v>0</v>
      </c>
      <c r="I49" s="289">
        <f t="shared" si="1"/>
        <v>0</v>
      </c>
      <c r="J49" s="289">
        <f t="shared" si="1"/>
        <v>0</v>
      </c>
      <c r="K49" s="289">
        <f t="shared" si="1"/>
        <v>0</v>
      </c>
      <c r="L49" s="289">
        <f t="shared" si="1"/>
        <v>0</v>
      </c>
      <c r="M49" s="289">
        <f t="shared" si="1"/>
        <v>0</v>
      </c>
    </row>
    <row r="50" spans="2:13" collapsed="1" x14ac:dyDescent="0.25">
      <c r="B50" s="24">
        <v>5</v>
      </c>
      <c r="C50" s="24" t="s">
        <v>75</v>
      </c>
    </row>
    <row r="51" spans="2:13" ht="15" customHeight="1" outlineLevel="1" x14ac:dyDescent="0.25">
      <c r="B51" s="312"/>
      <c r="C51" s="312"/>
      <c r="D51" s="312"/>
      <c r="E51" s="312"/>
      <c r="F51" s="312"/>
      <c r="G51" s="312"/>
      <c r="H51" s="434" t="s">
        <v>155</v>
      </c>
      <c r="I51" s="434"/>
      <c r="J51" s="434"/>
      <c r="K51" s="434"/>
      <c r="L51" s="434"/>
      <c r="M51" s="434"/>
    </row>
    <row r="52" spans="2:13" outlineLevel="1" x14ac:dyDescent="0.25">
      <c r="B52" s="286" t="s">
        <v>17</v>
      </c>
      <c r="C52" s="286" t="s">
        <v>162</v>
      </c>
      <c r="D52" s="286" t="s">
        <v>156</v>
      </c>
      <c r="E52" s="286" t="s">
        <v>51</v>
      </c>
      <c r="F52" s="286" t="s">
        <v>109</v>
      </c>
      <c r="G52" s="286" t="s">
        <v>96</v>
      </c>
      <c r="H52" s="286" t="s">
        <v>12</v>
      </c>
      <c r="I52" s="204" t="s">
        <v>13</v>
      </c>
      <c r="J52" s="286" t="s">
        <v>14</v>
      </c>
      <c r="K52" s="286" t="s">
        <v>21</v>
      </c>
      <c r="L52" s="286" t="s">
        <v>0</v>
      </c>
      <c r="M52" s="286" t="s">
        <v>24</v>
      </c>
    </row>
    <row r="53" spans="2:13" outlineLevel="1" x14ac:dyDescent="0.25">
      <c r="B53" s="287">
        <v>1</v>
      </c>
      <c r="C53" s="287"/>
      <c r="D53" s="304"/>
      <c r="E53" s="423"/>
      <c r="F53" s="304"/>
      <c r="G53" s="287"/>
      <c r="H53" s="287"/>
      <c r="I53" s="182"/>
      <c r="J53" s="287"/>
      <c r="K53" s="287"/>
      <c r="L53" s="287"/>
      <c r="M53" s="287"/>
    </row>
    <row r="54" spans="2:13" outlineLevel="1" x14ac:dyDescent="0.25">
      <c r="B54" s="287">
        <v>2</v>
      </c>
      <c r="C54" s="287"/>
      <c r="D54" s="304"/>
      <c r="E54" s="423"/>
      <c r="F54" s="304"/>
      <c r="G54" s="287"/>
      <c r="H54" s="287"/>
      <c r="I54" s="182"/>
      <c r="J54" s="287"/>
      <c r="K54" s="287"/>
      <c r="L54" s="287"/>
      <c r="M54" s="287"/>
    </row>
    <row r="55" spans="2:13" outlineLevel="1" x14ac:dyDescent="0.25">
      <c r="B55" s="287">
        <v>3</v>
      </c>
      <c r="C55" s="287"/>
      <c r="D55" s="304"/>
      <c r="E55" s="423"/>
      <c r="F55" s="304"/>
      <c r="G55" s="287"/>
      <c r="H55" s="287"/>
      <c r="I55" s="182"/>
      <c r="J55" s="287"/>
      <c r="K55" s="287"/>
      <c r="L55" s="287"/>
      <c r="M55" s="287"/>
    </row>
    <row r="56" spans="2:13" outlineLevel="1" x14ac:dyDescent="0.25">
      <c r="B56" s="287">
        <v>4</v>
      </c>
      <c r="C56" s="287"/>
      <c r="D56" s="304"/>
      <c r="E56" s="423"/>
      <c r="F56" s="304"/>
      <c r="G56" s="287"/>
      <c r="H56" s="287"/>
      <c r="I56" s="182"/>
      <c r="J56" s="287"/>
      <c r="K56" s="287"/>
      <c r="L56" s="287"/>
      <c r="M56" s="287"/>
    </row>
    <row r="57" spans="2:13" outlineLevel="1" x14ac:dyDescent="0.25">
      <c r="B57" s="287">
        <v>5</v>
      </c>
      <c r="C57" s="287"/>
      <c r="D57" s="304"/>
      <c r="E57" s="423"/>
      <c r="F57" s="304"/>
      <c r="G57" s="287"/>
      <c r="H57" s="287"/>
      <c r="I57" s="182"/>
      <c r="J57" s="287"/>
      <c r="K57" s="287"/>
      <c r="L57" s="287"/>
      <c r="M57" s="287"/>
    </row>
    <row r="58" spans="2:13" outlineLevel="1" x14ac:dyDescent="0.25">
      <c r="B58" s="312"/>
      <c r="C58" s="312"/>
      <c r="D58" s="312"/>
      <c r="E58" s="312"/>
      <c r="F58" s="312"/>
      <c r="G58" s="312"/>
      <c r="H58" s="187">
        <f>SUM(H53:H57)</f>
        <v>0</v>
      </c>
      <c r="I58" s="187">
        <f t="shared" ref="I58:M58" si="2">SUM(I53:I57)</f>
        <v>0</v>
      </c>
      <c r="J58" s="187">
        <f t="shared" si="2"/>
        <v>0</v>
      </c>
      <c r="K58" s="187">
        <f t="shared" si="2"/>
        <v>0</v>
      </c>
      <c r="L58" s="187">
        <f t="shared" si="2"/>
        <v>0</v>
      </c>
      <c r="M58" s="187">
        <f t="shared" si="2"/>
        <v>0</v>
      </c>
    </row>
    <row r="59" spans="2:13" x14ac:dyDescent="0.25">
      <c r="B59" s="24">
        <v>6</v>
      </c>
      <c r="C59" s="24" t="s">
        <v>76</v>
      </c>
    </row>
    <row r="60" spans="2:13" ht="15" customHeight="1" outlineLevel="1" x14ac:dyDescent="0.25">
      <c r="B60" s="191"/>
      <c r="C60" s="191"/>
      <c r="E60" s="191"/>
      <c r="F60" s="191"/>
      <c r="G60" s="191"/>
      <c r="H60" s="434" t="s">
        <v>155</v>
      </c>
      <c r="I60" s="434"/>
      <c r="J60" s="434"/>
      <c r="K60" s="434"/>
      <c r="L60" s="434"/>
      <c r="M60" s="434"/>
    </row>
    <row r="61" spans="2:13" outlineLevel="1" x14ac:dyDescent="0.25">
      <c r="B61" s="289" t="s">
        <v>17</v>
      </c>
      <c r="C61" s="286" t="s">
        <v>162</v>
      </c>
      <c r="D61" s="286" t="s">
        <v>156</v>
      </c>
      <c r="E61" s="289" t="s">
        <v>51</v>
      </c>
      <c r="F61" s="289" t="s">
        <v>109</v>
      </c>
      <c r="G61" s="289" t="s">
        <v>96</v>
      </c>
      <c r="H61" s="289" t="s">
        <v>12</v>
      </c>
      <c r="I61" s="194" t="s">
        <v>13</v>
      </c>
      <c r="J61" s="289" t="s">
        <v>14</v>
      </c>
      <c r="K61" s="289" t="s">
        <v>21</v>
      </c>
      <c r="L61" s="289" t="s">
        <v>0</v>
      </c>
      <c r="M61" s="289" t="s">
        <v>24</v>
      </c>
    </row>
    <row r="62" spans="2:13" outlineLevel="1" x14ac:dyDescent="0.25">
      <c r="B62" s="292">
        <v>1</v>
      </c>
      <c r="C62" s="292"/>
      <c r="D62" s="299"/>
      <c r="E62" s="456"/>
      <c r="F62" s="290"/>
      <c r="G62" s="292"/>
      <c r="H62" s="292"/>
      <c r="I62" s="32"/>
      <c r="J62" s="292"/>
      <c r="K62" s="292"/>
      <c r="L62" s="292"/>
      <c r="M62" s="292"/>
    </row>
    <row r="63" spans="2:13" outlineLevel="1" x14ac:dyDescent="0.25">
      <c r="B63" s="292">
        <v>2</v>
      </c>
      <c r="C63" s="292"/>
      <c r="D63" s="299"/>
      <c r="E63" s="456"/>
      <c r="F63" s="290"/>
      <c r="G63" s="292"/>
      <c r="H63" s="292"/>
      <c r="I63" s="32"/>
      <c r="J63" s="292"/>
      <c r="K63" s="292"/>
      <c r="L63" s="292"/>
      <c r="M63" s="292"/>
    </row>
    <row r="64" spans="2:13" outlineLevel="1" x14ac:dyDescent="0.25">
      <c r="B64" s="292">
        <v>3</v>
      </c>
      <c r="C64" s="292"/>
      <c r="D64" s="299"/>
      <c r="E64" s="456"/>
      <c r="F64" s="290"/>
      <c r="G64" s="292"/>
      <c r="H64" s="292"/>
      <c r="I64" s="32"/>
      <c r="J64" s="292"/>
      <c r="K64" s="292"/>
      <c r="L64" s="292"/>
      <c r="M64" s="292"/>
    </row>
    <row r="65" spans="2:13" outlineLevel="1" x14ac:dyDescent="0.25">
      <c r="B65" s="292">
        <v>4</v>
      </c>
      <c r="C65" s="292"/>
      <c r="D65" s="299"/>
      <c r="E65" s="456"/>
      <c r="F65" s="290"/>
      <c r="G65" s="292"/>
      <c r="H65" s="292"/>
      <c r="I65" s="32"/>
      <c r="J65" s="292"/>
      <c r="K65" s="292"/>
      <c r="L65" s="292"/>
      <c r="M65" s="292"/>
    </row>
    <row r="66" spans="2:13" outlineLevel="1" x14ac:dyDescent="0.25">
      <c r="B66" s="292">
        <v>5</v>
      </c>
      <c r="C66" s="292"/>
      <c r="D66" s="299"/>
      <c r="E66" s="456"/>
      <c r="F66" s="290"/>
      <c r="G66" s="292"/>
      <c r="H66" s="292"/>
      <c r="I66" s="32"/>
      <c r="J66" s="292"/>
      <c r="K66" s="292"/>
      <c r="L66" s="292"/>
      <c r="M66" s="292"/>
    </row>
    <row r="67" spans="2:13" outlineLevel="1" x14ac:dyDescent="0.25">
      <c r="B67" s="185"/>
      <c r="C67" s="185"/>
      <c r="E67" s="185"/>
      <c r="F67" s="183"/>
      <c r="G67" s="185"/>
      <c r="H67" s="292"/>
      <c r="I67" s="203"/>
      <c r="J67" s="292"/>
      <c r="K67" s="292"/>
      <c r="L67" s="292"/>
      <c r="M67" s="292"/>
    </row>
    <row r="68" spans="2:13" outlineLevel="1" x14ac:dyDescent="0.25">
      <c r="B68" s="33"/>
      <c r="C68" s="33"/>
      <c r="E68" s="33"/>
      <c r="F68" s="33"/>
      <c r="G68" s="33"/>
      <c r="H68" s="289">
        <f t="shared" ref="H68:M68" si="3">SUM(H62:H67)</f>
        <v>0</v>
      </c>
      <c r="I68" s="289">
        <f t="shared" si="3"/>
        <v>0</v>
      </c>
      <c r="J68" s="289">
        <f t="shared" si="3"/>
        <v>0</v>
      </c>
      <c r="K68" s="289">
        <f t="shared" si="3"/>
        <v>0</v>
      </c>
      <c r="L68" s="289">
        <f t="shared" si="3"/>
        <v>0</v>
      </c>
      <c r="M68" s="289">
        <f t="shared" si="3"/>
        <v>0</v>
      </c>
    </row>
    <row r="69" spans="2:13" x14ac:dyDescent="0.25">
      <c r="B69" s="24">
        <v>7</v>
      </c>
      <c r="C69" s="24" t="s">
        <v>77</v>
      </c>
    </row>
    <row r="70" spans="2:13" ht="15" customHeight="1" outlineLevel="1" x14ac:dyDescent="0.25">
      <c r="E70" s="191"/>
      <c r="F70" s="191"/>
      <c r="G70" s="191"/>
      <c r="H70" s="434" t="s">
        <v>155</v>
      </c>
      <c r="I70" s="434"/>
      <c r="J70" s="434"/>
      <c r="K70" s="434"/>
      <c r="L70" s="434"/>
      <c r="M70" s="434"/>
    </row>
    <row r="71" spans="2:13" outlineLevel="1" x14ac:dyDescent="0.25">
      <c r="B71" s="30" t="s">
        <v>17</v>
      </c>
      <c r="C71" s="286" t="s">
        <v>162</v>
      </c>
      <c r="D71" s="286" t="s">
        <v>156</v>
      </c>
      <c r="E71" s="289" t="s">
        <v>51</v>
      </c>
      <c r="F71" s="289" t="s">
        <v>109</v>
      </c>
      <c r="G71" s="289" t="s">
        <v>96</v>
      </c>
      <c r="H71" s="289" t="s">
        <v>12</v>
      </c>
      <c r="I71" s="194" t="s">
        <v>13</v>
      </c>
      <c r="J71" s="289" t="s">
        <v>14</v>
      </c>
      <c r="K71" s="289" t="s">
        <v>21</v>
      </c>
      <c r="L71" s="289" t="s">
        <v>0</v>
      </c>
      <c r="M71" s="289" t="s">
        <v>24</v>
      </c>
    </row>
    <row r="72" spans="2:13" outlineLevel="1" x14ac:dyDescent="0.25">
      <c r="B72" s="118">
        <v>1</v>
      </c>
      <c r="C72" s="344" t="s">
        <v>441</v>
      </c>
      <c r="D72" s="290" t="s">
        <v>443</v>
      </c>
      <c r="E72" s="456" t="s">
        <v>228</v>
      </c>
      <c r="F72" s="290">
        <v>9</v>
      </c>
      <c r="G72" s="292">
        <v>1</v>
      </c>
      <c r="H72" s="292">
        <v>0</v>
      </c>
      <c r="I72" s="32">
        <v>190</v>
      </c>
      <c r="J72" s="292">
        <v>281</v>
      </c>
      <c r="K72" s="292">
        <v>0</v>
      </c>
      <c r="L72" s="292">
        <v>0</v>
      </c>
      <c r="M72" s="292">
        <v>471</v>
      </c>
    </row>
    <row r="73" spans="2:13" outlineLevel="1" x14ac:dyDescent="0.25">
      <c r="B73" s="118">
        <v>2</v>
      </c>
      <c r="C73" s="344" t="s">
        <v>441</v>
      </c>
      <c r="D73" s="290" t="s">
        <v>444</v>
      </c>
      <c r="E73" s="456"/>
      <c r="F73" s="290">
        <v>16</v>
      </c>
      <c r="G73" s="292">
        <v>5</v>
      </c>
      <c r="H73" s="292">
        <v>0</v>
      </c>
      <c r="I73" s="32">
        <v>20</v>
      </c>
      <c r="J73" s="292">
        <v>162</v>
      </c>
      <c r="K73" s="292">
        <v>0</v>
      </c>
      <c r="L73" s="292">
        <v>0</v>
      </c>
      <c r="M73" s="292">
        <v>182</v>
      </c>
    </row>
    <row r="74" spans="2:13" outlineLevel="1" x14ac:dyDescent="0.25">
      <c r="B74" s="118">
        <v>3</v>
      </c>
      <c r="C74" s="344" t="s">
        <v>441</v>
      </c>
      <c r="D74" s="290" t="s">
        <v>442</v>
      </c>
      <c r="E74" s="456"/>
      <c r="F74" s="290">
        <v>16</v>
      </c>
      <c r="G74" s="292">
        <v>5</v>
      </c>
      <c r="H74" s="292">
        <v>90</v>
      </c>
      <c r="I74" s="32">
        <v>450</v>
      </c>
      <c r="J74" s="292">
        <v>0</v>
      </c>
      <c r="K74" s="292">
        <v>0</v>
      </c>
      <c r="L74" s="292">
        <v>0</v>
      </c>
      <c r="M74" s="292">
        <v>540</v>
      </c>
    </row>
    <row r="75" spans="2:13" outlineLevel="1" x14ac:dyDescent="0.25">
      <c r="H75" s="289">
        <v>90</v>
      </c>
      <c r="I75" s="289">
        <v>660</v>
      </c>
      <c r="J75" s="289">
        <v>443</v>
      </c>
      <c r="K75" s="289">
        <v>0</v>
      </c>
      <c r="L75" s="289">
        <v>0</v>
      </c>
      <c r="M75" s="289">
        <v>1193</v>
      </c>
    </row>
    <row r="76" spans="2:13" x14ac:dyDescent="0.25">
      <c r="B76" s="24">
        <v>8</v>
      </c>
      <c r="C76" s="24" t="s">
        <v>78</v>
      </c>
    </row>
    <row r="77" spans="2:13" ht="15" customHeight="1" outlineLevel="1" x14ac:dyDescent="0.25">
      <c r="C77" s="205"/>
      <c r="D77" s="205"/>
      <c r="E77" s="205"/>
      <c r="F77" s="205"/>
      <c r="G77" s="434" t="s">
        <v>165</v>
      </c>
      <c r="H77" s="434"/>
      <c r="I77" s="434"/>
      <c r="J77" s="313"/>
      <c r="K77" s="21"/>
      <c r="L77" s="25"/>
    </row>
    <row r="78" spans="2:13" outlineLevel="1" x14ac:dyDescent="0.25">
      <c r="B78" s="206" t="s">
        <v>17</v>
      </c>
      <c r="C78" s="206" t="s">
        <v>164</v>
      </c>
      <c r="D78" s="206" t="s">
        <v>51</v>
      </c>
      <c r="E78" s="206" t="s">
        <v>109</v>
      </c>
      <c r="F78" s="206" t="s">
        <v>96</v>
      </c>
      <c r="G78" s="206" t="s">
        <v>12</v>
      </c>
      <c r="H78" s="207" t="s">
        <v>13</v>
      </c>
      <c r="I78" s="206" t="s">
        <v>2</v>
      </c>
      <c r="J78" s="27"/>
    </row>
    <row r="79" spans="2:13" outlineLevel="1" x14ac:dyDescent="0.25">
      <c r="B79" s="29">
        <v>1</v>
      </c>
      <c r="C79" s="29" t="s">
        <v>446</v>
      </c>
      <c r="D79" s="423" t="s">
        <v>228</v>
      </c>
      <c r="E79" s="29" t="s">
        <v>447</v>
      </c>
      <c r="F79" s="29">
        <v>4</v>
      </c>
      <c r="G79" s="29">
        <v>143</v>
      </c>
      <c r="H79" s="31">
        <v>59</v>
      </c>
      <c r="I79" s="290">
        <v>202</v>
      </c>
    </row>
    <row r="80" spans="2:13" outlineLevel="1" x14ac:dyDescent="0.25">
      <c r="B80" s="29">
        <v>2</v>
      </c>
      <c r="C80" s="29" t="s">
        <v>445</v>
      </c>
      <c r="D80" s="423"/>
      <c r="E80" s="29" t="s">
        <v>448</v>
      </c>
      <c r="F80" s="29">
        <v>3</v>
      </c>
      <c r="G80" s="29">
        <v>44</v>
      </c>
      <c r="H80" s="31">
        <v>16</v>
      </c>
      <c r="I80" s="290">
        <v>60</v>
      </c>
    </row>
    <row r="81" spans="2:14" outlineLevel="1" x14ac:dyDescent="0.25">
      <c r="B81" s="29">
        <v>3</v>
      </c>
      <c r="C81" s="29" t="s">
        <v>422</v>
      </c>
      <c r="D81" s="423"/>
      <c r="E81" s="29" t="s">
        <v>449</v>
      </c>
      <c r="F81" s="29">
        <v>1</v>
      </c>
      <c r="G81" s="29">
        <v>105</v>
      </c>
      <c r="H81" s="31">
        <v>102</v>
      </c>
      <c r="I81" s="290">
        <v>207</v>
      </c>
    </row>
    <row r="82" spans="2:14" outlineLevel="1" x14ac:dyDescent="0.25">
      <c r="B82" s="29">
        <v>4</v>
      </c>
      <c r="C82" s="29" t="s">
        <v>450</v>
      </c>
      <c r="D82" s="423"/>
      <c r="E82" s="29">
        <v>23</v>
      </c>
      <c r="F82" s="29">
        <v>9</v>
      </c>
      <c r="G82" s="29">
        <v>2</v>
      </c>
      <c r="H82" s="31">
        <v>3</v>
      </c>
      <c r="I82" s="290">
        <v>5</v>
      </c>
    </row>
    <row r="83" spans="2:14" outlineLevel="1" x14ac:dyDescent="0.25">
      <c r="B83" s="33"/>
      <c r="C83" s="33"/>
      <c r="D83" s="33"/>
      <c r="E83" s="33"/>
      <c r="F83" s="33"/>
      <c r="G83" s="289">
        <v>294</v>
      </c>
      <c r="H83" s="289">
        <v>180</v>
      </c>
      <c r="I83" s="289">
        <v>474</v>
      </c>
    </row>
    <row r="84" spans="2:14" outlineLevel="1" x14ac:dyDescent="0.25">
      <c r="B84" s="21"/>
      <c r="C84" s="28"/>
      <c r="D84" s="26"/>
      <c r="E84" s="21"/>
      <c r="F84" s="21"/>
      <c r="G84" s="21"/>
      <c r="H84" s="21"/>
      <c r="I84" s="21"/>
      <c r="J84" s="21"/>
      <c r="K84" s="21"/>
      <c r="L84" s="21"/>
    </row>
    <row r="86" spans="2:14" x14ac:dyDescent="0.25">
      <c r="B86" s="21"/>
    </row>
    <row r="87" spans="2:14" ht="15" customHeight="1" x14ac:dyDescent="0.25">
      <c r="B87" s="21"/>
      <c r="C87" s="21"/>
      <c r="E87" s="434" t="s">
        <v>152</v>
      </c>
      <c r="F87" s="434"/>
      <c r="G87" s="434"/>
      <c r="H87" s="434"/>
      <c r="I87" s="448" t="s">
        <v>154</v>
      </c>
      <c r="J87" s="449"/>
      <c r="K87" s="449"/>
      <c r="L87" s="449"/>
      <c r="M87" s="449"/>
      <c r="N87" s="450"/>
    </row>
    <row r="88" spans="2:14" ht="14.25" customHeight="1" x14ac:dyDescent="0.25">
      <c r="D88" s="314"/>
      <c r="E88" s="289" t="s">
        <v>17</v>
      </c>
      <c r="F88" s="434" t="s">
        <v>153</v>
      </c>
      <c r="G88" s="434"/>
      <c r="H88" s="434"/>
      <c r="I88" s="192" t="s">
        <v>12</v>
      </c>
      <c r="J88" s="193" t="s">
        <v>13</v>
      </c>
      <c r="K88" s="192" t="s">
        <v>14</v>
      </c>
      <c r="L88" s="192" t="s">
        <v>21</v>
      </c>
      <c r="M88" s="192" t="s">
        <v>55</v>
      </c>
      <c r="N88" s="192" t="s">
        <v>2</v>
      </c>
    </row>
    <row r="89" spans="2:14" ht="15" customHeight="1" x14ac:dyDescent="0.25">
      <c r="D89" s="185"/>
      <c r="E89" s="289">
        <v>1</v>
      </c>
      <c r="F89" s="458" t="s">
        <v>79</v>
      </c>
      <c r="G89" s="458"/>
      <c r="H89" s="458"/>
      <c r="I89" s="189"/>
      <c r="J89" s="189"/>
      <c r="K89" s="189"/>
      <c r="L89" s="189"/>
      <c r="M89" s="190">
        <v>1629</v>
      </c>
      <c r="N89" s="190">
        <v>1629</v>
      </c>
    </row>
    <row r="90" spans="2:14" ht="12.75" customHeight="1" x14ac:dyDescent="0.25">
      <c r="D90" s="185"/>
      <c r="E90" s="289">
        <v>2</v>
      </c>
      <c r="F90" s="458" t="s">
        <v>72</v>
      </c>
      <c r="G90" s="458"/>
      <c r="H90" s="458"/>
      <c r="I90" s="189">
        <v>8</v>
      </c>
      <c r="J90" s="189">
        <v>158</v>
      </c>
      <c r="K90" s="189">
        <v>168</v>
      </c>
      <c r="L90" s="189"/>
      <c r="M90" s="189">
        <v>0</v>
      </c>
      <c r="N90" s="189">
        <v>334</v>
      </c>
    </row>
    <row r="91" spans="2:14" ht="12.75" customHeight="1" x14ac:dyDescent="0.25">
      <c r="D91" s="185"/>
      <c r="E91" s="289">
        <v>3</v>
      </c>
      <c r="F91" s="458" t="s">
        <v>80</v>
      </c>
      <c r="G91" s="458"/>
      <c r="H91" s="458"/>
      <c r="I91" s="189"/>
      <c r="J91" s="189"/>
      <c r="K91" s="189"/>
      <c r="L91" s="189"/>
      <c r="M91" s="189"/>
      <c r="N91" s="189"/>
    </row>
    <row r="92" spans="2:14" ht="12.75" customHeight="1" x14ac:dyDescent="0.25">
      <c r="D92" s="185"/>
      <c r="E92" s="289">
        <v>4</v>
      </c>
      <c r="F92" s="458" t="s">
        <v>81</v>
      </c>
      <c r="G92" s="458"/>
      <c r="H92" s="458"/>
      <c r="I92" s="189"/>
      <c r="J92" s="189"/>
      <c r="K92" s="189"/>
      <c r="L92" s="189"/>
      <c r="M92" s="189"/>
      <c r="N92" s="189"/>
    </row>
    <row r="93" spans="2:14" ht="12.75" customHeight="1" x14ac:dyDescent="0.25">
      <c r="D93" s="185"/>
      <c r="E93" s="289">
        <v>5</v>
      </c>
      <c r="F93" s="458" t="s">
        <v>93</v>
      </c>
      <c r="G93" s="458"/>
      <c r="H93" s="458"/>
      <c r="I93" s="189"/>
      <c r="J93" s="189"/>
      <c r="K93" s="189"/>
      <c r="L93" s="189"/>
      <c r="M93" s="189"/>
      <c r="N93" s="189"/>
    </row>
    <row r="94" spans="2:14" ht="12.75" customHeight="1" x14ac:dyDescent="0.25">
      <c r="D94" s="185"/>
      <c r="E94" s="289">
        <v>6</v>
      </c>
      <c r="F94" s="458" t="s">
        <v>76</v>
      </c>
      <c r="G94" s="458"/>
      <c r="H94" s="458"/>
      <c r="I94" s="189"/>
      <c r="J94" s="189"/>
      <c r="K94" s="189"/>
      <c r="L94" s="189"/>
      <c r="M94" s="189"/>
      <c r="N94" s="189"/>
    </row>
    <row r="95" spans="2:14" ht="12.75" customHeight="1" x14ac:dyDescent="0.25">
      <c r="D95" s="185"/>
      <c r="E95" s="289">
        <v>7</v>
      </c>
      <c r="F95" s="458" t="s">
        <v>77</v>
      </c>
      <c r="G95" s="458"/>
      <c r="H95" s="458"/>
      <c r="I95" s="189">
        <v>90</v>
      </c>
      <c r="J95" s="189">
        <v>660</v>
      </c>
      <c r="K95" s="189">
        <v>443</v>
      </c>
      <c r="L95" s="189"/>
      <c r="M95" s="189"/>
      <c r="N95" s="189">
        <v>1193</v>
      </c>
    </row>
    <row r="96" spans="2:14" ht="12.75" customHeight="1" x14ac:dyDescent="0.25">
      <c r="D96" s="185"/>
      <c r="E96" s="289">
        <v>8</v>
      </c>
      <c r="F96" s="458" t="s">
        <v>78</v>
      </c>
      <c r="G96" s="458"/>
      <c r="H96" s="458"/>
      <c r="I96" s="292">
        <v>294</v>
      </c>
      <c r="J96" s="292">
        <v>180</v>
      </c>
      <c r="K96" s="189"/>
      <c r="L96" s="189"/>
      <c r="M96" s="292"/>
      <c r="N96" s="189">
        <v>474</v>
      </c>
    </row>
    <row r="97" spans="1:14" ht="12.75" customHeight="1" x14ac:dyDescent="0.25">
      <c r="I97" s="192">
        <f t="shared" ref="I97:N97" si="4">SUM(I89:I96)</f>
        <v>392</v>
      </c>
      <c r="J97" s="192">
        <f t="shared" si="4"/>
        <v>998</v>
      </c>
      <c r="K97" s="192">
        <f t="shared" si="4"/>
        <v>611</v>
      </c>
      <c r="L97" s="192">
        <f t="shared" si="4"/>
        <v>0</v>
      </c>
      <c r="M97" s="192">
        <f t="shared" si="4"/>
        <v>1629</v>
      </c>
      <c r="N97" s="192">
        <f t="shared" si="4"/>
        <v>3630</v>
      </c>
    </row>
    <row r="98" spans="1:14" ht="12.75" customHeight="1" x14ac:dyDescent="0.25">
      <c r="B98" s="33"/>
      <c r="C98" s="33"/>
    </row>
    <row r="100" spans="1:14" x14ac:dyDescent="0.25">
      <c r="C100" s="341" t="s">
        <v>411</v>
      </c>
      <c r="D100" s="22">
        <v>172305</v>
      </c>
    </row>
    <row r="103" spans="1:14" ht="15.75" x14ac:dyDescent="0.25">
      <c r="C103" s="335" t="s">
        <v>82</v>
      </c>
    </row>
    <row r="105" spans="1:14" ht="15.75" x14ac:dyDescent="0.25">
      <c r="B105" s="312"/>
      <c r="C105" s="457" t="s">
        <v>465</v>
      </c>
      <c r="D105" s="457"/>
      <c r="E105" s="457"/>
      <c r="F105" s="457"/>
      <c r="G105" s="457"/>
      <c r="H105" s="457"/>
      <c r="I105" s="312"/>
    </row>
    <row r="106" spans="1:14" ht="15" customHeight="1" x14ac:dyDescent="0.25">
      <c r="A106" s="21"/>
      <c r="B106" s="312"/>
      <c r="C106" s="312"/>
      <c r="D106" s="312"/>
      <c r="E106" s="312"/>
      <c r="F106" s="312"/>
      <c r="G106" s="312"/>
      <c r="H106" s="312"/>
      <c r="I106" s="312"/>
    </row>
    <row r="107" spans="1:14" s="272" customFormat="1" ht="15" customHeight="1" x14ac:dyDescent="0.25">
      <c r="B107" s="286">
        <v>1</v>
      </c>
      <c r="C107" s="286" t="s">
        <v>297</v>
      </c>
      <c r="D107" s="317"/>
      <c r="E107" s="185"/>
      <c r="F107" s="318"/>
      <c r="G107" s="318"/>
      <c r="H107" s="318"/>
      <c r="I107" s="312"/>
      <c r="J107" s="33"/>
      <c r="K107" s="33"/>
      <c r="L107" s="33"/>
    </row>
    <row r="108" spans="1:14" s="272" customFormat="1" ht="14.25" x14ac:dyDescent="0.25">
      <c r="B108" s="312"/>
      <c r="C108" s="312"/>
      <c r="D108" s="312"/>
      <c r="E108" s="312"/>
      <c r="F108" s="312"/>
      <c r="G108" s="312"/>
      <c r="H108" s="312"/>
      <c r="I108" s="312"/>
      <c r="J108" s="33"/>
      <c r="K108" s="33"/>
      <c r="L108" s="33"/>
    </row>
    <row r="109" spans="1:14" s="272" customFormat="1" ht="15" customHeight="1" x14ac:dyDescent="0.25">
      <c r="B109" s="289" t="s">
        <v>17</v>
      </c>
      <c r="C109" s="289" t="s">
        <v>94</v>
      </c>
      <c r="D109" s="448" t="s">
        <v>95</v>
      </c>
      <c r="E109" s="449"/>
      <c r="F109" s="450"/>
      <c r="G109" s="289" t="s">
        <v>96</v>
      </c>
      <c r="H109" s="286" t="s">
        <v>107</v>
      </c>
      <c r="I109" s="289" t="s">
        <v>24</v>
      </c>
      <c r="J109" s="286" t="s">
        <v>108</v>
      </c>
      <c r="K109" s="427" t="s">
        <v>166</v>
      </c>
      <c r="L109" s="427"/>
    </row>
    <row r="110" spans="1:14" s="272" customFormat="1" ht="15" customHeight="1" x14ac:dyDescent="0.25">
      <c r="B110" s="147">
        <v>1</v>
      </c>
      <c r="C110" s="293" t="s">
        <v>298</v>
      </c>
      <c r="D110" s="445" t="s">
        <v>299</v>
      </c>
      <c r="E110" s="446"/>
      <c r="F110" s="447"/>
      <c r="G110" s="37">
        <v>4</v>
      </c>
      <c r="H110" s="288">
        <v>23</v>
      </c>
      <c r="I110" s="288">
        <v>23</v>
      </c>
      <c r="J110" s="287" t="s">
        <v>300</v>
      </c>
      <c r="K110" s="438" t="s">
        <v>110</v>
      </c>
      <c r="L110" s="438"/>
    </row>
    <row r="111" spans="1:14" s="272" customFormat="1" ht="15" customHeight="1" x14ac:dyDescent="0.25">
      <c r="B111" s="147">
        <v>2</v>
      </c>
      <c r="C111" s="293" t="s">
        <v>301</v>
      </c>
      <c r="D111" s="445" t="s">
        <v>302</v>
      </c>
      <c r="E111" s="446"/>
      <c r="F111" s="447"/>
      <c r="G111" s="37">
        <v>3</v>
      </c>
      <c r="H111" s="288">
        <v>26</v>
      </c>
      <c r="I111" s="288">
        <v>26</v>
      </c>
      <c r="J111" s="117" t="s">
        <v>303</v>
      </c>
      <c r="K111" s="438" t="s">
        <v>304</v>
      </c>
      <c r="L111" s="438"/>
    </row>
    <row r="112" spans="1:14" s="272" customFormat="1" ht="15" customHeight="1" x14ac:dyDescent="0.25">
      <c r="B112" s="147">
        <v>3</v>
      </c>
      <c r="C112" s="293" t="s">
        <v>305</v>
      </c>
      <c r="D112" s="445" t="s">
        <v>306</v>
      </c>
      <c r="E112" s="446"/>
      <c r="F112" s="447"/>
      <c r="G112" s="37">
        <v>6</v>
      </c>
      <c r="H112" s="288">
        <v>40</v>
      </c>
      <c r="I112" s="288">
        <v>40</v>
      </c>
      <c r="J112" s="117" t="s">
        <v>307</v>
      </c>
      <c r="K112" s="438" t="s">
        <v>308</v>
      </c>
      <c r="L112" s="438"/>
    </row>
    <row r="113" spans="1:12" s="272" customFormat="1" ht="15" customHeight="1" x14ac:dyDescent="0.25">
      <c r="B113" s="147">
        <v>4</v>
      </c>
      <c r="C113" s="293" t="s">
        <v>309</v>
      </c>
      <c r="D113" s="445" t="s">
        <v>310</v>
      </c>
      <c r="E113" s="446"/>
      <c r="F113" s="447"/>
      <c r="G113" s="293">
        <v>3</v>
      </c>
      <c r="H113" s="288">
        <v>46</v>
      </c>
      <c r="I113" s="288">
        <v>46</v>
      </c>
      <c r="J113" s="117" t="s">
        <v>311</v>
      </c>
      <c r="K113" s="438" t="s">
        <v>111</v>
      </c>
      <c r="L113" s="438"/>
    </row>
    <row r="114" spans="1:12" s="272" customFormat="1" ht="15" customHeight="1" x14ac:dyDescent="0.25">
      <c r="B114" s="147">
        <v>5</v>
      </c>
      <c r="C114" s="293" t="s">
        <v>312</v>
      </c>
      <c r="D114" s="445" t="s">
        <v>306</v>
      </c>
      <c r="E114" s="446"/>
      <c r="F114" s="447"/>
      <c r="G114" s="293">
        <v>6</v>
      </c>
      <c r="H114" s="288">
        <v>25</v>
      </c>
      <c r="I114" s="288">
        <v>25</v>
      </c>
      <c r="J114" s="117" t="s">
        <v>300</v>
      </c>
      <c r="K114" s="438" t="s">
        <v>112</v>
      </c>
      <c r="L114" s="438"/>
    </row>
    <row r="115" spans="1:12" s="272" customFormat="1" ht="15" customHeight="1" x14ac:dyDescent="0.25">
      <c r="B115" s="147">
        <v>6</v>
      </c>
      <c r="C115" s="290" t="s">
        <v>97</v>
      </c>
      <c r="D115" s="445" t="s">
        <v>313</v>
      </c>
      <c r="E115" s="446"/>
      <c r="F115" s="447"/>
      <c r="G115" s="290">
        <v>6</v>
      </c>
      <c r="H115" s="319">
        <v>78</v>
      </c>
      <c r="I115" s="319">
        <v>78</v>
      </c>
      <c r="J115" s="38" t="s">
        <v>314</v>
      </c>
      <c r="K115" s="438" t="s">
        <v>113</v>
      </c>
      <c r="L115" s="438"/>
    </row>
    <row r="116" spans="1:12" s="272" customFormat="1" ht="14.25" x14ac:dyDescent="0.25">
      <c r="B116" s="185"/>
      <c r="C116" s="183"/>
      <c r="D116" s="183"/>
      <c r="E116" s="33"/>
      <c r="F116" s="33"/>
      <c r="G116" s="183"/>
      <c r="H116" s="320" t="s">
        <v>2</v>
      </c>
      <c r="I116" s="320">
        <f>SUM(I110:I115)</f>
        <v>238</v>
      </c>
      <c r="J116" s="312"/>
      <c r="K116" s="312"/>
      <c r="L116" s="33"/>
    </row>
    <row r="117" spans="1:12" s="272" customFormat="1" ht="14.25" x14ac:dyDescent="0.25">
      <c r="B117" s="185"/>
      <c r="C117" s="183"/>
      <c r="D117" s="183"/>
      <c r="E117" s="33"/>
      <c r="F117" s="33"/>
      <c r="G117" s="183"/>
      <c r="H117" s="314"/>
      <c r="I117" s="314"/>
      <c r="J117" s="312"/>
      <c r="K117" s="312"/>
      <c r="L117" s="33"/>
    </row>
    <row r="118" spans="1:12" s="272" customFormat="1" ht="15" customHeight="1" x14ac:dyDescent="0.25">
      <c r="B118" s="286">
        <v>2</v>
      </c>
      <c r="C118" s="286" t="s">
        <v>105</v>
      </c>
      <c r="D118" s="33"/>
      <c r="E118" s="185"/>
      <c r="F118" s="318"/>
      <c r="G118" s="318"/>
      <c r="H118" s="318"/>
      <c r="I118" s="312"/>
      <c r="J118" s="33"/>
      <c r="K118" s="33"/>
      <c r="L118" s="33"/>
    </row>
    <row r="119" spans="1:12" s="272" customFormat="1" ht="15" customHeight="1" x14ac:dyDescent="0.25">
      <c r="A119" s="336"/>
      <c r="B119" s="321"/>
      <c r="C119" s="322"/>
      <c r="D119" s="323"/>
      <c r="E119" s="185"/>
      <c r="F119" s="318"/>
      <c r="G119" s="318"/>
      <c r="H119" s="318"/>
      <c r="I119" s="312"/>
      <c r="J119" s="33"/>
      <c r="K119" s="33"/>
      <c r="L119" s="33"/>
    </row>
    <row r="120" spans="1:12" s="272" customFormat="1" ht="15" customHeight="1" x14ac:dyDescent="0.25">
      <c r="B120" s="286" t="s">
        <v>17</v>
      </c>
      <c r="C120" s="286" t="s">
        <v>94</v>
      </c>
      <c r="D120" s="428" t="s">
        <v>95</v>
      </c>
      <c r="E120" s="429"/>
      <c r="F120" s="430"/>
      <c r="G120" s="286" t="s">
        <v>96</v>
      </c>
      <c r="H120" s="286" t="s">
        <v>0</v>
      </c>
      <c r="I120" s="286" t="s">
        <v>24</v>
      </c>
      <c r="J120" s="286" t="s">
        <v>108</v>
      </c>
      <c r="K120" s="427" t="s">
        <v>166</v>
      </c>
      <c r="L120" s="427"/>
    </row>
    <row r="121" spans="1:12" s="272" customFormat="1" ht="15" customHeight="1" x14ac:dyDescent="0.25">
      <c r="B121" s="294">
        <v>1</v>
      </c>
      <c r="C121" s="291" t="s">
        <v>412</v>
      </c>
      <c r="D121" s="439" t="s">
        <v>315</v>
      </c>
      <c r="E121" s="444"/>
      <c r="F121" s="440"/>
      <c r="G121" s="290">
        <v>1</v>
      </c>
      <c r="H121" s="287">
        <v>31</v>
      </c>
      <c r="I121" s="287">
        <v>31</v>
      </c>
      <c r="J121" s="324" t="s">
        <v>316</v>
      </c>
      <c r="K121" s="438" t="s">
        <v>110</v>
      </c>
      <c r="L121" s="438"/>
    </row>
    <row r="122" spans="1:12" s="272" customFormat="1" ht="15" customHeight="1" x14ac:dyDescent="0.25">
      <c r="B122" s="167">
        <v>2</v>
      </c>
      <c r="C122" s="291" t="s">
        <v>413</v>
      </c>
      <c r="D122" s="439" t="s">
        <v>100</v>
      </c>
      <c r="E122" s="444"/>
      <c r="F122" s="440"/>
      <c r="G122" s="290">
        <v>6</v>
      </c>
      <c r="H122" s="292">
        <v>21</v>
      </c>
      <c r="I122" s="292">
        <v>21</v>
      </c>
      <c r="J122" s="117" t="s">
        <v>317</v>
      </c>
      <c r="K122" s="438" t="s">
        <v>318</v>
      </c>
      <c r="L122" s="438"/>
    </row>
    <row r="123" spans="1:12" s="272" customFormat="1" ht="15" customHeight="1" x14ac:dyDescent="0.25">
      <c r="B123" s="167">
        <v>3</v>
      </c>
      <c r="C123" s="291" t="s">
        <v>414</v>
      </c>
      <c r="D123" s="439" t="s">
        <v>115</v>
      </c>
      <c r="E123" s="444"/>
      <c r="F123" s="440"/>
      <c r="G123" s="290">
        <v>2</v>
      </c>
      <c r="H123" s="292">
        <v>32</v>
      </c>
      <c r="I123" s="292">
        <v>32</v>
      </c>
      <c r="J123" s="33" t="s">
        <v>317</v>
      </c>
      <c r="K123" s="438" t="s">
        <v>319</v>
      </c>
      <c r="L123" s="438"/>
    </row>
    <row r="124" spans="1:12" s="272" customFormat="1" ht="15" customHeight="1" x14ac:dyDescent="0.25">
      <c r="B124" s="294">
        <v>4</v>
      </c>
      <c r="C124" s="291" t="s">
        <v>415</v>
      </c>
      <c r="D124" s="439" t="s">
        <v>320</v>
      </c>
      <c r="E124" s="444"/>
      <c r="F124" s="440"/>
      <c r="G124" s="290">
        <v>2</v>
      </c>
      <c r="H124" s="292">
        <v>25</v>
      </c>
      <c r="I124" s="292">
        <v>25</v>
      </c>
      <c r="J124" s="117" t="s">
        <v>321</v>
      </c>
      <c r="K124" s="438" t="s">
        <v>319</v>
      </c>
      <c r="L124" s="438"/>
    </row>
    <row r="125" spans="1:12" s="272" customFormat="1" ht="15" customHeight="1" x14ac:dyDescent="0.25">
      <c r="B125" s="167">
        <v>5</v>
      </c>
      <c r="C125" s="291" t="s">
        <v>416</v>
      </c>
      <c r="D125" s="439" t="s">
        <v>116</v>
      </c>
      <c r="E125" s="444"/>
      <c r="F125" s="440"/>
      <c r="G125" s="290">
        <v>4</v>
      </c>
      <c r="H125" s="292">
        <v>20</v>
      </c>
      <c r="I125" s="292">
        <v>20</v>
      </c>
      <c r="J125" s="117" t="s">
        <v>321</v>
      </c>
      <c r="K125" s="438" t="s">
        <v>111</v>
      </c>
      <c r="L125" s="438"/>
    </row>
    <row r="126" spans="1:12" s="272" customFormat="1" ht="15" customHeight="1" x14ac:dyDescent="0.25">
      <c r="B126" s="167">
        <v>6</v>
      </c>
      <c r="C126" s="290" t="s">
        <v>117</v>
      </c>
      <c r="D126" s="439" t="s">
        <v>322</v>
      </c>
      <c r="E126" s="444"/>
      <c r="F126" s="440"/>
      <c r="G126" s="290">
        <v>2</v>
      </c>
      <c r="H126" s="292">
        <v>36</v>
      </c>
      <c r="I126" s="292">
        <v>36</v>
      </c>
      <c r="J126" s="117" t="s">
        <v>321</v>
      </c>
      <c r="K126" s="431" t="s">
        <v>123</v>
      </c>
      <c r="L126" s="433"/>
    </row>
    <row r="127" spans="1:12" s="272" customFormat="1" ht="14.25" x14ac:dyDescent="0.25">
      <c r="B127" s="184"/>
      <c r="C127" s="186"/>
      <c r="D127" s="186"/>
      <c r="E127" s="33"/>
      <c r="F127" s="33"/>
      <c r="G127" s="186"/>
      <c r="H127" s="325" t="s">
        <v>2</v>
      </c>
      <c r="I127" s="325">
        <f>SUM(I121:I126)</f>
        <v>165</v>
      </c>
      <c r="J127" s="312"/>
      <c r="K127" s="312"/>
      <c r="L127" s="33"/>
    </row>
    <row r="128" spans="1:12" s="272" customFormat="1" ht="14.25" x14ac:dyDescent="0.25">
      <c r="B128" s="184"/>
      <c r="C128" s="186"/>
      <c r="D128" s="186"/>
      <c r="E128" s="33"/>
      <c r="F128" s="33"/>
      <c r="G128" s="186"/>
      <c r="H128" s="318"/>
      <c r="I128" s="318"/>
      <c r="J128" s="312"/>
      <c r="K128" s="312"/>
      <c r="L128" s="33"/>
    </row>
    <row r="129" spans="2:12" s="272" customFormat="1" ht="15" customHeight="1" x14ac:dyDescent="0.25">
      <c r="B129" s="286">
        <v>3</v>
      </c>
      <c r="C129" s="286" t="s">
        <v>106</v>
      </c>
      <c r="D129" s="317"/>
      <c r="E129" s="318"/>
      <c r="F129" s="318"/>
      <c r="G129" s="318"/>
      <c r="H129" s="318"/>
      <c r="I129" s="312"/>
      <c r="J129" s="33"/>
      <c r="K129" s="33"/>
      <c r="L129" s="33"/>
    </row>
    <row r="130" spans="2:12" s="272" customFormat="1" ht="14.25" x14ac:dyDescent="0.25">
      <c r="B130" s="321"/>
      <c r="C130" s="326"/>
      <c r="D130" s="323"/>
      <c r="E130" s="323"/>
      <c r="F130" s="323"/>
      <c r="G130" s="323"/>
      <c r="H130" s="318"/>
      <c r="I130" s="312"/>
      <c r="J130" s="33"/>
      <c r="K130" s="33"/>
      <c r="L130" s="33"/>
    </row>
    <row r="131" spans="2:12" s="272" customFormat="1" ht="15" customHeight="1" x14ac:dyDescent="0.25">
      <c r="B131" s="286" t="s">
        <v>17</v>
      </c>
      <c r="C131" s="286" t="s">
        <v>94</v>
      </c>
      <c r="D131" s="428" t="s">
        <v>95</v>
      </c>
      <c r="E131" s="429"/>
      <c r="F131" s="430"/>
      <c r="G131" s="286" t="s">
        <v>96</v>
      </c>
      <c r="H131" s="286" t="s">
        <v>0</v>
      </c>
      <c r="I131" s="286" t="s">
        <v>24</v>
      </c>
      <c r="J131" s="286" t="s">
        <v>108</v>
      </c>
      <c r="K131" s="427" t="s">
        <v>166</v>
      </c>
      <c r="L131" s="427"/>
    </row>
    <row r="132" spans="2:12" s="272" customFormat="1" ht="15" customHeight="1" x14ac:dyDescent="0.25">
      <c r="B132" s="287">
        <v>1</v>
      </c>
      <c r="C132" s="295" t="s">
        <v>120</v>
      </c>
      <c r="D132" s="435" t="s">
        <v>124</v>
      </c>
      <c r="E132" s="436"/>
      <c r="F132" s="437"/>
      <c r="G132" s="298">
        <v>6</v>
      </c>
      <c r="H132" s="327">
        <v>45</v>
      </c>
      <c r="I132" s="287">
        <v>45</v>
      </c>
      <c r="J132" s="117" t="s">
        <v>323</v>
      </c>
      <c r="K132" s="438" t="s">
        <v>118</v>
      </c>
      <c r="L132" s="438"/>
    </row>
    <row r="133" spans="2:12" s="272" customFormat="1" ht="15" customHeight="1" x14ac:dyDescent="0.25">
      <c r="B133" s="287">
        <v>2</v>
      </c>
      <c r="C133" s="33" t="s">
        <v>324</v>
      </c>
      <c r="D133" s="435" t="s">
        <v>325</v>
      </c>
      <c r="E133" s="436"/>
      <c r="F133" s="437"/>
      <c r="G133" s="298">
        <v>6</v>
      </c>
      <c r="H133" s="39">
        <v>18</v>
      </c>
      <c r="I133" s="287">
        <v>18</v>
      </c>
      <c r="J133" s="117" t="s">
        <v>326</v>
      </c>
      <c r="K133" s="438" t="s">
        <v>110</v>
      </c>
      <c r="L133" s="438"/>
    </row>
    <row r="134" spans="2:12" s="272" customFormat="1" ht="15" customHeight="1" x14ac:dyDescent="0.25">
      <c r="B134" s="287">
        <v>3</v>
      </c>
      <c r="C134" s="296" t="s">
        <v>417</v>
      </c>
      <c r="D134" s="435" t="s">
        <v>327</v>
      </c>
      <c r="E134" s="436"/>
      <c r="F134" s="437"/>
      <c r="G134" s="298">
        <v>2</v>
      </c>
      <c r="H134" s="39">
        <v>135</v>
      </c>
      <c r="I134" s="287">
        <v>135</v>
      </c>
      <c r="J134" s="324" t="s">
        <v>328</v>
      </c>
      <c r="K134" s="438" t="s">
        <v>329</v>
      </c>
      <c r="L134" s="438"/>
    </row>
    <row r="135" spans="2:12" s="272" customFormat="1" ht="15" customHeight="1" x14ac:dyDescent="0.25">
      <c r="B135" s="287">
        <v>4</v>
      </c>
      <c r="C135" s="295" t="s">
        <v>330</v>
      </c>
      <c r="D135" s="435" t="s">
        <v>331</v>
      </c>
      <c r="E135" s="436"/>
      <c r="F135" s="437"/>
      <c r="G135" s="298">
        <v>1</v>
      </c>
      <c r="H135" s="39">
        <v>22</v>
      </c>
      <c r="I135" s="287">
        <v>22</v>
      </c>
      <c r="J135" s="117" t="s">
        <v>332</v>
      </c>
      <c r="K135" s="438" t="s">
        <v>112</v>
      </c>
      <c r="L135" s="438"/>
    </row>
    <row r="136" spans="2:12" s="272" customFormat="1" ht="15" customHeight="1" x14ac:dyDescent="0.25">
      <c r="B136" s="287">
        <v>5</v>
      </c>
      <c r="C136" s="295" t="s">
        <v>119</v>
      </c>
      <c r="D136" s="435" t="s">
        <v>333</v>
      </c>
      <c r="E136" s="436"/>
      <c r="F136" s="437"/>
      <c r="G136" s="298">
        <v>2</v>
      </c>
      <c r="H136" s="39">
        <v>25</v>
      </c>
      <c r="I136" s="287">
        <v>25</v>
      </c>
      <c r="J136" s="117" t="s">
        <v>334</v>
      </c>
      <c r="K136" s="438" t="s">
        <v>335</v>
      </c>
      <c r="L136" s="438"/>
    </row>
    <row r="137" spans="2:12" s="272" customFormat="1" ht="14.25" x14ac:dyDescent="0.25">
      <c r="B137" s="287">
        <v>7</v>
      </c>
      <c r="C137" s="290" t="s">
        <v>418</v>
      </c>
      <c r="D137" s="435" t="s">
        <v>331</v>
      </c>
      <c r="E137" s="436"/>
      <c r="F137" s="437"/>
      <c r="G137" s="304">
        <v>1</v>
      </c>
      <c r="H137" s="39">
        <v>25</v>
      </c>
      <c r="I137" s="287">
        <v>25</v>
      </c>
      <c r="J137" s="304" t="s">
        <v>326</v>
      </c>
      <c r="K137" s="439" t="s">
        <v>112</v>
      </c>
      <c r="L137" s="440"/>
    </row>
    <row r="138" spans="2:12" s="337" customFormat="1" ht="14.25" x14ac:dyDescent="0.25">
      <c r="B138" s="328"/>
      <c r="C138" s="184"/>
      <c r="D138" s="184"/>
      <c r="E138" s="185"/>
      <c r="F138" s="185"/>
      <c r="G138" s="184"/>
      <c r="H138" s="329" t="s">
        <v>2</v>
      </c>
      <c r="I138" s="329">
        <f>SUM(I132:I137)</f>
        <v>270</v>
      </c>
      <c r="J138" s="330"/>
      <c r="K138" s="330"/>
      <c r="L138" s="338"/>
    </row>
    <row r="139" spans="2:12" s="272" customFormat="1" ht="15" customHeight="1" x14ac:dyDescent="0.25">
      <c r="B139" s="286">
        <v>4</v>
      </c>
      <c r="C139" s="286" t="s">
        <v>99</v>
      </c>
      <c r="D139" s="317"/>
      <c r="E139" s="185"/>
      <c r="F139" s="318"/>
      <c r="G139" s="318"/>
      <c r="H139" s="318"/>
      <c r="I139" s="312"/>
      <c r="J139" s="33"/>
      <c r="K139" s="33"/>
      <c r="L139" s="33"/>
    </row>
    <row r="140" spans="2:12" s="337" customFormat="1" ht="14.25" x14ac:dyDescent="0.25">
      <c r="B140" s="321"/>
      <c r="C140" s="322"/>
      <c r="D140" s="323"/>
      <c r="E140" s="318"/>
      <c r="F140" s="318"/>
      <c r="G140" s="318"/>
      <c r="H140" s="318"/>
      <c r="I140" s="330"/>
      <c r="J140" s="338"/>
      <c r="K140" s="338"/>
      <c r="L140" s="338"/>
    </row>
    <row r="141" spans="2:12" s="272" customFormat="1" ht="15" customHeight="1" x14ac:dyDescent="0.25">
      <c r="B141" s="286" t="s">
        <v>17</v>
      </c>
      <c r="C141" s="286" t="s">
        <v>94</v>
      </c>
      <c r="D141" s="428" t="s">
        <v>95</v>
      </c>
      <c r="E141" s="429"/>
      <c r="F141" s="430"/>
      <c r="G141" s="286" t="s">
        <v>96</v>
      </c>
      <c r="H141" s="286" t="s">
        <v>0</v>
      </c>
      <c r="I141" s="286" t="s">
        <v>24</v>
      </c>
      <c r="J141" s="286" t="s">
        <v>108</v>
      </c>
      <c r="K141" s="427" t="s">
        <v>166</v>
      </c>
      <c r="L141" s="427"/>
    </row>
    <row r="142" spans="2:12" s="272" customFormat="1" ht="15" customHeight="1" x14ac:dyDescent="0.25">
      <c r="B142" s="304">
        <v>1</v>
      </c>
      <c r="C142" s="288" t="s">
        <v>336</v>
      </c>
      <c r="D142" s="431" t="s">
        <v>337</v>
      </c>
      <c r="E142" s="432"/>
      <c r="F142" s="433"/>
      <c r="G142" s="288">
        <v>1</v>
      </c>
      <c r="H142" s="288">
        <v>25</v>
      </c>
      <c r="I142" s="288">
        <v>25</v>
      </c>
      <c r="J142" s="324" t="s">
        <v>338</v>
      </c>
      <c r="K142" s="423" t="s">
        <v>121</v>
      </c>
      <c r="L142" s="423"/>
    </row>
    <row r="143" spans="2:12" s="272" customFormat="1" ht="15" customHeight="1" x14ac:dyDescent="0.25">
      <c r="B143" s="304">
        <v>2</v>
      </c>
      <c r="C143" s="288" t="s">
        <v>339</v>
      </c>
      <c r="D143" s="441" t="s">
        <v>340</v>
      </c>
      <c r="E143" s="442"/>
      <c r="F143" s="443"/>
      <c r="G143" s="288">
        <v>1</v>
      </c>
      <c r="H143" s="288">
        <v>30</v>
      </c>
      <c r="I143" s="288">
        <v>30</v>
      </c>
      <c r="J143" s="117" t="s">
        <v>341</v>
      </c>
      <c r="K143" s="423" t="s">
        <v>342</v>
      </c>
      <c r="L143" s="423"/>
    </row>
    <row r="144" spans="2:12" s="272" customFormat="1" ht="15" customHeight="1" x14ac:dyDescent="0.25">
      <c r="B144" s="304">
        <v>3</v>
      </c>
      <c r="C144" s="288" t="s">
        <v>343</v>
      </c>
      <c r="D144" s="441" t="s">
        <v>340</v>
      </c>
      <c r="E144" s="442"/>
      <c r="F144" s="443"/>
      <c r="G144" s="288">
        <v>2</v>
      </c>
      <c r="H144" s="288">
        <v>30</v>
      </c>
      <c r="I144" s="288">
        <v>30</v>
      </c>
      <c r="J144" s="292" t="s">
        <v>338</v>
      </c>
      <c r="K144" s="423" t="s">
        <v>110</v>
      </c>
      <c r="L144" s="423"/>
    </row>
    <row r="145" spans="2:12" s="272" customFormat="1" ht="15" customHeight="1" x14ac:dyDescent="0.25">
      <c r="B145" s="304">
        <v>4</v>
      </c>
      <c r="C145" s="288" t="s">
        <v>344</v>
      </c>
      <c r="D145" s="441" t="s">
        <v>340</v>
      </c>
      <c r="E145" s="442"/>
      <c r="F145" s="443"/>
      <c r="G145" s="288">
        <v>1</v>
      </c>
      <c r="H145" s="288">
        <v>25</v>
      </c>
      <c r="I145" s="288">
        <v>25</v>
      </c>
      <c r="J145" s="287" t="s">
        <v>345</v>
      </c>
      <c r="K145" s="423" t="s">
        <v>111</v>
      </c>
      <c r="L145" s="423"/>
    </row>
    <row r="146" spans="2:12" s="272" customFormat="1" ht="15" customHeight="1" x14ac:dyDescent="0.25">
      <c r="B146" s="304">
        <v>5</v>
      </c>
      <c r="C146" s="288" t="s">
        <v>346</v>
      </c>
      <c r="D146" s="441" t="s">
        <v>347</v>
      </c>
      <c r="E146" s="442"/>
      <c r="F146" s="443"/>
      <c r="G146" s="288">
        <v>1</v>
      </c>
      <c r="H146" s="288">
        <v>25</v>
      </c>
      <c r="I146" s="288">
        <v>25</v>
      </c>
      <c r="J146" s="315" t="s">
        <v>348</v>
      </c>
      <c r="K146" s="423" t="s">
        <v>308</v>
      </c>
      <c r="L146" s="423"/>
    </row>
    <row r="147" spans="2:12" s="272" customFormat="1" ht="15" customHeight="1" x14ac:dyDescent="0.25">
      <c r="B147" s="294">
        <v>6</v>
      </c>
      <c r="C147" s="295" t="s">
        <v>349</v>
      </c>
      <c r="D147" s="459" t="s">
        <v>350</v>
      </c>
      <c r="E147" s="460"/>
      <c r="F147" s="461"/>
      <c r="G147" s="288">
        <v>2</v>
      </c>
      <c r="H147" s="288">
        <v>80</v>
      </c>
      <c r="I147" s="288">
        <v>80</v>
      </c>
      <c r="J147" s="315" t="s">
        <v>351</v>
      </c>
      <c r="K147" s="423" t="s">
        <v>318</v>
      </c>
      <c r="L147" s="423"/>
    </row>
    <row r="148" spans="2:12" s="272" customFormat="1" ht="14.25" x14ac:dyDescent="0.25">
      <c r="B148" s="312"/>
      <c r="C148" s="312"/>
      <c r="D148" s="312"/>
      <c r="E148" s="33"/>
      <c r="F148" s="33"/>
      <c r="G148" s="312"/>
      <c r="H148" s="329" t="s">
        <v>2</v>
      </c>
      <c r="I148" s="329">
        <f>SUM(I142:I147)</f>
        <v>215</v>
      </c>
      <c r="J148" s="312"/>
      <c r="K148" s="312"/>
      <c r="L148" s="33"/>
    </row>
    <row r="149" spans="2:12" s="272" customFormat="1" ht="14.25" x14ac:dyDescent="0.25">
      <c r="B149" s="312"/>
      <c r="C149" s="312"/>
      <c r="D149" s="312"/>
      <c r="E149" s="33"/>
      <c r="F149" s="33"/>
      <c r="G149" s="312"/>
      <c r="H149" s="318"/>
      <c r="I149" s="318"/>
      <c r="J149" s="312"/>
      <c r="K149" s="312"/>
      <c r="L149" s="33"/>
    </row>
    <row r="150" spans="2:12" s="272" customFormat="1" ht="14.25" x14ac:dyDescent="0.25">
      <c r="B150" s="312"/>
      <c r="C150" s="312"/>
      <c r="D150" s="186"/>
      <c r="E150" s="33"/>
      <c r="F150" s="33"/>
      <c r="G150" s="312"/>
      <c r="H150" s="318"/>
      <c r="I150" s="318"/>
      <c r="J150" s="312"/>
      <c r="K150" s="312"/>
      <c r="L150" s="33"/>
    </row>
    <row r="151" spans="2:12" s="272" customFormat="1" ht="15" customHeight="1" x14ac:dyDescent="0.25">
      <c r="B151" s="286">
        <v>5</v>
      </c>
      <c r="C151" s="286" t="s">
        <v>352</v>
      </c>
      <c r="D151" s="317"/>
      <c r="E151" s="183"/>
      <c r="F151" s="318"/>
      <c r="G151" s="318"/>
      <c r="H151" s="318"/>
      <c r="I151" s="312"/>
      <c r="J151" s="33"/>
      <c r="K151" s="33"/>
      <c r="L151" s="33"/>
    </row>
    <row r="152" spans="2:12" s="272" customFormat="1" ht="15" customHeight="1" x14ac:dyDescent="0.25">
      <c r="B152" s="321"/>
      <c r="C152" s="322"/>
      <c r="D152" s="323"/>
      <c r="E152" s="342"/>
      <c r="F152" s="318"/>
      <c r="G152" s="318"/>
      <c r="H152" s="318"/>
      <c r="I152" s="312"/>
      <c r="J152" s="33"/>
      <c r="K152" s="33"/>
      <c r="L152" s="33"/>
    </row>
    <row r="153" spans="2:12" s="272" customFormat="1" ht="15" customHeight="1" x14ac:dyDescent="0.25">
      <c r="B153" s="286" t="s">
        <v>17</v>
      </c>
      <c r="C153" s="286" t="s">
        <v>94</v>
      </c>
      <c r="D153" s="428" t="s">
        <v>95</v>
      </c>
      <c r="E153" s="429"/>
      <c r="F153" s="430"/>
      <c r="G153" s="286" t="s">
        <v>96</v>
      </c>
      <c r="H153" s="286" t="s">
        <v>0</v>
      </c>
      <c r="I153" s="286" t="s">
        <v>24</v>
      </c>
      <c r="J153" s="286" t="s">
        <v>108</v>
      </c>
      <c r="K153" s="427" t="s">
        <v>166</v>
      </c>
      <c r="L153" s="427"/>
    </row>
    <row r="154" spans="2:12" s="272" customFormat="1" ht="15" customHeight="1" x14ac:dyDescent="0.25">
      <c r="B154" s="304">
        <v>1</v>
      </c>
      <c r="C154" s="288" t="s">
        <v>353</v>
      </c>
      <c r="D154" s="424" t="s">
        <v>354</v>
      </c>
      <c r="E154" s="426"/>
      <c r="F154" s="425"/>
      <c r="G154" s="288">
        <v>9</v>
      </c>
      <c r="H154" s="288">
        <v>33</v>
      </c>
      <c r="I154" s="288">
        <v>33</v>
      </c>
      <c r="J154" s="287" t="s">
        <v>355</v>
      </c>
      <c r="K154" s="423" t="s">
        <v>356</v>
      </c>
      <c r="L154" s="423"/>
    </row>
    <row r="155" spans="2:12" s="272" customFormat="1" ht="15" customHeight="1" x14ac:dyDescent="0.25">
      <c r="B155" s="287">
        <v>2</v>
      </c>
      <c r="C155" s="288" t="s">
        <v>357</v>
      </c>
      <c r="D155" s="424" t="s">
        <v>306</v>
      </c>
      <c r="E155" s="426"/>
      <c r="F155" s="425"/>
      <c r="G155" s="288">
        <v>6</v>
      </c>
      <c r="H155" s="288">
        <v>28</v>
      </c>
      <c r="I155" s="288">
        <v>28</v>
      </c>
      <c r="J155" s="287" t="s">
        <v>321</v>
      </c>
      <c r="K155" s="423" t="s">
        <v>318</v>
      </c>
      <c r="L155" s="423"/>
    </row>
    <row r="156" spans="2:12" s="272" customFormat="1" ht="15" customHeight="1" x14ac:dyDescent="0.25">
      <c r="B156" s="287">
        <v>3</v>
      </c>
      <c r="C156" s="288" t="s">
        <v>358</v>
      </c>
      <c r="D156" s="424" t="s">
        <v>359</v>
      </c>
      <c r="E156" s="426"/>
      <c r="F156" s="425"/>
      <c r="G156" s="288">
        <v>6</v>
      </c>
      <c r="H156" s="288">
        <v>30</v>
      </c>
      <c r="I156" s="288">
        <v>30</v>
      </c>
      <c r="J156" s="287" t="s">
        <v>360</v>
      </c>
      <c r="K156" s="423" t="s">
        <v>318</v>
      </c>
      <c r="L156" s="423"/>
    </row>
    <row r="157" spans="2:12" s="272" customFormat="1" ht="15" customHeight="1" x14ac:dyDescent="0.25">
      <c r="B157" s="304">
        <v>4</v>
      </c>
      <c r="C157" s="288" t="s">
        <v>361</v>
      </c>
      <c r="D157" s="424" t="s">
        <v>362</v>
      </c>
      <c r="E157" s="426"/>
      <c r="F157" s="425"/>
      <c r="G157" s="331">
        <v>3</v>
      </c>
      <c r="H157" s="288">
        <v>29</v>
      </c>
      <c r="I157" s="288">
        <v>29</v>
      </c>
      <c r="J157" s="292" t="s">
        <v>321</v>
      </c>
      <c r="K157" s="423" t="s">
        <v>112</v>
      </c>
      <c r="L157" s="423"/>
    </row>
    <row r="158" spans="2:12" s="272" customFormat="1" ht="15" customHeight="1" x14ac:dyDescent="0.25">
      <c r="B158" s="287">
        <v>5</v>
      </c>
      <c r="C158" s="288" t="s">
        <v>363</v>
      </c>
      <c r="D158" s="424" t="s">
        <v>364</v>
      </c>
      <c r="E158" s="426"/>
      <c r="F158" s="425"/>
      <c r="G158" s="288">
        <v>4</v>
      </c>
      <c r="H158" s="297">
        <v>22</v>
      </c>
      <c r="I158" s="288">
        <v>22</v>
      </c>
      <c r="J158" s="287" t="s">
        <v>360</v>
      </c>
      <c r="K158" s="423" t="s">
        <v>112</v>
      </c>
      <c r="L158" s="423"/>
    </row>
    <row r="159" spans="2:12" s="272" customFormat="1" ht="15" customHeight="1" x14ac:dyDescent="0.25">
      <c r="B159" s="287">
        <v>6</v>
      </c>
      <c r="C159" s="288" t="s">
        <v>365</v>
      </c>
      <c r="D159" s="424" t="s">
        <v>366</v>
      </c>
      <c r="E159" s="426"/>
      <c r="F159" s="425"/>
      <c r="G159" s="332">
        <v>6</v>
      </c>
      <c r="H159" s="288">
        <v>22</v>
      </c>
      <c r="I159" s="288">
        <v>22</v>
      </c>
      <c r="J159" s="287" t="s">
        <v>367</v>
      </c>
      <c r="K159" s="424" t="s">
        <v>121</v>
      </c>
      <c r="L159" s="425"/>
    </row>
    <row r="160" spans="2:12" s="272" customFormat="1" ht="15" customHeight="1" x14ac:dyDescent="0.25">
      <c r="B160" s="287">
        <v>7</v>
      </c>
      <c r="C160" s="288" t="s">
        <v>368</v>
      </c>
      <c r="D160" s="458" t="s">
        <v>369</v>
      </c>
      <c r="E160" s="458"/>
      <c r="F160" s="458"/>
      <c r="G160" s="288">
        <v>2</v>
      </c>
      <c r="H160" s="288">
        <v>37</v>
      </c>
      <c r="I160" s="288">
        <v>37</v>
      </c>
      <c r="J160" s="287" t="s">
        <v>370</v>
      </c>
      <c r="K160" s="423" t="s">
        <v>110</v>
      </c>
      <c r="L160" s="423"/>
    </row>
    <row r="161" spans="2:12" s="272" customFormat="1" ht="14.25" x14ac:dyDescent="0.25">
      <c r="B161" s="184"/>
      <c r="C161" s="33"/>
      <c r="D161" s="186"/>
      <c r="E161" s="33"/>
      <c r="F161" s="33"/>
      <c r="G161" s="186"/>
      <c r="H161" s="329" t="s">
        <v>2</v>
      </c>
      <c r="I161" s="329">
        <f>SUM(I154:I160)</f>
        <v>201</v>
      </c>
      <c r="J161" s="312"/>
      <c r="K161" s="312"/>
      <c r="L161" s="33"/>
    </row>
    <row r="162" spans="2:12" s="272" customFormat="1" ht="14.25" x14ac:dyDescent="0.25">
      <c r="B162" s="184"/>
      <c r="C162" s="186"/>
      <c r="D162" s="186"/>
      <c r="E162" s="33"/>
      <c r="F162" s="33"/>
      <c r="G162" s="186"/>
      <c r="H162" s="318"/>
      <c r="I162" s="318"/>
      <c r="J162" s="312"/>
      <c r="K162" s="312"/>
      <c r="L162" s="33"/>
    </row>
    <row r="163" spans="2:12" s="272" customFormat="1" ht="15" customHeight="1" x14ac:dyDescent="0.25">
      <c r="B163" s="286">
        <v>6</v>
      </c>
      <c r="C163" s="286" t="s">
        <v>294</v>
      </c>
      <c r="D163" s="318"/>
      <c r="E163" s="318"/>
      <c r="F163" s="318"/>
      <c r="G163" s="318"/>
      <c r="H163" s="318"/>
      <c r="I163" s="312"/>
      <c r="J163" s="33"/>
      <c r="K163" s="33"/>
      <c r="L163" s="33"/>
    </row>
    <row r="164" spans="2:12" s="272" customFormat="1" ht="15" customHeight="1" x14ac:dyDescent="0.25">
      <c r="B164" s="321"/>
      <c r="C164" s="322"/>
      <c r="D164" s="318"/>
      <c r="E164" s="318"/>
      <c r="F164" s="318"/>
      <c r="G164" s="318"/>
      <c r="H164" s="318"/>
      <c r="I164" s="312"/>
      <c r="J164" s="33"/>
      <c r="K164" s="33"/>
      <c r="L164" s="33"/>
    </row>
    <row r="165" spans="2:12" s="272" customFormat="1" ht="15" customHeight="1" x14ac:dyDescent="0.25">
      <c r="B165" s="289" t="s">
        <v>17</v>
      </c>
      <c r="C165" s="289" t="s">
        <v>94</v>
      </c>
      <c r="D165" s="434" t="s">
        <v>95</v>
      </c>
      <c r="E165" s="434"/>
      <c r="F165" s="434"/>
      <c r="G165" s="289" t="s">
        <v>96</v>
      </c>
      <c r="H165" s="286" t="s">
        <v>0</v>
      </c>
      <c r="I165" s="289" t="s">
        <v>24</v>
      </c>
      <c r="J165" s="286" t="s">
        <v>108</v>
      </c>
      <c r="K165" s="427" t="s">
        <v>166</v>
      </c>
      <c r="L165" s="427"/>
    </row>
    <row r="166" spans="2:12" s="272" customFormat="1" ht="15" customHeight="1" x14ac:dyDescent="0.25">
      <c r="B166" s="290">
        <v>1</v>
      </c>
      <c r="C166" s="296" t="s">
        <v>371</v>
      </c>
      <c r="D166" s="431" t="s">
        <v>114</v>
      </c>
      <c r="E166" s="432"/>
      <c r="F166" s="433"/>
      <c r="G166" s="288">
        <v>1</v>
      </c>
      <c r="H166" s="288">
        <v>20</v>
      </c>
      <c r="I166" s="288">
        <v>28</v>
      </c>
      <c r="J166" s="117" t="s">
        <v>317</v>
      </c>
      <c r="K166" s="423" t="s">
        <v>308</v>
      </c>
      <c r="L166" s="423"/>
    </row>
    <row r="167" spans="2:12" s="272" customFormat="1" ht="15" customHeight="1" x14ac:dyDescent="0.25">
      <c r="B167" s="290">
        <v>2</v>
      </c>
      <c r="C167" s="296" t="s">
        <v>372</v>
      </c>
      <c r="D167" s="431" t="s">
        <v>126</v>
      </c>
      <c r="E167" s="432"/>
      <c r="F167" s="433"/>
      <c r="G167" s="288">
        <v>9</v>
      </c>
      <c r="H167" s="288">
        <v>19</v>
      </c>
      <c r="I167" s="288">
        <v>20</v>
      </c>
      <c r="J167" s="117" t="s">
        <v>373</v>
      </c>
      <c r="K167" s="423" t="s">
        <v>374</v>
      </c>
      <c r="L167" s="423"/>
    </row>
    <row r="168" spans="2:12" s="272" customFormat="1" ht="15" customHeight="1" x14ac:dyDescent="0.25">
      <c r="B168" s="290">
        <v>3</v>
      </c>
      <c r="C168" s="295" t="s">
        <v>375</v>
      </c>
      <c r="D168" s="431" t="s">
        <v>376</v>
      </c>
      <c r="E168" s="432"/>
      <c r="F168" s="433"/>
      <c r="G168" s="288">
        <v>5</v>
      </c>
      <c r="H168" s="288">
        <v>20</v>
      </c>
      <c r="I168" s="288">
        <v>20</v>
      </c>
      <c r="J168" s="117" t="s">
        <v>370</v>
      </c>
      <c r="K168" s="423" t="s">
        <v>111</v>
      </c>
      <c r="L168" s="423"/>
    </row>
    <row r="169" spans="2:12" s="272" customFormat="1" ht="15" customHeight="1" x14ac:dyDescent="0.25">
      <c r="B169" s="290">
        <v>4</v>
      </c>
      <c r="C169" s="295" t="s">
        <v>377</v>
      </c>
      <c r="D169" s="431" t="s">
        <v>378</v>
      </c>
      <c r="E169" s="432"/>
      <c r="F169" s="433"/>
      <c r="G169" s="288">
        <v>9</v>
      </c>
      <c r="H169" s="288">
        <v>14</v>
      </c>
      <c r="I169" s="288">
        <v>14</v>
      </c>
      <c r="J169" s="117" t="s">
        <v>373</v>
      </c>
      <c r="K169" s="423" t="s">
        <v>112</v>
      </c>
      <c r="L169" s="423"/>
    </row>
    <row r="170" spans="2:12" s="272" customFormat="1" ht="15" customHeight="1" x14ac:dyDescent="0.25">
      <c r="B170" s="290">
        <v>5</v>
      </c>
      <c r="C170" s="295" t="s">
        <v>379</v>
      </c>
      <c r="D170" s="431" t="s">
        <v>380</v>
      </c>
      <c r="E170" s="432"/>
      <c r="F170" s="433"/>
      <c r="G170" s="288">
        <v>9</v>
      </c>
      <c r="H170" s="288">
        <v>23</v>
      </c>
      <c r="I170" s="288">
        <v>23</v>
      </c>
      <c r="J170" s="117" t="s">
        <v>321</v>
      </c>
      <c r="K170" s="423" t="s">
        <v>121</v>
      </c>
      <c r="L170" s="423"/>
    </row>
    <row r="171" spans="2:12" s="272" customFormat="1" ht="15" customHeight="1" x14ac:dyDescent="0.25">
      <c r="B171" s="290">
        <v>6</v>
      </c>
      <c r="C171" s="295" t="s">
        <v>122</v>
      </c>
      <c r="D171" s="431" t="s">
        <v>381</v>
      </c>
      <c r="E171" s="432"/>
      <c r="F171" s="433"/>
      <c r="G171" s="288">
        <v>6</v>
      </c>
      <c r="H171" s="288">
        <v>79</v>
      </c>
      <c r="I171" s="288">
        <v>79</v>
      </c>
      <c r="J171" s="117" t="s">
        <v>317</v>
      </c>
      <c r="K171" s="423" t="s">
        <v>123</v>
      </c>
      <c r="L171" s="423"/>
    </row>
    <row r="172" spans="2:12" s="272" customFormat="1" ht="14.25" x14ac:dyDescent="0.25">
      <c r="B172" s="185"/>
      <c r="C172" s="183"/>
      <c r="D172" s="183"/>
      <c r="E172" s="33"/>
      <c r="F172" s="33"/>
      <c r="G172" s="183"/>
      <c r="H172" s="333" t="s">
        <v>2</v>
      </c>
      <c r="I172" s="333">
        <f>SUM(I166:I171)</f>
        <v>184</v>
      </c>
      <c r="J172" s="312"/>
      <c r="K172" s="312"/>
      <c r="L172" s="33"/>
    </row>
    <row r="173" spans="2:12" s="272" customFormat="1" ht="14.25" x14ac:dyDescent="0.25">
      <c r="B173" s="185"/>
      <c r="C173" s="183"/>
      <c r="D173" s="183"/>
      <c r="E173" s="33"/>
      <c r="F173" s="183"/>
      <c r="G173" s="183"/>
      <c r="H173" s="314"/>
      <c r="I173" s="314"/>
      <c r="J173" s="312"/>
      <c r="K173" s="312"/>
      <c r="L173" s="33"/>
    </row>
    <row r="174" spans="2:12" s="272" customFormat="1" ht="15" customHeight="1" x14ac:dyDescent="0.25">
      <c r="B174" s="286">
        <v>7</v>
      </c>
      <c r="C174" s="286" t="s">
        <v>295</v>
      </c>
      <c r="D174" s="317"/>
      <c r="E174" s="185"/>
      <c r="F174" s="318"/>
      <c r="G174" s="318"/>
      <c r="H174" s="318"/>
      <c r="I174" s="312"/>
      <c r="J174" s="33"/>
      <c r="K174" s="33"/>
      <c r="L174" s="33"/>
    </row>
    <row r="175" spans="2:12" s="272" customFormat="1" ht="15" customHeight="1" x14ac:dyDescent="0.25">
      <c r="B175" s="322"/>
      <c r="C175" s="322"/>
      <c r="D175" s="323"/>
      <c r="E175" s="343"/>
      <c r="F175" s="323"/>
      <c r="G175" s="323"/>
      <c r="H175" s="318"/>
      <c r="I175" s="312"/>
      <c r="J175" s="33"/>
      <c r="K175" s="33"/>
      <c r="L175" s="33"/>
    </row>
    <row r="176" spans="2:12" s="272" customFormat="1" ht="15" customHeight="1" x14ac:dyDescent="0.25">
      <c r="B176" s="286" t="s">
        <v>17</v>
      </c>
      <c r="C176" s="286" t="s">
        <v>98</v>
      </c>
      <c r="D176" s="428" t="s">
        <v>95</v>
      </c>
      <c r="E176" s="429"/>
      <c r="F176" s="430"/>
      <c r="G176" s="286" t="s">
        <v>96</v>
      </c>
      <c r="H176" s="286" t="s">
        <v>107</v>
      </c>
      <c r="I176" s="286" t="s">
        <v>24</v>
      </c>
      <c r="J176" s="286" t="s">
        <v>108</v>
      </c>
      <c r="K176" s="427" t="s">
        <v>166</v>
      </c>
      <c r="L176" s="427"/>
    </row>
    <row r="177" spans="2:12" s="272" customFormat="1" ht="15" customHeight="1" x14ac:dyDescent="0.25">
      <c r="B177" s="304">
        <v>1</v>
      </c>
      <c r="C177" s="296" t="s">
        <v>382</v>
      </c>
      <c r="D177" s="424" t="s">
        <v>383</v>
      </c>
      <c r="E177" s="426"/>
      <c r="F177" s="425"/>
      <c r="G177" s="288">
        <v>2</v>
      </c>
      <c r="H177" s="288">
        <v>22</v>
      </c>
      <c r="I177" s="288">
        <v>22</v>
      </c>
      <c r="J177" s="117" t="s">
        <v>321</v>
      </c>
      <c r="K177" s="424" t="s">
        <v>110</v>
      </c>
      <c r="L177" s="425"/>
    </row>
    <row r="178" spans="2:12" s="272" customFormat="1" ht="15" customHeight="1" x14ac:dyDescent="0.25">
      <c r="B178" s="304">
        <v>2</v>
      </c>
      <c r="C178" s="296" t="s">
        <v>384</v>
      </c>
      <c r="D178" s="424" t="s">
        <v>385</v>
      </c>
      <c r="E178" s="426"/>
      <c r="F178" s="425"/>
      <c r="G178" s="288">
        <v>4</v>
      </c>
      <c r="H178" s="288">
        <v>15</v>
      </c>
      <c r="I178" s="288">
        <v>15</v>
      </c>
      <c r="J178" s="117" t="s">
        <v>370</v>
      </c>
      <c r="K178" s="424" t="s">
        <v>318</v>
      </c>
      <c r="L178" s="425"/>
    </row>
    <row r="179" spans="2:12" s="272" customFormat="1" ht="15" customHeight="1" x14ac:dyDescent="0.25">
      <c r="B179" s="304">
        <v>3</v>
      </c>
      <c r="C179" s="295" t="s">
        <v>386</v>
      </c>
      <c r="D179" s="424" t="s">
        <v>387</v>
      </c>
      <c r="E179" s="426"/>
      <c r="F179" s="425"/>
      <c r="G179" s="288">
        <v>4</v>
      </c>
      <c r="H179" s="288">
        <v>25</v>
      </c>
      <c r="I179" s="288">
        <v>25</v>
      </c>
      <c r="J179" s="324" t="s">
        <v>388</v>
      </c>
      <c r="K179" s="424" t="s">
        <v>112</v>
      </c>
      <c r="L179" s="425"/>
    </row>
    <row r="180" spans="2:12" s="272" customFormat="1" ht="15" customHeight="1" x14ac:dyDescent="0.25">
      <c r="B180" s="304">
        <v>4</v>
      </c>
      <c r="C180" s="295" t="s">
        <v>389</v>
      </c>
      <c r="D180" s="424" t="s">
        <v>390</v>
      </c>
      <c r="E180" s="426"/>
      <c r="F180" s="425"/>
      <c r="G180" s="288">
        <v>2</v>
      </c>
      <c r="H180" s="288">
        <v>28</v>
      </c>
      <c r="I180" s="288">
        <v>28</v>
      </c>
      <c r="J180" s="117" t="s">
        <v>321</v>
      </c>
      <c r="K180" s="424" t="s">
        <v>391</v>
      </c>
      <c r="L180" s="425"/>
    </row>
    <row r="181" spans="2:12" s="272" customFormat="1" ht="15" customHeight="1" x14ac:dyDescent="0.25">
      <c r="B181" s="304">
        <v>5</v>
      </c>
      <c r="C181" s="295" t="s">
        <v>392</v>
      </c>
      <c r="D181" s="424" t="s">
        <v>393</v>
      </c>
      <c r="E181" s="426"/>
      <c r="F181" s="425"/>
      <c r="G181" s="288">
        <v>9</v>
      </c>
      <c r="H181" s="288">
        <v>46</v>
      </c>
      <c r="I181" s="288">
        <v>46</v>
      </c>
      <c r="J181" s="117" t="s">
        <v>317</v>
      </c>
      <c r="K181" s="424" t="s">
        <v>112</v>
      </c>
      <c r="L181" s="425"/>
    </row>
    <row r="182" spans="2:12" s="272" customFormat="1" ht="15" customHeight="1" x14ac:dyDescent="0.25">
      <c r="B182" s="304">
        <v>6</v>
      </c>
      <c r="C182" s="295" t="s">
        <v>394</v>
      </c>
      <c r="D182" s="424" t="s">
        <v>395</v>
      </c>
      <c r="E182" s="426"/>
      <c r="F182" s="425"/>
      <c r="G182" s="288">
        <v>2</v>
      </c>
      <c r="H182" s="288">
        <v>35</v>
      </c>
      <c r="I182" s="288">
        <v>35</v>
      </c>
      <c r="J182" s="117" t="s">
        <v>317</v>
      </c>
      <c r="K182" s="424" t="s">
        <v>123</v>
      </c>
      <c r="L182" s="425"/>
    </row>
    <row r="183" spans="2:12" s="272" customFormat="1" ht="14.25" x14ac:dyDescent="0.25">
      <c r="B183" s="184"/>
      <c r="C183" s="186"/>
      <c r="D183" s="186"/>
      <c r="E183" s="33"/>
      <c r="F183" s="33"/>
      <c r="G183" s="186"/>
      <c r="H183" s="329" t="s">
        <v>2</v>
      </c>
      <c r="I183" s="329">
        <f>SUM(I177:I182)</f>
        <v>171</v>
      </c>
      <c r="J183" s="312"/>
      <c r="K183" s="312"/>
      <c r="L183" s="33"/>
    </row>
    <row r="184" spans="2:12" s="337" customFormat="1" ht="14.25" x14ac:dyDescent="0.25">
      <c r="B184" s="184"/>
      <c r="C184" s="184"/>
      <c r="D184" s="184"/>
      <c r="E184" s="338"/>
      <c r="F184" s="338"/>
      <c r="G184" s="184"/>
      <c r="H184" s="326"/>
      <c r="I184" s="318"/>
      <c r="J184" s="330"/>
      <c r="K184" s="330"/>
      <c r="L184" s="338"/>
    </row>
    <row r="185" spans="2:12" s="272" customFormat="1" ht="14.25" x14ac:dyDescent="0.25">
      <c r="B185" s="184"/>
      <c r="C185" s="186"/>
      <c r="D185" s="186"/>
      <c r="E185" s="33"/>
      <c r="F185" s="33"/>
      <c r="G185" s="186"/>
      <c r="H185" s="318"/>
      <c r="I185" s="318"/>
      <c r="J185" s="312"/>
      <c r="K185" s="312"/>
      <c r="L185" s="33"/>
    </row>
    <row r="186" spans="2:12" s="272" customFormat="1" ht="14.25" x14ac:dyDescent="0.25">
      <c r="B186" s="286">
        <v>8</v>
      </c>
      <c r="C186" s="286" t="s">
        <v>396</v>
      </c>
      <c r="D186" s="317"/>
      <c r="E186" s="318"/>
      <c r="F186" s="318"/>
      <c r="G186" s="318"/>
      <c r="H186" s="318"/>
      <c r="I186" s="312"/>
      <c r="J186" s="33"/>
      <c r="K186" s="33"/>
      <c r="L186" s="33"/>
    </row>
    <row r="187" spans="2:12" s="337" customFormat="1" ht="14.25" x14ac:dyDescent="0.25">
      <c r="B187" s="322"/>
      <c r="C187" s="322"/>
      <c r="D187" s="323"/>
      <c r="E187" s="323"/>
      <c r="F187" s="323"/>
      <c r="G187" s="323"/>
      <c r="H187" s="323"/>
      <c r="I187" s="330"/>
      <c r="J187" s="338"/>
      <c r="K187" s="338"/>
      <c r="L187" s="338"/>
    </row>
    <row r="188" spans="2:12" s="272" customFormat="1" ht="15" customHeight="1" x14ac:dyDescent="0.25">
      <c r="B188" s="286" t="s">
        <v>17</v>
      </c>
      <c r="C188" s="286" t="s">
        <v>98</v>
      </c>
      <c r="D188" s="428" t="s">
        <v>95</v>
      </c>
      <c r="E188" s="429"/>
      <c r="F188" s="430"/>
      <c r="G188" s="286" t="s">
        <v>96</v>
      </c>
      <c r="H188" s="286" t="s">
        <v>107</v>
      </c>
      <c r="I188" s="286" t="s">
        <v>24</v>
      </c>
      <c r="J188" s="286" t="s">
        <v>108</v>
      </c>
      <c r="K188" s="427" t="s">
        <v>166</v>
      </c>
      <c r="L188" s="427"/>
    </row>
    <row r="189" spans="2:12" s="272" customFormat="1" ht="15" customHeight="1" x14ac:dyDescent="0.25">
      <c r="B189" s="304">
        <v>1</v>
      </c>
      <c r="C189" s="296" t="s">
        <v>397</v>
      </c>
      <c r="D189" s="423" t="s">
        <v>398</v>
      </c>
      <c r="E189" s="423"/>
      <c r="F189" s="423"/>
      <c r="G189" s="288">
        <v>2</v>
      </c>
      <c r="H189" s="288">
        <v>14</v>
      </c>
      <c r="I189" s="288">
        <v>14</v>
      </c>
      <c r="J189" s="324" t="s">
        <v>399</v>
      </c>
      <c r="K189" s="423" t="s">
        <v>110</v>
      </c>
      <c r="L189" s="423"/>
    </row>
    <row r="190" spans="2:12" s="272" customFormat="1" ht="15" customHeight="1" x14ac:dyDescent="0.25">
      <c r="B190" s="304">
        <v>2</v>
      </c>
      <c r="C190" s="296" t="s">
        <v>400</v>
      </c>
      <c r="D190" s="423" t="s">
        <v>401</v>
      </c>
      <c r="E190" s="423"/>
      <c r="F190" s="423"/>
      <c r="G190" s="288">
        <v>3</v>
      </c>
      <c r="H190" s="288">
        <v>20</v>
      </c>
      <c r="I190" s="288">
        <v>20</v>
      </c>
      <c r="J190" s="324" t="s">
        <v>399</v>
      </c>
      <c r="K190" s="424" t="s">
        <v>121</v>
      </c>
      <c r="L190" s="425"/>
    </row>
    <row r="191" spans="2:12" s="272" customFormat="1" ht="15" customHeight="1" x14ac:dyDescent="0.25">
      <c r="B191" s="304">
        <v>3</v>
      </c>
      <c r="C191" s="295" t="s">
        <v>402</v>
      </c>
      <c r="D191" s="423" t="s">
        <v>403</v>
      </c>
      <c r="E191" s="423"/>
      <c r="F191" s="423"/>
      <c r="G191" s="288">
        <v>6</v>
      </c>
      <c r="H191" s="288">
        <v>22</v>
      </c>
      <c r="I191" s="288">
        <v>22</v>
      </c>
      <c r="J191" s="117" t="s">
        <v>404</v>
      </c>
      <c r="K191" s="424" t="s">
        <v>121</v>
      </c>
      <c r="L191" s="425"/>
    </row>
    <row r="192" spans="2:12" s="272" customFormat="1" ht="15" customHeight="1" x14ac:dyDescent="0.25">
      <c r="B192" s="304">
        <v>4</v>
      </c>
      <c r="C192" s="295" t="s">
        <v>405</v>
      </c>
      <c r="D192" s="423" t="s">
        <v>406</v>
      </c>
      <c r="E192" s="423"/>
      <c r="F192" s="423"/>
      <c r="G192" s="288">
        <v>7</v>
      </c>
      <c r="H192" s="288">
        <v>24</v>
      </c>
      <c r="I192" s="288">
        <v>24</v>
      </c>
      <c r="J192" s="117" t="s">
        <v>321</v>
      </c>
      <c r="K192" s="423" t="s">
        <v>112</v>
      </c>
      <c r="L192" s="423"/>
    </row>
    <row r="193" spans="2:12" s="272" customFormat="1" ht="15" customHeight="1" x14ac:dyDescent="0.25">
      <c r="B193" s="304">
        <v>5</v>
      </c>
      <c r="C193" s="295" t="s">
        <v>407</v>
      </c>
      <c r="D193" s="423" t="s">
        <v>100</v>
      </c>
      <c r="E193" s="423"/>
      <c r="F193" s="423"/>
      <c r="G193" s="288">
        <v>2</v>
      </c>
      <c r="H193" s="288">
        <v>25</v>
      </c>
      <c r="I193" s="288">
        <v>25</v>
      </c>
      <c r="J193" s="117" t="s">
        <v>317</v>
      </c>
      <c r="K193" s="423" t="s">
        <v>112</v>
      </c>
      <c r="L193" s="423"/>
    </row>
    <row r="194" spans="2:12" s="272" customFormat="1" ht="15" customHeight="1" x14ac:dyDescent="0.25">
      <c r="B194" s="304">
        <v>6</v>
      </c>
      <c r="C194" s="288" t="s">
        <v>408</v>
      </c>
      <c r="D194" s="423" t="s">
        <v>409</v>
      </c>
      <c r="E194" s="423"/>
      <c r="F194" s="423"/>
      <c r="G194" s="288">
        <v>1</v>
      </c>
      <c r="H194" s="288">
        <v>80</v>
      </c>
      <c r="I194" s="288">
        <v>80</v>
      </c>
      <c r="J194" s="324" t="s">
        <v>410</v>
      </c>
      <c r="K194" s="423" t="s">
        <v>121</v>
      </c>
      <c r="L194" s="423"/>
    </row>
    <row r="195" spans="2:12" s="272" customFormat="1" ht="14.25" x14ac:dyDescent="0.25">
      <c r="B195" s="184"/>
      <c r="C195" s="339"/>
      <c r="D195" s="186"/>
      <c r="E195" s="33"/>
      <c r="F195" s="33"/>
      <c r="G195" s="339"/>
      <c r="H195" s="334" t="s">
        <v>2</v>
      </c>
      <c r="I195" s="334">
        <f>SUM(I189:I194)</f>
        <v>185</v>
      </c>
      <c r="J195" s="312"/>
      <c r="K195" s="312"/>
      <c r="L195" s="33"/>
    </row>
    <row r="196" spans="2:12" s="21" customFormat="1" x14ac:dyDescent="0.25">
      <c r="B196" s="184"/>
      <c r="C196" s="318"/>
      <c r="D196" s="318"/>
      <c r="E196" s="318"/>
      <c r="F196" s="318"/>
      <c r="G196" s="318"/>
      <c r="H196" s="318"/>
      <c r="I196" s="184"/>
    </row>
    <row r="197" spans="2:12" s="21" customFormat="1" x14ac:dyDescent="0.25">
      <c r="B197" s="184"/>
      <c r="C197" s="184"/>
      <c r="D197" s="184"/>
      <c r="E197" s="184"/>
      <c r="F197" s="184"/>
      <c r="G197" s="184"/>
      <c r="H197" s="184"/>
      <c r="I197" s="184"/>
    </row>
    <row r="198" spans="2:12" s="21" customFormat="1" ht="18" customHeight="1" x14ac:dyDescent="0.25"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</row>
    <row r="199" spans="2:12" s="21" customFormat="1" ht="18" customHeight="1" x14ac:dyDescent="0.25">
      <c r="B199" s="184"/>
      <c r="C199" s="184"/>
      <c r="D199" s="184"/>
      <c r="E199" s="184"/>
      <c r="F199" s="184"/>
      <c r="G199" s="184"/>
      <c r="H199" s="184"/>
      <c r="I199" s="184"/>
      <c r="J199" s="316"/>
      <c r="K199" s="184"/>
      <c r="L199" s="184"/>
    </row>
    <row r="200" spans="2:12" s="21" customFormat="1" ht="18" customHeight="1" x14ac:dyDescent="0.25">
      <c r="B200" s="184"/>
      <c r="C200" s="184"/>
      <c r="D200" s="184"/>
      <c r="E200" s="184"/>
      <c r="F200" s="184"/>
      <c r="G200" s="184"/>
      <c r="H200" s="184"/>
      <c r="I200" s="184"/>
      <c r="J200" s="316"/>
      <c r="K200" s="184"/>
      <c r="L200" s="184"/>
    </row>
    <row r="201" spans="2:12" s="21" customFormat="1" ht="18" customHeight="1" x14ac:dyDescent="0.25">
      <c r="B201" s="184"/>
      <c r="C201" s="184"/>
      <c r="D201" s="184"/>
      <c r="E201" s="184"/>
      <c r="F201" s="184"/>
      <c r="G201" s="184"/>
      <c r="H201" s="184"/>
      <c r="I201" s="184"/>
      <c r="J201" s="316"/>
      <c r="K201" s="184"/>
      <c r="L201" s="184"/>
    </row>
    <row r="202" spans="2:12" s="21" customFormat="1" ht="18" customHeight="1" x14ac:dyDescent="0.25">
      <c r="B202" s="184"/>
      <c r="C202" s="184"/>
      <c r="D202" s="184"/>
      <c r="E202" s="184"/>
      <c r="F202" s="184"/>
      <c r="G202" s="184"/>
      <c r="H202" s="184"/>
      <c r="I202" s="184"/>
      <c r="J202" s="316"/>
      <c r="K202" s="184"/>
      <c r="L202" s="184"/>
    </row>
    <row r="203" spans="2:12" s="21" customFormat="1" ht="18" customHeight="1" x14ac:dyDescent="0.25">
      <c r="B203" s="184"/>
      <c r="C203" s="184"/>
      <c r="D203" s="184"/>
      <c r="G203" s="184"/>
      <c r="H203" s="318"/>
      <c r="I203" s="318"/>
      <c r="J203" s="184"/>
      <c r="K203" s="184"/>
    </row>
    <row r="204" spans="2:12" s="21" customFormat="1" x14ac:dyDescent="0.25">
      <c r="B204" s="184"/>
      <c r="C204" s="184"/>
      <c r="D204" s="184"/>
      <c r="E204" s="184"/>
      <c r="F204" s="184"/>
      <c r="G204" s="184"/>
      <c r="H204" s="184"/>
      <c r="I204" s="184"/>
    </row>
    <row r="205" spans="2:12" s="21" customFormat="1" x14ac:dyDescent="0.25">
      <c r="B205" s="184"/>
      <c r="C205" s="318"/>
      <c r="D205" s="318"/>
      <c r="E205" s="318"/>
      <c r="F205" s="318"/>
      <c r="G205" s="318"/>
      <c r="H205" s="318"/>
      <c r="I205" s="184"/>
    </row>
    <row r="206" spans="2:12" s="21" customFormat="1" x14ac:dyDescent="0.25">
      <c r="B206" s="184"/>
      <c r="C206" s="184"/>
      <c r="D206" s="184"/>
      <c r="E206" s="184"/>
      <c r="F206" s="184"/>
      <c r="G206" s="184"/>
      <c r="H206" s="184"/>
      <c r="I206" s="184"/>
    </row>
    <row r="207" spans="2:12" s="21" customFormat="1" ht="17.25" customHeight="1" x14ac:dyDescent="0.25"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</row>
    <row r="208" spans="2:12" s="21" customFormat="1" ht="17.25" customHeight="1" x14ac:dyDescent="0.25">
      <c r="B208" s="184"/>
      <c r="C208" s="184"/>
      <c r="D208" s="184"/>
      <c r="E208" s="184"/>
      <c r="F208" s="184"/>
      <c r="G208" s="184"/>
      <c r="H208" s="184"/>
      <c r="I208" s="184"/>
      <c r="J208" s="316"/>
      <c r="K208" s="184"/>
      <c r="L208" s="184"/>
    </row>
    <row r="209" spans="2:12" s="21" customFormat="1" ht="17.25" customHeight="1" x14ac:dyDescent="0.25">
      <c r="B209" s="184"/>
      <c r="C209" s="184"/>
      <c r="D209" s="184"/>
      <c r="E209" s="184"/>
      <c r="F209" s="184"/>
      <c r="G209" s="184"/>
      <c r="H209" s="184"/>
      <c r="I209" s="184"/>
      <c r="J209" s="316"/>
      <c r="K209" s="184"/>
      <c r="L209" s="184"/>
    </row>
    <row r="210" spans="2:12" s="21" customFormat="1" x14ac:dyDescent="0.25">
      <c r="B210" s="184"/>
      <c r="C210" s="184"/>
      <c r="D210" s="184"/>
      <c r="G210" s="184"/>
      <c r="H210" s="318"/>
      <c r="I210" s="318"/>
      <c r="J210" s="184"/>
      <c r="K210" s="184"/>
    </row>
  </sheetData>
  <mergeCells count="140">
    <mergeCell ref="D159:F159"/>
    <mergeCell ref="D160:F160"/>
    <mergeCell ref="D155:F155"/>
    <mergeCell ref="D156:F156"/>
    <mergeCell ref="D157:F157"/>
    <mergeCell ref="D158:F158"/>
    <mergeCell ref="D145:F145"/>
    <mergeCell ref="D146:F146"/>
    <mergeCell ref="D147:F147"/>
    <mergeCell ref="D123:F123"/>
    <mergeCell ref="D124:F124"/>
    <mergeCell ref="D125:F125"/>
    <mergeCell ref="D126:F126"/>
    <mergeCell ref="E87:H87"/>
    <mergeCell ref="E18:E33"/>
    <mergeCell ref="D79:D82"/>
    <mergeCell ref="C105:H105"/>
    <mergeCell ref="D109:F109"/>
    <mergeCell ref="D110:F110"/>
    <mergeCell ref="D111:F111"/>
    <mergeCell ref="D112:F112"/>
    <mergeCell ref="E72:E74"/>
    <mergeCell ref="H37:M37"/>
    <mergeCell ref="G77:I7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H16:M16"/>
    <mergeCell ref="H45:M45"/>
    <mergeCell ref="E47:E48"/>
    <mergeCell ref="H51:M51"/>
    <mergeCell ref="H60:M60"/>
    <mergeCell ref="H70:M70"/>
    <mergeCell ref="E39:E42"/>
    <mergeCell ref="E53:E57"/>
    <mergeCell ref="E62:E66"/>
    <mergeCell ref="I87:N87"/>
    <mergeCell ref="K123:L123"/>
    <mergeCell ref="K124:L124"/>
    <mergeCell ref="K125:L125"/>
    <mergeCell ref="K126:L126"/>
    <mergeCell ref="K109:L109"/>
    <mergeCell ref="K110:L110"/>
    <mergeCell ref="K111:L111"/>
    <mergeCell ref="K112:L112"/>
    <mergeCell ref="K113:L113"/>
    <mergeCell ref="K114:L114"/>
    <mergeCell ref="K115:L115"/>
    <mergeCell ref="D120:F120"/>
    <mergeCell ref="K120:L120"/>
    <mergeCell ref="D121:F121"/>
    <mergeCell ref="K121:L121"/>
    <mergeCell ref="D122:F122"/>
    <mergeCell ref="K122:L122"/>
    <mergeCell ref="D115:F115"/>
    <mergeCell ref="D113:F113"/>
    <mergeCell ref="D114:F114"/>
    <mergeCell ref="K156:L156"/>
    <mergeCell ref="K157:L157"/>
    <mergeCell ref="K158:L158"/>
    <mergeCell ref="K159:L159"/>
    <mergeCell ref="K160:L160"/>
    <mergeCell ref="K142:L142"/>
    <mergeCell ref="K143:L143"/>
    <mergeCell ref="K144:L144"/>
    <mergeCell ref="K145:L145"/>
    <mergeCell ref="K146:L146"/>
    <mergeCell ref="K147:L147"/>
    <mergeCell ref="K155:L155"/>
    <mergeCell ref="D132:F132"/>
    <mergeCell ref="K132:L132"/>
    <mergeCell ref="D133:F133"/>
    <mergeCell ref="K133:L133"/>
    <mergeCell ref="K131:L131"/>
    <mergeCell ref="D131:F131"/>
    <mergeCell ref="D134:F134"/>
    <mergeCell ref="K134:L134"/>
    <mergeCell ref="D135:F135"/>
    <mergeCell ref="K135:L135"/>
    <mergeCell ref="D136:F136"/>
    <mergeCell ref="K136:L136"/>
    <mergeCell ref="D153:F153"/>
    <mergeCell ref="K153:L153"/>
    <mergeCell ref="D154:F154"/>
    <mergeCell ref="K154:L154"/>
    <mergeCell ref="K137:L137"/>
    <mergeCell ref="K141:L141"/>
    <mergeCell ref="D144:F144"/>
    <mergeCell ref="D137:F137"/>
    <mergeCell ref="D141:F141"/>
    <mergeCell ref="D142:F142"/>
    <mergeCell ref="D143:F143"/>
    <mergeCell ref="K165:L165"/>
    <mergeCell ref="D166:F166"/>
    <mergeCell ref="K166:L166"/>
    <mergeCell ref="D167:F167"/>
    <mergeCell ref="K167:L167"/>
    <mergeCell ref="D168:F168"/>
    <mergeCell ref="K168:L168"/>
    <mergeCell ref="D178:F178"/>
    <mergeCell ref="K178:L178"/>
    <mergeCell ref="K169:L169"/>
    <mergeCell ref="K170:L170"/>
    <mergeCell ref="K171:L171"/>
    <mergeCell ref="K176:L176"/>
    <mergeCell ref="K177:L177"/>
    <mergeCell ref="D176:F176"/>
    <mergeCell ref="D177:F177"/>
    <mergeCell ref="D169:F169"/>
    <mergeCell ref="D170:F170"/>
    <mergeCell ref="D171:F171"/>
    <mergeCell ref="D165:F165"/>
    <mergeCell ref="D194:F194"/>
    <mergeCell ref="K194:L194"/>
    <mergeCell ref="K179:L179"/>
    <mergeCell ref="D180:F180"/>
    <mergeCell ref="K180:L180"/>
    <mergeCell ref="D181:F181"/>
    <mergeCell ref="K181:L181"/>
    <mergeCell ref="D182:F182"/>
    <mergeCell ref="K182:L182"/>
    <mergeCell ref="D193:F193"/>
    <mergeCell ref="K193:L193"/>
    <mergeCell ref="K188:L188"/>
    <mergeCell ref="K189:L189"/>
    <mergeCell ref="K190:L190"/>
    <mergeCell ref="K191:L191"/>
    <mergeCell ref="K192:L192"/>
    <mergeCell ref="D191:F191"/>
    <mergeCell ref="D192:F192"/>
    <mergeCell ref="D188:F188"/>
    <mergeCell ref="D189:F189"/>
    <mergeCell ref="D190:F190"/>
    <mergeCell ref="D179:F179"/>
  </mergeCells>
  <hyperlinks>
    <hyperlink ref="C100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18"/>
  <sheetViews>
    <sheetView topLeftCell="B8" zoomScaleNormal="100" workbookViewId="0">
      <selection activeCell="E32" sqref="E32"/>
    </sheetView>
  </sheetViews>
  <sheetFormatPr baseColWidth="10" defaultColWidth="11.42578125" defaultRowHeight="15" outlineLevelRow="1" x14ac:dyDescent="0.25"/>
  <cols>
    <col min="1" max="1" width="9" style="63" customWidth="1"/>
    <col min="2" max="2" width="4.28515625" style="64" customWidth="1"/>
    <col min="3" max="3" width="33.140625" style="64" customWidth="1"/>
    <col min="4" max="4" width="28.7109375" style="64" customWidth="1"/>
    <col min="5" max="5" width="26.140625" style="64" customWidth="1"/>
    <col min="6" max="6" width="40.42578125" style="64" customWidth="1"/>
    <col min="7" max="8" width="17.42578125" style="64" customWidth="1"/>
    <col min="9" max="9" width="9.140625" style="64" customWidth="1"/>
    <col min="10" max="10" width="10.7109375" style="64" customWidth="1"/>
    <col min="11" max="11" width="9.140625" style="64" customWidth="1"/>
    <col min="12" max="12" width="9" style="64" customWidth="1"/>
    <col min="13" max="13" width="7.5703125" style="64" customWidth="1"/>
    <col min="14" max="14" width="13.5703125" style="64" customWidth="1"/>
    <col min="15" max="15" width="12.42578125" style="64" customWidth="1"/>
    <col min="16" max="16" width="13.140625" style="64" customWidth="1"/>
    <col min="17" max="17" width="12.42578125" style="64" customWidth="1"/>
    <col min="18" max="18" width="14.7109375" style="64" customWidth="1"/>
    <col min="19" max="19" width="26.85546875" style="66" customWidth="1"/>
    <col min="20" max="22" width="11.42578125" style="64"/>
    <col min="23" max="28" width="11.42578125" style="63"/>
    <col min="29" max="16384" width="11.42578125" style="64"/>
  </cols>
  <sheetData>
    <row r="2" spans="2:24" x14ac:dyDescent="0.25">
      <c r="F2" s="499" t="s">
        <v>53</v>
      </c>
      <c r="G2" s="500"/>
      <c r="H2" s="500"/>
      <c r="I2" s="500"/>
      <c r="J2" s="500"/>
      <c r="K2" s="500"/>
      <c r="L2" s="500"/>
      <c r="M2" s="65"/>
    </row>
    <row r="3" spans="2:24" x14ac:dyDescent="0.25">
      <c r="F3" s="67"/>
      <c r="G3" s="67"/>
    </row>
    <row r="4" spans="2:24" x14ac:dyDescent="0.25">
      <c r="K4" s="499" t="s">
        <v>20</v>
      </c>
      <c r="L4" s="500"/>
      <c r="M4" s="500"/>
      <c r="N4" s="500"/>
      <c r="O4" s="501"/>
    </row>
    <row r="5" spans="2:24" x14ac:dyDescent="0.25">
      <c r="F5" s="68" t="s">
        <v>17</v>
      </c>
      <c r="G5" s="504" t="s">
        <v>1</v>
      </c>
      <c r="H5" s="504"/>
      <c r="I5" s="504"/>
      <c r="J5" s="504"/>
      <c r="K5" s="69" t="s">
        <v>18</v>
      </c>
      <c r="L5" s="70" t="s">
        <v>19</v>
      </c>
      <c r="M5" s="69" t="s">
        <v>91</v>
      </c>
      <c r="N5" s="69" t="s">
        <v>40</v>
      </c>
      <c r="O5" s="69" t="s">
        <v>55</v>
      </c>
      <c r="P5" s="69" t="s">
        <v>2</v>
      </c>
    </row>
    <row r="6" spans="2:24" x14ac:dyDescent="0.25">
      <c r="F6" s="71">
        <v>1</v>
      </c>
      <c r="G6" s="505" t="s">
        <v>54</v>
      </c>
      <c r="H6" s="505"/>
      <c r="I6" s="505"/>
      <c r="J6" s="505"/>
      <c r="K6" s="72">
        <v>5</v>
      </c>
      <c r="L6" s="72">
        <v>21</v>
      </c>
      <c r="M6" s="72">
        <v>94</v>
      </c>
      <c r="N6" s="72">
        <v>442</v>
      </c>
      <c r="O6" s="73">
        <v>1794</v>
      </c>
      <c r="P6" s="73">
        <v>2356</v>
      </c>
    </row>
    <row r="7" spans="2:24" x14ac:dyDescent="0.25">
      <c r="F7" s="71">
        <v>2</v>
      </c>
      <c r="G7" s="505" t="s">
        <v>47</v>
      </c>
      <c r="H7" s="505"/>
      <c r="I7" s="505"/>
      <c r="J7" s="505"/>
      <c r="K7" s="72">
        <v>4</v>
      </c>
      <c r="L7" s="72">
        <v>8</v>
      </c>
      <c r="M7" s="72">
        <v>11</v>
      </c>
      <c r="N7" s="72">
        <v>24</v>
      </c>
      <c r="O7" s="72">
        <v>32</v>
      </c>
      <c r="P7" s="72">
        <v>79</v>
      </c>
    </row>
    <row r="8" spans="2:24" x14ac:dyDescent="0.25">
      <c r="F8" s="71">
        <v>3</v>
      </c>
      <c r="G8" s="505" t="s">
        <v>48</v>
      </c>
      <c r="H8" s="505"/>
      <c r="I8" s="505"/>
      <c r="J8" s="505"/>
      <c r="K8" s="123">
        <v>103</v>
      </c>
      <c r="L8" s="74">
        <v>331</v>
      </c>
      <c r="M8" s="74">
        <v>383.66666666666663</v>
      </c>
      <c r="N8" s="74">
        <v>358</v>
      </c>
      <c r="O8" s="74">
        <v>349</v>
      </c>
      <c r="P8" s="74">
        <v>1525.3333333333335</v>
      </c>
    </row>
    <row r="9" spans="2:24" x14ac:dyDescent="0.25">
      <c r="B9" s="384">
        <v>1</v>
      </c>
      <c r="C9" s="384" t="s">
        <v>29</v>
      </c>
      <c r="D9" s="76"/>
      <c r="K9" s="69">
        <f>SUM(K6:K8)</f>
        <v>112</v>
      </c>
      <c r="L9" s="69">
        <f>SUM(L6:L8)</f>
        <v>360</v>
      </c>
      <c r="M9" s="69">
        <v>488</v>
      </c>
      <c r="N9" s="69">
        <f>SUM(N6:N8)</f>
        <v>824</v>
      </c>
      <c r="O9" s="408">
        <f>SUM(O6:O8)</f>
        <v>2175</v>
      </c>
      <c r="P9" s="408">
        <f>SUM(P6:P8)</f>
        <v>3960.3333333333335</v>
      </c>
    </row>
    <row r="10" spans="2:24" s="77" customFormat="1" outlineLevel="1" x14ac:dyDescent="0.25">
      <c r="B10" s="67"/>
      <c r="C10" s="67"/>
      <c r="D10" s="76"/>
      <c r="S10" s="385"/>
    </row>
    <row r="11" spans="2:24" s="77" customFormat="1" outlineLevel="1" x14ac:dyDescent="0.25">
      <c r="B11" s="33"/>
      <c r="C11" s="33"/>
      <c r="D11" s="33"/>
      <c r="E11" s="33"/>
      <c r="F11" s="33"/>
      <c r="G11" s="33"/>
      <c r="H11" s="33"/>
      <c r="I11" s="33"/>
      <c r="J11" s="507" t="s">
        <v>474</v>
      </c>
      <c r="K11" s="508"/>
      <c r="L11" s="508"/>
      <c r="M11" s="508"/>
      <c r="N11" s="509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2:24" s="77" customFormat="1" outlineLevel="1" x14ac:dyDescent="0.25">
      <c r="B12" s="375" t="s">
        <v>17</v>
      </c>
      <c r="C12" s="389" t="s">
        <v>475</v>
      </c>
      <c r="D12" s="375" t="s">
        <v>128</v>
      </c>
      <c r="E12" s="375" t="s">
        <v>94</v>
      </c>
      <c r="F12" s="375" t="s">
        <v>476</v>
      </c>
      <c r="G12" s="375" t="s">
        <v>166</v>
      </c>
      <c r="H12" s="375" t="s">
        <v>108</v>
      </c>
      <c r="I12" s="375" t="s">
        <v>96</v>
      </c>
      <c r="J12" s="375" t="s">
        <v>12</v>
      </c>
      <c r="K12" s="238" t="s">
        <v>13</v>
      </c>
      <c r="L12" s="375" t="s">
        <v>14</v>
      </c>
      <c r="M12" s="375" t="s">
        <v>15</v>
      </c>
      <c r="N12" s="375" t="s">
        <v>0</v>
      </c>
      <c r="O12" s="375" t="s">
        <v>24</v>
      </c>
      <c r="P12" s="483" t="s">
        <v>477</v>
      </c>
      <c r="Q12" s="483"/>
      <c r="R12" s="483"/>
      <c r="S12" s="483"/>
      <c r="T12" s="483" t="s">
        <v>478</v>
      </c>
      <c r="U12" s="483"/>
      <c r="V12" s="483"/>
      <c r="W12" s="483"/>
      <c r="X12" s="483"/>
    </row>
    <row r="13" spans="2:24" s="77" customFormat="1" ht="12.75" outlineLevel="1" x14ac:dyDescent="0.25">
      <c r="B13" s="367">
        <v>1</v>
      </c>
      <c r="C13" s="423" t="s">
        <v>479</v>
      </c>
      <c r="D13" s="254" t="s">
        <v>480</v>
      </c>
      <c r="E13" s="254" t="s">
        <v>481</v>
      </c>
      <c r="F13" s="254" t="s">
        <v>482</v>
      </c>
      <c r="G13" s="254" t="s">
        <v>483</v>
      </c>
      <c r="H13" s="254" t="s">
        <v>484</v>
      </c>
      <c r="I13" s="254">
        <v>6</v>
      </c>
      <c r="J13" s="254"/>
      <c r="K13" s="390"/>
      <c r="L13" s="254"/>
      <c r="M13" s="254">
        <v>6</v>
      </c>
      <c r="N13" s="254">
        <v>54</v>
      </c>
      <c r="O13" s="189">
        <v>60</v>
      </c>
      <c r="P13" s="367" t="s">
        <v>451</v>
      </c>
      <c r="Q13" s="367" t="s">
        <v>109</v>
      </c>
      <c r="R13" s="367" t="s">
        <v>96</v>
      </c>
      <c r="S13" s="367" t="s">
        <v>24</v>
      </c>
      <c r="T13" s="367" t="s">
        <v>485</v>
      </c>
      <c r="U13" s="367" t="s">
        <v>96</v>
      </c>
      <c r="V13" s="367" t="s">
        <v>109</v>
      </c>
      <c r="W13" s="367" t="s">
        <v>486</v>
      </c>
      <c r="X13" s="367" t="s">
        <v>24</v>
      </c>
    </row>
    <row r="14" spans="2:24" s="77" customFormat="1" ht="12.75" outlineLevel="1" x14ac:dyDescent="0.25">
      <c r="B14" s="367">
        <v>2</v>
      </c>
      <c r="C14" s="423"/>
      <c r="D14" s="254" t="s">
        <v>480</v>
      </c>
      <c r="E14" s="254" t="s">
        <v>487</v>
      </c>
      <c r="F14" s="254" t="s">
        <v>488</v>
      </c>
      <c r="G14" s="254" t="s">
        <v>483</v>
      </c>
      <c r="H14" s="254" t="s">
        <v>489</v>
      </c>
      <c r="I14" s="254">
        <v>5</v>
      </c>
      <c r="J14" s="374"/>
      <c r="K14" s="390"/>
      <c r="L14" s="254"/>
      <c r="M14" s="254">
        <v>5</v>
      </c>
      <c r="N14" s="254">
        <v>25</v>
      </c>
      <c r="O14" s="189">
        <v>30</v>
      </c>
      <c r="P14" s="471" t="s">
        <v>490</v>
      </c>
      <c r="Q14" s="472" t="s">
        <v>491</v>
      </c>
      <c r="R14" s="435">
        <v>6</v>
      </c>
      <c r="S14" s="482">
        <v>125</v>
      </c>
      <c r="T14" s="471"/>
      <c r="U14" s="471"/>
      <c r="V14" s="472"/>
      <c r="W14" s="471"/>
      <c r="X14" s="471"/>
    </row>
    <row r="15" spans="2:24" s="77" customFormat="1" ht="12.75" outlineLevel="1" x14ac:dyDescent="0.25">
      <c r="B15" s="367">
        <v>3</v>
      </c>
      <c r="C15" s="423"/>
      <c r="D15" s="254" t="s">
        <v>480</v>
      </c>
      <c r="E15" s="370" t="s">
        <v>492</v>
      </c>
      <c r="F15" s="370" t="s">
        <v>493</v>
      </c>
      <c r="G15" s="254" t="s">
        <v>483</v>
      </c>
      <c r="H15" s="370" t="s">
        <v>494</v>
      </c>
      <c r="I15" s="370">
        <v>5</v>
      </c>
      <c r="J15" s="368"/>
      <c r="K15" s="370"/>
      <c r="L15" s="370"/>
      <c r="M15" s="370">
        <v>10</v>
      </c>
      <c r="N15" s="370">
        <v>22</v>
      </c>
      <c r="O15" s="189">
        <v>32</v>
      </c>
      <c r="P15" s="471"/>
      <c r="Q15" s="472"/>
      <c r="R15" s="435"/>
      <c r="S15" s="482"/>
      <c r="T15" s="471"/>
      <c r="U15" s="471"/>
      <c r="V15" s="472"/>
      <c r="W15" s="471"/>
      <c r="X15" s="471"/>
    </row>
    <row r="16" spans="2:24" s="77" customFormat="1" ht="12.75" outlineLevel="1" x14ac:dyDescent="0.25">
      <c r="B16" s="367">
        <v>4</v>
      </c>
      <c r="C16" s="423"/>
      <c r="D16" s="254" t="s">
        <v>480</v>
      </c>
      <c r="E16" s="371" t="s">
        <v>306</v>
      </c>
      <c r="F16" s="371" t="s">
        <v>495</v>
      </c>
      <c r="G16" s="371" t="s">
        <v>496</v>
      </c>
      <c r="H16" s="371" t="s">
        <v>497</v>
      </c>
      <c r="I16" s="371">
        <v>6</v>
      </c>
      <c r="J16" s="372"/>
      <c r="K16" s="371"/>
      <c r="L16" s="371">
        <v>5</v>
      </c>
      <c r="M16" s="371">
        <v>10</v>
      </c>
      <c r="N16" s="371">
        <v>15</v>
      </c>
      <c r="O16" s="189">
        <v>30</v>
      </c>
      <c r="P16" s="471"/>
      <c r="Q16" s="472"/>
      <c r="R16" s="435"/>
      <c r="S16" s="482"/>
      <c r="T16" s="471"/>
      <c r="U16" s="471"/>
      <c r="V16" s="472"/>
      <c r="W16" s="471"/>
      <c r="X16" s="471"/>
    </row>
    <row r="17" spans="1:24" s="77" customFormat="1" ht="12.75" outlineLevel="1" x14ac:dyDescent="0.25">
      <c r="B17" s="367">
        <v>5</v>
      </c>
      <c r="C17" s="423"/>
      <c r="D17" s="254" t="s">
        <v>480</v>
      </c>
      <c r="E17" s="371" t="s">
        <v>498</v>
      </c>
      <c r="F17" s="371" t="s">
        <v>499</v>
      </c>
      <c r="G17" s="371" t="s">
        <v>500</v>
      </c>
      <c r="H17" s="371" t="s">
        <v>501</v>
      </c>
      <c r="I17" s="371">
        <v>6</v>
      </c>
      <c r="J17" s="372"/>
      <c r="K17" s="371"/>
      <c r="L17" s="371">
        <v>3</v>
      </c>
      <c r="M17" s="371">
        <v>17</v>
      </c>
      <c r="N17" s="371">
        <v>20</v>
      </c>
      <c r="O17" s="189">
        <v>40</v>
      </c>
      <c r="P17" s="471"/>
      <c r="Q17" s="472"/>
      <c r="R17" s="435"/>
      <c r="S17" s="482"/>
      <c r="T17" s="471"/>
      <c r="U17" s="471"/>
      <c r="V17" s="472"/>
      <c r="W17" s="471"/>
      <c r="X17" s="471"/>
    </row>
    <row r="18" spans="1:24" s="77" customFormat="1" ht="12.75" outlineLevel="1" x14ac:dyDescent="0.25">
      <c r="B18" s="367">
        <v>6</v>
      </c>
      <c r="C18" s="423"/>
      <c r="D18" s="374" t="s">
        <v>502</v>
      </c>
      <c r="E18" s="371" t="s">
        <v>503</v>
      </c>
      <c r="F18" s="371" t="s">
        <v>504</v>
      </c>
      <c r="G18" s="371" t="s">
        <v>505</v>
      </c>
      <c r="H18" s="371" t="s">
        <v>506</v>
      </c>
      <c r="I18" s="371">
        <v>9</v>
      </c>
      <c r="J18" s="372"/>
      <c r="K18" s="371"/>
      <c r="L18" s="371"/>
      <c r="M18" s="371"/>
      <c r="N18" s="371">
        <v>25</v>
      </c>
      <c r="O18" s="189">
        <v>25</v>
      </c>
      <c r="P18" s="471"/>
      <c r="Q18" s="472"/>
      <c r="R18" s="435"/>
      <c r="S18" s="482"/>
      <c r="T18" s="471"/>
      <c r="U18" s="471"/>
      <c r="V18" s="472"/>
      <c r="W18" s="471"/>
      <c r="X18" s="471"/>
    </row>
    <row r="19" spans="1:24" s="77" customFormat="1" ht="12.75" outlineLevel="1" x14ac:dyDescent="0.25">
      <c r="B19" s="367">
        <v>7</v>
      </c>
      <c r="C19" s="423"/>
      <c r="D19" s="374" t="s">
        <v>502</v>
      </c>
      <c r="E19" s="371" t="s">
        <v>507</v>
      </c>
      <c r="F19" s="371" t="s">
        <v>508</v>
      </c>
      <c r="G19" s="371" t="s">
        <v>509</v>
      </c>
      <c r="H19" s="371" t="s">
        <v>510</v>
      </c>
      <c r="I19" s="371">
        <v>6</v>
      </c>
      <c r="J19" s="372"/>
      <c r="K19" s="371"/>
      <c r="L19" s="371"/>
      <c r="M19" s="371"/>
      <c r="N19" s="371">
        <v>25</v>
      </c>
      <c r="O19" s="189">
        <v>25</v>
      </c>
      <c r="P19" s="471"/>
      <c r="Q19" s="472"/>
      <c r="R19" s="435"/>
      <c r="S19" s="482"/>
      <c r="T19" s="471"/>
      <c r="U19" s="471"/>
      <c r="V19" s="472"/>
      <c r="W19" s="471"/>
      <c r="X19" s="471"/>
    </row>
    <row r="20" spans="1:24" s="77" customFormat="1" ht="12.75" outlineLevel="1" x14ac:dyDescent="0.25">
      <c r="B20" s="367">
        <v>8</v>
      </c>
      <c r="C20" s="423"/>
      <c r="D20" s="374" t="s">
        <v>502</v>
      </c>
      <c r="E20" s="371" t="s">
        <v>511</v>
      </c>
      <c r="F20" s="371" t="s">
        <v>512</v>
      </c>
      <c r="G20" s="371" t="s">
        <v>112</v>
      </c>
      <c r="H20" s="369" t="s">
        <v>513</v>
      </c>
      <c r="I20" s="369">
        <v>3</v>
      </c>
      <c r="J20" s="391"/>
      <c r="K20" s="369"/>
      <c r="L20" s="369"/>
      <c r="M20" s="369"/>
      <c r="N20" s="369">
        <v>70</v>
      </c>
      <c r="O20" s="189">
        <v>70</v>
      </c>
      <c r="P20" s="471"/>
      <c r="Q20" s="472"/>
      <c r="R20" s="435"/>
      <c r="S20" s="482"/>
      <c r="T20" s="471"/>
      <c r="U20" s="471"/>
      <c r="V20" s="472"/>
      <c r="W20" s="471"/>
      <c r="X20" s="471"/>
    </row>
    <row r="21" spans="1:24" s="77" customFormat="1" outlineLevel="1" x14ac:dyDescent="0.25">
      <c r="B21" s="469"/>
      <c r="C21" s="469"/>
      <c r="D21" s="469"/>
      <c r="E21" s="469"/>
      <c r="F21" s="469"/>
      <c r="G21" s="469"/>
      <c r="H21" s="469"/>
      <c r="I21" s="470"/>
      <c r="J21" s="392">
        <v>0</v>
      </c>
      <c r="K21" s="392">
        <v>0</v>
      </c>
      <c r="L21" s="392">
        <f>SUM(L13:L20)</f>
        <v>8</v>
      </c>
      <c r="M21" s="392">
        <f>SUM(M13:M20)</f>
        <v>48</v>
      </c>
      <c r="N21" s="392">
        <f>SUM(N13:N20)</f>
        <v>256</v>
      </c>
      <c r="O21" s="393">
        <f>SUM(O13:O20)</f>
        <v>312</v>
      </c>
      <c r="P21" s="185"/>
      <c r="Q21" s="394"/>
      <c r="R21" s="338"/>
      <c r="S21" s="33"/>
      <c r="T21" s="33"/>
      <c r="U21" s="33"/>
      <c r="V21" s="33"/>
      <c r="W21" s="33"/>
      <c r="X21" s="33"/>
    </row>
    <row r="22" spans="1:24" s="77" customFormat="1" ht="12.75" outlineLevel="1" x14ac:dyDescent="0.25">
      <c r="B22" s="367">
        <v>1</v>
      </c>
      <c r="C22" s="423" t="s">
        <v>514</v>
      </c>
      <c r="D22" s="254" t="s">
        <v>480</v>
      </c>
      <c r="E22" s="254" t="s">
        <v>515</v>
      </c>
      <c r="F22" s="254" t="s">
        <v>516</v>
      </c>
      <c r="G22" s="254" t="s">
        <v>483</v>
      </c>
      <c r="H22" s="395">
        <v>0.29166666666666669</v>
      </c>
      <c r="I22" s="254">
        <v>2</v>
      </c>
      <c r="J22" s="254"/>
      <c r="K22" s="390"/>
      <c r="L22" s="254"/>
      <c r="M22" s="254">
        <v>25</v>
      </c>
      <c r="N22" s="254">
        <v>12</v>
      </c>
      <c r="O22" s="189">
        <v>37</v>
      </c>
      <c r="P22" s="471" t="s">
        <v>517</v>
      </c>
      <c r="Q22" s="472">
        <v>43152</v>
      </c>
      <c r="R22" s="471">
        <v>2</v>
      </c>
      <c r="S22" s="482">
        <v>120</v>
      </c>
      <c r="T22" s="476"/>
      <c r="U22" s="476"/>
      <c r="V22" s="476"/>
      <c r="W22" s="476"/>
      <c r="X22" s="476"/>
    </row>
    <row r="23" spans="1:24" s="77" customFormat="1" ht="13.5" customHeight="1" outlineLevel="1" x14ac:dyDescent="0.25">
      <c r="B23" s="367">
        <v>2</v>
      </c>
      <c r="C23" s="423"/>
      <c r="D23" s="254" t="s">
        <v>480</v>
      </c>
      <c r="E23" s="254" t="s">
        <v>518</v>
      </c>
      <c r="F23" s="254" t="s">
        <v>519</v>
      </c>
      <c r="G23" s="371" t="s">
        <v>496</v>
      </c>
      <c r="H23" s="254" t="s">
        <v>520</v>
      </c>
      <c r="I23" s="254">
        <v>2</v>
      </c>
      <c r="J23" s="254"/>
      <c r="K23" s="390"/>
      <c r="L23" s="254"/>
      <c r="M23" s="254">
        <v>28</v>
      </c>
      <c r="N23" s="254">
        <v>9</v>
      </c>
      <c r="O23" s="189">
        <f>SUM(M23:N23)</f>
        <v>37</v>
      </c>
      <c r="P23" s="471"/>
      <c r="Q23" s="472"/>
      <c r="R23" s="471"/>
      <c r="S23" s="482"/>
      <c r="T23" s="476"/>
      <c r="U23" s="476"/>
      <c r="V23" s="476"/>
      <c r="W23" s="476"/>
      <c r="X23" s="476"/>
    </row>
    <row r="24" spans="1:24" s="77" customFormat="1" ht="13.5" customHeight="1" outlineLevel="1" x14ac:dyDescent="0.25">
      <c r="B24" s="367">
        <v>3</v>
      </c>
      <c r="C24" s="423"/>
      <c r="D24" s="254" t="s">
        <v>480</v>
      </c>
      <c r="E24" s="370" t="s">
        <v>521</v>
      </c>
      <c r="F24" s="370" t="s">
        <v>522</v>
      </c>
      <c r="G24" s="254" t="s">
        <v>483</v>
      </c>
      <c r="H24" s="324">
        <v>0.35416666666666669</v>
      </c>
      <c r="I24" s="370">
        <v>2</v>
      </c>
      <c r="J24" s="370"/>
      <c r="K24" s="370"/>
      <c r="L24" s="370">
        <v>1</v>
      </c>
      <c r="M24" s="370">
        <v>31</v>
      </c>
      <c r="N24" s="370">
        <v>7</v>
      </c>
      <c r="O24" s="189">
        <v>39</v>
      </c>
      <c r="P24" s="471"/>
      <c r="Q24" s="472"/>
      <c r="R24" s="471"/>
      <c r="S24" s="482"/>
      <c r="T24" s="476"/>
      <c r="U24" s="476"/>
      <c r="V24" s="476"/>
      <c r="W24" s="476"/>
      <c r="X24" s="476"/>
    </row>
    <row r="25" spans="1:24" s="77" customFormat="1" ht="13.5" customHeight="1" outlineLevel="1" x14ac:dyDescent="0.25">
      <c r="A25" s="78"/>
      <c r="B25" s="367">
        <v>4</v>
      </c>
      <c r="C25" s="423"/>
      <c r="D25" s="254" t="s">
        <v>480</v>
      </c>
      <c r="E25" s="371" t="s">
        <v>523</v>
      </c>
      <c r="F25" s="371" t="s">
        <v>524</v>
      </c>
      <c r="G25" s="371" t="s">
        <v>525</v>
      </c>
      <c r="H25" s="371" t="s">
        <v>526</v>
      </c>
      <c r="I25" s="371">
        <v>2</v>
      </c>
      <c r="J25" s="371"/>
      <c r="K25" s="371">
        <v>1</v>
      </c>
      <c r="L25" s="371">
        <v>5</v>
      </c>
      <c r="M25" s="371">
        <v>26</v>
      </c>
      <c r="N25" s="371">
        <v>6</v>
      </c>
      <c r="O25" s="189">
        <v>38</v>
      </c>
      <c r="P25" s="471"/>
      <c r="Q25" s="472"/>
      <c r="R25" s="471"/>
      <c r="S25" s="482"/>
      <c r="T25" s="476"/>
      <c r="U25" s="476"/>
      <c r="V25" s="476"/>
      <c r="W25" s="476"/>
      <c r="X25" s="476"/>
    </row>
    <row r="26" spans="1:24" s="77" customFormat="1" ht="13.5" customHeight="1" outlineLevel="1" x14ac:dyDescent="0.25">
      <c r="A26" s="78"/>
      <c r="B26" s="367">
        <v>5</v>
      </c>
      <c r="C26" s="423"/>
      <c r="D26" s="254" t="s">
        <v>480</v>
      </c>
      <c r="E26" s="371" t="s">
        <v>527</v>
      </c>
      <c r="F26" s="371" t="s">
        <v>517</v>
      </c>
      <c r="G26" s="371" t="s">
        <v>528</v>
      </c>
      <c r="H26" s="371" t="s">
        <v>529</v>
      </c>
      <c r="I26" s="371">
        <v>2</v>
      </c>
      <c r="J26" s="371"/>
      <c r="K26" s="371">
        <v>3</v>
      </c>
      <c r="L26" s="371">
        <v>6</v>
      </c>
      <c r="M26" s="371">
        <v>40</v>
      </c>
      <c r="N26" s="371">
        <v>6</v>
      </c>
      <c r="O26" s="189">
        <v>55</v>
      </c>
      <c r="P26" s="471"/>
      <c r="Q26" s="472"/>
      <c r="R26" s="471"/>
      <c r="S26" s="482"/>
      <c r="T26" s="476"/>
      <c r="U26" s="476"/>
      <c r="V26" s="476"/>
      <c r="W26" s="476"/>
      <c r="X26" s="476"/>
    </row>
    <row r="27" spans="1:24" s="77" customFormat="1" ht="12.75" outlineLevel="1" x14ac:dyDescent="0.25">
      <c r="A27" s="78"/>
      <c r="B27" s="367">
        <v>6</v>
      </c>
      <c r="C27" s="423"/>
      <c r="D27" s="374" t="s">
        <v>502</v>
      </c>
      <c r="E27" s="371" t="s">
        <v>530</v>
      </c>
      <c r="F27" s="371" t="s">
        <v>531</v>
      </c>
      <c r="G27" s="371" t="s">
        <v>121</v>
      </c>
      <c r="H27" s="371" t="s">
        <v>532</v>
      </c>
      <c r="I27" s="371">
        <v>2</v>
      </c>
      <c r="J27" s="371"/>
      <c r="K27" s="371"/>
      <c r="L27" s="371"/>
      <c r="M27" s="371"/>
      <c r="N27" s="371">
        <v>50</v>
      </c>
      <c r="O27" s="189">
        <v>50</v>
      </c>
      <c r="P27" s="471"/>
      <c r="Q27" s="472"/>
      <c r="R27" s="471"/>
      <c r="S27" s="482"/>
      <c r="T27" s="476"/>
      <c r="U27" s="476"/>
      <c r="V27" s="476"/>
      <c r="W27" s="476"/>
      <c r="X27" s="476"/>
    </row>
    <row r="28" spans="1:24" s="77" customFormat="1" ht="12.75" outlineLevel="1" x14ac:dyDescent="0.25">
      <c r="A28" s="78"/>
      <c r="B28" s="367">
        <v>7</v>
      </c>
      <c r="C28" s="423"/>
      <c r="D28" s="374" t="s">
        <v>502</v>
      </c>
      <c r="E28" s="371" t="s">
        <v>533</v>
      </c>
      <c r="F28" s="371" t="s">
        <v>519</v>
      </c>
      <c r="G28" s="371" t="s">
        <v>534</v>
      </c>
      <c r="H28" s="371" t="s">
        <v>532</v>
      </c>
      <c r="I28" s="371">
        <v>2</v>
      </c>
      <c r="J28" s="371"/>
      <c r="K28" s="371"/>
      <c r="L28" s="371"/>
      <c r="M28" s="371"/>
      <c r="N28" s="371">
        <v>40</v>
      </c>
      <c r="O28" s="189">
        <f t="shared" ref="O28" si="0">J28+K28+L28+M28+N28</f>
        <v>40</v>
      </c>
      <c r="P28" s="471"/>
      <c r="Q28" s="472"/>
      <c r="R28" s="471"/>
      <c r="S28" s="482"/>
      <c r="T28" s="476"/>
      <c r="U28" s="476"/>
      <c r="V28" s="476"/>
      <c r="W28" s="476"/>
      <c r="X28" s="476"/>
    </row>
    <row r="29" spans="1:24" s="77" customFormat="1" outlineLevel="1" x14ac:dyDescent="0.25">
      <c r="A29" s="78"/>
      <c r="B29" s="465"/>
      <c r="C29" s="466"/>
      <c r="D29" s="466"/>
      <c r="E29" s="466"/>
      <c r="F29" s="466"/>
      <c r="G29" s="466"/>
      <c r="H29" s="466"/>
      <c r="I29" s="466"/>
      <c r="J29" s="396">
        <v>0</v>
      </c>
      <c r="K29" s="396">
        <f>SUM(K25:K28)</f>
        <v>4</v>
      </c>
      <c r="L29" s="396">
        <f>SUM(L24:L28)</f>
        <v>12</v>
      </c>
      <c r="M29" s="396">
        <f>SUM(M22:M28)</f>
        <v>150</v>
      </c>
      <c r="N29" s="396">
        <f>SUM(N22:N28)</f>
        <v>130</v>
      </c>
      <c r="O29" s="397">
        <f>SUM(O22:O28)</f>
        <v>296</v>
      </c>
      <c r="P29" s="33"/>
      <c r="Q29" s="33"/>
      <c r="R29" s="33"/>
      <c r="S29" s="33"/>
      <c r="T29" s="33"/>
      <c r="U29" s="33"/>
      <c r="V29" s="33"/>
      <c r="W29" s="33"/>
      <c r="X29" s="33"/>
    </row>
    <row r="30" spans="1:24" s="77" customFormat="1" ht="12.75" outlineLevel="1" x14ac:dyDescent="0.25">
      <c r="A30" s="78"/>
      <c r="B30" s="367">
        <v>1</v>
      </c>
      <c r="C30" s="423" t="s">
        <v>535</v>
      </c>
      <c r="D30" s="254" t="s">
        <v>480</v>
      </c>
      <c r="E30" s="254" t="s">
        <v>536</v>
      </c>
      <c r="F30" s="254" t="s">
        <v>537</v>
      </c>
      <c r="G30" s="254" t="s">
        <v>483</v>
      </c>
      <c r="H30" s="395">
        <v>0.27083333333333331</v>
      </c>
      <c r="I30" s="254">
        <v>9</v>
      </c>
      <c r="J30" s="254"/>
      <c r="K30" s="189"/>
      <c r="L30" s="254"/>
      <c r="M30" s="254">
        <v>4</v>
      </c>
      <c r="N30" s="254">
        <v>38</v>
      </c>
      <c r="O30" s="189">
        <v>42</v>
      </c>
      <c r="P30" s="435" t="s">
        <v>538</v>
      </c>
      <c r="Q30" s="472" t="s">
        <v>539</v>
      </c>
      <c r="R30" s="471" t="s">
        <v>540</v>
      </c>
      <c r="S30" s="462">
        <v>160</v>
      </c>
      <c r="T30" s="481"/>
      <c r="U30" s="476"/>
      <c r="V30" s="476"/>
      <c r="W30" s="476"/>
      <c r="X30" s="476"/>
    </row>
    <row r="31" spans="1:24" s="77" customFormat="1" ht="12.75" outlineLevel="1" x14ac:dyDescent="0.25">
      <c r="A31" s="78"/>
      <c r="B31" s="367">
        <v>2</v>
      </c>
      <c r="C31" s="423"/>
      <c r="D31" s="254" t="s">
        <v>480</v>
      </c>
      <c r="E31" s="254" t="s">
        <v>393</v>
      </c>
      <c r="F31" s="254" t="s">
        <v>541</v>
      </c>
      <c r="G31" s="254" t="s">
        <v>525</v>
      </c>
      <c r="H31" s="254" t="s">
        <v>542</v>
      </c>
      <c r="I31" s="254">
        <v>9</v>
      </c>
      <c r="J31" s="254"/>
      <c r="K31" s="189"/>
      <c r="L31" s="254"/>
      <c r="M31" s="254">
        <v>10</v>
      </c>
      <c r="N31" s="254">
        <v>35</v>
      </c>
      <c r="O31" s="189">
        <v>45</v>
      </c>
      <c r="P31" s="435"/>
      <c r="Q31" s="472"/>
      <c r="R31" s="471"/>
      <c r="S31" s="463"/>
      <c r="T31" s="481"/>
      <c r="U31" s="476"/>
      <c r="V31" s="476"/>
      <c r="W31" s="476"/>
      <c r="X31" s="476"/>
    </row>
    <row r="32" spans="1:24" s="77" customFormat="1" ht="12.75" outlineLevel="1" x14ac:dyDescent="0.25">
      <c r="A32" s="78"/>
      <c r="B32" s="367">
        <v>3</v>
      </c>
      <c r="C32" s="423"/>
      <c r="D32" s="254" t="s">
        <v>480</v>
      </c>
      <c r="E32" s="370" t="s">
        <v>126</v>
      </c>
      <c r="F32" s="370" t="s">
        <v>543</v>
      </c>
      <c r="G32" s="254" t="s">
        <v>483</v>
      </c>
      <c r="H32" s="324">
        <v>0.80208333333333337</v>
      </c>
      <c r="I32" s="370">
        <v>9</v>
      </c>
      <c r="J32" s="370"/>
      <c r="K32" s="32"/>
      <c r="L32" s="370">
        <v>20</v>
      </c>
      <c r="M32" s="370">
        <v>25</v>
      </c>
      <c r="N32" s="370">
        <v>30</v>
      </c>
      <c r="O32" s="189">
        <v>75</v>
      </c>
      <c r="P32" s="435"/>
      <c r="Q32" s="472"/>
      <c r="R32" s="471"/>
      <c r="S32" s="463"/>
      <c r="T32" s="481"/>
      <c r="U32" s="476"/>
      <c r="V32" s="476"/>
      <c r="W32" s="476"/>
      <c r="X32" s="476"/>
    </row>
    <row r="33" spans="1:24" s="77" customFormat="1" ht="12.75" outlineLevel="1" x14ac:dyDescent="0.25">
      <c r="A33" s="78"/>
      <c r="B33" s="367">
        <v>4</v>
      </c>
      <c r="C33" s="423"/>
      <c r="D33" s="254" t="s">
        <v>480</v>
      </c>
      <c r="E33" s="371" t="s">
        <v>544</v>
      </c>
      <c r="F33" s="371" t="s">
        <v>545</v>
      </c>
      <c r="G33" s="254" t="s">
        <v>483</v>
      </c>
      <c r="H33" s="398">
        <v>0.85416666666666663</v>
      </c>
      <c r="I33" s="371">
        <v>8</v>
      </c>
      <c r="J33" s="371"/>
      <c r="K33" s="399">
        <v>5</v>
      </c>
      <c r="L33" s="371">
        <v>15</v>
      </c>
      <c r="M33" s="371">
        <v>30</v>
      </c>
      <c r="N33" s="371">
        <v>45</v>
      </c>
      <c r="O33" s="189">
        <v>95</v>
      </c>
      <c r="P33" s="435"/>
      <c r="Q33" s="472"/>
      <c r="R33" s="471"/>
      <c r="S33" s="463"/>
      <c r="T33" s="481"/>
      <c r="U33" s="476"/>
      <c r="V33" s="476"/>
      <c r="W33" s="476"/>
      <c r="X33" s="476"/>
    </row>
    <row r="34" spans="1:24" s="77" customFormat="1" ht="12.75" customHeight="1" outlineLevel="1" x14ac:dyDescent="0.25">
      <c r="A34" s="78"/>
      <c r="B34" s="367">
        <v>5</v>
      </c>
      <c r="C34" s="423"/>
      <c r="D34" s="254" t="s">
        <v>480</v>
      </c>
      <c r="E34" s="371" t="s">
        <v>546</v>
      </c>
      <c r="F34" s="371" t="s">
        <v>547</v>
      </c>
      <c r="G34" s="371" t="s">
        <v>548</v>
      </c>
      <c r="H34" s="371" t="s">
        <v>549</v>
      </c>
      <c r="I34" s="371">
        <v>9</v>
      </c>
      <c r="J34" s="371"/>
      <c r="K34" s="399"/>
      <c r="L34" s="371"/>
      <c r="M34" s="371">
        <v>10</v>
      </c>
      <c r="N34" s="371">
        <v>35</v>
      </c>
      <c r="O34" s="189">
        <v>45</v>
      </c>
      <c r="P34" s="435"/>
      <c r="Q34" s="472"/>
      <c r="R34" s="471"/>
      <c r="S34" s="463"/>
      <c r="T34" s="481"/>
      <c r="U34" s="476"/>
      <c r="V34" s="476"/>
      <c r="W34" s="476"/>
      <c r="X34" s="476"/>
    </row>
    <row r="35" spans="1:24" s="77" customFormat="1" ht="12.75" outlineLevel="1" x14ac:dyDescent="0.25">
      <c r="A35" s="78"/>
      <c r="B35" s="367">
        <v>6</v>
      </c>
      <c r="C35" s="423"/>
      <c r="D35" s="374" t="s">
        <v>502</v>
      </c>
      <c r="E35" s="371" t="s">
        <v>550</v>
      </c>
      <c r="F35" s="371" t="s">
        <v>551</v>
      </c>
      <c r="G35" s="371" t="s">
        <v>118</v>
      </c>
      <c r="H35" s="398">
        <v>0.58333333333333337</v>
      </c>
      <c r="I35" s="371">
        <v>9</v>
      </c>
      <c r="J35" s="371"/>
      <c r="K35" s="399"/>
      <c r="L35" s="371"/>
      <c r="M35" s="371"/>
      <c r="N35" s="371">
        <v>55</v>
      </c>
      <c r="O35" s="189">
        <v>55</v>
      </c>
      <c r="P35" s="435"/>
      <c r="Q35" s="472"/>
      <c r="R35" s="471"/>
      <c r="S35" s="463"/>
      <c r="T35" s="481"/>
      <c r="U35" s="476"/>
      <c r="V35" s="476"/>
      <c r="W35" s="476"/>
      <c r="X35" s="476"/>
    </row>
    <row r="36" spans="1:24" s="77" customFormat="1" ht="12.75" outlineLevel="1" x14ac:dyDescent="0.25">
      <c r="A36" s="78"/>
      <c r="B36" s="367">
        <v>7</v>
      </c>
      <c r="C36" s="423"/>
      <c r="D36" s="374" t="s">
        <v>502</v>
      </c>
      <c r="E36" s="371" t="s">
        <v>552</v>
      </c>
      <c r="F36" s="371" t="s">
        <v>553</v>
      </c>
      <c r="G36" s="371" t="s">
        <v>554</v>
      </c>
      <c r="H36" s="371" t="s">
        <v>555</v>
      </c>
      <c r="I36" s="371">
        <v>8</v>
      </c>
      <c r="J36" s="371"/>
      <c r="K36" s="399"/>
      <c r="L36" s="371"/>
      <c r="M36" s="371"/>
      <c r="N36" s="371">
        <v>28</v>
      </c>
      <c r="O36" s="189">
        <v>28</v>
      </c>
      <c r="P36" s="435"/>
      <c r="Q36" s="472"/>
      <c r="R36" s="471"/>
      <c r="S36" s="463"/>
      <c r="T36" s="481"/>
      <c r="U36" s="476"/>
      <c r="V36" s="476"/>
      <c r="W36" s="476"/>
      <c r="X36" s="476"/>
    </row>
    <row r="37" spans="1:24" s="77" customFormat="1" ht="12.75" customHeight="1" outlineLevel="1" x14ac:dyDescent="0.25">
      <c r="A37" s="78"/>
      <c r="B37" s="367">
        <v>8</v>
      </c>
      <c r="C37" s="423"/>
      <c r="D37" s="374" t="s">
        <v>502</v>
      </c>
      <c r="E37" s="371" t="s">
        <v>556</v>
      </c>
      <c r="F37" s="371" t="s">
        <v>557</v>
      </c>
      <c r="G37" s="371" t="s">
        <v>505</v>
      </c>
      <c r="H37" s="371" t="s">
        <v>130</v>
      </c>
      <c r="I37" s="371">
        <v>9</v>
      </c>
      <c r="J37" s="371"/>
      <c r="K37" s="399"/>
      <c r="L37" s="371"/>
      <c r="M37" s="371"/>
      <c r="N37" s="371">
        <v>15</v>
      </c>
      <c r="O37" s="189">
        <v>15</v>
      </c>
      <c r="P37" s="435"/>
      <c r="Q37" s="472"/>
      <c r="R37" s="471"/>
      <c r="S37" s="464"/>
      <c r="T37" s="481"/>
      <c r="U37" s="476"/>
      <c r="V37" s="476"/>
      <c r="W37" s="476"/>
      <c r="X37" s="476"/>
    </row>
    <row r="38" spans="1:24" s="77" customFormat="1" outlineLevel="1" x14ac:dyDescent="0.25">
      <c r="A38" s="78"/>
      <c r="B38" s="465"/>
      <c r="C38" s="466"/>
      <c r="D38" s="466"/>
      <c r="E38" s="466"/>
      <c r="F38" s="466"/>
      <c r="G38" s="466"/>
      <c r="H38" s="466"/>
      <c r="I38" s="467"/>
      <c r="J38" s="397">
        <f>SUM(J30:J37)</f>
        <v>0</v>
      </c>
      <c r="K38" s="397">
        <f>SUM(K30:K37)</f>
        <v>5</v>
      </c>
      <c r="L38" s="397">
        <f t="shared" ref="L38:O38" si="1">SUM(L30:L37)</f>
        <v>35</v>
      </c>
      <c r="M38" s="397">
        <f t="shared" si="1"/>
        <v>79</v>
      </c>
      <c r="N38" s="397">
        <f t="shared" si="1"/>
        <v>281</v>
      </c>
      <c r="O38" s="397">
        <f t="shared" si="1"/>
        <v>400</v>
      </c>
      <c r="P38" s="33"/>
      <c r="Q38" s="33"/>
      <c r="R38" s="33"/>
      <c r="S38" s="33"/>
      <c r="T38" s="33"/>
      <c r="U38" s="33"/>
      <c r="V38" s="33"/>
      <c r="W38" s="33"/>
      <c r="X38" s="33"/>
    </row>
    <row r="39" spans="1:24" s="77" customFormat="1" ht="12.75" outlineLevel="1" x14ac:dyDescent="0.25">
      <c r="A39" s="78"/>
      <c r="B39" s="367">
        <v>1</v>
      </c>
      <c r="C39" s="477" t="s">
        <v>558</v>
      </c>
      <c r="D39" s="254" t="s">
        <v>480</v>
      </c>
      <c r="E39" s="254" t="s">
        <v>559</v>
      </c>
      <c r="F39" s="254" t="s">
        <v>560</v>
      </c>
      <c r="G39" s="371" t="s">
        <v>528</v>
      </c>
      <c r="H39" s="254" t="s">
        <v>561</v>
      </c>
      <c r="I39" s="254">
        <v>4</v>
      </c>
      <c r="J39" s="254"/>
      <c r="K39" s="254">
        <v>5</v>
      </c>
      <c r="L39" s="254">
        <v>2</v>
      </c>
      <c r="M39" s="254">
        <v>8</v>
      </c>
      <c r="N39" s="254">
        <v>28</v>
      </c>
      <c r="O39" s="400">
        <v>43</v>
      </c>
      <c r="P39" s="471" t="s">
        <v>562</v>
      </c>
      <c r="Q39" s="472" t="s">
        <v>563</v>
      </c>
      <c r="R39" s="471">
        <v>2</v>
      </c>
      <c r="S39" s="471">
        <v>123</v>
      </c>
      <c r="T39" s="481"/>
      <c r="U39" s="481"/>
      <c r="V39" s="481"/>
      <c r="W39" s="481"/>
      <c r="X39" s="481"/>
    </row>
    <row r="40" spans="1:24" s="77" customFormat="1" ht="12.75" customHeight="1" outlineLevel="1" x14ac:dyDescent="0.25">
      <c r="A40" s="78"/>
      <c r="B40" s="367">
        <v>2</v>
      </c>
      <c r="C40" s="478"/>
      <c r="D40" s="254" t="s">
        <v>480</v>
      </c>
      <c r="E40" s="254" t="s">
        <v>564</v>
      </c>
      <c r="F40" s="254" t="s">
        <v>565</v>
      </c>
      <c r="G40" s="254" t="s">
        <v>566</v>
      </c>
      <c r="H40" s="254" t="s">
        <v>567</v>
      </c>
      <c r="I40" s="254">
        <v>4</v>
      </c>
      <c r="J40" s="254"/>
      <c r="K40" s="254">
        <v>3</v>
      </c>
      <c r="L40" s="254">
        <v>7</v>
      </c>
      <c r="M40" s="254">
        <v>8</v>
      </c>
      <c r="N40" s="254">
        <v>19</v>
      </c>
      <c r="O40" s="400">
        <v>37</v>
      </c>
      <c r="P40" s="471"/>
      <c r="Q40" s="472"/>
      <c r="R40" s="471"/>
      <c r="S40" s="471"/>
      <c r="T40" s="481"/>
      <c r="U40" s="481"/>
      <c r="V40" s="481"/>
      <c r="W40" s="481"/>
      <c r="X40" s="481"/>
    </row>
    <row r="41" spans="1:24" s="77" customFormat="1" ht="12.75" outlineLevel="1" x14ac:dyDescent="0.25">
      <c r="A41" s="78"/>
      <c r="B41" s="367">
        <v>3</v>
      </c>
      <c r="C41" s="478"/>
      <c r="D41" s="254" t="s">
        <v>480</v>
      </c>
      <c r="E41" s="370" t="s">
        <v>568</v>
      </c>
      <c r="F41" s="370" t="s">
        <v>569</v>
      </c>
      <c r="G41" s="254" t="s">
        <v>483</v>
      </c>
      <c r="H41" s="324">
        <v>0.33333333333333331</v>
      </c>
      <c r="I41" s="370">
        <v>3</v>
      </c>
      <c r="J41" s="370"/>
      <c r="K41" s="254"/>
      <c r="L41" s="370"/>
      <c r="M41" s="370">
        <v>4</v>
      </c>
      <c r="N41" s="370">
        <v>24</v>
      </c>
      <c r="O41" s="400">
        <f>SUM(M41:N41)</f>
        <v>28</v>
      </c>
      <c r="P41" s="471"/>
      <c r="Q41" s="472"/>
      <c r="R41" s="471"/>
      <c r="S41" s="471"/>
      <c r="T41" s="481"/>
      <c r="U41" s="481"/>
      <c r="V41" s="481"/>
      <c r="W41" s="481"/>
      <c r="X41" s="481"/>
    </row>
    <row r="42" spans="1:24" s="77" customFormat="1" ht="12.75" outlineLevel="1" x14ac:dyDescent="0.25">
      <c r="A42" s="78"/>
      <c r="B42" s="367">
        <v>4</v>
      </c>
      <c r="C42" s="478"/>
      <c r="D42" s="254" t="s">
        <v>480</v>
      </c>
      <c r="E42" s="371" t="s">
        <v>299</v>
      </c>
      <c r="F42" s="371" t="s">
        <v>570</v>
      </c>
      <c r="G42" s="254" t="s">
        <v>571</v>
      </c>
      <c r="H42" s="371" t="s">
        <v>572</v>
      </c>
      <c r="I42" s="371">
        <v>4</v>
      </c>
      <c r="J42" s="371"/>
      <c r="K42" s="254"/>
      <c r="L42" s="371">
        <v>2</v>
      </c>
      <c r="M42" s="371">
        <v>1</v>
      </c>
      <c r="N42" s="371">
        <v>23</v>
      </c>
      <c r="O42" s="400">
        <v>26</v>
      </c>
      <c r="P42" s="471"/>
      <c r="Q42" s="472"/>
      <c r="R42" s="471"/>
      <c r="S42" s="471"/>
      <c r="T42" s="481"/>
      <c r="U42" s="481"/>
      <c r="V42" s="481"/>
      <c r="W42" s="481"/>
      <c r="X42" s="481"/>
    </row>
    <row r="43" spans="1:24" s="77" customFormat="1" ht="12.75" customHeight="1" outlineLevel="1" x14ac:dyDescent="0.25">
      <c r="A43" s="78"/>
      <c r="B43" s="367">
        <v>5</v>
      </c>
      <c r="C43" s="479"/>
      <c r="D43" s="254" t="s">
        <v>480</v>
      </c>
      <c r="E43" s="371" t="s">
        <v>573</v>
      </c>
      <c r="F43" s="371" t="s">
        <v>574</v>
      </c>
      <c r="G43" s="254" t="s">
        <v>483</v>
      </c>
      <c r="H43" s="398">
        <v>0.83333333333333337</v>
      </c>
      <c r="I43" s="371">
        <v>2</v>
      </c>
      <c r="J43" s="371"/>
      <c r="K43" s="254">
        <v>1</v>
      </c>
      <c r="L43" s="371">
        <v>4</v>
      </c>
      <c r="M43" s="371">
        <v>5</v>
      </c>
      <c r="N43" s="371">
        <v>51</v>
      </c>
      <c r="O43" s="400">
        <v>61</v>
      </c>
      <c r="P43" s="471"/>
      <c r="Q43" s="472"/>
      <c r="R43" s="471"/>
      <c r="S43" s="471"/>
      <c r="T43" s="481"/>
      <c r="U43" s="481"/>
      <c r="V43" s="481"/>
      <c r="W43" s="481"/>
      <c r="X43" s="481"/>
    </row>
    <row r="44" spans="1:24" s="77" customFormat="1" outlineLevel="1" x14ac:dyDescent="0.25">
      <c r="A44" s="78"/>
      <c r="B44" s="468"/>
      <c r="C44" s="469"/>
      <c r="D44" s="469"/>
      <c r="E44" s="469"/>
      <c r="F44" s="469"/>
      <c r="G44" s="469"/>
      <c r="H44" s="469"/>
      <c r="I44" s="470"/>
      <c r="J44" s="401">
        <v>0</v>
      </c>
      <c r="K44" s="392">
        <f>SUM(K39:K43)</f>
        <v>9</v>
      </c>
      <c r="L44" s="392">
        <f>SUM(L39:L43)</f>
        <v>15</v>
      </c>
      <c r="M44" s="392">
        <f>SUM(M39:M43)</f>
        <v>26</v>
      </c>
      <c r="N44" s="392">
        <f>SUM(N39:N43)</f>
        <v>145</v>
      </c>
      <c r="O44" s="393">
        <f>SUM(O39:O43)</f>
        <v>195</v>
      </c>
      <c r="P44" s="33"/>
      <c r="Q44" s="33"/>
      <c r="R44" s="33"/>
      <c r="S44" s="33"/>
      <c r="T44" s="33"/>
      <c r="U44" s="33"/>
      <c r="V44" s="33"/>
      <c r="W44" s="33"/>
      <c r="X44" s="33"/>
    </row>
    <row r="45" spans="1:24" s="77" customFormat="1" ht="12.75" outlineLevel="1" x14ac:dyDescent="0.25">
      <c r="A45" s="78"/>
      <c r="B45" s="367">
        <v>1</v>
      </c>
      <c r="C45" s="477" t="s">
        <v>575</v>
      </c>
      <c r="D45" s="254" t="s">
        <v>480</v>
      </c>
      <c r="E45" s="254" t="s">
        <v>576</v>
      </c>
      <c r="F45" s="254" t="s">
        <v>577</v>
      </c>
      <c r="G45" s="254" t="s">
        <v>483</v>
      </c>
      <c r="H45" s="395">
        <v>0.29166666666666669</v>
      </c>
      <c r="I45" s="254">
        <v>2</v>
      </c>
      <c r="J45" s="254">
        <v>0</v>
      </c>
      <c r="K45" s="402">
        <v>0</v>
      </c>
      <c r="L45" s="254">
        <v>0</v>
      </c>
      <c r="M45" s="254">
        <v>29</v>
      </c>
      <c r="N45" s="254">
        <v>15</v>
      </c>
      <c r="O45" s="189">
        <f>SUM(L45:N45)</f>
        <v>44</v>
      </c>
      <c r="P45" s="435" t="s">
        <v>578</v>
      </c>
      <c r="Q45" s="472" t="s">
        <v>579</v>
      </c>
      <c r="R45" s="471">
        <v>1</v>
      </c>
      <c r="S45" s="471">
        <v>131</v>
      </c>
      <c r="T45" s="476"/>
      <c r="U45" s="476"/>
      <c r="V45" s="476"/>
      <c r="W45" s="476"/>
      <c r="X45" s="476"/>
    </row>
    <row r="46" spans="1:24" s="77" customFormat="1" ht="13.5" customHeight="1" outlineLevel="1" x14ac:dyDescent="0.25">
      <c r="A46" s="78"/>
      <c r="B46" s="367">
        <v>2</v>
      </c>
      <c r="C46" s="478"/>
      <c r="D46" s="254" t="s">
        <v>480</v>
      </c>
      <c r="E46" s="254" t="s">
        <v>580</v>
      </c>
      <c r="F46" s="254" t="s">
        <v>581</v>
      </c>
      <c r="G46" s="371" t="s">
        <v>548</v>
      </c>
      <c r="H46" s="395">
        <v>0.29166666666666669</v>
      </c>
      <c r="I46" s="254">
        <v>1</v>
      </c>
      <c r="J46" s="254">
        <v>0</v>
      </c>
      <c r="K46" s="402">
        <v>0</v>
      </c>
      <c r="L46" s="254">
        <v>0</v>
      </c>
      <c r="M46" s="254">
        <v>46</v>
      </c>
      <c r="N46" s="254">
        <v>13</v>
      </c>
      <c r="O46" s="189">
        <f>SUM(M46:N46)</f>
        <v>59</v>
      </c>
      <c r="P46" s="435"/>
      <c r="Q46" s="472"/>
      <c r="R46" s="471"/>
      <c r="S46" s="471"/>
      <c r="T46" s="476"/>
      <c r="U46" s="476"/>
      <c r="V46" s="476"/>
      <c r="W46" s="476"/>
      <c r="X46" s="476"/>
    </row>
    <row r="47" spans="1:24" s="77" customFormat="1" ht="12.75" outlineLevel="1" x14ac:dyDescent="0.25">
      <c r="A47" s="78"/>
      <c r="B47" s="367">
        <v>3</v>
      </c>
      <c r="C47" s="478"/>
      <c r="D47" s="254" t="s">
        <v>480</v>
      </c>
      <c r="E47" s="370" t="s">
        <v>114</v>
      </c>
      <c r="F47" s="370" t="s">
        <v>582</v>
      </c>
      <c r="G47" s="254" t="s">
        <v>571</v>
      </c>
      <c r="H47" s="324">
        <v>0.8125</v>
      </c>
      <c r="I47" s="370">
        <v>1</v>
      </c>
      <c r="J47" s="254">
        <v>0</v>
      </c>
      <c r="K47" s="402">
        <v>0</v>
      </c>
      <c r="L47" s="402">
        <v>0</v>
      </c>
      <c r="M47" s="370">
        <v>2</v>
      </c>
      <c r="N47" s="370">
        <v>23</v>
      </c>
      <c r="O47" s="189">
        <f>SUM(M47:N47)</f>
        <v>25</v>
      </c>
      <c r="P47" s="435"/>
      <c r="Q47" s="472"/>
      <c r="R47" s="471"/>
      <c r="S47" s="471"/>
      <c r="T47" s="476"/>
      <c r="U47" s="476"/>
      <c r="V47" s="476"/>
      <c r="W47" s="476"/>
      <c r="X47" s="476"/>
    </row>
    <row r="48" spans="1:24" s="77" customFormat="1" ht="12.75" outlineLevel="1" x14ac:dyDescent="0.25">
      <c r="A48" s="78"/>
      <c r="B48" s="367">
        <v>4</v>
      </c>
      <c r="C48" s="478"/>
      <c r="D48" s="254" t="s">
        <v>480</v>
      </c>
      <c r="E48" s="371" t="s">
        <v>583</v>
      </c>
      <c r="F48" s="371" t="s">
        <v>584</v>
      </c>
      <c r="G48" s="254" t="s">
        <v>566</v>
      </c>
      <c r="H48" s="398" t="s">
        <v>585</v>
      </c>
      <c r="I48" s="371">
        <v>2</v>
      </c>
      <c r="J48" s="254">
        <v>0</v>
      </c>
      <c r="K48" s="402">
        <v>0</v>
      </c>
      <c r="L48" s="402">
        <v>5</v>
      </c>
      <c r="M48" s="371">
        <v>2</v>
      </c>
      <c r="N48" s="371">
        <v>25</v>
      </c>
      <c r="O48" s="403">
        <f>SUM(L48:N48)</f>
        <v>32</v>
      </c>
      <c r="P48" s="435"/>
      <c r="Q48" s="472"/>
      <c r="R48" s="471"/>
      <c r="S48" s="471"/>
      <c r="T48" s="476"/>
      <c r="U48" s="476"/>
      <c r="V48" s="476"/>
      <c r="W48" s="476"/>
      <c r="X48" s="476"/>
    </row>
    <row r="49" spans="1:24" s="77" customFormat="1" ht="12" customHeight="1" outlineLevel="1" x14ac:dyDescent="0.25">
      <c r="A49" s="78"/>
      <c r="B49" s="367">
        <v>5</v>
      </c>
      <c r="C49" s="478"/>
      <c r="D49" s="254" t="s">
        <v>480</v>
      </c>
      <c r="E49" s="371" t="s">
        <v>586</v>
      </c>
      <c r="F49" s="371" t="s">
        <v>587</v>
      </c>
      <c r="G49" s="254" t="s">
        <v>483</v>
      </c>
      <c r="H49" s="398">
        <v>0.86458333333333337</v>
      </c>
      <c r="I49" s="371">
        <v>3</v>
      </c>
      <c r="J49" s="254">
        <v>0</v>
      </c>
      <c r="K49" s="402">
        <v>0</v>
      </c>
      <c r="L49" s="402">
        <v>1</v>
      </c>
      <c r="M49" s="371">
        <v>3</v>
      </c>
      <c r="N49" s="371">
        <v>42</v>
      </c>
      <c r="O49" s="403">
        <f>SUM(L49:N49)</f>
        <v>46</v>
      </c>
      <c r="P49" s="435"/>
      <c r="Q49" s="472"/>
      <c r="R49" s="471"/>
      <c r="S49" s="471"/>
      <c r="T49" s="476"/>
      <c r="U49" s="476"/>
      <c r="V49" s="476"/>
      <c r="W49" s="476"/>
      <c r="X49" s="476"/>
    </row>
    <row r="50" spans="1:24" s="77" customFormat="1" ht="12" customHeight="1" outlineLevel="1" x14ac:dyDescent="0.25">
      <c r="A50" s="78"/>
      <c r="B50" s="367">
        <v>6</v>
      </c>
      <c r="C50" s="478"/>
      <c r="D50" s="374" t="s">
        <v>502</v>
      </c>
      <c r="E50" s="371" t="s">
        <v>588</v>
      </c>
      <c r="F50" s="371" t="s">
        <v>589</v>
      </c>
      <c r="G50" s="371" t="s">
        <v>118</v>
      </c>
      <c r="H50" s="398">
        <v>0.375</v>
      </c>
      <c r="I50" s="371">
        <v>1</v>
      </c>
      <c r="J50" s="254">
        <v>0</v>
      </c>
      <c r="K50" s="402">
        <v>0</v>
      </c>
      <c r="L50" s="402">
        <v>0</v>
      </c>
      <c r="M50" s="371">
        <v>0</v>
      </c>
      <c r="N50" s="371">
        <v>80</v>
      </c>
      <c r="O50" s="189">
        <v>80</v>
      </c>
      <c r="P50" s="435"/>
      <c r="Q50" s="472"/>
      <c r="R50" s="471"/>
      <c r="S50" s="471"/>
      <c r="T50" s="476"/>
      <c r="U50" s="476"/>
      <c r="V50" s="476"/>
      <c r="W50" s="476"/>
      <c r="X50" s="476"/>
    </row>
    <row r="51" spans="1:24" s="77" customFormat="1" ht="12.75" outlineLevel="1" x14ac:dyDescent="0.25">
      <c r="A51" s="78"/>
      <c r="B51" s="367">
        <v>7</v>
      </c>
      <c r="C51" s="479"/>
      <c r="D51" s="374" t="s">
        <v>502</v>
      </c>
      <c r="E51" s="371" t="s">
        <v>590</v>
      </c>
      <c r="F51" s="371" t="s">
        <v>591</v>
      </c>
      <c r="G51" s="371" t="s">
        <v>592</v>
      </c>
      <c r="H51" s="398">
        <v>0.58333333333333337</v>
      </c>
      <c r="I51" s="371">
        <v>7</v>
      </c>
      <c r="J51" s="254">
        <v>0</v>
      </c>
      <c r="K51" s="402">
        <v>0</v>
      </c>
      <c r="L51" s="402">
        <v>0</v>
      </c>
      <c r="M51" s="371">
        <v>0</v>
      </c>
      <c r="N51" s="371">
        <v>30</v>
      </c>
      <c r="O51" s="189">
        <v>30</v>
      </c>
      <c r="P51" s="435"/>
      <c r="Q51" s="472"/>
      <c r="R51" s="471"/>
      <c r="S51" s="471"/>
      <c r="T51" s="476"/>
      <c r="U51" s="476"/>
      <c r="V51" s="476"/>
      <c r="W51" s="476"/>
      <c r="X51" s="476"/>
    </row>
    <row r="52" spans="1:24" s="77" customFormat="1" outlineLevel="1" x14ac:dyDescent="0.25">
      <c r="A52" s="78"/>
      <c r="B52" s="484"/>
      <c r="C52" s="485"/>
      <c r="D52" s="485"/>
      <c r="E52" s="485"/>
      <c r="F52" s="485"/>
      <c r="G52" s="485"/>
      <c r="H52" s="485"/>
      <c r="I52" s="486"/>
      <c r="J52" s="392">
        <v>0</v>
      </c>
      <c r="K52" s="404">
        <v>0</v>
      </c>
      <c r="L52" s="392">
        <f>SUM(L45:L51)</f>
        <v>6</v>
      </c>
      <c r="M52" s="392">
        <f>SUM(M45:M51)</f>
        <v>82</v>
      </c>
      <c r="N52" s="392">
        <f>SUM(N45:N51)</f>
        <v>228</v>
      </c>
      <c r="O52" s="393">
        <f>SUM(O45:O51)</f>
        <v>316</v>
      </c>
      <c r="P52" s="33"/>
      <c r="Q52" s="33"/>
      <c r="R52" s="33"/>
      <c r="S52" s="33"/>
      <c r="T52" s="33"/>
      <c r="U52" s="33"/>
      <c r="V52" s="33"/>
      <c r="W52" s="33"/>
      <c r="X52" s="33"/>
    </row>
    <row r="53" spans="1:24" s="77" customFormat="1" ht="12.75" outlineLevel="1" x14ac:dyDescent="0.25">
      <c r="A53" s="78"/>
      <c r="B53" s="367">
        <v>1</v>
      </c>
      <c r="C53" s="477" t="s">
        <v>593</v>
      </c>
      <c r="D53" s="254" t="s">
        <v>480</v>
      </c>
      <c r="E53" s="254" t="s">
        <v>594</v>
      </c>
      <c r="F53" s="254" t="s">
        <v>595</v>
      </c>
      <c r="G53" s="254" t="s">
        <v>596</v>
      </c>
      <c r="H53" s="395">
        <v>0.29166666666666669</v>
      </c>
      <c r="I53" s="254">
        <v>3</v>
      </c>
      <c r="J53" s="254"/>
      <c r="K53" s="189"/>
      <c r="L53" s="254"/>
      <c r="M53" s="254">
        <v>2</v>
      </c>
      <c r="N53" s="254">
        <v>51</v>
      </c>
      <c r="O53" s="400">
        <v>53</v>
      </c>
      <c r="P53" s="471" t="s">
        <v>597</v>
      </c>
      <c r="Q53" s="472" t="s">
        <v>598</v>
      </c>
      <c r="R53" s="471">
        <v>3</v>
      </c>
      <c r="S53" s="471">
        <v>130</v>
      </c>
      <c r="T53" s="476"/>
      <c r="U53" s="476"/>
      <c r="V53" s="476"/>
      <c r="W53" s="476"/>
      <c r="X53" s="476"/>
    </row>
    <row r="54" spans="1:24" s="77" customFormat="1" ht="12.75" outlineLevel="1" x14ac:dyDescent="0.25">
      <c r="A54" s="78"/>
      <c r="B54" s="367">
        <v>2</v>
      </c>
      <c r="C54" s="478"/>
      <c r="D54" s="254" t="s">
        <v>480</v>
      </c>
      <c r="E54" s="254" t="s">
        <v>599</v>
      </c>
      <c r="F54" s="254" t="s">
        <v>600</v>
      </c>
      <c r="G54" s="254" t="s">
        <v>566</v>
      </c>
      <c r="H54" s="395">
        <v>0.79166666666666663</v>
      </c>
      <c r="I54" s="254">
        <v>3</v>
      </c>
      <c r="J54" s="254">
        <v>3</v>
      </c>
      <c r="K54" s="189"/>
      <c r="L54" s="254">
        <v>4</v>
      </c>
      <c r="M54" s="254">
        <v>2</v>
      </c>
      <c r="N54" s="254">
        <v>28</v>
      </c>
      <c r="O54" s="400">
        <v>37</v>
      </c>
      <c r="P54" s="471"/>
      <c r="Q54" s="472"/>
      <c r="R54" s="471"/>
      <c r="S54" s="471"/>
      <c r="T54" s="476"/>
      <c r="U54" s="476"/>
      <c r="V54" s="476"/>
      <c r="W54" s="476"/>
      <c r="X54" s="476"/>
    </row>
    <row r="55" spans="1:24" s="77" customFormat="1" ht="12.75" outlineLevel="1" x14ac:dyDescent="0.25">
      <c r="A55" s="78"/>
      <c r="B55" s="367">
        <v>3</v>
      </c>
      <c r="C55" s="478"/>
      <c r="D55" s="254" t="s">
        <v>480</v>
      </c>
      <c r="E55" s="370" t="s">
        <v>601</v>
      </c>
      <c r="F55" s="370" t="s">
        <v>602</v>
      </c>
      <c r="G55" s="370" t="s">
        <v>603</v>
      </c>
      <c r="H55" s="324" t="s">
        <v>604</v>
      </c>
      <c r="I55" s="370">
        <v>4</v>
      </c>
      <c r="J55" s="370">
        <v>2</v>
      </c>
      <c r="K55" s="32"/>
      <c r="L55" s="370">
        <v>5</v>
      </c>
      <c r="M55" s="370">
        <v>4</v>
      </c>
      <c r="N55" s="370">
        <v>27</v>
      </c>
      <c r="O55" s="400">
        <v>38</v>
      </c>
      <c r="P55" s="471"/>
      <c r="Q55" s="472"/>
      <c r="R55" s="471"/>
      <c r="S55" s="471"/>
      <c r="T55" s="476"/>
      <c r="U55" s="476"/>
      <c r="V55" s="476"/>
      <c r="W55" s="476"/>
      <c r="X55" s="476"/>
    </row>
    <row r="56" spans="1:24" s="77" customFormat="1" ht="12.75" outlineLevel="1" x14ac:dyDescent="0.25">
      <c r="A56" s="78"/>
      <c r="B56" s="367">
        <v>4</v>
      </c>
      <c r="C56" s="478"/>
      <c r="D56" s="254" t="s">
        <v>480</v>
      </c>
      <c r="E56" s="371" t="s">
        <v>605</v>
      </c>
      <c r="F56" s="371" t="s">
        <v>606</v>
      </c>
      <c r="G56" s="254" t="s">
        <v>483</v>
      </c>
      <c r="H56" s="398">
        <v>0.85416666666666663</v>
      </c>
      <c r="I56" s="371">
        <v>8</v>
      </c>
      <c r="J56" s="371"/>
      <c r="K56" s="399">
        <v>3</v>
      </c>
      <c r="L56" s="371">
        <v>4</v>
      </c>
      <c r="M56" s="371">
        <v>2</v>
      </c>
      <c r="N56" s="371">
        <v>22</v>
      </c>
      <c r="O56" s="400">
        <v>31</v>
      </c>
      <c r="P56" s="471"/>
      <c r="Q56" s="472"/>
      <c r="R56" s="471"/>
      <c r="S56" s="471"/>
      <c r="T56" s="476"/>
      <c r="U56" s="476"/>
      <c r="V56" s="476"/>
      <c r="W56" s="476"/>
      <c r="X56" s="476"/>
    </row>
    <row r="57" spans="1:24" s="77" customFormat="1" ht="12.75" outlineLevel="1" x14ac:dyDescent="0.25">
      <c r="A57" s="78"/>
      <c r="B57" s="367">
        <v>5</v>
      </c>
      <c r="C57" s="478"/>
      <c r="D57" s="374" t="s">
        <v>502</v>
      </c>
      <c r="E57" s="371" t="s">
        <v>607</v>
      </c>
      <c r="F57" s="371" t="s">
        <v>608</v>
      </c>
      <c r="G57" s="371" t="s">
        <v>112</v>
      </c>
      <c r="H57" s="398">
        <v>0.60416666666666663</v>
      </c>
      <c r="I57" s="371">
        <v>6</v>
      </c>
      <c r="J57" s="371"/>
      <c r="K57" s="399"/>
      <c r="L57" s="371"/>
      <c r="M57" s="371"/>
      <c r="N57" s="371">
        <v>80</v>
      </c>
      <c r="O57" s="400">
        <v>80</v>
      </c>
      <c r="P57" s="471"/>
      <c r="Q57" s="472"/>
      <c r="R57" s="471"/>
      <c r="S57" s="471"/>
      <c r="T57" s="476"/>
      <c r="U57" s="476"/>
      <c r="V57" s="476"/>
      <c r="W57" s="476"/>
      <c r="X57" s="476"/>
    </row>
    <row r="58" spans="1:24" s="77" customFormat="1" ht="12" customHeight="1" outlineLevel="1" x14ac:dyDescent="0.25">
      <c r="A58" s="78"/>
      <c r="B58" s="367">
        <v>6</v>
      </c>
      <c r="C58" s="478"/>
      <c r="D58" s="374" t="s">
        <v>502</v>
      </c>
      <c r="E58" s="371" t="s">
        <v>609</v>
      </c>
      <c r="F58" s="371" t="s">
        <v>610</v>
      </c>
      <c r="G58" s="371" t="s">
        <v>611</v>
      </c>
      <c r="H58" s="371" t="s">
        <v>612</v>
      </c>
      <c r="I58" s="371">
        <v>3</v>
      </c>
      <c r="J58" s="371"/>
      <c r="K58" s="399"/>
      <c r="L58" s="371"/>
      <c r="M58" s="371"/>
      <c r="N58" s="371">
        <v>30</v>
      </c>
      <c r="O58" s="400">
        <v>30</v>
      </c>
      <c r="P58" s="471"/>
      <c r="Q58" s="472"/>
      <c r="R58" s="471"/>
      <c r="S58" s="471"/>
      <c r="T58" s="476"/>
      <c r="U58" s="476"/>
      <c r="V58" s="476"/>
      <c r="W58" s="476"/>
      <c r="X58" s="476"/>
    </row>
    <row r="59" spans="1:24" s="77" customFormat="1" ht="12.75" customHeight="1" outlineLevel="1" x14ac:dyDescent="0.25">
      <c r="A59" s="78"/>
      <c r="B59" s="367">
        <v>7</v>
      </c>
      <c r="C59" s="479"/>
      <c r="D59" s="374" t="s">
        <v>502</v>
      </c>
      <c r="E59" s="371" t="s">
        <v>613</v>
      </c>
      <c r="F59" s="371" t="s">
        <v>614</v>
      </c>
      <c r="G59" s="371" t="s">
        <v>615</v>
      </c>
      <c r="H59" s="398">
        <v>0.39583333333333331</v>
      </c>
      <c r="I59" s="371">
        <v>6</v>
      </c>
      <c r="J59" s="371"/>
      <c r="K59" s="399"/>
      <c r="L59" s="371"/>
      <c r="M59" s="371"/>
      <c r="N59" s="371">
        <v>30</v>
      </c>
      <c r="O59" s="400">
        <f t="shared" ref="O59" si="2">J59+K59+L59+M59+N59</f>
        <v>30</v>
      </c>
      <c r="P59" s="471"/>
      <c r="Q59" s="472"/>
      <c r="R59" s="471"/>
      <c r="S59" s="471"/>
      <c r="T59" s="476"/>
      <c r="U59" s="476"/>
      <c r="V59" s="476"/>
      <c r="W59" s="476"/>
      <c r="X59" s="476"/>
    </row>
    <row r="60" spans="1:24" s="77" customFormat="1" ht="12" customHeight="1" outlineLevel="1" x14ac:dyDescent="0.25">
      <c r="A60" s="78"/>
      <c r="B60" s="468"/>
      <c r="C60" s="469"/>
      <c r="D60" s="469"/>
      <c r="E60" s="469"/>
      <c r="F60" s="469"/>
      <c r="G60" s="469"/>
      <c r="H60" s="469"/>
      <c r="I60" s="470"/>
      <c r="J60" s="392">
        <f>SUM(J54:J59)</f>
        <v>5</v>
      </c>
      <c r="K60" s="393">
        <f>SUM(K53:K59)</f>
        <v>3</v>
      </c>
      <c r="L60" s="392">
        <f>SUM(L54:L59)</f>
        <v>13</v>
      </c>
      <c r="M60" s="392">
        <f>SUM(M53:M59)</f>
        <v>10</v>
      </c>
      <c r="N60" s="392">
        <f>SUM(N53:N59)</f>
        <v>268</v>
      </c>
      <c r="O60" s="393">
        <f>SUM(O53:O59)</f>
        <v>299</v>
      </c>
      <c r="P60" s="33"/>
      <c r="Q60" s="33"/>
      <c r="R60" s="33"/>
      <c r="S60" s="33"/>
      <c r="T60" s="33"/>
      <c r="U60" s="33"/>
      <c r="V60" s="33"/>
      <c r="W60" s="33"/>
      <c r="X60" s="33"/>
    </row>
    <row r="61" spans="1:24" s="77" customFormat="1" ht="12.75" outlineLevel="1" x14ac:dyDescent="0.25">
      <c r="A61" s="78"/>
      <c r="B61" s="367">
        <v>1</v>
      </c>
      <c r="C61" s="477" t="s">
        <v>616</v>
      </c>
      <c r="D61" s="254" t="s">
        <v>480</v>
      </c>
      <c r="E61" s="254" t="s">
        <v>617</v>
      </c>
      <c r="F61" s="254" t="s">
        <v>618</v>
      </c>
      <c r="G61" s="254" t="s">
        <v>483</v>
      </c>
      <c r="H61" s="395">
        <v>0.41666666666666669</v>
      </c>
      <c r="I61" s="254">
        <v>7</v>
      </c>
      <c r="J61" s="254">
        <v>0</v>
      </c>
      <c r="K61" s="254">
        <v>0</v>
      </c>
      <c r="L61" s="254">
        <v>0</v>
      </c>
      <c r="M61" s="254">
        <v>0</v>
      </c>
      <c r="N61" s="254">
        <v>40</v>
      </c>
      <c r="O61" s="189">
        <v>40</v>
      </c>
      <c r="P61" s="471" t="s">
        <v>619</v>
      </c>
      <c r="Q61" s="472" t="s">
        <v>620</v>
      </c>
      <c r="R61" s="480">
        <v>7</v>
      </c>
      <c r="S61" s="471">
        <v>120</v>
      </c>
      <c r="T61" s="476"/>
      <c r="U61" s="476"/>
      <c r="V61" s="476"/>
      <c r="W61" s="476"/>
      <c r="X61" s="476"/>
    </row>
    <row r="62" spans="1:24" s="77" customFormat="1" ht="12.75" customHeight="1" outlineLevel="1" x14ac:dyDescent="0.25">
      <c r="A62" s="78"/>
      <c r="B62" s="367">
        <v>2</v>
      </c>
      <c r="C62" s="478"/>
      <c r="D62" s="254" t="s">
        <v>480</v>
      </c>
      <c r="E62" s="254" t="s">
        <v>621</v>
      </c>
      <c r="F62" s="254" t="s">
        <v>618</v>
      </c>
      <c r="G62" s="254" t="s">
        <v>566</v>
      </c>
      <c r="H62" s="254" t="s">
        <v>622</v>
      </c>
      <c r="I62" s="254">
        <v>7</v>
      </c>
      <c r="J62" s="254">
        <v>0</v>
      </c>
      <c r="K62" s="254">
        <v>0</v>
      </c>
      <c r="L62" s="254">
        <v>0</v>
      </c>
      <c r="M62" s="254">
        <v>0</v>
      </c>
      <c r="N62" s="254">
        <v>40</v>
      </c>
      <c r="O62" s="189">
        <v>40</v>
      </c>
      <c r="P62" s="471"/>
      <c r="Q62" s="472"/>
      <c r="R62" s="480"/>
      <c r="S62" s="471"/>
      <c r="T62" s="476"/>
      <c r="U62" s="476"/>
      <c r="V62" s="476"/>
      <c r="W62" s="476"/>
      <c r="X62" s="476"/>
    </row>
    <row r="63" spans="1:24" s="77" customFormat="1" ht="12" customHeight="1" outlineLevel="1" x14ac:dyDescent="0.25">
      <c r="A63" s="78"/>
      <c r="B63" s="367">
        <v>3</v>
      </c>
      <c r="C63" s="478"/>
      <c r="D63" s="254" t="s">
        <v>480</v>
      </c>
      <c r="E63" s="370" t="s">
        <v>315</v>
      </c>
      <c r="F63" s="370" t="s">
        <v>623</v>
      </c>
      <c r="G63" s="370" t="s">
        <v>603</v>
      </c>
      <c r="H63" s="324">
        <v>0.79166666666666663</v>
      </c>
      <c r="I63" s="370">
        <v>1</v>
      </c>
      <c r="J63" s="254">
        <v>0</v>
      </c>
      <c r="K63" s="254">
        <v>0</v>
      </c>
      <c r="L63" s="254">
        <v>0</v>
      </c>
      <c r="M63" s="254">
        <v>0</v>
      </c>
      <c r="N63" s="370">
        <v>40</v>
      </c>
      <c r="O63" s="189">
        <v>40</v>
      </c>
      <c r="P63" s="471"/>
      <c r="Q63" s="472"/>
      <c r="R63" s="480"/>
      <c r="S63" s="471"/>
      <c r="T63" s="476"/>
      <c r="U63" s="476"/>
      <c r="V63" s="476"/>
      <c r="W63" s="476"/>
      <c r="X63" s="476"/>
    </row>
    <row r="64" spans="1:24" s="77" customFormat="1" ht="12.75" outlineLevel="1" x14ac:dyDescent="0.25">
      <c r="A64" s="78"/>
      <c r="B64" s="367">
        <v>4</v>
      </c>
      <c r="C64" s="478"/>
      <c r="D64" s="254" t="s">
        <v>480</v>
      </c>
      <c r="E64" s="371" t="s">
        <v>624</v>
      </c>
      <c r="F64" s="371" t="s">
        <v>625</v>
      </c>
      <c r="G64" s="254" t="s">
        <v>483</v>
      </c>
      <c r="H64" s="398">
        <v>0.85416666666666663</v>
      </c>
      <c r="I64" s="371">
        <v>10</v>
      </c>
      <c r="J64" s="254">
        <v>0</v>
      </c>
      <c r="K64" s="254">
        <v>0</v>
      </c>
      <c r="L64" s="254">
        <v>0</v>
      </c>
      <c r="M64" s="254">
        <v>0</v>
      </c>
      <c r="N64" s="371">
        <v>40</v>
      </c>
      <c r="O64" s="189">
        <v>40</v>
      </c>
      <c r="P64" s="471"/>
      <c r="Q64" s="472"/>
      <c r="R64" s="480"/>
      <c r="S64" s="471"/>
      <c r="T64" s="476"/>
      <c r="U64" s="476"/>
      <c r="V64" s="476"/>
      <c r="W64" s="476"/>
      <c r="X64" s="476"/>
    </row>
    <row r="65" spans="1:24" s="77" customFormat="1" ht="12.75" outlineLevel="1" x14ac:dyDescent="0.25">
      <c r="A65" s="78"/>
      <c r="B65" s="367">
        <v>5</v>
      </c>
      <c r="C65" s="478"/>
      <c r="D65" s="254" t="s">
        <v>480</v>
      </c>
      <c r="E65" s="371" t="s">
        <v>626</v>
      </c>
      <c r="F65" s="371" t="s">
        <v>627</v>
      </c>
      <c r="G65" s="254" t="s">
        <v>483</v>
      </c>
      <c r="H65" s="371" t="s">
        <v>628</v>
      </c>
      <c r="I65" s="371">
        <v>10</v>
      </c>
      <c r="J65" s="254">
        <v>0</v>
      </c>
      <c r="K65" s="254">
        <v>0</v>
      </c>
      <c r="L65" s="254">
        <v>0</v>
      </c>
      <c r="M65" s="254">
        <v>0</v>
      </c>
      <c r="N65" s="371">
        <v>40</v>
      </c>
      <c r="O65" s="189">
        <v>40</v>
      </c>
      <c r="P65" s="471"/>
      <c r="Q65" s="472"/>
      <c r="R65" s="480"/>
      <c r="S65" s="471"/>
      <c r="T65" s="476"/>
      <c r="U65" s="476"/>
      <c r="V65" s="476"/>
      <c r="W65" s="476"/>
      <c r="X65" s="476"/>
    </row>
    <row r="66" spans="1:24" s="77" customFormat="1" ht="12.75" outlineLevel="1" x14ac:dyDescent="0.25">
      <c r="A66" s="78"/>
      <c r="B66" s="367">
        <v>6</v>
      </c>
      <c r="C66" s="478"/>
      <c r="D66" s="374" t="s">
        <v>502</v>
      </c>
      <c r="E66" s="371" t="s">
        <v>415</v>
      </c>
      <c r="F66" s="371" t="s">
        <v>629</v>
      </c>
      <c r="G66" s="371" t="s">
        <v>630</v>
      </c>
      <c r="H66" s="398">
        <v>0.60416666666666663</v>
      </c>
      <c r="I66" s="371">
        <v>10</v>
      </c>
      <c r="J66" s="254">
        <v>0</v>
      </c>
      <c r="K66" s="254">
        <v>0</v>
      </c>
      <c r="L66" s="254">
        <v>0</v>
      </c>
      <c r="M66" s="254">
        <v>0</v>
      </c>
      <c r="N66" s="371">
        <v>40</v>
      </c>
      <c r="O66" s="189">
        <v>40</v>
      </c>
      <c r="P66" s="471"/>
      <c r="Q66" s="472"/>
      <c r="R66" s="480"/>
      <c r="S66" s="471"/>
      <c r="T66" s="476"/>
      <c r="U66" s="476"/>
      <c r="V66" s="476"/>
      <c r="W66" s="476"/>
      <c r="X66" s="476"/>
    </row>
    <row r="67" spans="1:24" s="77" customFormat="1" ht="12.75" outlineLevel="1" x14ac:dyDescent="0.25">
      <c r="A67" s="78"/>
      <c r="B67" s="367">
        <v>7</v>
      </c>
      <c r="C67" s="479"/>
      <c r="D67" s="374" t="s">
        <v>502</v>
      </c>
      <c r="E67" s="371" t="s">
        <v>631</v>
      </c>
      <c r="F67" s="371" t="s">
        <v>632</v>
      </c>
      <c r="G67" s="371" t="s">
        <v>615</v>
      </c>
      <c r="H67" s="398">
        <v>0.625</v>
      </c>
      <c r="I67" s="371">
        <v>7</v>
      </c>
      <c r="J67" s="254">
        <v>0</v>
      </c>
      <c r="K67" s="254">
        <v>0</v>
      </c>
      <c r="L67" s="254">
        <v>0</v>
      </c>
      <c r="M67" s="254">
        <v>0</v>
      </c>
      <c r="N67" s="371">
        <v>40</v>
      </c>
      <c r="O67" s="189">
        <f t="shared" ref="O67" si="3">J67+K67+L67+M67+N67</f>
        <v>40</v>
      </c>
      <c r="P67" s="471"/>
      <c r="Q67" s="472"/>
      <c r="R67" s="480"/>
      <c r="S67" s="471"/>
      <c r="T67" s="476"/>
      <c r="U67" s="476"/>
      <c r="V67" s="476"/>
      <c r="W67" s="476"/>
      <c r="X67" s="476"/>
    </row>
    <row r="68" spans="1:24" s="77" customFormat="1" ht="13.5" customHeight="1" outlineLevel="1" x14ac:dyDescent="0.25">
      <c r="A68" s="78"/>
      <c r="B68" s="468"/>
      <c r="C68" s="469"/>
      <c r="D68" s="469"/>
      <c r="E68" s="469"/>
      <c r="F68" s="469"/>
      <c r="G68" s="469"/>
      <c r="H68" s="469"/>
      <c r="I68" s="470"/>
      <c r="J68" s="375">
        <v>0</v>
      </c>
      <c r="K68" s="375">
        <v>0</v>
      </c>
      <c r="L68" s="375">
        <v>0</v>
      </c>
      <c r="M68" s="375">
        <v>0</v>
      </c>
      <c r="N68" s="375">
        <f>SUM(N61:N67)</f>
        <v>280</v>
      </c>
      <c r="O68" s="393">
        <f>SUM(O61:O67)</f>
        <v>280</v>
      </c>
      <c r="P68" s="33"/>
      <c r="Q68" s="33"/>
      <c r="R68" s="33"/>
      <c r="S68" s="33"/>
      <c r="T68" s="33"/>
      <c r="U68" s="33"/>
      <c r="V68" s="33"/>
      <c r="W68" s="33"/>
      <c r="X68" s="33"/>
    </row>
    <row r="69" spans="1:24" s="77" customFormat="1" ht="12.75" customHeight="1" outlineLevel="1" x14ac:dyDescent="0.25">
      <c r="A69" s="78"/>
      <c r="B69" s="367">
        <v>1</v>
      </c>
      <c r="C69" s="423" t="s">
        <v>633</v>
      </c>
      <c r="D69" s="254" t="s">
        <v>480</v>
      </c>
      <c r="E69" s="254" t="s">
        <v>634</v>
      </c>
      <c r="F69" s="254" t="s">
        <v>635</v>
      </c>
      <c r="G69" s="254" t="s">
        <v>483</v>
      </c>
      <c r="H69" s="254" t="s">
        <v>636</v>
      </c>
      <c r="I69" s="254">
        <v>6</v>
      </c>
      <c r="J69" s="254"/>
      <c r="K69" s="390"/>
      <c r="L69" s="254">
        <v>1</v>
      </c>
      <c r="M69" s="254">
        <v>20</v>
      </c>
      <c r="N69" s="254">
        <v>13</v>
      </c>
      <c r="O69" s="189">
        <f>J69+K69+L69+M69+N69</f>
        <v>34</v>
      </c>
      <c r="P69" s="471" t="s">
        <v>637</v>
      </c>
      <c r="Q69" s="472">
        <v>43156</v>
      </c>
      <c r="R69" s="471">
        <v>10</v>
      </c>
      <c r="S69" s="471">
        <v>75</v>
      </c>
      <c r="T69" s="471" t="s">
        <v>638</v>
      </c>
      <c r="U69" s="462">
        <v>3</v>
      </c>
      <c r="V69" s="473">
        <v>43145</v>
      </c>
      <c r="W69" s="462" t="s">
        <v>639</v>
      </c>
      <c r="X69" s="462">
        <v>75</v>
      </c>
    </row>
    <row r="70" spans="1:24" s="77" customFormat="1" ht="12.75" outlineLevel="1" x14ac:dyDescent="0.25">
      <c r="A70" s="78"/>
      <c r="B70" s="367">
        <v>2</v>
      </c>
      <c r="C70" s="423"/>
      <c r="D70" s="254" t="s">
        <v>480</v>
      </c>
      <c r="E70" s="254" t="s">
        <v>640</v>
      </c>
      <c r="F70" s="254" t="s">
        <v>641</v>
      </c>
      <c r="G70" s="254" t="s">
        <v>483</v>
      </c>
      <c r="H70" s="254" t="s">
        <v>642</v>
      </c>
      <c r="I70" s="254">
        <v>6</v>
      </c>
      <c r="J70" s="254"/>
      <c r="K70" s="390"/>
      <c r="L70" s="254"/>
      <c r="M70" s="254">
        <v>9</v>
      </c>
      <c r="N70" s="254">
        <v>7</v>
      </c>
      <c r="O70" s="189">
        <f t="shared" ref="O70:O76" si="4">J70+K70+L70+M70+N70</f>
        <v>16</v>
      </c>
      <c r="P70" s="471"/>
      <c r="Q70" s="472"/>
      <c r="R70" s="471"/>
      <c r="S70" s="471"/>
      <c r="T70" s="471"/>
      <c r="U70" s="463"/>
      <c r="V70" s="474"/>
      <c r="W70" s="463"/>
      <c r="X70" s="463"/>
    </row>
    <row r="71" spans="1:24" s="77" customFormat="1" ht="12.75" outlineLevel="1" x14ac:dyDescent="0.25">
      <c r="A71" s="78"/>
      <c r="B71" s="367">
        <v>3</v>
      </c>
      <c r="C71" s="423"/>
      <c r="D71" s="254" t="s">
        <v>480</v>
      </c>
      <c r="E71" s="370" t="s">
        <v>643</v>
      </c>
      <c r="F71" s="370" t="s">
        <v>644</v>
      </c>
      <c r="G71" s="370" t="s">
        <v>603</v>
      </c>
      <c r="H71" s="370" t="s">
        <v>645</v>
      </c>
      <c r="I71" s="370">
        <v>6</v>
      </c>
      <c r="J71" s="370"/>
      <c r="K71" s="370"/>
      <c r="L71" s="370">
        <v>4</v>
      </c>
      <c r="M71" s="370">
        <v>15</v>
      </c>
      <c r="N71" s="370">
        <v>7</v>
      </c>
      <c r="O71" s="189">
        <f t="shared" si="4"/>
        <v>26</v>
      </c>
      <c r="P71" s="471"/>
      <c r="Q71" s="472"/>
      <c r="R71" s="471"/>
      <c r="S71" s="471"/>
      <c r="T71" s="471"/>
      <c r="U71" s="463"/>
      <c r="V71" s="474"/>
      <c r="W71" s="463"/>
      <c r="X71" s="463"/>
    </row>
    <row r="72" spans="1:24" s="77" customFormat="1" ht="12.75" customHeight="1" outlineLevel="1" x14ac:dyDescent="0.25">
      <c r="A72" s="78"/>
      <c r="B72" s="367">
        <v>4</v>
      </c>
      <c r="C72" s="423"/>
      <c r="D72" s="254" t="s">
        <v>480</v>
      </c>
      <c r="E72" s="371" t="s">
        <v>646</v>
      </c>
      <c r="F72" s="371" t="s">
        <v>647</v>
      </c>
      <c r="G72" s="254" t="s">
        <v>483</v>
      </c>
      <c r="H72" s="371" t="s">
        <v>648</v>
      </c>
      <c r="I72" s="371">
        <v>9</v>
      </c>
      <c r="J72" s="371"/>
      <c r="K72" s="371"/>
      <c r="L72" s="371"/>
      <c r="M72" s="371"/>
      <c r="N72" s="371">
        <v>30</v>
      </c>
      <c r="O72" s="189">
        <f t="shared" si="4"/>
        <v>30</v>
      </c>
      <c r="P72" s="471"/>
      <c r="Q72" s="472"/>
      <c r="R72" s="471"/>
      <c r="S72" s="471"/>
      <c r="T72" s="471"/>
      <c r="U72" s="463"/>
      <c r="V72" s="474"/>
      <c r="W72" s="463"/>
      <c r="X72" s="463"/>
    </row>
    <row r="73" spans="1:24" s="77" customFormat="1" ht="12.75" customHeight="1" outlineLevel="1" x14ac:dyDescent="0.25">
      <c r="A73" s="78"/>
      <c r="B73" s="367">
        <v>5</v>
      </c>
      <c r="C73" s="423"/>
      <c r="D73" s="374" t="s">
        <v>502</v>
      </c>
      <c r="E73" s="371" t="s">
        <v>649</v>
      </c>
      <c r="F73" s="371" t="s">
        <v>650</v>
      </c>
      <c r="G73" s="371" t="s">
        <v>611</v>
      </c>
      <c r="H73" s="371" t="s">
        <v>651</v>
      </c>
      <c r="I73" s="371">
        <v>10</v>
      </c>
      <c r="J73" s="371"/>
      <c r="K73" s="371"/>
      <c r="L73" s="371"/>
      <c r="M73" s="371">
        <v>3</v>
      </c>
      <c r="N73" s="371">
        <v>7</v>
      </c>
      <c r="O73" s="189">
        <f t="shared" si="4"/>
        <v>10</v>
      </c>
      <c r="P73" s="471"/>
      <c r="Q73" s="472"/>
      <c r="R73" s="471"/>
      <c r="S73" s="471"/>
      <c r="T73" s="471"/>
      <c r="U73" s="463"/>
      <c r="V73" s="474"/>
      <c r="W73" s="463"/>
      <c r="X73" s="463"/>
    </row>
    <row r="74" spans="1:24" s="77" customFormat="1" ht="12.75" customHeight="1" outlineLevel="1" x14ac:dyDescent="0.25">
      <c r="A74" s="78"/>
      <c r="B74" s="367">
        <v>6</v>
      </c>
      <c r="C74" s="423"/>
      <c r="D74" s="374" t="s">
        <v>502</v>
      </c>
      <c r="E74" s="371" t="s">
        <v>652</v>
      </c>
      <c r="F74" s="371" t="s">
        <v>653</v>
      </c>
      <c r="G74" s="371" t="s">
        <v>611</v>
      </c>
      <c r="H74" s="371" t="s">
        <v>654</v>
      </c>
      <c r="I74" s="371">
        <v>5</v>
      </c>
      <c r="J74" s="371"/>
      <c r="K74" s="371"/>
      <c r="L74" s="371"/>
      <c r="M74" s="371"/>
      <c r="N74" s="371">
        <v>50</v>
      </c>
      <c r="O74" s="189">
        <f t="shared" si="4"/>
        <v>50</v>
      </c>
      <c r="P74" s="471"/>
      <c r="Q74" s="472"/>
      <c r="R74" s="471"/>
      <c r="S74" s="471"/>
      <c r="T74" s="471"/>
      <c r="U74" s="463"/>
      <c r="V74" s="474"/>
      <c r="W74" s="463"/>
      <c r="X74" s="463"/>
    </row>
    <row r="75" spans="1:24" s="77" customFormat="1" ht="12.75" customHeight="1" outlineLevel="1" x14ac:dyDescent="0.25">
      <c r="A75" s="78"/>
      <c r="B75" s="367">
        <v>7</v>
      </c>
      <c r="C75" s="423"/>
      <c r="D75" s="374" t="s">
        <v>502</v>
      </c>
      <c r="E75" s="371" t="s">
        <v>655</v>
      </c>
      <c r="F75" s="371" t="s">
        <v>656</v>
      </c>
      <c r="G75" s="371" t="s">
        <v>630</v>
      </c>
      <c r="H75" s="398">
        <v>0.66666666666666663</v>
      </c>
      <c r="I75" s="371">
        <v>6</v>
      </c>
      <c r="J75" s="371"/>
      <c r="K75" s="371"/>
      <c r="L75" s="371"/>
      <c r="M75" s="371"/>
      <c r="N75" s="371">
        <v>45</v>
      </c>
      <c r="O75" s="189">
        <f t="shared" si="4"/>
        <v>45</v>
      </c>
      <c r="P75" s="471"/>
      <c r="Q75" s="472"/>
      <c r="R75" s="471"/>
      <c r="S75" s="471"/>
      <c r="T75" s="471"/>
      <c r="U75" s="463"/>
      <c r="V75" s="474"/>
      <c r="W75" s="463"/>
      <c r="X75" s="463"/>
    </row>
    <row r="76" spans="1:24" s="77" customFormat="1" ht="12.75" customHeight="1" outlineLevel="1" x14ac:dyDescent="0.25">
      <c r="A76" s="78"/>
      <c r="B76" s="367">
        <v>8</v>
      </c>
      <c r="C76" s="423"/>
      <c r="D76" s="374" t="s">
        <v>502</v>
      </c>
      <c r="E76" s="371" t="s">
        <v>657</v>
      </c>
      <c r="F76" s="371" t="s">
        <v>658</v>
      </c>
      <c r="G76" s="371" t="s">
        <v>659</v>
      </c>
      <c r="H76" s="398">
        <v>0.375</v>
      </c>
      <c r="I76" s="371">
        <v>10</v>
      </c>
      <c r="J76" s="371"/>
      <c r="K76" s="371"/>
      <c r="L76" s="371"/>
      <c r="M76" s="371"/>
      <c r="N76" s="371">
        <v>47</v>
      </c>
      <c r="O76" s="189">
        <f t="shared" si="4"/>
        <v>47</v>
      </c>
      <c r="P76" s="471"/>
      <c r="Q76" s="472"/>
      <c r="R76" s="471"/>
      <c r="S76" s="471"/>
      <c r="T76" s="471"/>
      <c r="U76" s="464"/>
      <c r="V76" s="475"/>
      <c r="W76" s="464"/>
      <c r="X76" s="464"/>
    </row>
    <row r="77" spans="1:24" s="77" customFormat="1" ht="12.75" customHeight="1" outlineLevel="1" x14ac:dyDescent="0.25">
      <c r="A77" s="78"/>
      <c r="B77" s="465"/>
      <c r="C77" s="466"/>
      <c r="D77" s="466"/>
      <c r="E77" s="466"/>
      <c r="F77" s="466"/>
      <c r="G77" s="466"/>
      <c r="H77" s="467"/>
      <c r="I77" s="392"/>
      <c r="J77" s="392">
        <v>0</v>
      </c>
      <c r="K77" s="392">
        <v>0</v>
      </c>
      <c r="L77" s="392">
        <f>SUM(L69:L76)</f>
        <v>5</v>
      </c>
      <c r="M77" s="392">
        <f>SUM(M69:M76)</f>
        <v>47</v>
      </c>
      <c r="N77" s="392">
        <f>SUM(N69:N76)</f>
        <v>206</v>
      </c>
      <c r="O77" s="393">
        <f>SUM(O69:O76)</f>
        <v>258</v>
      </c>
      <c r="P77" s="33"/>
      <c r="Q77" s="33"/>
      <c r="R77" s="33"/>
      <c r="S77" s="33"/>
      <c r="T77" s="33"/>
      <c r="U77" s="33"/>
      <c r="V77" s="33"/>
      <c r="W77" s="33"/>
      <c r="X77" s="33"/>
    </row>
    <row r="78" spans="1:24" s="77" customFormat="1" ht="12.75" customHeight="1" outlineLevel="1" x14ac:dyDescent="0.25">
      <c r="A78" s="78"/>
      <c r="B78" s="314"/>
      <c r="C78" s="318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405"/>
      <c r="P78" s="33"/>
      <c r="Q78" s="33"/>
      <c r="R78" s="33"/>
      <c r="S78" s="33"/>
      <c r="T78" s="33"/>
      <c r="U78" s="33"/>
      <c r="V78" s="33"/>
      <c r="W78" s="33"/>
      <c r="X78" s="33"/>
    </row>
    <row r="79" spans="1:24" s="77" customFormat="1" ht="12.75" customHeight="1" outlineLevel="1" x14ac:dyDescent="0.25">
      <c r="A79" s="78"/>
      <c r="B79" s="33"/>
      <c r="C79" s="183"/>
      <c r="D79" s="33"/>
      <c r="E79" s="33"/>
      <c r="F79" s="33"/>
      <c r="G79" s="33"/>
      <c r="H79" s="33"/>
      <c r="I79" s="375" t="s">
        <v>2</v>
      </c>
      <c r="J79" s="375">
        <f>SUM(J77,J68,J60,J52,J44,J38,J29,J21)</f>
        <v>5</v>
      </c>
      <c r="K79" s="375">
        <f t="shared" ref="K79:O79" si="5">SUM(K77,K68,K60,K52,K44,K38,K29,K21)</f>
        <v>21</v>
      </c>
      <c r="L79" s="375">
        <f t="shared" si="5"/>
        <v>94</v>
      </c>
      <c r="M79" s="375">
        <f t="shared" si="5"/>
        <v>442</v>
      </c>
      <c r="N79" s="375">
        <f t="shared" si="5"/>
        <v>1794</v>
      </c>
      <c r="O79" s="375">
        <f t="shared" si="5"/>
        <v>2356</v>
      </c>
      <c r="P79" s="33"/>
      <c r="Q79" s="33"/>
      <c r="R79" s="33"/>
      <c r="S79" s="33"/>
      <c r="T79" s="33"/>
      <c r="U79" s="33"/>
      <c r="V79" s="33"/>
      <c r="W79" s="33"/>
      <c r="X79" s="33"/>
    </row>
    <row r="80" spans="1:24" s="77" customFormat="1" ht="12.75" customHeight="1" outlineLevel="1" x14ac:dyDescent="0.2">
      <c r="A80" s="78"/>
      <c r="B80" s="373"/>
      <c r="C80" s="388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86"/>
      <c r="P80" s="388"/>
      <c r="Q80" s="387"/>
      <c r="R80" s="383"/>
      <c r="S80" s="383"/>
      <c r="T80" s="115"/>
      <c r="U80" s="115"/>
      <c r="V80" s="115"/>
      <c r="W80" s="115"/>
      <c r="X80" s="115"/>
    </row>
    <row r="81" spans="2:28" ht="15" customHeight="1" x14ac:dyDescent="0.25">
      <c r="S81" s="64"/>
      <c r="W81" s="64"/>
      <c r="X81" s="64"/>
      <c r="Y81" s="64"/>
      <c r="Z81" s="64"/>
      <c r="AA81" s="64"/>
      <c r="AB81" s="64"/>
    </row>
    <row r="82" spans="2:28" ht="15" customHeight="1" x14ac:dyDescent="0.25">
      <c r="B82" s="75">
        <v>2</v>
      </c>
      <c r="C82" s="75" t="s">
        <v>47</v>
      </c>
      <c r="G82" s="63"/>
      <c r="S82" s="64"/>
      <c r="W82" s="64"/>
      <c r="X82" s="64"/>
      <c r="Y82" s="64"/>
      <c r="Z82" s="64"/>
      <c r="AA82" s="64"/>
      <c r="AB82" s="64"/>
    </row>
    <row r="83" spans="2:28" ht="15.75" customHeight="1" outlineLevel="1" x14ac:dyDescent="0.25">
      <c r="G83" s="63"/>
      <c r="H83" s="63"/>
      <c r="I83" s="63"/>
      <c r="J83" s="63"/>
      <c r="K83" s="63"/>
      <c r="S83" s="64"/>
      <c r="W83" s="64"/>
      <c r="X83" s="64"/>
      <c r="Y83" s="64"/>
      <c r="Z83" s="64"/>
      <c r="AA83" s="64"/>
      <c r="AB83" s="64"/>
    </row>
    <row r="84" spans="2:28" ht="15.75" customHeight="1" outlineLevel="1" x14ac:dyDescent="0.25">
      <c r="F84" s="80"/>
      <c r="S84" s="64"/>
      <c r="W84" s="64"/>
      <c r="X84" s="64"/>
      <c r="Y84" s="64"/>
      <c r="Z84" s="64"/>
      <c r="AA84" s="64"/>
      <c r="AB84" s="64"/>
    </row>
    <row r="85" spans="2:28" ht="15.75" customHeight="1" outlineLevel="1" x14ac:dyDescent="0.2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S85" s="64"/>
      <c r="W85" s="64"/>
      <c r="X85" s="64"/>
      <c r="Y85" s="64"/>
      <c r="Z85" s="64"/>
      <c r="AA85" s="64"/>
      <c r="AB85" s="64"/>
    </row>
    <row r="86" spans="2:28" ht="15.75" customHeight="1" outlineLevel="1" x14ac:dyDescent="0.25">
      <c r="B86" s="66"/>
      <c r="C86" s="66"/>
      <c r="D86" s="66"/>
      <c r="E86" s="66"/>
      <c r="F86" s="66"/>
      <c r="G86" s="506" t="s">
        <v>168</v>
      </c>
      <c r="H86" s="500"/>
      <c r="I86" s="500"/>
      <c r="J86" s="500"/>
      <c r="K86" s="501"/>
      <c r="L86" s="81"/>
      <c r="S86" s="64"/>
      <c r="W86" s="64"/>
      <c r="X86" s="64"/>
      <c r="Y86" s="64"/>
      <c r="Z86" s="64"/>
      <c r="AA86" s="64"/>
      <c r="AB86" s="64"/>
    </row>
    <row r="87" spans="2:28" ht="15.75" customHeight="1" outlineLevel="1" x14ac:dyDescent="0.25">
      <c r="B87" s="68" t="s">
        <v>27</v>
      </c>
      <c r="C87" s="196" t="s">
        <v>127</v>
      </c>
      <c r="D87" s="196" t="s">
        <v>167</v>
      </c>
      <c r="E87" s="196" t="s">
        <v>166</v>
      </c>
      <c r="F87" s="196" t="s">
        <v>96</v>
      </c>
      <c r="G87" s="68" t="s">
        <v>12</v>
      </c>
      <c r="H87" s="79" t="s">
        <v>13</v>
      </c>
      <c r="I87" s="68" t="s">
        <v>14</v>
      </c>
      <c r="J87" s="68" t="s">
        <v>15</v>
      </c>
      <c r="K87" s="68" t="s">
        <v>0</v>
      </c>
      <c r="L87" s="68" t="s">
        <v>2</v>
      </c>
      <c r="S87" s="64"/>
      <c r="W87" s="64"/>
      <c r="X87" s="64"/>
      <c r="Y87" s="64"/>
      <c r="Z87" s="64"/>
      <c r="AA87" s="64"/>
      <c r="AB87" s="64"/>
    </row>
    <row r="88" spans="2:28" ht="15.75" customHeight="1" outlineLevel="1" x14ac:dyDescent="0.2">
      <c r="B88" s="366">
        <v>1</v>
      </c>
      <c r="C88" s="382" t="s">
        <v>661</v>
      </c>
      <c r="D88" s="381" t="s">
        <v>28</v>
      </c>
      <c r="E88" s="122" t="s">
        <v>662</v>
      </c>
      <c r="F88" s="84">
        <v>1</v>
      </c>
      <c r="G88" s="86">
        <v>4</v>
      </c>
      <c r="H88" s="86">
        <v>8</v>
      </c>
      <c r="I88" s="86">
        <v>11</v>
      </c>
      <c r="J88" s="86">
        <v>24</v>
      </c>
      <c r="K88" s="86">
        <v>32</v>
      </c>
      <c r="L88" s="86">
        <f>SUM(G88:K88)</f>
        <v>79</v>
      </c>
      <c r="S88" s="64"/>
      <c r="W88" s="64"/>
      <c r="X88" s="64"/>
      <c r="Y88" s="64"/>
      <c r="Z88" s="64"/>
      <c r="AA88" s="64"/>
      <c r="AB88" s="64"/>
    </row>
    <row r="89" spans="2:28" ht="15.75" customHeight="1" outlineLevel="1" x14ac:dyDescent="0.2">
      <c r="B89" s="406">
        <v>3</v>
      </c>
      <c r="C89" s="83"/>
      <c r="D89" s="84"/>
      <c r="E89" s="85"/>
      <c r="F89" s="84"/>
      <c r="G89" s="86"/>
      <c r="H89" s="86"/>
      <c r="I89" s="86"/>
      <c r="J89" s="86"/>
      <c r="K89" s="86"/>
      <c r="L89" s="86"/>
      <c r="S89" s="64"/>
      <c r="W89" s="64"/>
      <c r="X89" s="64"/>
      <c r="Y89" s="64"/>
      <c r="Z89" s="64"/>
      <c r="AA89" s="64"/>
      <c r="AB89" s="64"/>
    </row>
    <row r="90" spans="2:28" ht="15.75" customHeight="1" outlineLevel="1" x14ac:dyDescent="0.25">
      <c r="B90" s="406">
        <v>4</v>
      </c>
      <c r="C90" s="84"/>
      <c r="D90" s="84"/>
      <c r="E90" s="85"/>
      <c r="F90" s="84"/>
      <c r="G90" s="87"/>
      <c r="H90" s="87"/>
      <c r="I90" s="87"/>
      <c r="J90" s="87"/>
      <c r="K90" s="87"/>
      <c r="L90" s="87"/>
      <c r="S90" s="64"/>
      <c r="W90" s="64"/>
      <c r="X90" s="64"/>
      <c r="Y90" s="64"/>
      <c r="Z90" s="64"/>
      <c r="AA90" s="64"/>
      <c r="AB90" s="64"/>
    </row>
    <row r="91" spans="2:28" ht="15.75" customHeight="1" outlineLevel="1" x14ac:dyDescent="0.25">
      <c r="B91" s="406">
        <v>5</v>
      </c>
      <c r="C91" s="9"/>
      <c r="D91" s="9"/>
      <c r="E91" s="122"/>
      <c r="F91" s="84"/>
      <c r="G91" s="87"/>
      <c r="H91" s="87"/>
      <c r="I91" s="87"/>
      <c r="J91" s="87"/>
      <c r="K91" s="87"/>
      <c r="L91" s="87"/>
      <c r="S91" s="64"/>
      <c r="W91" s="64"/>
      <c r="X91" s="64"/>
      <c r="Y91" s="64"/>
      <c r="Z91" s="64"/>
      <c r="AA91" s="64"/>
      <c r="AB91" s="64"/>
    </row>
    <row r="92" spans="2:28" ht="15.75" customHeight="1" outlineLevel="1" x14ac:dyDescent="0.25">
      <c r="B92" s="88"/>
      <c r="C92" s="88"/>
      <c r="D92" s="89"/>
      <c r="E92" s="89"/>
      <c r="F92" s="89"/>
      <c r="G92" s="68">
        <f t="shared" ref="G92:L92" si="6">SUM(G88:G91)</f>
        <v>4</v>
      </c>
      <c r="H92" s="68">
        <f t="shared" si="6"/>
        <v>8</v>
      </c>
      <c r="I92" s="68">
        <f t="shared" si="6"/>
        <v>11</v>
      </c>
      <c r="J92" s="68">
        <f t="shared" si="6"/>
        <v>24</v>
      </c>
      <c r="K92" s="68">
        <f t="shared" si="6"/>
        <v>32</v>
      </c>
      <c r="L92" s="68">
        <f t="shared" si="6"/>
        <v>79</v>
      </c>
      <c r="S92" s="64"/>
      <c r="W92" s="64"/>
      <c r="X92" s="64"/>
      <c r="Y92" s="64"/>
      <c r="Z92" s="64"/>
      <c r="AA92" s="64"/>
      <c r="AB92" s="64"/>
    </row>
    <row r="93" spans="2:28" ht="15.75" customHeight="1" outlineLevel="1" x14ac:dyDescent="0.25">
      <c r="F93" s="80"/>
      <c r="G93" s="80"/>
      <c r="H93" s="80"/>
      <c r="I93" s="80"/>
      <c r="J93" s="80"/>
      <c r="K93" s="80"/>
      <c r="L93" s="63"/>
      <c r="S93" s="64"/>
      <c r="W93" s="64"/>
      <c r="X93" s="64"/>
      <c r="Y93" s="64"/>
      <c r="Z93" s="64"/>
      <c r="AA93" s="64"/>
      <c r="AB93" s="64"/>
    </row>
    <row r="94" spans="2:28" ht="15.75" customHeight="1" x14ac:dyDescent="0.25">
      <c r="G94" s="63"/>
      <c r="H94" s="63"/>
      <c r="I94" s="63"/>
      <c r="J94" s="63"/>
      <c r="K94" s="63"/>
      <c r="L94" s="63"/>
      <c r="S94" s="64"/>
      <c r="W94" s="64"/>
      <c r="X94" s="64"/>
      <c r="Y94" s="64"/>
      <c r="Z94" s="64"/>
      <c r="AA94" s="64"/>
      <c r="AB94" s="64"/>
    </row>
    <row r="95" spans="2:28" ht="15.75" customHeight="1" x14ac:dyDescent="0.25">
      <c r="B95" s="75">
        <v>3</v>
      </c>
      <c r="C95" s="75" t="s">
        <v>48</v>
      </c>
      <c r="G95" s="63"/>
      <c r="H95" s="63"/>
      <c r="I95" s="63"/>
      <c r="J95" s="63"/>
      <c r="K95" s="63"/>
      <c r="L95" s="63"/>
      <c r="S95" s="64"/>
      <c r="W95" s="64"/>
      <c r="X95" s="64"/>
      <c r="Y95" s="64"/>
      <c r="Z95" s="64"/>
      <c r="AA95" s="64"/>
      <c r="AB95" s="64"/>
    </row>
    <row r="96" spans="2:28" ht="15.75" customHeight="1" x14ac:dyDescent="0.25">
      <c r="G96" s="63"/>
      <c r="H96" s="63"/>
      <c r="I96" s="63"/>
      <c r="J96" s="63"/>
      <c r="K96" s="63"/>
      <c r="L96" s="63"/>
      <c r="S96" s="64"/>
      <c r="W96" s="64"/>
      <c r="X96" s="64"/>
      <c r="Y96" s="64"/>
      <c r="Z96" s="64"/>
      <c r="AA96" s="64"/>
      <c r="AB96" s="64"/>
    </row>
    <row r="97" spans="2:28" ht="12.75" customHeight="1" outlineLevel="1" x14ac:dyDescent="0.25">
      <c r="B97" s="63"/>
      <c r="S97" s="64"/>
      <c r="W97" s="64"/>
      <c r="X97" s="64"/>
      <c r="Y97" s="64"/>
      <c r="Z97" s="64"/>
      <c r="AA97" s="64"/>
      <c r="AB97" s="64"/>
    </row>
    <row r="98" spans="2:28" ht="20.25" customHeight="1" outlineLevel="1" x14ac:dyDescent="0.25">
      <c r="B98" s="90"/>
      <c r="C98" s="90"/>
      <c r="D98" s="90"/>
      <c r="E98" s="66"/>
      <c r="F98" s="506" t="s">
        <v>155</v>
      </c>
      <c r="G98" s="500"/>
      <c r="H98" s="500"/>
      <c r="I98" s="500"/>
      <c r="J98" s="501"/>
      <c r="K98" s="66"/>
      <c r="S98" s="64"/>
      <c r="W98" s="64"/>
      <c r="X98" s="64"/>
      <c r="Y98" s="64"/>
      <c r="Z98" s="64"/>
      <c r="AA98" s="64"/>
      <c r="AB98" s="64"/>
    </row>
    <row r="99" spans="2:28" ht="12.75" customHeight="1" outlineLevel="1" x14ac:dyDescent="0.25">
      <c r="B99" s="68" t="s">
        <v>49</v>
      </c>
      <c r="C99" s="68" t="s">
        <v>50</v>
      </c>
      <c r="D99" s="68" t="s">
        <v>51</v>
      </c>
      <c r="E99" s="91" t="s">
        <v>16</v>
      </c>
      <c r="F99" s="92" t="s">
        <v>12</v>
      </c>
      <c r="G99" s="93" t="s">
        <v>13</v>
      </c>
      <c r="H99" s="92" t="s">
        <v>14</v>
      </c>
      <c r="I99" s="92" t="s">
        <v>15</v>
      </c>
      <c r="J99" s="208" t="s">
        <v>0</v>
      </c>
      <c r="K99" s="68" t="s">
        <v>2</v>
      </c>
      <c r="S99" s="64"/>
      <c r="W99" s="64"/>
      <c r="X99" s="64"/>
      <c r="Y99" s="64"/>
      <c r="Z99" s="64"/>
      <c r="AA99" s="64"/>
      <c r="AB99" s="64"/>
    </row>
    <row r="100" spans="2:28" ht="12.75" customHeight="1" outlineLevel="1" x14ac:dyDescent="0.2">
      <c r="B100" s="94">
        <v>1</v>
      </c>
      <c r="C100" s="502" t="s">
        <v>28</v>
      </c>
      <c r="D100" s="496" t="s">
        <v>228</v>
      </c>
      <c r="E100" s="95">
        <v>4</v>
      </c>
      <c r="F100" s="96">
        <v>30</v>
      </c>
      <c r="G100" s="96">
        <v>104</v>
      </c>
      <c r="H100" s="96">
        <v>210</v>
      </c>
      <c r="I100" s="86">
        <v>185</v>
      </c>
      <c r="J100" s="86">
        <v>178</v>
      </c>
      <c r="K100" s="97">
        <v>707</v>
      </c>
      <c r="S100" s="64"/>
      <c r="W100" s="64"/>
      <c r="X100" s="64"/>
      <c r="Y100" s="64"/>
      <c r="Z100" s="64"/>
      <c r="AA100" s="64"/>
      <c r="AB100" s="64"/>
    </row>
    <row r="101" spans="2:28" ht="15" customHeight="1" outlineLevel="1" x14ac:dyDescent="0.2">
      <c r="B101" s="94">
        <v>2</v>
      </c>
      <c r="C101" s="502"/>
      <c r="D101" s="497"/>
      <c r="E101" s="95">
        <v>11</v>
      </c>
      <c r="F101" s="96" t="s">
        <v>660</v>
      </c>
      <c r="G101" s="96"/>
      <c r="H101" s="96"/>
      <c r="I101" s="86"/>
      <c r="J101" s="86"/>
      <c r="K101" s="97"/>
      <c r="S101" s="64"/>
      <c r="W101" s="64"/>
      <c r="X101" s="64"/>
      <c r="Y101" s="64"/>
      <c r="Z101" s="64"/>
      <c r="AA101" s="64"/>
      <c r="AB101" s="64"/>
    </row>
    <row r="102" spans="2:28" ht="15" customHeight="1" outlineLevel="1" x14ac:dyDescent="0.2">
      <c r="B102" s="94">
        <v>3</v>
      </c>
      <c r="C102" s="502"/>
      <c r="D102" s="497"/>
      <c r="E102" s="95">
        <v>18</v>
      </c>
      <c r="F102" s="96">
        <v>40</v>
      </c>
      <c r="G102" s="96">
        <v>130</v>
      </c>
      <c r="H102" s="96">
        <v>167</v>
      </c>
      <c r="I102" s="86">
        <v>143</v>
      </c>
      <c r="J102" s="86">
        <v>190</v>
      </c>
      <c r="K102" s="97">
        <v>670</v>
      </c>
      <c r="S102" s="64"/>
      <c r="W102" s="64"/>
      <c r="X102" s="64"/>
      <c r="Y102" s="64"/>
      <c r="Z102" s="64"/>
      <c r="AA102" s="64"/>
      <c r="AB102" s="64"/>
    </row>
    <row r="103" spans="2:28" ht="15" customHeight="1" outlineLevel="1" x14ac:dyDescent="0.2">
      <c r="B103" s="94">
        <v>4</v>
      </c>
      <c r="C103" s="502"/>
      <c r="D103" s="497"/>
      <c r="E103" s="95">
        <v>25</v>
      </c>
      <c r="F103" s="96">
        <v>25</v>
      </c>
      <c r="G103" s="96">
        <v>62</v>
      </c>
      <c r="H103" s="96">
        <v>136</v>
      </c>
      <c r="I103" s="86">
        <v>193</v>
      </c>
      <c r="J103" s="86">
        <v>136</v>
      </c>
      <c r="K103" s="97">
        <v>552</v>
      </c>
      <c r="S103" s="64"/>
      <c r="W103" s="64"/>
      <c r="X103" s="64"/>
      <c r="Y103" s="64"/>
      <c r="Z103" s="64"/>
      <c r="AA103" s="64"/>
      <c r="AB103" s="64"/>
    </row>
    <row r="104" spans="2:28" ht="15" customHeight="1" outlineLevel="1" x14ac:dyDescent="0.2">
      <c r="B104" s="94">
        <v>5</v>
      </c>
      <c r="C104" s="502"/>
      <c r="D104" s="497"/>
      <c r="E104" s="98"/>
      <c r="F104" s="97"/>
      <c r="G104" s="97"/>
      <c r="H104" s="97"/>
      <c r="I104" s="99"/>
      <c r="J104" s="86"/>
      <c r="K104" s="97"/>
      <c r="S104" s="64"/>
      <c r="W104" s="64"/>
      <c r="X104" s="64"/>
      <c r="Y104" s="64"/>
      <c r="Z104" s="64"/>
      <c r="AA104" s="64"/>
      <c r="AB104" s="64"/>
    </row>
    <row r="105" spans="2:28" ht="15" customHeight="1" outlineLevel="1" x14ac:dyDescent="0.25">
      <c r="B105" s="100"/>
      <c r="C105" s="101"/>
      <c r="D105" s="102"/>
      <c r="E105" s="103" t="s">
        <v>69</v>
      </c>
      <c r="F105" s="104">
        <f t="shared" ref="F105:K105" si="7">AVERAGE(F100:F104)</f>
        <v>31.666666666666668</v>
      </c>
      <c r="G105" s="104">
        <f t="shared" si="7"/>
        <v>98.666666666666671</v>
      </c>
      <c r="H105" s="104">
        <f t="shared" si="7"/>
        <v>171</v>
      </c>
      <c r="I105" s="104">
        <f t="shared" si="7"/>
        <v>173.66666666666666</v>
      </c>
      <c r="J105" s="104">
        <f t="shared" si="7"/>
        <v>168</v>
      </c>
      <c r="K105" s="104">
        <f t="shared" si="7"/>
        <v>643</v>
      </c>
      <c r="L105" s="105"/>
      <c r="S105" s="64"/>
      <c r="W105" s="64"/>
      <c r="X105" s="64"/>
      <c r="Y105" s="64"/>
      <c r="Z105" s="64"/>
      <c r="AA105" s="64"/>
      <c r="AB105" s="64"/>
    </row>
    <row r="106" spans="2:28" ht="12" customHeight="1" outlineLevel="1" x14ac:dyDescent="0.25">
      <c r="B106" s="88"/>
      <c r="C106" s="88"/>
      <c r="D106" s="88"/>
      <c r="E106" s="88"/>
      <c r="F106" s="89"/>
      <c r="G106" s="89"/>
      <c r="H106" s="89"/>
      <c r="I106" s="89"/>
      <c r="J106" s="106"/>
      <c r="K106" s="89"/>
      <c r="S106" s="64"/>
      <c r="W106" s="64"/>
      <c r="X106" s="64"/>
      <c r="Y106" s="64"/>
      <c r="Z106" s="64"/>
      <c r="AA106" s="64"/>
      <c r="AB106" s="64"/>
    </row>
    <row r="107" spans="2:28" ht="15" customHeight="1" outlineLevel="1" x14ac:dyDescent="0.25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S107" s="64"/>
      <c r="W107" s="64"/>
      <c r="X107" s="64"/>
      <c r="Y107" s="64"/>
      <c r="Z107" s="64"/>
      <c r="AA107" s="64"/>
      <c r="AB107" s="64"/>
    </row>
    <row r="108" spans="2:28" ht="15" customHeight="1" outlineLevel="1" x14ac:dyDescent="0.25">
      <c r="B108" s="498"/>
      <c r="C108" s="498"/>
      <c r="D108" s="498"/>
      <c r="E108" s="107"/>
      <c r="F108" s="499" t="s">
        <v>10</v>
      </c>
      <c r="G108" s="500"/>
      <c r="H108" s="500"/>
      <c r="I108" s="500"/>
      <c r="J108" s="501"/>
      <c r="K108" s="66"/>
      <c r="S108" s="64"/>
      <c r="W108" s="64"/>
      <c r="X108" s="64"/>
      <c r="Y108" s="64"/>
      <c r="Z108" s="64"/>
      <c r="AA108" s="64"/>
      <c r="AB108" s="64"/>
    </row>
    <row r="109" spans="2:28" ht="15" customHeight="1" outlineLevel="1" x14ac:dyDescent="0.25">
      <c r="B109" s="68" t="s">
        <v>49</v>
      </c>
      <c r="C109" s="68" t="s">
        <v>50</v>
      </c>
      <c r="D109" s="68" t="s">
        <v>51</v>
      </c>
      <c r="E109" s="91" t="s">
        <v>16</v>
      </c>
      <c r="F109" s="92" t="s">
        <v>12</v>
      </c>
      <c r="G109" s="93" t="s">
        <v>13</v>
      </c>
      <c r="H109" s="92" t="s">
        <v>14</v>
      </c>
      <c r="I109" s="92" t="s">
        <v>15</v>
      </c>
      <c r="J109" s="208" t="s">
        <v>0</v>
      </c>
      <c r="K109" s="68" t="s">
        <v>2</v>
      </c>
      <c r="R109" s="63"/>
      <c r="S109" s="63"/>
      <c r="W109" s="64"/>
      <c r="X109" s="64"/>
      <c r="Y109" s="64"/>
      <c r="Z109" s="64"/>
      <c r="AA109" s="64"/>
      <c r="AB109" s="64"/>
    </row>
    <row r="110" spans="2:28" ht="15" customHeight="1" outlineLevel="1" x14ac:dyDescent="0.2">
      <c r="B110" s="94">
        <v>1</v>
      </c>
      <c r="C110" s="502" t="s">
        <v>52</v>
      </c>
      <c r="D110" s="503" t="s">
        <v>228</v>
      </c>
      <c r="E110" s="95">
        <v>4</v>
      </c>
      <c r="F110" s="96">
        <v>72</v>
      </c>
      <c r="G110" s="96">
        <v>153</v>
      </c>
      <c r="H110" s="96">
        <v>334</v>
      </c>
      <c r="I110" s="86">
        <v>277</v>
      </c>
      <c r="J110" s="86">
        <v>298</v>
      </c>
      <c r="K110" s="97">
        <v>1084</v>
      </c>
      <c r="R110" s="63"/>
      <c r="S110" s="63"/>
      <c r="W110" s="64"/>
      <c r="X110" s="64"/>
      <c r="Y110" s="64"/>
      <c r="Z110" s="64"/>
      <c r="AA110" s="64"/>
      <c r="AB110" s="64"/>
    </row>
    <row r="111" spans="2:28" ht="15" customHeight="1" outlineLevel="1" x14ac:dyDescent="0.2">
      <c r="B111" s="94">
        <v>2</v>
      </c>
      <c r="C111" s="502"/>
      <c r="D111" s="502"/>
      <c r="E111" s="95">
        <v>11</v>
      </c>
      <c r="F111" s="96" t="s">
        <v>660</v>
      </c>
      <c r="G111" s="96"/>
      <c r="H111" s="96"/>
      <c r="I111" s="86"/>
      <c r="J111" s="86"/>
      <c r="K111" s="97"/>
      <c r="R111" s="63"/>
      <c r="S111" s="63"/>
      <c r="W111" s="64"/>
      <c r="X111" s="64"/>
      <c r="Y111" s="64"/>
      <c r="Z111" s="64"/>
      <c r="AA111" s="64"/>
      <c r="AB111" s="64"/>
    </row>
    <row r="112" spans="2:28" ht="15" customHeight="1" outlineLevel="1" x14ac:dyDescent="0.2">
      <c r="B112" s="94">
        <v>3</v>
      </c>
      <c r="C112" s="502"/>
      <c r="D112" s="502"/>
      <c r="E112" s="120">
        <v>18</v>
      </c>
      <c r="F112" s="96">
        <v>87</v>
      </c>
      <c r="G112" s="96">
        <v>132</v>
      </c>
      <c r="H112" s="96">
        <v>98</v>
      </c>
      <c r="I112" s="86">
        <v>140</v>
      </c>
      <c r="J112" s="86">
        <v>118</v>
      </c>
      <c r="K112" s="121">
        <v>575</v>
      </c>
      <c r="R112" s="63"/>
      <c r="S112" s="63"/>
      <c r="W112" s="64"/>
      <c r="X112" s="64"/>
      <c r="Y112" s="64"/>
      <c r="Z112" s="64"/>
      <c r="AA112" s="64"/>
      <c r="AB112" s="64"/>
    </row>
    <row r="113" spans="2:28" ht="12.75" customHeight="1" outlineLevel="1" x14ac:dyDescent="0.25">
      <c r="B113" s="94">
        <v>4</v>
      </c>
      <c r="C113" s="502"/>
      <c r="D113" s="502"/>
      <c r="E113" s="108">
        <v>25</v>
      </c>
      <c r="F113" s="108">
        <v>57</v>
      </c>
      <c r="G113" s="108">
        <v>412</v>
      </c>
      <c r="H113" s="108">
        <v>206</v>
      </c>
      <c r="I113" s="108">
        <v>136</v>
      </c>
      <c r="J113" s="108">
        <v>127</v>
      </c>
      <c r="K113" s="109">
        <v>938</v>
      </c>
      <c r="S113" s="64"/>
      <c r="W113" s="64"/>
      <c r="X113" s="64"/>
      <c r="Y113" s="64"/>
      <c r="Z113" s="64"/>
      <c r="AA113" s="64"/>
      <c r="AB113" s="64"/>
    </row>
    <row r="114" spans="2:28" ht="12" customHeight="1" outlineLevel="1" x14ac:dyDescent="0.2">
      <c r="B114" s="94">
        <v>5</v>
      </c>
      <c r="C114" s="502"/>
      <c r="D114" s="502"/>
      <c r="E114" s="98"/>
      <c r="F114" s="97"/>
      <c r="G114" s="97"/>
      <c r="H114" s="97"/>
      <c r="I114" s="99"/>
      <c r="J114" s="86"/>
      <c r="K114" s="97"/>
      <c r="L114" s="65"/>
      <c r="S114" s="64"/>
      <c r="W114" s="64"/>
      <c r="X114" s="64"/>
      <c r="Y114" s="64"/>
      <c r="Z114" s="64"/>
      <c r="AA114" s="64"/>
      <c r="AB114" s="64"/>
    </row>
    <row r="115" spans="2:28" ht="14.25" customHeight="1" outlineLevel="1" x14ac:dyDescent="0.25">
      <c r="E115" s="103" t="s">
        <v>69</v>
      </c>
      <c r="F115" s="104">
        <f>AVERAGE(F110:F114)</f>
        <v>72</v>
      </c>
      <c r="G115" s="104">
        <f>AVERAGE(G110:G114)</f>
        <v>232.33333333333334</v>
      </c>
      <c r="H115" s="104">
        <f>AVERAGE(H110:H114)</f>
        <v>212.66666666666666</v>
      </c>
      <c r="I115" s="104">
        <f>AVERAGE(I110:I114)</f>
        <v>184.33333333333334</v>
      </c>
      <c r="J115" s="104">
        <f>AVERAGE(J110:J114)</f>
        <v>181</v>
      </c>
      <c r="K115" s="104">
        <f>SUM(F115:J115)</f>
        <v>882.33333333333337</v>
      </c>
      <c r="L115" s="110"/>
      <c r="R115" s="63"/>
      <c r="S115" s="63"/>
      <c r="W115" s="64"/>
      <c r="X115" s="64"/>
      <c r="Y115" s="64"/>
      <c r="Z115" s="64"/>
      <c r="AA115" s="64"/>
      <c r="AB115" s="64"/>
    </row>
    <row r="116" spans="2:28" ht="12" customHeight="1" outlineLevel="1" x14ac:dyDescent="0.25">
      <c r="L116" s="110"/>
      <c r="W116" s="64"/>
      <c r="X116" s="64"/>
      <c r="Y116" s="64"/>
      <c r="Z116" s="64"/>
      <c r="AA116" s="64"/>
      <c r="AB116" s="64"/>
    </row>
    <row r="117" spans="2:28" ht="15" customHeight="1" outlineLevel="1" x14ac:dyDescent="0.25">
      <c r="E117" s="487" t="s">
        <v>67</v>
      </c>
      <c r="F117" s="488"/>
      <c r="G117" s="499" t="s">
        <v>10</v>
      </c>
      <c r="H117" s="500"/>
      <c r="I117" s="500"/>
      <c r="J117" s="500"/>
      <c r="K117" s="500"/>
      <c r="L117" s="501"/>
      <c r="W117" s="64"/>
      <c r="X117" s="64"/>
      <c r="Y117" s="64"/>
      <c r="Z117" s="64"/>
      <c r="AA117" s="64"/>
      <c r="AB117" s="64"/>
    </row>
    <row r="118" spans="2:28" ht="12.75" customHeight="1" outlineLevel="1" x14ac:dyDescent="0.25">
      <c r="E118" s="489"/>
      <c r="F118" s="490"/>
      <c r="G118" s="68" t="s">
        <v>12</v>
      </c>
      <c r="H118" s="79" t="s">
        <v>13</v>
      </c>
      <c r="I118" s="68" t="s">
        <v>14</v>
      </c>
      <c r="J118" s="68" t="s">
        <v>15</v>
      </c>
      <c r="K118" s="92" t="s">
        <v>0</v>
      </c>
      <c r="L118" s="68" t="s">
        <v>2</v>
      </c>
      <c r="W118" s="64"/>
      <c r="X118" s="64"/>
      <c r="Y118" s="64"/>
      <c r="Z118" s="64"/>
      <c r="AA118" s="64"/>
      <c r="AB118" s="64"/>
    </row>
    <row r="119" spans="2:28" ht="15" customHeight="1" outlineLevel="1" x14ac:dyDescent="0.25">
      <c r="E119" s="491"/>
      <c r="F119" s="492"/>
      <c r="G119" s="111"/>
      <c r="H119" s="111"/>
      <c r="I119" s="111"/>
      <c r="J119" s="112"/>
      <c r="K119" s="82"/>
      <c r="L119" s="111"/>
      <c r="S119" s="64"/>
      <c r="W119" s="64"/>
      <c r="X119" s="64"/>
      <c r="Y119" s="64"/>
      <c r="Z119" s="64"/>
      <c r="AA119" s="64"/>
      <c r="AB119" s="64"/>
    </row>
    <row r="120" spans="2:28" ht="12" customHeight="1" outlineLevel="1" x14ac:dyDescent="0.25">
      <c r="N120" s="63"/>
      <c r="O120" s="63"/>
      <c r="P120" s="63"/>
      <c r="Q120" s="63"/>
      <c r="R120" s="63"/>
      <c r="S120" s="63"/>
      <c r="T120" s="63"/>
      <c r="U120" s="63"/>
      <c r="W120" s="64"/>
      <c r="X120" s="64"/>
      <c r="Y120" s="64"/>
      <c r="Z120" s="64"/>
      <c r="AA120" s="64"/>
      <c r="AB120" s="64"/>
    </row>
    <row r="121" spans="2:28" ht="12" customHeight="1" outlineLevel="1" x14ac:dyDescent="0.25">
      <c r="N121" s="63"/>
      <c r="O121" s="63"/>
      <c r="P121" s="63"/>
      <c r="Q121" s="63"/>
      <c r="R121" s="63"/>
      <c r="S121" s="63"/>
      <c r="T121" s="63"/>
      <c r="U121" s="63"/>
      <c r="W121" s="64"/>
      <c r="X121" s="64"/>
      <c r="Y121" s="64"/>
      <c r="Z121" s="64"/>
      <c r="AA121" s="64"/>
      <c r="AB121" s="64"/>
    </row>
    <row r="122" spans="2:28" ht="15" customHeight="1" outlineLevel="1" x14ac:dyDescent="0.25">
      <c r="E122" s="487" t="s">
        <v>68</v>
      </c>
      <c r="F122" s="488"/>
      <c r="G122" s="493" t="s">
        <v>10</v>
      </c>
      <c r="H122" s="494"/>
      <c r="I122" s="494"/>
      <c r="J122" s="494"/>
      <c r="K122" s="495"/>
      <c r="L122" s="81"/>
      <c r="N122" s="63"/>
      <c r="O122" s="63"/>
      <c r="P122" s="63"/>
      <c r="Q122" s="63"/>
      <c r="R122" s="63"/>
      <c r="S122" s="63"/>
      <c r="T122" s="63"/>
      <c r="U122" s="63"/>
      <c r="W122" s="64"/>
      <c r="X122" s="64"/>
      <c r="Y122" s="64"/>
      <c r="Z122" s="64"/>
      <c r="AA122" s="64"/>
      <c r="AB122" s="64"/>
    </row>
    <row r="123" spans="2:28" ht="15" customHeight="1" outlineLevel="1" x14ac:dyDescent="0.25">
      <c r="E123" s="489"/>
      <c r="F123" s="490"/>
      <c r="G123" s="92" t="s">
        <v>12</v>
      </c>
      <c r="H123" s="93" t="s">
        <v>13</v>
      </c>
      <c r="I123" s="92" t="s">
        <v>14</v>
      </c>
      <c r="J123" s="92" t="s">
        <v>15</v>
      </c>
      <c r="K123" s="208" t="s">
        <v>0</v>
      </c>
      <c r="L123" s="92" t="s">
        <v>2</v>
      </c>
      <c r="M123" s="63"/>
      <c r="N123" s="63"/>
      <c r="R123" s="63"/>
      <c r="S123" s="63"/>
      <c r="T123" s="63"/>
      <c r="U123" s="63"/>
      <c r="W123" s="64"/>
      <c r="X123" s="64"/>
      <c r="Y123" s="64"/>
      <c r="Z123" s="64"/>
      <c r="AA123" s="64"/>
      <c r="AB123" s="64"/>
    </row>
    <row r="124" spans="2:28" ht="18" customHeight="1" outlineLevel="1" x14ac:dyDescent="0.25">
      <c r="E124" s="491"/>
      <c r="F124" s="492"/>
      <c r="G124" s="74">
        <f>SUM(F105,F115)</f>
        <v>103.66666666666667</v>
      </c>
      <c r="H124" s="74">
        <f t="shared" ref="H124:L124" si="8">SUM(G105,G115)</f>
        <v>331</v>
      </c>
      <c r="I124" s="74">
        <f t="shared" si="8"/>
        <v>383.66666666666663</v>
      </c>
      <c r="J124" s="74">
        <f t="shared" si="8"/>
        <v>358</v>
      </c>
      <c r="K124" s="74">
        <f t="shared" si="8"/>
        <v>349</v>
      </c>
      <c r="L124" s="74">
        <f t="shared" si="8"/>
        <v>1525.3333333333335</v>
      </c>
      <c r="M124" s="63"/>
      <c r="R124" s="63"/>
      <c r="S124" s="63"/>
      <c r="T124" s="63"/>
      <c r="U124" s="63"/>
      <c r="W124" s="64"/>
      <c r="X124" s="64"/>
      <c r="Y124" s="64"/>
      <c r="Z124" s="64"/>
      <c r="AA124" s="64"/>
      <c r="AB124" s="64"/>
    </row>
    <row r="125" spans="2:28" x14ac:dyDescent="0.25">
      <c r="J125" s="66"/>
      <c r="N125" s="63"/>
      <c r="O125" s="63"/>
      <c r="P125" s="63"/>
      <c r="Q125" s="63"/>
      <c r="S125" s="64"/>
      <c r="W125" s="64"/>
      <c r="X125" s="64"/>
      <c r="Y125" s="64"/>
      <c r="Z125" s="64"/>
      <c r="AA125" s="64"/>
      <c r="AB125" s="64"/>
    </row>
    <row r="126" spans="2:28" ht="12" x14ac:dyDescent="0.25">
      <c r="S126" s="64"/>
    </row>
    <row r="127" spans="2:28" ht="12" x14ac:dyDescent="0.25">
      <c r="S127" s="64"/>
    </row>
    <row r="128" spans="2:28" ht="15" customHeight="1" x14ac:dyDescent="0.25">
      <c r="S128" s="64"/>
    </row>
    <row r="129" spans="7:33" x14ac:dyDescent="0.25">
      <c r="M129" s="63"/>
      <c r="N129" s="63"/>
      <c r="O129" s="63"/>
      <c r="P129" s="63"/>
      <c r="S129" s="64"/>
      <c r="W129" s="64"/>
      <c r="X129" s="66"/>
      <c r="Y129" s="64"/>
      <c r="Z129" s="64"/>
      <c r="AA129" s="64"/>
      <c r="AC129" s="63"/>
      <c r="AD129" s="63"/>
      <c r="AE129" s="63"/>
      <c r="AF129" s="63"/>
      <c r="AG129" s="63"/>
    </row>
    <row r="130" spans="7:33" ht="12" x14ac:dyDescent="0.25">
      <c r="M130" s="63"/>
      <c r="N130" s="63"/>
      <c r="O130" s="63"/>
      <c r="P130" s="63"/>
      <c r="S130" s="64"/>
      <c r="W130" s="64"/>
      <c r="X130" s="64"/>
      <c r="Y130" s="64"/>
      <c r="Z130" s="64"/>
      <c r="AA130" s="64"/>
      <c r="AB130" s="64"/>
    </row>
    <row r="131" spans="7:33" ht="12" x14ac:dyDescent="0.25">
      <c r="M131" s="63"/>
      <c r="N131" s="63"/>
      <c r="O131" s="63"/>
      <c r="P131" s="63"/>
      <c r="S131" s="64"/>
      <c r="W131" s="64"/>
      <c r="X131" s="64"/>
      <c r="Y131" s="64"/>
      <c r="Z131" s="64"/>
      <c r="AA131" s="64"/>
      <c r="AB131" s="64"/>
    </row>
    <row r="132" spans="7:33" ht="12" x14ac:dyDescent="0.25">
      <c r="M132" s="63"/>
      <c r="N132" s="63"/>
      <c r="O132" s="63"/>
      <c r="P132" s="63"/>
      <c r="S132" s="64"/>
      <c r="W132" s="64"/>
      <c r="X132" s="64"/>
      <c r="Y132" s="64"/>
      <c r="Z132" s="64"/>
      <c r="AA132" s="64"/>
      <c r="AB132" s="64"/>
    </row>
    <row r="133" spans="7:33" ht="12.75" x14ac:dyDescent="0.25">
      <c r="L133" s="113"/>
      <c r="M133" s="63"/>
      <c r="N133" s="63"/>
      <c r="O133" s="63"/>
      <c r="P133" s="63"/>
      <c r="S133" s="64"/>
      <c r="W133" s="64"/>
      <c r="X133" s="64"/>
      <c r="Y133" s="64"/>
      <c r="Z133" s="64"/>
      <c r="AA133" s="64"/>
      <c r="AB133" s="64"/>
    </row>
    <row r="134" spans="7:33" x14ac:dyDescent="0.25">
      <c r="L134" s="113"/>
      <c r="M134" s="63"/>
      <c r="N134" s="63"/>
      <c r="O134" s="63"/>
      <c r="P134" s="63"/>
      <c r="Q134" s="67"/>
      <c r="S134" s="64"/>
      <c r="W134" s="64"/>
      <c r="X134" s="64"/>
      <c r="Y134" s="64"/>
      <c r="Z134" s="64"/>
      <c r="AA134" s="64"/>
      <c r="AB134" s="64"/>
    </row>
    <row r="135" spans="7:33" ht="15.75" x14ac:dyDescent="0.25">
      <c r="G135" s="89"/>
      <c r="H135" s="89"/>
      <c r="I135" s="89"/>
      <c r="J135" s="106"/>
      <c r="K135" s="89"/>
      <c r="L135" s="110"/>
      <c r="M135" s="63"/>
      <c r="N135" s="63"/>
      <c r="O135" s="63"/>
      <c r="P135" s="63"/>
      <c r="S135" s="64"/>
      <c r="W135" s="64"/>
      <c r="X135" s="64"/>
      <c r="Y135" s="64"/>
      <c r="Z135" s="64"/>
      <c r="AA135" s="64"/>
      <c r="AB135" s="64"/>
    </row>
    <row r="136" spans="7:33" x14ac:dyDescent="0.25">
      <c r="G136" s="66"/>
      <c r="H136" s="66"/>
      <c r="I136" s="66"/>
      <c r="J136" s="66"/>
      <c r="K136" s="66"/>
      <c r="L136" s="67"/>
      <c r="M136" s="63"/>
      <c r="N136" s="63"/>
      <c r="O136" s="63"/>
      <c r="P136" s="63"/>
      <c r="S136" s="64"/>
      <c r="W136" s="64"/>
      <c r="X136" s="64"/>
      <c r="Y136" s="64"/>
      <c r="Z136" s="64"/>
      <c r="AA136" s="64"/>
      <c r="AB136" s="64"/>
    </row>
    <row r="137" spans="7:33" ht="15" customHeight="1" x14ac:dyDescent="0.25">
      <c r="G137" s="67"/>
      <c r="H137" s="63"/>
      <c r="I137" s="63"/>
      <c r="J137" s="63"/>
      <c r="K137" s="63"/>
      <c r="S137" s="64"/>
      <c r="W137" s="64"/>
      <c r="X137" s="64"/>
      <c r="Y137" s="64"/>
      <c r="Z137" s="64"/>
      <c r="AA137" s="64"/>
      <c r="AB137" s="64"/>
    </row>
    <row r="138" spans="7:33" ht="12" x14ac:dyDescent="0.25">
      <c r="G138" s="63"/>
      <c r="H138" s="63"/>
      <c r="I138" s="63"/>
      <c r="J138" s="63"/>
      <c r="S138" s="64"/>
      <c r="W138" s="64"/>
      <c r="X138" s="64"/>
      <c r="Y138" s="64"/>
      <c r="Z138" s="64"/>
      <c r="AA138" s="64"/>
      <c r="AB138" s="64"/>
    </row>
    <row r="139" spans="7:33" ht="12" x14ac:dyDescent="0.25">
      <c r="G139" s="63"/>
      <c r="H139" s="63"/>
      <c r="I139" s="63"/>
      <c r="J139" s="63"/>
      <c r="S139" s="64"/>
      <c r="W139" s="64"/>
      <c r="X139" s="64"/>
      <c r="Y139" s="64"/>
      <c r="Z139" s="64"/>
      <c r="AA139" s="64"/>
      <c r="AB139" s="64"/>
    </row>
    <row r="140" spans="7:33" ht="12" x14ac:dyDescent="0.25">
      <c r="G140" s="63"/>
      <c r="H140" s="63"/>
      <c r="I140" s="63"/>
      <c r="J140" s="63"/>
      <c r="S140" s="64"/>
      <c r="W140" s="64"/>
      <c r="X140" s="64"/>
      <c r="Y140" s="64"/>
      <c r="Z140" s="64"/>
      <c r="AA140" s="64"/>
      <c r="AB140" s="64"/>
    </row>
    <row r="141" spans="7:33" ht="12" x14ac:dyDescent="0.25">
      <c r="G141" s="63"/>
      <c r="H141" s="63"/>
      <c r="I141" s="63"/>
      <c r="J141" s="63"/>
      <c r="S141" s="64"/>
      <c r="W141" s="64"/>
      <c r="X141" s="64"/>
      <c r="Y141" s="64"/>
      <c r="Z141" s="64"/>
      <c r="AA141" s="64"/>
      <c r="AB141" s="64"/>
    </row>
    <row r="142" spans="7:33" ht="12" x14ac:dyDescent="0.25">
      <c r="G142" s="63"/>
      <c r="H142" s="63"/>
      <c r="I142" s="63"/>
      <c r="J142" s="63"/>
      <c r="S142" s="64"/>
      <c r="W142" s="64"/>
      <c r="X142" s="64"/>
      <c r="Y142" s="64"/>
      <c r="Z142" s="64"/>
      <c r="AA142" s="64"/>
      <c r="AB142" s="64"/>
    </row>
    <row r="143" spans="7:33" ht="12" x14ac:dyDescent="0.25">
      <c r="G143" s="63"/>
      <c r="H143" s="63"/>
      <c r="S143" s="64"/>
      <c r="W143" s="64"/>
      <c r="X143" s="64"/>
      <c r="Y143" s="64"/>
      <c r="Z143" s="64"/>
      <c r="AA143" s="64"/>
      <c r="AB143" s="64"/>
    </row>
    <row r="144" spans="7:33" ht="12" x14ac:dyDescent="0.25">
      <c r="G144" s="63"/>
      <c r="H144" s="63"/>
      <c r="S144" s="64"/>
      <c r="W144" s="64"/>
      <c r="X144" s="64"/>
      <c r="Y144" s="64"/>
      <c r="Z144" s="64"/>
      <c r="AA144" s="64"/>
      <c r="AB144" s="64"/>
    </row>
    <row r="145" spans="7:28" ht="12" x14ac:dyDescent="0.25">
      <c r="G145" s="63"/>
      <c r="H145" s="63"/>
      <c r="S145" s="64"/>
      <c r="W145" s="64"/>
      <c r="X145" s="64"/>
      <c r="Y145" s="64"/>
      <c r="Z145" s="64"/>
      <c r="AA145" s="64"/>
      <c r="AB145" s="64"/>
    </row>
    <row r="146" spans="7:28" ht="12" x14ac:dyDescent="0.25">
      <c r="G146" s="63"/>
      <c r="H146" s="63"/>
      <c r="I146" s="63"/>
      <c r="J146" s="63"/>
      <c r="S146" s="64"/>
      <c r="W146" s="64"/>
      <c r="X146" s="64"/>
      <c r="Y146" s="64"/>
      <c r="Z146" s="64"/>
      <c r="AA146" s="64"/>
      <c r="AB146" s="64"/>
    </row>
    <row r="147" spans="7:28" ht="12" x14ac:dyDescent="0.25">
      <c r="G147" s="63"/>
      <c r="H147" s="63"/>
      <c r="I147" s="63"/>
      <c r="J147" s="63"/>
      <c r="K147" s="63"/>
      <c r="S147" s="64"/>
      <c r="W147" s="64"/>
      <c r="X147" s="64"/>
      <c r="Y147" s="64"/>
      <c r="Z147" s="64"/>
      <c r="AA147" s="64"/>
      <c r="AB147" s="64"/>
    </row>
    <row r="148" spans="7:28" ht="12" x14ac:dyDescent="0.25">
      <c r="S148" s="64"/>
      <c r="W148" s="64"/>
      <c r="X148" s="64"/>
      <c r="Y148" s="64"/>
      <c r="Z148" s="64"/>
      <c r="AA148" s="64"/>
      <c r="AB148" s="64"/>
    </row>
    <row r="149" spans="7:28" ht="12" x14ac:dyDescent="0.25">
      <c r="S149" s="64"/>
      <c r="W149" s="64"/>
      <c r="X149" s="64"/>
      <c r="Y149" s="64"/>
      <c r="Z149" s="64"/>
      <c r="AA149" s="64"/>
      <c r="AB149" s="64"/>
    </row>
    <row r="150" spans="7:28" ht="12" x14ac:dyDescent="0.25">
      <c r="S150" s="64"/>
      <c r="W150" s="64"/>
      <c r="X150" s="64"/>
      <c r="Y150" s="64"/>
      <c r="Z150" s="64"/>
      <c r="AA150" s="64"/>
      <c r="AB150" s="64"/>
    </row>
    <row r="151" spans="7:28" ht="12" x14ac:dyDescent="0.25">
      <c r="G151" s="63"/>
      <c r="H151" s="63"/>
      <c r="I151" s="63"/>
      <c r="J151" s="63"/>
      <c r="K151" s="63"/>
      <c r="S151" s="64"/>
      <c r="W151" s="64"/>
      <c r="X151" s="64"/>
      <c r="Y151" s="64"/>
      <c r="Z151" s="64"/>
      <c r="AA151" s="64"/>
      <c r="AB151" s="64"/>
    </row>
    <row r="152" spans="7:28" ht="12" x14ac:dyDescent="0.25">
      <c r="G152" s="63"/>
      <c r="H152" s="63"/>
      <c r="I152" s="63"/>
      <c r="J152" s="63"/>
      <c r="K152" s="63"/>
      <c r="S152" s="64"/>
      <c r="W152" s="64"/>
      <c r="X152" s="64"/>
      <c r="Y152" s="64"/>
      <c r="Z152" s="64"/>
      <c r="AA152" s="64"/>
      <c r="AB152" s="64"/>
    </row>
    <row r="153" spans="7:28" x14ac:dyDescent="0.25">
      <c r="G153" s="66"/>
      <c r="K153" s="63"/>
      <c r="L153" s="63"/>
      <c r="M153" s="63"/>
      <c r="N153" s="63"/>
      <c r="O153" s="63"/>
      <c r="P153" s="63"/>
      <c r="S153" s="64"/>
      <c r="W153" s="64"/>
      <c r="X153" s="64"/>
      <c r="Y153" s="64"/>
      <c r="Z153" s="64"/>
      <c r="AA153" s="64"/>
      <c r="AB153" s="64"/>
    </row>
    <row r="154" spans="7:28" ht="12" x14ac:dyDescent="0.25">
      <c r="G154" s="63"/>
      <c r="H154" s="63"/>
      <c r="I154" s="63"/>
      <c r="J154" s="63"/>
      <c r="L154" s="63"/>
      <c r="M154" s="63"/>
      <c r="N154" s="63"/>
      <c r="O154" s="63"/>
      <c r="P154" s="63"/>
      <c r="S154" s="64"/>
      <c r="W154" s="64"/>
      <c r="X154" s="64"/>
      <c r="Y154" s="64"/>
      <c r="Z154" s="64"/>
      <c r="AA154" s="64"/>
      <c r="AB154" s="64"/>
    </row>
    <row r="155" spans="7:28" ht="12" x14ac:dyDescent="0.25">
      <c r="G155" s="63"/>
      <c r="H155" s="63"/>
      <c r="I155" s="63"/>
      <c r="J155" s="63"/>
      <c r="L155" s="63"/>
      <c r="M155" s="63"/>
      <c r="N155" s="63"/>
      <c r="O155" s="63"/>
      <c r="P155" s="63"/>
      <c r="S155" s="64"/>
      <c r="W155" s="64"/>
      <c r="X155" s="64"/>
      <c r="Y155" s="64"/>
      <c r="Z155" s="64"/>
      <c r="AA155" s="64"/>
      <c r="AB155" s="64"/>
    </row>
    <row r="156" spans="7:28" ht="12" x14ac:dyDescent="0.25">
      <c r="G156" s="63"/>
      <c r="H156" s="63"/>
      <c r="I156" s="63"/>
      <c r="J156" s="63"/>
      <c r="L156" s="63"/>
      <c r="M156" s="63"/>
      <c r="N156" s="63"/>
      <c r="O156" s="63"/>
      <c r="P156" s="63"/>
      <c r="S156" s="64"/>
      <c r="W156" s="64"/>
      <c r="X156" s="64"/>
      <c r="Y156" s="64"/>
      <c r="Z156" s="64"/>
      <c r="AA156" s="64"/>
      <c r="AB156" s="64"/>
    </row>
    <row r="157" spans="7:28" x14ac:dyDescent="0.25">
      <c r="G157" s="66"/>
      <c r="K157" s="63"/>
      <c r="L157" s="63"/>
      <c r="M157" s="63"/>
      <c r="N157" s="63"/>
      <c r="O157" s="63"/>
      <c r="P157" s="63"/>
      <c r="S157" s="64"/>
      <c r="W157" s="64"/>
      <c r="X157" s="64"/>
      <c r="Y157" s="64"/>
      <c r="Z157" s="64"/>
      <c r="AA157" s="64"/>
      <c r="AB157" s="64"/>
    </row>
    <row r="158" spans="7:28" x14ac:dyDescent="0.25">
      <c r="G158" s="66"/>
      <c r="K158" s="63"/>
      <c r="L158" s="63"/>
      <c r="M158" s="63"/>
      <c r="N158" s="63"/>
      <c r="O158" s="63"/>
      <c r="P158" s="63"/>
      <c r="S158" s="64"/>
      <c r="W158" s="64"/>
      <c r="X158" s="64"/>
      <c r="Y158" s="64"/>
      <c r="Z158" s="64"/>
      <c r="AA158" s="64"/>
      <c r="AB158" s="64"/>
    </row>
    <row r="159" spans="7:28" x14ac:dyDescent="0.25">
      <c r="G159" s="66"/>
      <c r="K159" s="63"/>
      <c r="L159" s="63"/>
      <c r="M159" s="63"/>
      <c r="N159" s="63"/>
      <c r="O159" s="63"/>
      <c r="P159" s="63"/>
      <c r="S159" s="64"/>
      <c r="W159" s="64"/>
      <c r="X159" s="64"/>
      <c r="Y159" s="64"/>
      <c r="Z159" s="64"/>
      <c r="AA159" s="64"/>
      <c r="AB159" s="64"/>
    </row>
    <row r="160" spans="7:28" x14ac:dyDescent="0.25">
      <c r="G160" s="66"/>
      <c r="K160" s="63"/>
      <c r="L160" s="63"/>
      <c r="M160" s="63"/>
      <c r="N160" s="63"/>
      <c r="O160" s="63"/>
      <c r="P160" s="63"/>
      <c r="S160" s="64"/>
      <c r="W160" s="64"/>
      <c r="X160" s="64"/>
      <c r="Y160" s="64"/>
      <c r="Z160" s="64"/>
      <c r="AA160" s="64"/>
      <c r="AB160" s="64"/>
    </row>
    <row r="161" spans="7:28" x14ac:dyDescent="0.25">
      <c r="G161" s="66"/>
      <c r="K161" s="63"/>
      <c r="L161" s="63"/>
      <c r="M161" s="63"/>
      <c r="N161" s="63"/>
      <c r="O161" s="63"/>
      <c r="P161" s="63"/>
      <c r="S161" s="64"/>
      <c r="W161" s="64"/>
      <c r="X161" s="64"/>
      <c r="Y161" s="64"/>
      <c r="Z161" s="64"/>
      <c r="AA161" s="64"/>
      <c r="AB161" s="64"/>
    </row>
    <row r="162" spans="7:28" x14ac:dyDescent="0.25">
      <c r="G162" s="66"/>
      <c r="K162" s="63"/>
      <c r="L162" s="63"/>
      <c r="M162" s="63"/>
      <c r="N162" s="63"/>
      <c r="O162" s="63"/>
      <c r="P162" s="63"/>
      <c r="S162" s="64"/>
      <c r="W162" s="64"/>
      <c r="X162" s="64"/>
      <c r="Y162" s="64"/>
      <c r="Z162" s="64"/>
      <c r="AA162" s="64"/>
      <c r="AB162" s="64"/>
    </row>
    <row r="163" spans="7:28" x14ac:dyDescent="0.25">
      <c r="G163" s="66"/>
      <c r="K163" s="63"/>
      <c r="L163" s="63"/>
      <c r="M163" s="63"/>
      <c r="N163" s="63"/>
      <c r="O163" s="63"/>
      <c r="P163" s="63"/>
      <c r="S163" s="64"/>
      <c r="W163" s="64"/>
      <c r="X163" s="64"/>
      <c r="Y163" s="64"/>
      <c r="Z163" s="64"/>
      <c r="AA163" s="64"/>
      <c r="AB163" s="64"/>
    </row>
    <row r="164" spans="7:28" hidden="1" x14ac:dyDescent="0.25">
      <c r="G164" s="66"/>
      <c r="K164" s="63"/>
      <c r="L164" s="63"/>
      <c r="M164" s="63"/>
      <c r="N164" s="63"/>
      <c r="O164" s="63"/>
      <c r="P164" s="63"/>
      <c r="S164" s="64"/>
      <c r="W164" s="64"/>
      <c r="X164" s="64"/>
      <c r="Y164" s="64"/>
      <c r="Z164" s="64"/>
      <c r="AA164" s="64"/>
      <c r="AB164" s="64"/>
    </row>
    <row r="165" spans="7:28" x14ac:dyDescent="0.25">
      <c r="G165" s="66"/>
      <c r="K165" s="63"/>
      <c r="L165" s="63"/>
      <c r="M165" s="63"/>
      <c r="N165" s="63"/>
      <c r="O165" s="63"/>
      <c r="P165" s="63"/>
      <c r="S165" s="64"/>
      <c r="W165" s="64"/>
      <c r="X165" s="64"/>
      <c r="Y165" s="64"/>
      <c r="Z165" s="64"/>
      <c r="AA165" s="64"/>
      <c r="AB165" s="64"/>
    </row>
    <row r="166" spans="7:28" hidden="1" x14ac:dyDescent="0.25">
      <c r="G166" s="66"/>
      <c r="K166" s="63"/>
      <c r="L166" s="63"/>
      <c r="M166" s="63"/>
      <c r="N166" s="63"/>
      <c r="O166" s="63"/>
      <c r="P166" s="63"/>
      <c r="S166" s="64"/>
      <c r="W166" s="64"/>
      <c r="X166" s="64"/>
      <c r="Y166" s="64"/>
      <c r="Z166" s="64"/>
      <c r="AA166" s="64"/>
      <c r="AB166" s="64"/>
    </row>
    <row r="167" spans="7:28" hidden="1" x14ac:dyDescent="0.25">
      <c r="G167" s="66"/>
      <c r="K167" s="63"/>
      <c r="L167" s="63"/>
      <c r="M167" s="63"/>
      <c r="N167" s="63"/>
      <c r="O167" s="63"/>
      <c r="P167" s="63"/>
      <c r="S167" s="64"/>
      <c r="W167" s="64"/>
      <c r="X167" s="64"/>
      <c r="Y167" s="64"/>
      <c r="Z167" s="64"/>
      <c r="AA167" s="64"/>
      <c r="AB167" s="64"/>
    </row>
    <row r="168" spans="7:28" x14ac:dyDescent="0.25">
      <c r="G168" s="66"/>
      <c r="K168" s="63"/>
      <c r="L168" s="63"/>
      <c r="M168" s="63"/>
      <c r="N168" s="63"/>
      <c r="O168" s="63"/>
      <c r="P168" s="63"/>
      <c r="S168" s="64"/>
      <c r="W168" s="64"/>
      <c r="X168" s="64"/>
      <c r="Y168" s="64"/>
      <c r="Z168" s="64"/>
      <c r="AA168" s="64"/>
      <c r="AB168" s="64"/>
    </row>
    <row r="169" spans="7:28" x14ac:dyDescent="0.25">
      <c r="G169" s="66"/>
      <c r="K169" s="63"/>
      <c r="L169" s="63"/>
      <c r="M169" s="63"/>
      <c r="N169" s="63"/>
      <c r="O169" s="63"/>
      <c r="P169" s="63"/>
      <c r="S169" s="64"/>
      <c r="W169" s="64"/>
      <c r="X169" s="64"/>
      <c r="Y169" s="64"/>
      <c r="Z169" s="64"/>
      <c r="AA169" s="64"/>
      <c r="AB169" s="64"/>
    </row>
    <row r="170" spans="7:28" x14ac:dyDescent="0.25">
      <c r="G170" s="66"/>
      <c r="K170" s="63"/>
      <c r="L170" s="63"/>
      <c r="M170" s="63"/>
      <c r="N170" s="63"/>
      <c r="O170" s="63"/>
      <c r="P170" s="63"/>
      <c r="S170" s="64"/>
      <c r="W170" s="64"/>
      <c r="X170" s="64"/>
      <c r="Y170" s="64"/>
      <c r="Z170" s="64"/>
      <c r="AA170" s="64"/>
      <c r="AB170" s="64"/>
    </row>
    <row r="171" spans="7:28" x14ac:dyDescent="0.25">
      <c r="G171" s="66"/>
      <c r="K171" s="63"/>
      <c r="L171" s="63"/>
      <c r="M171" s="63"/>
      <c r="N171" s="63"/>
      <c r="O171" s="63"/>
      <c r="P171" s="63"/>
      <c r="S171" s="64"/>
      <c r="W171" s="64"/>
      <c r="X171" s="64"/>
      <c r="Y171" s="64"/>
      <c r="Z171" s="64"/>
      <c r="AA171" s="64"/>
      <c r="AB171" s="64"/>
    </row>
    <row r="172" spans="7:28" hidden="1" x14ac:dyDescent="0.25">
      <c r="G172" s="66"/>
      <c r="K172" s="63"/>
      <c r="L172" s="63"/>
      <c r="M172" s="63"/>
      <c r="N172" s="63"/>
      <c r="O172" s="63"/>
      <c r="P172" s="63"/>
      <c r="S172" s="64"/>
      <c r="W172" s="64"/>
      <c r="X172" s="64"/>
      <c r="Y172" s="64"/>
      <c r="Z172" s="64"/>
      <c r="AA172" s="64"/>
      <c r="AB172" s="64"/>
    </row>
    <row r="173" spans="7:28" hidden="1" x14ac:dyDescent="0.25">
      <c r="G173" s="66"/>
      <c r="K173" s="63"/>
      <c r="L173" s="63"/>
      <c r="M173" s="63"/>
      <c r="N173" s="63"/>
      <c r="O173" s="63"/>
      <c r="P173" s="63"/>
      <c r="S173" s="64"/>
      <c r="W173" s="64"/>
      <c r="X173" s="64"/>
      <c r="Y173" s="64"/>
      <c r="Z173" s="64"/>
      <c r="AA173" s="64"/>
      <c r="AB173" s="64"/>
    </row>
    <row r="174" spans="7:28" hidden="1" x14ac:dyDescent="0.25">
      <c r="G174" s="66"/>
      <c r="K174" s="63"/>
      <c r="L174" s="63"/>
      <c r="M174" s="63"/>
      <c r="N174" s="63"/>
      <c r="O174" s="63"/>
      <c r="P174" s="63"/>
      <c r="S174" s="64"/>
      <c r="W174" s="64"/>
      <c r="X174" s="64"/>
      <c r="Y174" s="64"/>
      <c r="Z174" s="64"/>
      <c r="AA174" s="64"/>
      <c r="AB174" s="64"/>
    </row>
    <row r="175" spans="7:28" x14ac:dyDescent="0.25">
      <c r="G175" s="66"/>
      <c r="K175" s="63"/>
      <c r="L175" s="63"/>
      <c r="M175" s="63"/>
      <c r="N175" s="63"/>
      <c r="O175" s="63"/>
      <c r="P175" s="63"/>
      <c r="S175" s="64"/>
      <c r="W175" s="64"/>
      <c r="X175" s="64"/>
      <c r="Y175" s="64"/>
      <c r="Z175" s="64"/>
      <c r="AA175" s="64"/>
      <c r="AB175" s="64"/>
    </row>
    <row r="176" spans="7:28" hidden="1" x14ac:dyDescent="0.25">
      <c r="G176" s="66"/>
      <c r="K176" s="63"/>
      <c r="L176" s="63"/>
      <c r="M176" s="63"/>
      <c r="N176" s="63"/>
      <c r="O176" s="63"/>
      <c r="P176" s="63"/>
      <c r="S176" s="64"/>
      <c r="W176" s="64"/>
      <c r="X176" s="64"/>
      <c r="Y176" s="64"/>
      <c r="Z176" s="64"/>
      <c r="AA176" s="64"/>
      <c r="AB176" s="64"/>
    </row>
    <row r="177" spans="7:28" hidden="1" x14ac:dyDescent="0.25">
      <c r="G177" s="66"/>
      <c r="K177" s="63"/>
      <c r="L177" s="63"/>
      <c r="M177" s="63"/>
      <c r="N177" s="63"/>
      <c r="O177" s="63"/>
      <c r="P177" s="63"/>
      <c r="S177" s="64"/>
      <c r="W177" s="64"/>
      <c r="X177" s="64"/>
      <c r="Y177" s="64"/>
      <c r="Z177" s="64"/>
      <c r="AA177" s="64"/>
      <c r="AB177" s="64"/>
    </row>
    <row r="178" spans="7:28" x14ac:dyDescent="0.25">
      <c r="G178" s="66"/>
      <c r="K178" s="63"/>
      <c r="L178" s="63"/>
      <c r="M178" s="63"/>
      <c r="N178" s="63"/>
      <c r="O178" s="63"/>
      <c r="P178" s="63"/>
      <c r="S178" s="64"/>
      <c r="W178" s="64"/>
      <c r="X178" s="64"/>
      <c r="Y178" s="64"/>
      <c r="Z178" s="64"/>
      <c r="AA178" s="64"/>
      <c r="AB178" s="64"/>
    </row>
    <row r="179" spans="7:28" x14ac:dyDescent="0.25">
      <c r="G179" s="66"/>
      <c r="K179" s="63"/>
      <c r="L179" s="63"/>
      <c r="M179" s="63"/>
      <c r="N179" s="63"/>
      <c r="O179" s="63"/>
      <c r="P179" s="63"/>
      <c r="S179" s="64"/>
      <c r="W179" s="64"/>
      <c r="X179" s="64"/>
      <c r="Y179" s="64"/>
      <c r="Z179" s="64"/>
      <c r="AA179" s="64"/>
      <c r="AB179" s="64"/>
    </row>
    <row r="180" spans="7:28" x14ac:dyDescent="0.25">
      <c r="G180" s="66"/>
      <c r="K180" s="63"/>
      <c r="L180" s="63"/>
      <c r="M180" s="63"/>
      <c r="N180" s="63"/>
      <c r="O180" s="63"/>
      <c r="P180" s="63"/>
      <c r="S180" s="64"/>
      <c r="W180" s="64"/>
      <c r="X180" s="64"/>
      <c r="Y180" s="64"/>
      <c r="Z180" s="64"/>
      <c r="AA180" s="64"/>
      <c r="AB180" s="64"/>
    </row>
    <row r="181" spans="7:28" x14ac:dyDescent="0.25">
      <c r="G181" s="66"/>
      <c r="K181" s="63"/>
      <c r="L181" s="63"/>
      <c r="M181" s="63"/>
      <c r="N181" s="63"/>
      <c r="O181" s="63"/>
      <c r="P181" s="63"/>
      <c r="S181" s="64"/>
      <c r="W181" s="64"/>
      <c r="X181" s="64"/>
      <c r="Y181" s="64"/>
      <c r="Z181" s="64"/>
      <c r="AA181" s="64"/>
      <c r="AB181" s="64"/>
    </row>
    <row r="182" spans="7:28" hidden="1" x14ac:dyDescent="0.25">
      <c r="G182" s="66"/>
      <c r="K182" s="63"/>
      <c r="L182" s="63"/>
      <c r="M182" s="63"/>
      <c r="N182" s="63"/>
      <c r="O182" s="63"/>
      <c r="P182" s="63"/>
      <c r="S182" s="64"/>
      <c r="W182" s="64"/>
      <c r="X182" s="64"/>
      <c r="Y182" s="64"/>
      <c r="Z182" s="64"/>
      <c r="AA182" s="64"/>
      <c r="AB182" s="64"/>
    </row>
    <row r="183" spans="7:28" hidden="1" x14ac:dyDescent="0.25">
      <c r="G183" s="66"/>
      <c r="K183" s="63"/>
      <c r="L183" s="63"/>
      <c r="M183" s="63"/>
      <c r="N183" s="63"/>
      <c r="O183" s="63"/>
      <c r="P183" s="63"/>
      <c r="S183" s="64"/>
      <c r="W183" s="64"/>
      <c r="X183" s="64"/>
      <c r="Y183" s="64"/>
      <c r="Z183" s="64"/>
      <c r="AA183" s="64"/>
      <c r="AB183" s="64"/>
    </row>
    <row r="184" spans="7:28" hidden="1" x14ac:dyDescent="0.25">
      <c r="G184" s="66"/>
      <c r="K184" s="63"/>
      <c r="L184" s="63"/>
      <c r="M184" s="63"/>
      <c r="N184" s="63"/>
      <c r="O184" s="63"/>
      <c r="P184" s="63"/>
      <c r="S184" s="64"/>
      <c r="W184" s="64"/>
      <c r="X184" s="64"/>
      <c r="Y184" s="64"/>
      <c r="Z184" s="64"/>
      <c r="AA184" s="64"/>
      <c r="AB184" s="64"/>
    </row>
    <row r="185" spans="7:28" hidden="1" x14ac:dyDescent="0.25">
      <c r="G185" s="66"/>
      <c r="K185" s="63"/>
      <c r="L185" s="63"/>
      <c r="M185" s="63"/>
      <c r="N185" s="63"/>
      <c r="O185" s="63"/>
      <c r="P185" s="63"/>
      <c r="S185" s="64"/>
      <c r="W185" s="64"/>
      <c r="X185" s="64"/>
      <c r="Y185" s="64"/>
      <c r="Z185" s="64"/>
      <c r="AA185" s="64"/>
      <c r="AB185" s="64"/>
    </row>
    <row r="186" spans="7:28" hidden="1" x14ac:dyDescent="0.25">
      <c r="G186" s="66"/>
      <c r="K186" s="63"/>
      <c r="L186" s="63"/>
      <c r="M186" s="63"/>
      <c r="N186" s="63"/>
      <c r="O186" s="63"/>
      <c r="P186" s="63"/>
      <c r="S186" s="64"/>
      <c r="W186" s="64"/>
      <c r="X186" s="64"/>
      <c r="Y186" s="64"/>
      <c r="Z186" s="64"/>
      <c r="AA186" s="64"/>
      <c r="AB186" s="64"/>
    </row>
    <row r="187" spans="7:28" hidden="1" x14ac:dyDescent="0.25">
      <c r="G187" s="66"/>
      <c r="K187" s="63"/>
      <c r="L187" s="63"/>
      <c r="M187" s="63"/>
      <c r="N187" s="63"/>
      <c r="O187" s="63"/>
      <c r="P187" s="63"/>
      <c r="S187" s="64"/>
      <c r="W187" s="64"/>
      <c r="X187" s="64"/>
      <c r="Y187" s="64"/>
      <c r="Z187" s="64"/>
      <c r="AA187" s="64"/>
      <c r="AB187" s="64"/>
    </row>
    <row r="188" spans="7:28" x14ac:dyDescent="0.25">
      <c r="G188" s="66"/>
      <c r="K188" s="63"/>
      <c r="L188" s="63"/>
      <c r="M188" s="63"/>
      <c r="N188" s="63"/>
      <c r="O188" s="63"/>
      <c r="P188" s="63"/>
      <c r="S188" s="64"/>
      <c r="W188" s="64"/>
      <c r="X188" s="64"/>
      <c r="Y188" s="64"/>
      <c r="Z188" s="64"/>
      <c r="AA188" s="64"/>
      <c r="AB188" s="64"/>
    </row>
    <row r="189" spans="7:28" x14ac:dyDescent="0.25">
      <c r="G189" s="66"/>
      <c r="K189" s="63"/>
      <c r="L189" s="63"/>
      <c r="M189" s="63"/>
      <c r="N189" s="63"/>
      <c r="O189" s="63"/>
      <c r="P189" s="63"/>
      <c r="S189" s="64"/>
      <c r="W189" s="64"/>
      <c r="X189" s="64"/>
      <c r="Y189" s="64"/>
      <c r="Z189" s="64"/>
      <c r="AA189" s="64"/>
      <c r="AB189" s="64"/>
    </row>
    <row r="190" spans="7:28" x14ac:dyDescent="0.25">
      <c r="G190" s="66"/>
      <c r="K190" s="63"/>
      <c r="L190" s="63"/>
      <c r="M190" s="63"/>
      <c r="N190" s="63"/>
      <c r="O190" s="63"/>
      <c r="P190" s="63"/>
      <c r="S190" s="64"/>
      <c r="W190" s="64"/>
      <c r="X190" s="64"/>
      <c r="Y190" s="64"/>
      <c r="Z190" s="64"/>
      <c r="AA190" s="64"/>
      <c r="AB190" s="64"/>
    </row>
    <row r="191" spans="7:28" x14ac:dyDescent="0.25">
      <c r="G191" s="66"/>
      <c r="K191" s="63"/>
      <c r="L191" s="63"/>
      <c r="M191" s="63"/>
      <c r="N191" s="63"/>
      <c r="O191" s="63"/>
      <c r="P191" s="63"/>
      <c r="S191" s="64"/>
      <c r="W191" s="64"/>
      <c r="X191" s="64"/>
      <c r="Y191" s="64"/>
      <c r="Z191" s="64"/>
      <c r="AA191" s="64"/>
      <c r="AB191" s="64"/>
    </row>
    <row r="192" spans="7:28" x14ac:dyDescent="0.25">
      <c r="G192" s="66"/>
      <c r="K192" s="63"/>
      <c r="L192" s="63"/>
      <c r="M192" s="63"/>
      <c r="N192" s="63"/>
      <c r="O192" s="63"/>
      <c r="P192" s="63"/>
      <c r="S192" s="64"/>
      <c r="W192" s="64"/>
      <c r="X192" s="64"/>
      <c r="Y192" s="64"/>
      <c r="Z192" s="64"/>
      <c r="AA192" s="64"/>
      <c r="AB192" s="64"/>
    </row>
    <row r="193" spans="7:28" hidden="1" x14ac:dyDescent="0.25">
      <c r="G193" s="66"/>
      <c r="K193" s="63"/>
      <c r="L193" s="63"/>
      <c r="M193" s="63"/>
      <c r="N193" s="63"/>
      <c r="O193" s="63"/>
      <c r="P193" s="63"/>
      <c r="S193" s="64"/>
      <c r="W193" s="64"/>
      <c r="X193" s="64"/>
      <c r="Y193" s="64"/>
      <c r="Z193" s="64"/>
      <c r="AA193" s="64"/>
      <c r="AB193" s="64"/>
    </row>
    <row r="194" spans="7:28" hidden="1" x14ac:dyDescent="0.25">
      <c r="G194" s="66"/>
      <c r="K194" s="63"/>
      <c r="L194" s="63"/>
      <c r="M194" s="63"/>
      <c r="N194" s="63"/>
      <c r="O194" s="63"/>
      <c r="P194" s="63"/>
      <c r="S194" s="64"/>
      <c r="W194" s="64"/>
      <c r="X194" s="64"/>
      <c r="Y194" s="64"/>
      <c r="Z194" s="64"/>
      <c r="AA194" s="64"/>
      <c r="AB194" s="64"/>
    </row>
    <row r="195" spans="7:28" x14ac:dyDescent="0.25">
      <c r="G195" s="66"/>
      <c r="K195" s="63"/>
      <c r="L195" s="63"/>
      <c r="M195" s="63"/>
      <c r="N195" s="63"/>
      <c r="O195" s="63"/>
      <c r="P195" s="63"/>
      <c r="S195" s="64"/>
      <c r="W195" s="64"/>
      <c r="X195" s="64"/>
      <c r="Y195" s="64"/>
      <c r="Z195" s="64"/>
      <c r="AA195" s="64"/>
      <c r="AB195" s="64"/>
    </row>
    <row r="196" spans="7:28" x14ac:dyDescent="0.25">
      <c r="G196" s="66"/>
      <c r="K196" s="63"/>
      <c r="L196" s="63"/>
      <c r="M196" s="63"/>
      <c r="N196" s="63"/>
      <c r="O196" s="63"/>
      <c r="P196" s="63"/>
      <c r="S196" s="64"/>
      <c r="W196" s="64"/>
      <c r="X196" s="64"/>
      <c r="Y196" s="64"/>
      <c r="Z196" s="64"/>
      <c r="AA196" s="64"/>
      <c r="AB196" s="64"/>
    </row>
    <row r="197" spans="7:28" hidden="1" x14ac:dyDescent="0.25">
      <c r="G197" s="66"/>
      <c r="K197" s="63"/>
      <c r="L197" s="63"/>
      <c r="M197" s="63"/>
      <c r="N197" s="63"/>
      <c r="O197" s="63"/>
      <c r="P197" s="63"/>
      <c r="S197" s="64"/>
      <c r="W197" s="64"/>
      <c r="X197" s="64"/>
      <c r="Y197" s="64"/>
      <c r="Z197" s="64"/>
      <c r="AA197" s="64"/>
      <c r="AB197" s="64"/>
    </row>
    <row r="198" spans="7:28" x14ac:dyDescent="0.25">
      <c r="G198" s="66"/>
      <c r="K198" s="63"/>
      <c r="L198" s="63"/>
      <c r="M198" s="63"/>
      <c r="N198" s="63"/>
      <c r="O198" s="63"/>
      <c r="P198" s="63"/>
      <c r="S198" s="64"/>
      <c r="W198" s="64"/>
      <c r="X198" s="64"/>
      <c r="Y198" s="64"/>
      <c r="Z198" s="64"/>
      <c r="AA198" s="64"/>
      <c r="AB198" s="64"/>
    </row>
    <row r="199" spans="7:28" x14ac:dyDescent="0.25">
      <c r="G199" s="66"/>
      <c r="K199" s="63"/>
      <c r="L199" s="63"/>
      <c r="M199" s="63"/>
      <c r="N199" s="63"/>
      <c r="O199" s="63"/>
      <c r="P199" s="63"/>
      <c r="S199" s="64"/>
      <c r="W199" s="64"/>
      <c r="X199" s="64"/>
      <c r="Y199" s="64"/>
      <c r="Z199" s="64"/>
      <c r="AA199" s="64"/>
      <c r="AB199" s="64"/>
    </row>
    <row r="200" spans="7:28" x14ac:dyDescent="0.25">
      <c r="G200" s="66"/>
      <c r="K200" s="63"/>
      <c r="L200" s="63"/>
      <c r="M200" s="63"/>
      <c r="N200" s="63"/>
      <c r="O200" s="63"/>
      <c r="P200" s="63"/>
      <c r="S200" s="64"/>
      <c r="W200" s="64"/>
      <c r="X200" s="64"/>
      <c r="Y200" s="64"/>
      <c r="Z200" s="64"/>
      <c r="AA200" s="64"/>
      <c r="AB200" s="64"/>
    </row>
    <row r="201" spans="7:28" hidden="1" x14ac:dyDescent="0.25">
      <c r="G201" s="66"/>
      <c r="K201" s="63"/>
      <c r="L201" s="63"/>
      <c r="M201" s="63"/>
      <c r="N201" s="63"/>
      <c r="O201" s="63"/>
      <c r="P201" s="63"/>
      <c r="S201" s="64"/>
      <c r="W201" s="64"/>
      <c r="X201" s="64"/>
      <c r="Y201" s="64"/>
      <c r="Z201" s="64"/>
      <c r="AA201" s="64"/>
      <c r="AB201" s="64"/>
    </row>
    <row r="202" spans="7:28" hidden="1" x14ac:dyDescent="0.25">
      <c r="G202" s="66"/>
      <c r="K202" s="63"/>
      <c r="L202" s="63"/>
      <c r="M202" s="63"/>
      <c r="N202" s="63"/>
      <c r="O202" s="63"/>
      <c r="P202" s="63"/>
      <c r="S202" s="64"/>
      <c r="W202" s="64"/>
      <c r="X202" s="64"/>
      <c r="Y202" s="64"/>
      <c r="Z202" s="64"/>
      <c r="AA202" s="64"/>
      <c r="AB202" s="64"/>
    </row>
    <row r="203" spans="7:28" hidden="1" x14ac:dyDescent="0.25">
      <c r="G203" s="66"/>
      <c r="K203" s="63"/>
      <c r="L203" s="63"/>
      <c r="M203" s="63"/>
      <c r="N203" s="63"/>
      <c r="O203" s="63"/>
      <c r="P203" s="63"/>
      <c r="S203" s="64"/>
      <c r="W203" s="64"/>
      <c r="X203" s="64"/>
      <c r="Y203" s="64"/>
      <c r="Z203" s="64"/>
      <c r="AA203" s="64"/>
      <c r="AB203" s="64"/>
    </row>
    <row r="204" spans="7:28" hidden="1" x14ac:dyDescent="0.25">
      <c r="G204" s="66"/>
      <c r="K204" s="63"/>
      <c r="L204" s="63"/>
      <c r="M204" s="63"/>
      <c r="N204" s="63"/>
      <c r="O204" s="63"/>
      <c r="P204" s="63"/>
      <c r="S204" s="64"/>
      <c r="W204" s="64"/>
      <c r="X204" s="64"/>
      <c r="Y204" s="64"/>
      <c r="Z204" s="64"/>
      <c r="AA204" s="64"/>
      <c r="AB204" s="64"/>
    </row>
    <row r="205" spans="7:28" hidden="1" x14ac:dyDescent="0.25">
      <c r="G205" s="66"/>
      <c r="K205" s="63"/>
      <c r="L205" s="63"/>
      <c r="M205" s="63"/>
      <c r="N205" s="63"/>
      <c r="O205" s="63"/>
      <c r="P205" s="63"/>
      <c r="S205" s="64"/>
      <c r="W205" s="64"/>
      <c r="X205" s="64"/>
      <c r="Y205" s="64"/>
      <c r="Z205" s="64"/>
      <c r="AA205" s="64"/>
      <c r="AB205" s="64"/>
    </row>
    <row r="206" spans="7:28" hidden="1" x14ac:dyDescent="0.25">
      <c r="G206" s="66"/>
      <c r="K206" s="63"/>
      <c r="L206" s="63"/>
      <c r="M206" s="63"/>
      <c r="N206" s="63"/>
      <c r="O206" s="63"/>
      <c r="P206" s="63"/>
      <c r="S206" s="64"/>
      <c r="W206" s="64"/>
      <c r="X206" s="64"/>
      <c r="Y206" s="64"/>
      <c r="Z206" s="64"/>
      <c r="AA206" s="64"/>
      <c r="AB206" s="64"/>
    </row>
    <row r="207" spans="7:28" hidden="1" x14ac:dyDescent="0.25">
      <c r="G207" s="66"/>
      <c r="K207" s="63"/>
      <c r="L207" s="63"/>
      <c r="M207" s="63"/>
      <c r="N207" s="63"/>
      <c r="O207" s="63"/>
      <c r="P207" s="63"/>
      <c r="S207" s="64"/>
      <c r="W207" s="64"/>
      <c r="X207" s="64"/>
      <c r="Y207" s="64"/>
      <c r="Z207" s="64"/>
      <c r="AA207" s="64"/>
      <c r="AB207" s="64"/>
    </row>
    <row r="208" spans="7:28" x14ac:dyDescent="0.25">
      <c r="G208" s="66"/>
      <c r="K208" s="63"/>
      <c r="L208" s="63"/>
      <c r="M208" s="63"/>
      <c r="N208" s="63"/>
      <c r="O208" s="63"/>
      <c r="P208" s="63"/>
      <c r="S208" s="64"/>
      <c r="W208" s="64"/>
      <c r="X208" s="64"/>
      <c r="Y208" s="64"/>
      <c r="Z208" s="64"/>
      <c r="AA208" s="64"/>
      <c r="AB208" s="64"/>
    </row>
    <row r="209" spans="7:28" x14ac:dyDescent="0.25">
      <c r="G209" s="66"/>
      <c r="K209" s="63"/>
      <c r="L209" s="63"/>
      <c r="M209" s="63"/>
      <c r="N209" s="63"/>
      <c r="O209" s="63"/>
      <c r="P209" s="63"/>
      <c r="W209" s="64"/>
      <c r="X209" s="64"/>
      <c r="Y209" s="64"/>
      <c r="Z209" s="64"/>
      <c r="AA209" s="64"/>
      <c r="AB209" s="64"/>
    </row>
    <row r="210" spans="7:28" x14ac:dyDescent="0.25">
      <c r="G210" s="66"/>
      <c r="K210" s="63"/>
      <c r="L210" s="63"/>
      <c r="M210" s="63"/>
      <c r="N210" s="63"/>
      <c r="O210" s="63"/>
      <c r="P210" s="63"/>
      <c r="W210" s="64"/>
      <c r="X210" s="64"/>
      <c r="Y210" s="64"/>
      <c r="Z210" s="64"/>
      <c r="AA210" s="64"/>
      <c r="AB210" s="64"/>
    </row>
    <row r="211" spans="7:28" x14ac:dyDescent="0.25">
      <c r="G211" s="66"/>
      <c r="K211" s="63"/>
      <c r="L211" s="63"/>
      <c r="M211" s="63"/>
      <c r="N211" s="63"/>
      <c r="O211" s="63"/>
      <c r="P211" s="63"/>
      <c r="W211" s="64"/>
      <c r="X211" s="64"/>
      <c r="Y211" s="64"/>
      <c r="Z211" s="64"/>
      <c r="AA211" s="64"/>
      <c r="AB211" s="64"/>
    </row>
    <row r="212" spans="7:28" hidden="1" x14ac:dyDescent="0.25">
      <c r="G212" s="66"/>
      <c r="K212" s="63"/>
      <c r="L212" s="63"/>
      <c r="M212" s="63"/>
      <c r="N212" s="63"/>
      <c r="O212" s="63"/>
      <c r="P212" s="63"/>
      <c r="W212" s="64"/>
      <c r="X212" s="64"/>
      <c r="Y212" s="64"/>
      <c r="Z212" s="64"/>
      <c r="AA212" s="64"/>
      <c r="AB212" s="64"/>
    </row>
    <row r="213" spans="7:28" hidden="1" x14ac:dyDescent="0.25">
      <c r="G213" s="66"/>
      <c r="K213" s="63"/>
      <c r="W213" s="64"/>
      <c r="X213" s="64"/>
      <c r="Y213" s="64"/>
      <c r="Z213" s="64"/>
      <c r="AA213" s="64"/>
      <c r="AB213" s="64"/>
    </row>
    <row r="214" spans="7:28" hidden="1" x14ac:dyDescent="0.25">
      <c r="G214" s="66"/>
      <c r="K214" s="63"/>
      <c r="W214" s="64"/>
      <c r="X214" s="64"/>
      <c r="Y214" s="64"/>
      <c r="Z214" s="64"/>
      <c r="AA214" s="64"/>
      <c r="AB214" s="64"/>
    </row>
    <row r="215" spans="7:28" x14ac:dyDescent="0.25">
      <c r="G215" s="66"/>
      <c r="K215" s="63"/>
      <c r="W215" s="64"/>
      <c r="X215" s="64"/>
      <c r="Y215" s="64"/>
      <c r="Z215" s="64"/>
      <c r="AA215" s="64"/>
      <c r="AB215" s="64"/>
    </row>
    <row r="216" spans="7:28" hidden="1" x14ac:dyDescent="0.25">
      <c r="G216" s="66"/>
      <c r="K216" s="63"/>
      <c r="W216" s="64"/>
      <c r="X216" s="64"/>
      <c r="Y216" s="64"/>
      <c r="Z216" s="64"/>
      <c r="AA216" s="64"/>
      <c r="AB216" s="64"/>
    </row>
    <row r="217" spans="7:28" hidden="1" x14ac:dyDescent="0.25">
      <c r="G217" s="66"/>
      <c r="K217" s="63"/>
      <c r="W217" s="64"/>
      <c r="X217" s="64"/>
      <c r="Y217" s="64"/>
      <c r="Z217" s="64"/>
      <c r="AA217" s="64"/>
      <c r="AB217" s="64"/>
    </row>
    <row r="218" spans="7:28" x14ac:dyDescent="0.25">
      <c r="G218" s="66"/>
      <c r="K218" s="63"/>
      <c r="W218" s="64"/>
      <c r="X218" s="64"/>
      <c r="Y218" s="64"/>
      <c r="Z218" s="64"/>
      <c r="AA218" s="64"/>
      <c r="AB218" s="64"/>
    </row>
  </sheetData>
  <mergeCells count="109">
    <mergeCell ref="F2:L2"/>
    <mergeCell ref="K4:O4"/>
    <mergeCell ref="G5:J5"/>
    <mergeCell ref="G6:J6"/>
    <mergeCell ref="G7:J7"/>
    <mergeCell ref="F98:J98"/>
    <mergeCell ref="G86:K86"/>
    <mergeCell ref="E117:F119"/>
    <mergeCell ref="G117:L117"/>
    <mergeCell ref="G8:J8"/>
    <mergeCell ref="B21:I21"/>
    <mergeCell ref="C22:C28"/>
    <mergeCell ref="B38:I38"/>
    <mergeCell ref="C39:C43"/>
    <mergeCell ref="J11:N11"/>
    <mergeCell ref="C45:C51"/>
    <mergeCell ref="E122:F124"/>
    <mergeCell ref="G122:K122"/>
    <mergeCell ref="D100:D104"/>
    <mergeCell ref="B108:D108"/>
    <mergeCell ref="F108:J108"/>
    <mergeCell ref="C110:C114"/>
    <mergeCell ref="D110:D114"/>
    <mergeCell ref="C100:C104"/>
    <mergeCell ref="C53:C59"/>
    <mergeCell ref="P39:P43"/>
    <mergeCell ref="Q39:Q43"/>
    <mergeCell ref="R39:R43"/>
    <mergeCell ref="S39:S43"/>
    <mergeCell ref="B44:I44"/>
    <mergeCell ref="W53:W59"/>
    <mergeCell ref="X53:X59"/>
    <mergeCell ref="W61:W67"/>
    <mergeCell ref="X61:X67"/>
    <mergeCell ref="T39:T43"/>
    <mergeCell ref="U39:U43"/>
    <mergeCell ref="V39:V43"/>
    <mergeCell ref="W39:W43"/>
    <mergeCell ref="X39:X43"/>
    <mergeCell ref="P45:P51"/>
    <mergeCell ref="Q45:Q51"/>
    <mergeCell ref="R45:R51"/>
    <mergeCell ref="S45:S51"/>
    <mergeCell ref="T45:T51"/>
    <mergeCell ref="U45:U51"/>
    <mergeCell ref="V45:V51"/>
    <mergeCell ref="W45:W51"/>
    <mergeCell ref="X45:X51"/>
    <mergeCell ref="B52:I52"/>
    <mergeCell ref="P12:S12"/>
    <mergeCell ref="T12:X12"/>
    <mergeCell ref="C13:C20"/>
    <mergeCell ref="P14:P20"/>
    <mergeCell ref="Q14:Q20"/>
    <mergeCell ref="R14:R20"/>
    <mergeCell ref="S14:S20"/>
    <mergeCell ref="T14:T20"/>
    <mergeCell ref="U14:U20"/>
    <mergeCell ref="V14:V20"/>
    <mergeCell ref="W14:W20"/>
    <mergeCell ref="X14:X20"/>
    <mergeCell ref="X22:X28"/>
    <mergeCell ref="B29:I29"/>
    <mergeCell ref="C30:C37"/>
    <mergeCell ref="P30:P37"/>
    <mergeCell ref="Q30:Q37"/>
    <mergeCell ref="R30:R37"/>
    <mergeCell ref="S30:S37"/>
    <mergeCell ref="T30:T37"/>
    <mergeCell ref="U30:U37"/>
    <mergeCell ref="V30:V37"/>
    <mergeCell ref="W30:W37"/>
    <mergeCell ref="X30:X37"/>
    <mergeCell ref="P22:P28"/>
    <mergeCell ref="Q22:Q28"/>
    <mergeCell ref="R22:R28"/>
    <mergeCell ref="S22:S28"/>
    <mergeCell ref="T22:T28"/>
    <mergeCell ref="U22:U28"/>
    <mergeCell ref="V22:V28"/>
    <mergeCell ref="W22:W28"/>
    <mergeCell ref="P53:P59"/>
    <mergeCell ref="Q53:Q59"/>
    <mergeCell ref="R53:R59"/>
    <mergeCell ref="S53:S59"/>
    <mergeCell ref="T53:T59"/>
    <mergeCell ref="U53:U59"/>
    <mergeCell ref="V53:V59"/>
    <mergeCell ref="B60:I60"/>
    <mergeCell ref="C61:C67"/>
    <mergeCell ref="P61:P67"/>
    <mergeCell ref="Q61:Q67"/>
    <mergeCell ref="R61:R67"/>
    <mergeCell ref="S61:S67"/>
    <mergeCell ref="T61:T67"/>
    <mergeCell ref="U61:U67"/>
    <mergeCell ref="V61:V67"/>
    <mergeCell ref="W69:W76"/>
    <mergeCell ref="X69:X76"/>
    <mergeCell ref="B77:H77"/>
    <mergeCell ref="B68:I68"/>
    <mergeCell ref="C69:C76"/>
    <mergeCell ref="P69:P76"/>
    <mergeCell ref="Q69:Q76"/>
    <mergeCell ref="R69:R76"/>
    <mergeCell ref="S69:S76"/>
    <mergeCell ref="T69:T76"/>
    <mergeCell ref="U69:U76"/>
    <mergeCell ref="V69:V7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75"/>
  <sheetViews>
    <sheetView zoomScale="86" zoomScaleNormal="86" workbookViewId="0">
      <selection activeCell="F21" sqref="F21"/>
    </sheetView>
  </sheetViews>
  <sheetFormatPr baseColWidth="10" defaultRowHeight="15" outlineLevelRow="1" x14ac:dyDescent="0.25"/>
  <cols>
    <col min="1" max="1" width="5.7109375" style="13" customWidth="1"/>
    <col min="2" max="2" width="5.140625" style="13" customWidth="1"/>
    <col min="3" max="3" width="8.5703125" style="13" customWidth="1"/>
    <col min="4" max="4" width="13.140625" style="13" customWidth="1"/>
    <col min="5" max="5" width="15.42578125" style="13" customWidth="1"/>
    <col min="6" max="6" width="20" style="13" customWidth="1"/>
    <col min="7" max="7" width="12.28515625" style="13" customWidth="1"/>
    <col min="8" max="8" width="13.42578125" style="13" customWidth="1"/>
    <col min="9" max="9" width="12.28515625" style="13" customWidth="1"/>
    <col min="10" max="12" width="13.28515625" style="13" customWidth="1"/>
    <col min="13" max="13" width="12" style="13" customWidth="1"/>
    <col min="14" max="14" width="9" style="13" customWidth="1"/>
    <col min="15" max="15" width="9.7109375" style="13" customWidth="1"/>
    <col min="16" max="16" width="7.85546875" style="13" customWidth="1"/>
    <col min="17" max="21" width="8.140625" style="13" customWidth="1"/>
    <col min="22" max="16384" width="11.42578125" style="13"/>
  </cols>
  <sheetData>
    <row r="2" spans="3:12" ht="15.75" x14ac:dyDescent="0.25">
      <c r="D2" s="266"/>
      <c r="E2" s="266"/>
      <c r="F2" s="266"/>
      <c r="G2" s="519" t="s">
        <v>39</v>
      </c>
      <c r="H2" s="520"/>
      <c r="I2" s="520"/>
      <c r="J2" s="520"/>
      <c r="K2" s="521"/>
      <c r="L2" s="266"/>
    </row>
    <row r="3" spans="3:12" ht="15.75" customHeight="1" x14ac:dyDescent="0.25">
      <c r="C3" s="522" t="s">
        <v>36</v>
      </c>
      <c r="D3" s="522"/>
      <c r="E3" s="522"/>
      <c r="F3" s="522"/>
      <c r="G3" s="276" t="s">
        <v>12</v>
      </c>
      <c r="H3" s="277" t="s">
        <v>13</v>
      </c>
      <c r="I3" s="276" t="s">
        <v>14</v>
      </c>
      <c r="J3" s="276" t="s">
        <v>21</v>
      </c>
      <c r="K3" s="276" t="s">
        <v>0</v>
      </c>
      <c r="L3" s="276" t="s">
        <v>2</v>
      </c>
    </row>
    <row r="4" spans="3:12" x14ac:dyDescent="0.25">
      <c r="C4" s="523" t="s">
        <v>37</v>
      </c>
      <c r="D4" s="523"/>
      <c r="E4" s="523"/>
      <c r="F4" s="523"/>
      <c r="G4" s="267"/>
      <c r="H4" s="267"/>
      <c r="I4" s="267"/>
      <c r="J4" s="267"/>
      <c r="K4" s="267"/>
      <c r="L4" s="267"/>
    </row>
    <row r="5" spans="3:12" x14ac:dyDescent="0.25">
      <c r="C5" s="523" t="s">
        <v>38</v>
      </c>
      <c r="D5" s="523"/>
      <c r="E5" s="523"/>
      <c r="F5" s="523"/>
      <c r="G5" s="267"/>
      <c r="H5" s="267"/>
      <c r="I5" s="267"/>
      <c r="J5" s="267"/>
      <c r="K5" s="267"/>
      <c r="L5" s="267"/>
    </row>
    <row r="6" spans="3:12" x14ac:dyDescent="0.25">
      <c r="C6" s="523" t="s">
        <v>169</v>
      </c>
      <c r="D6" s="523"/>
      <c r="E6" s="523"/>
      <c r="F6" s="523"/>
      <c r="G6" s="267"/>
      <c r="H6" s="267"/>
      <c r="I6" s="267"/>
      <c r="J6" s="267"/>
      <c r="K6" s="267"/>
      <c r="L6" s="267"/>
    </row>
    <row r="7" spans="3:12" ht="15.75" x14ac:dyDescent="0.25">
      <c r="D7" s="268"/>
      <c r="E7" s="268"/>
      <c r="F7" s="268"/>
      <c r="G7" s="269">
        <f t="shared" ref="G7:L7" si="0">SUM(G4:G6)</f>
        <v>0</v>
      </c>
      <c r="H7" s="269">
        <f t="shared" si="0"/>
        <v>0</v>
      </c>
      <c r="I7" s="269">
        <f t="shared" si="0"/>
        <v>0</v>
      </c>
      <c r="J7" s="269">
        <f t="shared" si="0"/>
        <v>0</v>
      </c>
      <c r="K7" s="269">
        <f t="shared" si="0"/>
        <v>0</v>
      </c>
      <c r="L7" s="269">
        <f t="shared" si="0"/>
        <v>0</v>
      </c>
    </row>
    <row r="8" spans="3:12" x14ac:dyDescent="0.25">
      <c r="D8" s="14"/>
      <c r="E8" s="14"/>
      <c r="F8" s="14"/>
      <c r="G8" s="15"/>
      <c r="H8" s="15"/>
      <c r="I8" s="15"/>
      <c r="J8" s="15"/>
      <c r="K8" s="15"/>
      <c r="L8" s="15"/>
    </row>
    <row r="9" spans="3:12" x14ac:dyDescent="0.25">
      <c r="C9" s="513" t="s">
        <v>101</v>
      </c>
      <c r="D9" s="513"/>
      <c r="E9" s="513"/>
      <c r="F9" s="513"/>
      <c r="G9" s="15"/>
      <c r="H9" s="15"/>
      <c r="I9" s="15"/>
      <c r="J9" s="15"/>
      <c r="K9" s="15"/>
      <c r="L9" s="15"/>
    </row>
    <row r="10" spans="3:12" outlineLevel="1" x14ac:dyDescent="0.25">
      <c r="D10" s="14"/>
      <c r="E10" s="14"/>
      <c r="F10" s="14"/>
      <c r="G10" s="15"/>
      <c r="H10" s="15"/>
      <c r="I10" s="15"/>
      <c r="J10" s="15"/>
      <c r="K10" s="15"/>
      <c r="L10" s="15"/>
    </row>
    <row r="11" spans="3:12" s="243" customFormat="1" ht="18" customHeight="1" outlineLevel="1" x14ac:dyDescent="0.25">
      <c r="C11" s="524" t="s">
        <v>199</v>
      </c>
      <c r="D11" s="525"/>
      <c r="E11" s="525"/>
      <c r="F11" s="526"/>
      <c r="G11" s="524" t="s">
        <v>186</v>
      </c>
      <c r="H11" s="525"/>
      <c r="I11" s="525"/>
      <c r="J11" s="526"/>
    </row>
    <row r="12" spans="3:12" s="243" customFormat="1" ht="18" customHeight="1" outlineLevel="1" x14ac:dyDescent="0.25">
      <c r="C12" s="239" t="s">
        <v>17</v>
      </c>
      <c r="D12" s="524" t="s">
        <v>171</v>
      </c>
      <c r="E12" s="526"/>
      <c r="F12" s="239" t="s">
        <v>96</v>
      </c>
      <c r="G12" s="239" t="s">
        <v>14</v>
      </c>
      <c r="H12" s="239" t="s">
        <v>15</v>
      </c>
      <c r="I12" s="239" t="s">
        <v>0</v>
      </c>
      <c r="J12" s="239" t="s">
        <v>24</v>
      </c>
    </row>
    <row r="13" spans="3:12" s="243" customFormat="1" ht="18" customHeight="1" outlineLevel="1" x14ac:dyDescent="0.25">
      <c r="C13" s="218">
        <v>1</v>
      </c>
      <c r="D13" s="510"/>
      <c r="E13" s="511"/>
      <c r="F13" s="240"/>
      <c r="G13" s="240"/>
      <c r="H13" s="240"/>
      <c r="I13" s="240"/>
      <c r="J13" s="240"/>
    </row>
    <row r="14" spans="3:12" s="243" customFormat="1" ht="18" customHeight="1" outlineLevel="1" x14ac:dyDescent="0.25">
      <c r="C14" s="218">
        <v>2</v>
      </c>
      <c r="D14" s="510"/>
      <c r="E14" s="511"/>
      <c r="F14" s="240"/>
      <c r="G14" s="240"/>
      <c r="H14" s="240"/>
      <c r="I14" s="240"/>
      <c r="J14" s="17"/>
    </row>
    <row r="15" spans="3:12" s="243" customFormat="1" ht="18" customHeight="1" outlineLevel="1" x14ac:dyDescent="0.25">
      <c r="C15" s="218">
        <v>3</v>
      </c>
      <c r="D15" s="510"/>
      <c r="E15" s="511"/>
      <c r="F15" s="240"/>
      <c r="G15" s="240"/>
      <c r="H15" s="240"/>
      <c r="I15" s="240"/>
      <c r="J15" s="17"/>
    </row>
    <row r="16" spans="3:12" s="243" customFormat="1" ht="18" customHeight="1" outlineLevel="1" x14ac:dyDescent="0.25">
      <c r="C16" s="218">
        <v>4</v>
      </c>
      <c r="D16" s="510"/>
      <c r="E16" s="511"/>
      <c r="F16" s="240"/>
      <c r="G16" s="240"/>
      <c r="H16" s="240"/>
      <c r="I16" s="240"/>
      <c r="J16" s="17"/>
    </row>
    <row r="17" spans="3:10" s="243" customFormat="1" ht="18" customHeight="1" outlineLevel="1" x14ac:dyDescent="0.25">
      <c r="C17" s="218">
        <v>5</v>
      </c>
      <c r="D17" s="510"/>
      <c r="E17" s="511"/>
      <c r="F17" s="240"/>
      <c r="G17" s="240"/>
      <c r="H17" s="240"/>
      <c r="I17" s="240"/>
      <c r="J17" s="17"/>
    </row>
    <row r="18" spans="3:10" s="243" customFormat="1" ht="18" customHeight="1" outlineLevel="1" x14ac:dyDescent="0.25">
      <c r="C18" s="218">
        <v>6</v>
      </c>
      <c r="D18" s="510"/>
      <c r="E18" s="511"/>
      <c r="F18" s="240"/>
      <c r="G18" s="240"/>
      <c r="H18" s="240"/>
      <c r="I18" s="240"/>
      <c r="J18" s="17"/>
    </row>
    <row r="19" spans="3:10" s="243" customFormat="1" ht="18" customHeight="1" outlineLevel="1" x14ac:dyDescent="0.25">
      <c r="C19" s="218">
        <v>7</v>
      </c>
      <c r="D19" s="510"/>
      <c r="E19" s="511"/>
      <c r="F19" s="240"/>
      <c r="G19" s="240"/>
      <c r="H19" s="240"/>
      <c r="I19" s="240"/>
      <c r="J19" s="17"/>
    </row>
    <row r="20" spans="3:10" s="243" customFormat="1" ht="18" customHeight="1" outlineLevel="1" x14ac:dyDescent="0.25">
      <c r="C20" s="218">
        <v>8</v>
      </c>
      <c r="D20" s="510"/>
      <c r="E20" s="511"/>
      <c r="F20" s="240"/>
      <c r="G20" s="240"/>
      <c r="H20" s="240"/>
      <c r="I20" s="240"/>
      <c r="J20" s="17"/>
    </row>
    <row r="21" spans="3:10" s="243" customFormat="1" ht="18" customHeight="1" outlineLevel="1" x14ac:dyDescent="0.25">
      <c r="C21" s="218">
        <v>9</v>
      </c>
      <c r="D21" s="510"/>
      <c r="E21" s="511"/>
      <c r="F21" s="240"/>
      <c r="G21" s="240"/>
      <c r="H21" s="240"/>
      <c r="I21" s="240"/>
      <c r="J21" s="17"/>
    </row>
    <row r="22" spans="3:10" s="243" customFormat="1" ht="18" customHeight="1" outlineLevel="1" x14ac:dyDescent="0.25">
      <c r="C22" s="218">
        <v>10</v>
      </c>
      <c r="D22" s="510"/>
      <c r="E22" s="511"/>
      <c r="F22" s="240"/>
      <c r="G22" s="240"/>
      <c r="H22" s="240"/>
      <c r="I22" s="240"/>
      <c r="J22" s="17"/>
    </row>
    <row r="23" spans="3:10" s="243" customFormat="1" ht="18" customHeight="1" outlineLevel="1" x14ac:dyDescent="0.25">
      <c r="C23" s="218">
        <v>11</v>
      </c>
      <c r="D23" s="510"/>
      <c r="E23" s="511"/>
      <c r="F23" s="240"/>
      <c r="G23" s="240"/>
      <c r="H23" s="240"/>
      <c r="I23" s="240"/>
      <c r="J23" s="17"/>
    </row>
    <row r="24" spans="3:10" s="243" customFormat="1" ht="18" customHeight="1" outlineLevel="1" x14ac:dyDescent="0.25">
      <c r="C24" s="218">
        <v>12</v>
      </c>
      <c r="D24" s="510"/>
      <c r="E24" s="511"/>
      <c r="F24" s="240"/>
      <c r="G24" s="240"/>
      <c r="H24" s="240"/>
      <c r="I24" s="240"/>
      <c r="J24" s="17"/>
    </row>
    <row r="25" spans="3:10" s="243" customFormat="1" ht="18" customHeight="1" outlineLevel="1" x14ac:dyDescent="0.25">
      <c r="C25" s="218">
        <v>13</v>
      </c>
      <c r="D25" s="510"/>
      <c r="E25" s="511"/>
      <c r="F25" s="240"/>
      <c r="G25" s="240"/>
      <c r="H25" s="240"/>
      <c r="I25" s="240"/>
      <c r="J25" s="17"/>
    </row>
    <row r="26" spans="3:10" s="243" customFormat="1" ht="18" customHeight="1" outlineLevel="1" x14ac:dyDescent="0.25">
      <c r="C26" s="218">
        <v>14</v>
      </c>
      <c r="D26" s="510"/>
      <c r="E26" s="511"/>
      <c r="F26" s="240"/>
      <c r="G26" s="240"/>
      <c r="H26" s="240"/>
      <c r="I26" s="240"/>
      <c r="J26" s="17"/>
    </row>
    <row r="27" spans="3:10" s="243" customFormat="1" ht="18" customHeight="1" outlineLevel="1" x14ac:dyDescent="0.25">
      <c r="C27" s="218">
        <v>15</v>
      </c>
      <c r="D27" s="510"/>
      <c r="E27" s="511"/>
      <c r="F27" s="240"/>
      <c r="G27" s="240"/>
      <c r="H27" s="240"/>
      <c r="I27" s="240"/>
      <c r="J27" s="17"/>
    </row>
    <row r="28" spans="3:10" s="243" customFormat="1" ht="18" customHeight="1" outlineLevel="1" x14ac:dyDescent="0.25">
      <c r="C28" s="218">
        <v>16</v>
      </c>
      <c r="D28" s="510"/>
      <c r="E28" s="511"/>
      <c r="F28" s="240"/>
      <c r="G28" s="240"/>
      <c r="H28" s="240"/>
      <c r="I28" s="240"/>
      <c r="J28" s="17"/>
    </row>
    <row r="29" spans="3:10" s="243" customFormat="1" ht="18" customHeight="1" outlineLevel="1" x14ac:dyDescent="0.25">
      <c r="C29" s="218">
        <v>17</v>
      </c>
      <c r="D29" s="510"/>
      <c r="E29" s="511"/>
      <c r="F29" s="240"/>
      <c r="G29" s="240"/>
      <c r="H29" s="240"/>
      <c r="I29" s="240"/>
      <c r="J29" s="17"/>
    </row>
    <row r="30" spans="3:10" s="243" customFormat="1" ht="18" customHeight="1" outlineLevel="1" x14ac:dyDescent="0.25">
      <c r="C30" s="218">
        <v>18</v>
      </c>
      <c r="D30" s="510"/>
      <c r="E30" s="511"/>
      <c r="F30" s="240"/>
      <c r="G30" s="240"/>
      <c r="H30" s="240"/>
      <c r="I30" s="240"/>
      <c r="J30" s="17"/>
    </row>
    <row r="31" spans="3:10" s="243" customFormat="1" ht="18" customHeight="1" outlineLevel="1" x14ac:dyDescent="0.25">
      <c r="C31" s="218">
        <v>19</v>
      </c>
      <c r="D31" s="510"/>
      <c r="E31" s="511"/>
      <c r="F31" s="240"/>
      <c r="G31" s="240"/>
      <c r="H31" s="240"/>
      <c r="I31" s="240"/>
      <c r="J31" s="17"/>
    </row>
    <row r="32" spans="3:10" s="243" customFormat="1" ht="18" customHeight="1" outlineLevel="1" x14ac:dyDescent="0.25">
      <c r="C32" s="218">
        <v>20</v>
      </c>
      <c r="D32" s="510"/>
      <c r="E32" s="511"/>
      <c r="F32" s="240"/>
      <c r="G32" s="240"/>
      <c r="H32" s="240"/>
      <c r="I32" s="240"/>
      <c r="J32" s="17"/>
    </row>
    <row r="33" spans="3:16" s="243" customFormat="1" ht="18" customHeight="1" outlineLevel="1" x14ac:dyDescent="0.25">
      <c r="C33" s="218">
        <v>21</v>
      </c>
      <c r="D33" s="510"/>
      <c r="E33" s="511"/>
      <c r="F33" s="240"/>
      <c r="G33" s="240"/>
      <c r="H33" s="240"/>
      <c r="I33" s="240"/>
      <c r="J33" s="17"/>
    </row>
    <row r="34" spans="3:16" s="243" customFormat="1" ht="18" customHeight="1" outlineLevel="1" x14ac:dyDescent="0.25">
      <c r="C34" s="218">
        <v>22</v>
      </c>
      <c r="D34" s="510"/>
      <c r="E34" s="511"/>
      <c r="F34" s="240"/>
      <c r="G34" s="240"/>
      <c r="H34" s="240"/>
      <c r="I34" s="240"/>
      <c r="J34" s="17"/>
    </row>
    <row r="35" spans="3:16" s="243" customFormat="1" ht="18" customHeight="1" outlineLevel="1" x14ac:dyDescent="0.25">
      <c r="C35" s="218">
        <v>23</v>
      </c>
      <c r="D35" s="510"/>
      <c r="E35" s="511"/>
      <c r="F35" s="240"/>
      <c r="G35" s="240"/>
      <c r="H35" s="240"/>
      <c r="I35" s="240"/>
      <c r="J35" s="240"/>
    </row>
    <row r="36" spans="3:16" s="243" customFormat="1" ht="18" customHeight="1" outlineLevel="1" x14ac:dyDescent="0.25">
      <c r="C36" s="218">
        <v>24</v>
      </c>
      <c r="D36" s="510"/>
      <c r="E36" s="511"/>
      <c r="F36" s="240"/>
      <c r="G36" s="240"/>
      <c r="H36" s="240"/>
      <c r="I36" s="240"/>
      <c r="J36" s="240"/>
    </row>
    <row r="37" spans="3:16" s="242" customFormat="1" ht="18" customHeight="1" outlineLevel="1" x14ac:dyDescent="0.25">
      <c r="C37" s="244"/>
      <c r="D37" s="241"/>
      <c r="E37" s="241"/>
      <c r="F37" s="241"/>
      <c r="G37" s="239">
        <f>SUM(G13:G36)</f>
        <v>0</v>
      </c>
      <c r="H37" s="239">
        <f t="shared" ref="H37:J37" si="1">SUM(H13:H36)</f>
        <v>0</v>
      </c>
      <c r="I37" s="239">
        <f t="shared" si="1"/>
        <v>0</v>
      </c>
      <c r="J37" s="239">
        <f t="shared" si="1"/>
        <v>0</v>
      </c>
    </row>
    <row r="38" spans="3:16" ht="23.25" customHeight="1" outlineLevel="1" x14ac:dyDescent="0.25">
      <c r="C38" s="114"/>
      <c r="D38" s="114"/>
      <c r="E38" s="114"/>
      <c r="F38" s="114"/>
      <c r="G38" s="114"/>
      <c r="H38" s="114"/>
      <c r="I38" s="114"/>
      <c r="J38" s="114"/>
    </row>
    <row r="39" spans="3:16" ht="15.75" customHeight="1" x14ac:dyDescent="0.25">
      <c r="C39" s="513" t="s">
        <v>46</v>
      </c>
      <c r="D39" s="513"/>
      <c r="E39" s="513"/>
      <c r="F39" s="513"/>
      <c r="K39" s="14"/>
    </row>
    <row r="40" spans="3:16" ht="15" customHeight="1" outlineLevel="1" x14ac:dyDescent="0.25">
      <c r="C40" s="209"/>
      <c r="D40" s="210"/>
      <c r="E40" s="210"/>
      <c r="F40" s="210"/>
      <c r="G40" s="210"/>
      <c r="H40" s="210"/>
      <c r="I40" s="210"/>
      <c r="J40" s="210"/>
      <c r="K40" s="211"/>
      <c r="L40" s="211"/>
      <c r="M40" s="211"/>
      <c r="N40" s="211"/>
      <c r="O40" s="211"/>
      <c r="P40" s="210"/>
    </row>
    <row r="41" spans="3:16" ht="17.25" customHeight="1" outlineLevel="1" x14ac:dyDescent="0.25">
      <c r="C41" s="209"/>
      <c r="D41" s="516" t="s">
        <v>172</v>
      </c>
      <c r="E41" s="517"/>
      <c r="F41" s="512"/>
      <c r="G41" s="512"/>
      <c r="H41" s="512"/>
      <c r="I41" s="512" t="s">
        <v>155</v>
      </c>
      <c r="J41" s="512"/>
      <c r="K41" s="512"/>
      <c r="L41" s="512"/>
    </row>
    <row r="42" spans="3:16" ht="17.25" customHeight="1" outlineLevel="1" x14ac:dyDescent="0.25">
      <c r="C42" s="209"/>
      <c r="D42" s="221" t="s">
        <v>17</v>
      </c>
      <c r="E42" s="516" t="s">
        <v>171</v>
      </c>
      <c r="F42" s="517"/>
      <c r="G42" s="512" t="s">
        <v>173</v>
      </c>
      <c r="H42" s="512"/>
      <c r="I42" s="221" t="s">
        <v>14</v>
      </c>
      <c r="J42" s="221" t="s">
        <v>15</v>
      </c>
      <c r="K42" s="221" t="s">
        <v>0</v>
      </c>
      <c r="L42" s="221" t="s">
        <v>24</v>
      </c>
    </row>
    <row r="43" spans="3:16" ht="17.25" customHeight="1" outlineLevel="1" x14ac:dyDescent="0.25">
      <c r="C43" s="212"/>
      <c r="D43" s="222">
        <v>1</v>
      </c>
      <c r="E43" s="514"/>
      <c r="F43" s="515"/>
      <c r="G43" s="518"/>
      <c r="H43" s="518"/>
      <c r="I43" s="220"/>
      <c r="J43" s="219"/>
      <c r="K43" s="219"/>
      <c r="L43" s="219"/>
    </row>
    <row r="44" spans="3:16" ht="17.25" customHeight="1" outlineLevel="1" x14ac:dyDescent="0.25">
      <c r="C44" s="212"/>
      <c r="D44" s="222">
        <v>2</v>
      </c>
      <c r="E44" s="514"/>
      <c r="F44" s="515"/>
      <c r="G44" s="518"/>
      <c r="H44" s="518"/>
      <c r="I44" s="220"/>
      <c r="J44" s="219"/>
      <c r="K44" s="219"/>
      <c r="L44" s="219"/>
    </row>
    <row r="45" spans="3:16" ht="17.25" customHeight="1" outlineLevel="1" x14ac:dyDescent="0.25">
      <c r="C45" s="212"/>
      <c r="D45" s="222">
        <v>3</v>
      </c>
      <c r="E45" s="514"/>
      <c r="F45" s="515"/>
      <c r="G45" s="518"/>
      <c r="H45" s="518"/>
      <c r="I45" s="220"/>
      <c r="J45" s="219"/>
      <c r="K45" s="219"/>
      <c r="L45" s="219"/>
    </row>
    <row r="46" spans="3:16" ht="17.25" customHeight="1" outlineLevel="1" x14ac:dyDescent="0.25">
      <c r="C46" s="212"/>
      <c r="D46" s="222">
        <v>4</v>
      </c>
      <c r="E46" s="514"/>
      <c r="F46" s="515"/>
      <c r="G46" s="518"/>
      <c r="H46" s="518"/>
      <c r="I46" s="220"/>
      <c r="J46" s="219"/>
      <c r="K46" s="219"/>
      <c r="L46" s="219"/>
    </row>
    <row r="47" spans="3:16" ht="17.25" customHeight="1" outlineLevel="1" x14ac:dyDescent="0.25">
      <c r="C47" s="212"/>
      <c r="D47" s="222">
        <v>5</v>
      </c>
      <c r="E47" s="514"/>
      <c r="F47" s="515"/>
      <c r="G47" s="518"/>
      <c r="H47" s="518"/>
      <c r="I47" s="220"/>
      <c r="J47" s="219"/>
      <c r="K47" s="219"/>
      <c r="L47" s="219"/>
    </row>
    <row r="48" spans="3:16" ht="17.25" customHeight="1" outlineLevel="1" x14ac:dyDescent="0.25">
      <c r="C48" s="212"/>
      <c r="D48" s="222">
        <v>6</v>
      </c>
      <c r="E48" s="514"/>
      <c r="F48" s="515"/>
      <c r="G48" s="518"/>
      <c r="H48" s="518"/>
      <c r="I48" s="220"/>
      <c r="J48" s="219"/>
      <c r="K48" s="219"/>
      <c r="L48" s="219"/>
    </row>
    <row r="49" spans="3:21" ht="15.75" customHeight="1" outlineLevel="1" x14ac:dyDescent="0.25">
      <c r="C49" s="212"/>
      <c r="D49" s="213"/>
      <c r="E49" s="213"/>
      <c r="F49" s="214"/>
      <c r="G49" s="214"/>
      <c r="H49" s="14"/>
      <c r="I49" s="250"/>
      <c r="J49" s="251"/>
      <c r="K49" s="252"/>
      <c r="L49" s="251"/>
    </row>
    <row r="50" spans="3:21" ht="15.75" customHeight="1" outlineLevel="1" x14ac:dyDescent="0.2">
      <c r="C50" s="212"/>
      <c r="D50" s="213"/>
      <c r="E50" s="213"/>
      <c r="F50" s="214"/>
      <c r="G50" s="214"/>
      <c r="H50" s="215"/>
      <c r="I50" s="212"/>
      <c r="J50" s="209"/>
      <c r="K50" s="212"/>
      <c r="L50" s="212"/>
      <c r="M50" s="216"/>
      <c r="N50" s="216"/>
      <c r="O50" s="216"/>
      <c r="P50" s="212"/>
    </row>
    <row r="51" spans="3:21" ht="15.75" customHeight="1" outlineLevel="1" x14ac:dyDescent="0.2">
      <c r="C51" s="212"/>
      <c r="D51" s="213"/>
      <c r="E51" s="213"/>
      <c r="F51" s="214"/>
      <c r="G51" s="214"/>
      <c r="H51" s="215"/>
      <c r="I51" s="212"/>
      <c r="J51" s="209"/>
      <c r="K51" s="212"/>
      <c r="L51" s="212"/>
      <c r="M51" s="216"/>
      <c r="N51" s="216"/>
      <c r="O51" s="216"/>
      <c r="P51" s="212"/>
    </row>
    <row r="52" spans="3:21" outlineLevel="1" x14ac:dyDescent="0.25">
      <c r="C52" s="214"/>
      <c r="D52" s="214"/>
      <c r="E52" s="214"/>
      <c r="F52" s="214"/>
      <c r="G52" s="214"/>
      <c r="H52" s="215"/>
      <c r="I52" s="212"/>
      <c r="J52" s="209"/>
      <c r="K52" s="212"/>
      <c r="L52" s="212"/>
      <c r="M52" s="217"/>
      <c r="N52" s="217"/>
      <c r="O52" s="217"/>
      <c r="P52" s="217"/>
    </row>
    <row r="53" spans="3:21" x14ac:dyDescent="0.25">
      <c r="C53" s="527" t="s">
        <v>170</v>
      </c>
      <c r="D53" s="528"/>
      <c r="E53" s="528"/>
      <c r="F53" s="529"/>
      <c r="G53" s="16"/>
      <c r="H53" s="14"/>
    </row>
    <row r="54" spans="3:21" ht="17.25" customHeight="1" outlineLevel="1" x14ac:dyDescent="0.25">
      <c r="C54" s="244"/>
      <c r="D54" s="244"/>
      <c r="E54" s="244"/>
      <c r="F54" s="244"/>
      <c r="G54" s="244"/>
      <c r="H54" s="244"/>
      <c r="I54" s="244"/>
      <c r="J54" s="244"/>
      <c r="K54" s="244"/>
      <c r="L54" s="244"/>
      <c r="M54" s="244"/>
      <c r="N54" s="244"/>
      <c r="O54" s="483" t="s">
        <v>186</v>
      </c>
      <c r="P54" s="483"/>
      <c r="Q54" s="483"/>
      <c r="R54" s="483"/>
      <c r="S54" s="483"/>
      <c r="T54" s="483"/>
      <c r="U54" s="244"/>
    </row>
    <row r="55" spans="3:21" ht="19.5" customHeight="1" outlineLevel="1" x14ac:dyDescent="0.25">
      <c r="C55" s="239" t="s">
        <v>17</v>
      </c>
      <c r="D55" s="524" t="s">
        <v>211</v>
      </c>
      <c r="E55" s="525"/>
      <c r="F55" s="526"/>
      <c r="G55" s="524" t="s">
        <v>212</v>
      </c>
      <c r="H55" s="525"/>
      <c r="I55" s="526"/>
      <c r="J55" s="524" t="s">
        <v>213</v>
      </c>
      <c r="K55" s="525"/>
      <c r="L55" s="526"/>
      <c r="M55" s="239" t="s">
        <v>51</v>
      </c>
      <c r="N55" s="239" t="s">
        <v>109</v>
      </c>
      <c r="O55" s="239" t="s">
        <v>96</v>
      </c>
      <c r="P55" s="239" t="s">
        <v>12</v>
      </c>
      <c r="Q55" s="264" t="s">
        <v>13</v>
      </c>
      <c r="R55" s="239" t="s">
        <v>14</v>
      </c>
      <c r="S55" s="239" t="s">
        <v>21</v>
      </c>
      <c r="T55" s="239" t="s">
        <v>0</v>
      </c>
      <c r="U55" s="239" t="s">
        <v>24</v>
      </c>
    </row>
    <row r="56" spans="3:21" ht="16.5" customHeight="1" outlineLevel="1" x14ac:dyDescent="0.25">
      <c r="C56" s="239">
        <v>1</v>
      </c>
      <c r="D56" s="531"/>
      <c r="E56" s="532"/>
      <c r="F56" s="533"/>
      <c r="G56" s="531"/>
      <c r="H56" s="532"/>
      <c r="I56" s="533"/>
      <c r="J56" s="531"/>
      <c r="K56" s="532"/>
      <c r="L56" s="533"/>
      <c r="M56" s="530"/>
      <c r="N56" s="249"/>
      <c r="O56" s="249"/>
      <c r="P56" s="249"/>
      <c r="Q56" s="249"/>
      <c r="R56" s="249"/>
      <c r="S56" s="249"/>
      <c r="T56" s="249"/>
      <c r="U56" s="249"/>
    </row>
    <row r="57" spans="3:21" ht="16.5" customHeight="1" outlineLevel="1" x14ac:dyDescent="0.25">
      <c r="C57" s="239">
        <v>2</v>
      </c>
      <c r="D57" s="531"/>
      <c r="E57" s="532"/>
      <c r="F57" s="533"/>
      <c r="G57" s="531"/>
      <c r="H57" s="532"/>
      <c r="I57" s="533"/>
      <c r="J57" s="531"/>
      <c r="K57" s="532"/>
      <c r="L57" s="533"/>
      <c r="M57" s="530"/>
      <c r="N57" s="249"/>
      <c r="O57" s="249"/>
      <c r="P57" s="249"/>
      <c r="Q57" s="249"/>
      <c r="R57" s="249"/>
      <c r="S57" s="249"/>
      <c r="T57" s="249"/>
      <c r="U57" s="17"/>
    </row>
    <row r="58" spans="3:21" ht="16.5" customHeight="1" outlineLevel="1" x14ac:dyDescent="0.25">
      <c r="C58" s="239">
        <v>3</v>
      </c>
      <c r="D58" s="531"/>
      <c r="E58" s="532"/>
      <c r="F58" s="533"/>
      <c r="G58" s="531"/>
      <c r="H58" s="532"/>
      <c r="I58" s="533"/>
      <c r="J58" s="531"/>
      <c r="K58" s="532"/>
      <c r="L58" s="533"/>
      <c r="M58" s="530"/>
      <c r="N58" s="249"/>
      <c r="O58" s="249"/>
      <c r="P58" s="249"/>
      <c r="Q58" s="249"/>
      <c r="R58" s="249"/>
      <c r="S58" s="18"/>
      <c r="T58" s="18"/>
      <c r="U58" s="18"/>
    </row>
    <row r="59" spans="3:21" ht="16.5" customHeight="1" outlineLevel="1" x14ac:dyDescent="0.25">
      <c r="C59" s="239">
        <v>4</v>
      </c>
      <c r="D59" s="531"/>
      <c r="E59" s="532"/>
      <c r="F59" s="533"/>
      <c r="G59" s="531"/>
      <c r="H59" s="532"/>
      <c r="I59" s="533"/>
      <c r="J59" s="531"/>
      <c r="K59" s="532"/>
      <c r="L59" s="533"/>
      <c r="M59" s="530"/>
      <c r="N59" s="249"/>
      <c r="O59" s="249"/>
      <c r="P59" s="249"/>
      <c r="Q59" s="18"/>
      <c r="R59" s="18"/>
      <c r="S59" s="18"/>
      <c r="T59" s="18"/>
      <c r="U59" s="19"/>
    </row>
    <row r="60" spans="3:21" ht="19.5" customHeight="1" outlineLevel="1" x14ac:dyDescent="0.25"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65">
        <f t="shared" ref="P60:U60" si="2">SUM(P56:P59)</f>
        <v>0</v>
      </c>
      <c r="Q60" s="265">
        <f t="shared" si="2"/>
        <v>0</v>
      </c>
      <c r="R60" s="265">
        <f t="shared" si="2"/>
        <v>0</v>
      </c>
      <c r="S60" s="265">
        <f t="shared" si="2"/>
        <v>0</v>
      </c>
      <c r="T60" s="265">
        <f t="shared" si="2"/>
        <v>0</v>
      </c>
      <c r="U60" s="265">
        <f t="shared" si="2"/>
        <v>0</v>
      </c>
    </row>
    <row r="61" spans="3:21" ht="21" customHeight="1" outlineLevel="1" x14ac:dyDescent="0.25"/>
    <row r="62" spans="3:21" outlineLevel="1" x14ac:dyDescent="0.25"/>
    <row r="63" spans="3:21" x14ac:dyDescent="0.25">
      <c r="G63" s="14"/>
    </row>
    <row r="64" spans="3:21" x14ac:dyDescent="0.25">
      <c r="K64" s="14"/>
    </row>
    <row r="75" spans="9:9" x14ac:dyDescent="0.25">
      <c r="I75" s="410" t="s">
        <v>663</v>
      </c>
    </row>
  </sheetData>
  <mergeCells count="69">
    <mergeCell ref="M56:M59"/>
    <mergeCell ref="D58:F58"/>
    <mergeCell ref="D59:F59"/>
    <mergeCell ref="G56:I56"/>
    <mergeCell ref="G57:I57"/>
    <mergeCell ref="G58:I58"/>
    <mergeCell ref="G59:I59"/>
    <mergeCell ref="J56:L56"/>
    <mergeCell ref="J57:L57"/>
    <mergeCell ref="J58:L58"/>
    <mergeCell ref="J59:L59"/>
    <mergeCell ref="D56:F56"/>
    <mergeCell ref="D57:F57"/>
    <mergeCell ref="O54:T54"/>
    <mergeCell ref="J55:L55"/>
    <mergeCell ref="D55:F55"/>
    <mergeCell ref="C53:F53"/>
    <mergeCell ref="G55:I55"/>
    <mergeCell ref="C9:F9"/>
    <mergeCell ref="G2:K2"/>
    <mergeCell ref="D20:E20"/>
    <mergeCell ref="D21:E21"/>
    <mergeCell ref="D22:E22"/>
    <mergeCell ref="C3:F3"/>
    <mergeCell ref="C4:F4"/>
    <mergeCell ref="C5:F5"/>
    <mergeCell ref="C6:F6"/>
    <mergeCell ref="G11:J11"/>
    <mergeCell ref="C11:F11"/>
    <mergeCell ref="D12:E12"/>
    <mergeCell ref="D13:E13"/>
    <mergeCell ref="D14:E14"/>
    <mergeCell ref="E47:F47"/>
    <mergeCell ref="E48:F48"/>
    <mergeCell ref="D41:E41"/>
    <mergeCell ref="G47:H47"/>
    <mergeCell ref="G48:H48"/>
    <mergeCell ref="E42:F42"/>
    <mergeCell ref="E43:F43"/>
    <mergeCell ref="E44:F44"/>
    <mergeCell ref="E45:F45"/>
    <mergeCell ref="E46:F46"/>
    <mergeCell ref="G42:H42"/>
    <mergeCell ref="G43:H43"/>
    <mergeCell ref="G44:H44"/>
    <mergeCell ref="G45:H45"/>
    <mergeCell ref="G46:H46"/>
    <mergeCell ref="D31:E31"/>
    <mergeCell ref="D32:E32"/>
    <mergeCell ref="D33:E33"/>
    <mergeCell ref="I41:L41"/>
    <mergeCell ref="F41:H41"/>
    <mergeCell ref="D34:E34"/>
    <mergeCell ref="D35:E35"/>
    <mergeCell ref="D36:E36"/>
    <mergeCell ref="C39:F39"/>
    <mergeCell ref="D30:E30"/>
    <mergeCell ref="D15:E15"/>
    <mergeCell ref="D16:E16"/>
    <mergeCell ref="D17:E17"/>
    <mergeCell ref="D18:E18"/>
    <mergeCell ref="D19:E19"/>
    <mergeCell ref="D24:E24"/>
    <mergeCell ref="D25:E25"/>
    <mergeCell ref="D26:E26"/>
    <mergeCell ref="D27:E27"/>
    <mergeCell ref="D28:E28"/>
    <mergeCell ref="D29:E29"/>
    <mergeCell ref="D23:E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4"/>
  <sheetViews>
    <sheetView topLeftCell="A92" zoomScale="110" zoomScaleNormal="110" workbookViewId="0">
      <selection activeCell="D101" sqref="D101:E101"/>
    </sheetView>
  </sheetViews>
  <sheetFormatPr baseColWidth="10" defaultRowHeight="12" outlineLevelRow="1" x14ac:dyDescent="0.2"/>
  <cols>
    <col min="1" max="1" width="4.140625" style="40" customWidth="1"/>
    <col min="2" max="2" width="4.5703125" style="40" customWidth="1"/>
    <col min="3" max="3" width="40" style="40" customWidth="1"/>
    <col min="4" max="4" width="9.28515625" style="40" customWidth="1"/>
    <col min="5" max="5" width="10.140625" style="40" customWidth="1"/>
    <col min="6" max="10" width="8.7109375" style="40" customWidth="1"/>
    <col min="11" max="11" width="9.28515625" style="40" customWidth="1"/>
    <col min="12" max="16" width="8.28515625" style="40" customWidth="1"/>
    <col min="17" max="16384" width="11.42578125" style="40"/>
  </cols>
  <sheetData>
    <row r="2" spans="2:11" ht="14.25" customHeight="1" x14ac:dyDescent="0.2">
      <c r="B2" s="567" t="s">
        <v>41</v>
      </c>
      <c r="C2" s="568"/>
      <c r="D2" s="568"/>
      <c r="E2" s="568"/>
      <c r="F2" s="569"/>
    </row>
    <row r="3" spans="2:11" x14ac:dyDescent="0.2">
      <c r="B3" s="223"/>
      <c r="C3" s="223"/>
      <c r="D3" s="223"/>
      <c r="E3" s="223"/>
      <c r="F3" s="224"/>
    </row>
    <row r="4" spans="2:11" ht="12.75" x14ac:dyDescent="0.2">
      <c r="B4" s="234"/>
      <c r="C4" s="234"/>
      <c r="D4" s="448" t="s">
        <v>186</v>
      </c>
      <c r="E4" s="449"/>
      <c r="F4" s="449"/>
      <c r="G4" s="449"/>
      <c r="H4" s="450"/>
      <c r="I4" s="234"/>
    </row>
    <row r="5" spans="2:11" ht="12.75" x14ac:dyDescent="0.2">
      <c r="B5" s="152" t="s">
        <v>17</v>
      </c>
      <c r="C5" s="199" t="s">
        <v>187</v>
      </c>
      <c r="D5" s="152" t="s">
        <v>12</v>
      </c>
      <c r="E5" s="229" t="s">
        <v>13</v>
      </c>
      <c r="F5" s="152" t="s">
        <v>14</v>
      </c>
      <c r="G5" s="152" t="s">
        <v>21</v>
      </c>
      <c r="H5" s="152" t="s">
        <v>0</v>
      </c>
      <c r="I5" s="152" t="s">
        <v>24</v>
      </c>
    </row>
    <row r="6" spans="2:11" ht="12.75" x14ac:dyDescent="0.2">
      <c r="B6" s="152">
        <v>1</v>
      </c>
      <c r="C6" s="3" t="s">
        <v>42</v>
      </c>
      <c r="D6" s="3">
        <v>65</v>
      </c>
      <c r="E6" s="3">
        <v>416</v>
      </c>
      <c r="F6" s="3">
        <v>453</v>
      </c>
      <c r="G6" s="3">
        <v>398</v>
      </c>
      <c r="H6" s="3">
        <v>60</v>
      </c>
      <c r="I6" s="225">
        <v>1392</v>
      </c>
    </row>
    <row r="7" spans="2:11" ht="12.75" x14ac:dyDescent="0.2">
      <c r="B7" s="152">
        <v>2</v>
      </c>
      <c r="C7" s="3" t="s">
        <v>43</v>
      </c>
      <c r="D7" s="363"/>
      <c r="E7" s="363"/>
      <c r="F7" s="363"/>
      <c r="G7" s="363"/>
      <c r="H7" s="363"/>
      <c r="I7" s="363"/>
    </row>
    <row r="8" spans="2:11" ht="12.75" x14ac:dyDescent="0.2">
      <c r="B8" s="152">
        <v>3</v>
      </c>
      <c r="C8" s="3" t="s">
        <v>174</v>
      </c>
      <c r="D8" s="225">
        <v>110</v>
      </c>
      <c r="E8" s="225">
        <v>1600</v>
      </c>
      <c r="F8" s="225">
        <v>588</v>
      </c>
      <c r="G8" s="225">
        <v>900</v>
      </c>
      <c r="H8" s="225">
        <v>800</v>
      </c>
      <c r="I8" s="225">
        <v>3998</v>
      </c>
    </row>
    <row r="9" spans="2:11" ht="12.75" x14ac:dyDescent="0.2">
      <c r="B9" s="226"/>
      <c r="C9" s="226"/>
      <c r="D9" s="152">
        <f t="shared" ref="D9:I9" si="0">SUM(D6:D8)</f>
        <v>175</v>
      </c>
      <c r="E9" s="152">
        <f t="shared" si="0"/>
        <v>2016</v>
      </c>
      <c r="F9" s="152">
        <f t="shared" si="0"/>
        <v>1041</v>
      </c>
      <c r="G9" s="152">
        <f t="shared" si="0"/>
        <v>1298</v>
      </c>
      <c r="H9" s="152">
        <f t="shared" si="0"/>
        <v>860</v>
      </c>
      <c r="I9" s="152">
        <f t="shared" si="0"/>
        <v>5390</v>
      </c>
    </row>
    <row r="11" spans="2:11" ht="12" customHeight="1" x14ac:dyDescent="0.2">
      <c r="B11" s="200" t="s">
        <v>178</v>
      </c>
      <c r="C11" s="233" t="s">
        <v>179</v>
      </c>
      <c r="D11" s="232"/>
      <c r="E11" s="232"/>
      <c r="F11" s="43"/>
      <c r="G11" s="44"/>
    </row>
    <row r="12" spans="2:11" x14ac:dyDescent="0.2">
      <c r="E12" s="44"/>
      <c r="F12" s="44"/>
    </row>
    <row r="13" spans="2:11" s="48" customFormat="1" ht="15.75" customHeight="1" x14ac:dyDescent="0.25">
      <c r="B13" s="33"/>
      <c r="C13" s="33"/>
      <c r="D13" s="33"/>
      <c r="E13" s="33"/>
      <c r="F13" s="448" t="s">
        <v>186</v>
      </c>
      <c r="G13" s="449"/>
      <c r="H13" s="449"/>
      <c r="I13" s="449"/>
      <c r="J13" s="450"/>
      <c r="K13" s="33"/>
    </row>
    <row r="14" spans="2:11" s="48" customFormat="1" ht="15.75" customHeight="1" x14ac:dyDescent="0.25">
      <c r="B14" s="248" t="s">
        <v>27</v>
      </c>
      <c r="C14" s="248" t="s">
        <v>201</v>
      </c>
      <c r="D14" s="448" t="s">
        <v>172</v>
      </c>
      <c r="E14" s="450"/>
      <c r="F14" s="248" t="s">
        <v>12</v>
      </c>
      <c r="G14" s="194" t="s">
        <v>13</v>
      </c>
      <c r="H14" s="248" t="s">
        <v>14</v>
      </c>
      <c r="I14" s="248" t="s">
        <v>21</v>
      </c>
      <c r="J14" s="248" t="s">
        <v>0</v>
      </c>
      <c r="K14" s="248" t="s">
        <v>24</v>
      </c>
    </row>
    <row r="15" spans="2:11" ht="12.75" x14ac:dyDescent="0.2">
      <c r="B15" s="253">
        <v>1</v>
      </c>
      <c r="C15" s="198" t="s">
        <v>202</v>
      </c>
      <c r="D15" s="534"/>
      <c r="E15" s="535"/>
      <c r="F15" s="152">
        <f>SUM(F16:F23)</f>
        <v>33</v>
      </c>
      <c r="G15" s="152">
        <f t="shared" ref="G15:K15" si="1">SUM(G16:G23)</f>
        <v>244</v>
      </c>
      <c r="H15" s="152">
        <f t="shared" si="1"/>
        <v>249</v>
      </c>
      <c r="I15" s="152">
        <f t="shared" si="1"/>
        <v>65</v>
      </c>
      <c r="J15" s="152">
        <f t="shared" si="1"/>
        <v>0</v>
      </c>
      <c r="K15" s="152">
        <f t="shared" si="1"/>
        <v>591</v>
      </c>
    </row>
    <row r="16" spans="2:11" ht="12.75" hidden="1" outlineLevel="1" x14ac:dyDescent="0.2">
      <c r="B16" s="174"/>
      <c r="C16" s="279" t="s">
        <v>216</v>
      </c>
      <c r="D16" s="441" t="s">
        <v>44</v>
      </c>
      <c r="E16" s="443"/>
      <c r="F16" s="279">
        <v>12</v>
      </c>
      <c r="G16" s="279">
        <v>37</v>
      </c>
      <c r="H16" s="279">
        <v>15</v>
      </c>
      <c r="I16" s="279"/>
      <c r="J16" s="279"/>
      <c r="K16" s="279">
        <f>SUM(F16:J16)</f>
        <v>64</v>
      </c>
    </row>
    <row r="17" spans="2:11" ht="12.75" hidden="1" outlineLevel="1" x14ac:dyDescent="0.2">
      <c r="B17" s="174"/>
      <c r="C17" s="279" t="s">
        <v>220</v>
      </c>
      <c r="D17" s="441" t="s">
        <v>44</v>
      </c>
      <c r="E17" s="443"/>
      <c r="F17" s="279">
        <v>0</v>
      </c>
      <c r="G17" s="279">
        <v>0</v>
      </c>
      <c r="H17" s="279">
        <v>3</v>
      </c>
      <c r="I17" s="279">
        <v>8</v>
      </c>
      <c r="J17" s="279"/>
      <c r="K17" s="279">
        <v>11</v>
      </c>
    </row>
    <row r="18" spans="2:11" ht="12.75" hidden="1" outlineLevel="1" x14ac:dyDescent="0.2">
      <c r="B18" s="174"/>
      <c r="C18" s="279" t="s">
        <v>221</v>
      </c>
      <c r="D18" s="441" t="s">
        <v>44</v>
      </c>
      <c r="E18" s="443"/>
      <c r="F18" s="279">
        <v>0</v>
      </c>
      <c r="G18" s="279">
        <v>0</v>
      </c>
      <c r="H18" s="279">
        <v>12</v>
      </c>
      <c r="I18" s="279">
        <v>22</v>
      </c>
      <c r="J18" s="279"/>
      <c r="K18" s="279">
        <v>34</v>
      </c>
    </row>
    <row r="19" spans="2:11" ht="12.75" hidden="1" outlineLevel="1" x14ac:dyDescent="0.2">
      <c r="B19" s="174"/>
      <c r="C19" s="279" t="s">
        <v>223</v>
      </c>
      <c r="D19" s="441" t="s">
        <v>44</v>
      </c>
      <c r="E19" s="443"/>
      <c r="F19" s="279">
        <v>5</v>
      </c>
      <c r="G19" s="279">
        <v>37</v>
      </c>
      <c r="H19" s="279">
        <v>70</v>
      </c>
      <c r="I19" s="279">
        <v>5</v>
      </c>
      <c r="J19" s="279">
        <v>0</v>
      </c>
      <c r="K19" s="279">
        <f>SUM(F19:J19)</f>
        <v>117</v>
      </c>
    </row>
    <row r="20" spans="2:11" ht="12.75" hidden="1" outlineLevel="1" x14ac:dyDescent="0.2">
      <c r="B20" s="174"/>
      <c r="C20" s="279" t="s">
        <v>232</v>
      </c>
      <c r="D20" s="441" t="s">
        <v>44</v>
      </c>
      <c r="E20" s="443"/>
      <c r="F20" s="279">
        <v>0</v>
      </c>
      <c r="G20" s="279">
        <v>73</v>
      </c>
      <c r="H20" s="279">
        <v>86</v>
      </c>
      <c r="I20" s="279">
        <v>25</v>
      </c>
      <c r="J20" s="279">
        <v>0</v>
      </c>
      <c r="K20" s="279">
        <f>SUM(F20:J20)</f>
        <v>184</v>
      </c>
    </row>
    <row r="21" spans="2:11" ht="12.75" hidden="1" outlineLevel="1" x14ac:dyDescent="0.2">
      <c r="B21" s="174"/>
      <c r="C21" s="279" t="s">
        <v>233</v>
      </c>
      <c r="D21" s="441" t="s">
        <v>44</v>
      </c>
      <c r="E21" s="443"/>
      <c r="F21" s="279">
        <v>1</v>
      </c>
      <c r="G21" s="279">
        <v>10</v>
      </c>
      <c r="H21" s="279">
        <v>30</v>
      </c>
      <c r="I21" s="279">
        <v>5</v>
      </c>
      <c r="J21" s="279">
        <v>0</v>
      </c>
      <c r="K21" s="279">
        <f>SUM(F21:J21)</f>
        <v>46</v>
      </c>
    </row>
    <row r="22" spans="2:11" ht="12.75" hidden="1" outlineLevel="1" x14ac:dyDescent="0.2">
      <c r="B22" s="174"/>
      <c r="C22" s="279" t="s">
        <v>237</v>
      </c>
      <c r="D22" s="441" t="s">
        <v>44</v>
      </c>
      <c r="E22" s="443"/>
      <c r="F22" s="279">
        <v>15</v>
      </c>
      <c r="G22" s="279">
        <v>55</v>
      </c>
      <c r="H22" s="279">
        <v>0</v>
      </c>
      <c r="I22" s="279">
        <v>0</v>
      </c>
      <c r="J22" s="279">
        <v>0</v>
      </c>
      <c r="K22" s="279">
        <v>70</v>
      </c>
    </row>
    <row r="23" spans="2:11" ht="12.75" hidden="1" outlineLevel="1" x14ac:dyDescent="0.2">
      <c r="B23" s="174"/>
      <c r="C23" s="279" t="s">
        <v>454</v>
      </c>
      <c r="D23" s="441" t="s">
        <v>44</v>
      </c>
      <c r="E23" s="443"/>
      <c r="F23" s="279"/>
      <c r="G23" s="279">
        <v>32</v>
      </c>
      <c r="H23" s="279">
        <v>33</v>
      </c>
      <c r="I23" s="279"/>
      <c r="J23" s="279"/>
      <c r="K23" s="279">
        <v>65</v>
      </c>
    </row>
    <row r="24" spans="2:11" ht="12.75" hidden="1" outlineLevel="1" x14ac:dyDescent="0.2">
      <c r="B24" s="174"/>
      <c r="C24" s="279"/>
      <c r="D24" s="441"/>
      <c r="E24" s="443"/>
      <c r="F24" s="279"/>
      <c r="G24" s="279"/>
      <c r="H24" s="279"/>
      <c r="I24" s="279"/>
      <c r="J24" s="279"/>
      <c r="K24" s="279"/>
    </row>
    <row r="25" spans="2:11" ht="12.75" hidden="1" outlineLevel="1" x14ac:dyDescent="0.2">
      <c r="B25" s="174"/>
      <c r="C25" s="279"/>
      <c r="D25" s="441"/>
      <c r="E25" s="443"/>
      <c r="F25" s="279"/>
      <c r="G25" s="279"/>
      <c r="H25" s="279"/>
      <c r="I25" s="279"/>
      <c r="J25" s="279"/>
      <c r="K25" s="279"/>
    </row>
    <row r="26" spans="2:11" ht="12.75" hidden="1" outlineLevel="1" x14ac:dyDescent="0.2">
      <c r="B26" s="174"/>
      <c r="C26" s="279"/>
      <c r="D26" s="441"/>
      <c r="E26" s="443"/>
      <c r="F26" s="279"/>
      <c r="G26" s="279"/>
      <c r="H26" s="279"/>
      <c r="I26" s="279"/>
      <c r="J26" s="279"/>
      <c r="K26" s="279"/>
    </row>
    <row r="27" spans="2:11" ht="12.75" hidden="1" outlineLevel="1" x14ac:dyDescent="0.2">
      <c r="B27" s="174"/>
      <c r="C27" s="279"/>
      <c r="D27" s="441"/>
      <c r="E27" s="443"/>
      <c r="F27" s="279"/>
      <c r="G27" s="279"/>
      <c r="H27" s="279"/>
      <c r="I27" s="279"/>
      <c r="J27" s="279"/>
      <c r="K27" s="279"/>
    </row>
    <row r="28" spans="2:11" ht="12.75" hidden="1" outlineLevel="1" x14ac:dyDescent="0.2">
      <c r="B28" s="174"/>
      <c r="C28" s="279"/>
      <c r="D28" s="441"/>
      <c r="E28" s="443"/>
      <c r="F28" s="279"/>
      <c r="G28" s="279"/>
      <c r="H28" s="279"/>
      <c r="I28" s="279"/>
      <c r="J28" s="279"/>
      <c r="K28" s="279"/>
    </row>
    <row r="29" spans="2:11" ht="12.75" hidden="1" outlineLevel="1" x14ac:dyDescent="0.2">
      <c r="B29" s="174"/>
      <c r="C29" s="279"/>
      <c r="D29" s="441"/>
      <c r="E29" s="443"/>
      <c r="F29" s="279"/>
      <c r="G29" s="279"/>
      <c r="H29" s="279"/>
      <c r="I29" s="279"/>
      <c r="J29" s="279"/>
      <c r="K29" s="279"/>
    </row>
    <row r="30" spans="2:11" ht="12.75" hidden="1" outlineLevel="1" x14ac:dyDescent="0.2">
      <c r="B30" s="174"/>
      <c r="C30" s="279"/>
      <c r="D30" s="441"/>
      <c r="E30" s="443"/>
      <c r="F30" s="279"/>
      <c r="G30" s="279"/>
      <c r="H30" s="279"/>
      <c r="I30" s="279"/>
      <c r="J30" s="279"/>
      <c r="K30" s="279"/>
    </row>
    <row r="31" spans="2:11" ht="12.75" hidden="1" outlineLevel="1" x14ac:dyDescent="0.2">
      <c r="B31" s="174"/>
      <c r="C31" s="279"/>
      <c r="D31" s="441"/>
      <c r="E31" s="443"/>
      <c r="F31" s="279"/>
      <c r="G31" s="279"/>
      <c r="H31" s="279"/>
      <c r="I31" s="279"/>
      <c r="J31" s="279"/>
      <c r="K31" s="279"/>
    </row>
    <row r="32" spans="2:11" ht="12.75" collapsed="1" x14ac:dyDescent="0.2">
      <c r="B32" s="152">
        <v>2</v>
      </c>
      <c r="C32" s="198" t="s">
        <v>203</v>
      </c>
      <c r="D32" s="534"/>
      <c r="E32" s="535"/>
      <c r="F32" s="355">
        <f>SUM(F33:F35)</f>
        <v>2</v>
      </c>
      <c r="G32" s="355">
        <f t="shared" ref="G32:K32" si="2">SUM(G33:G35)</f>
        <v>55</v>
      </c>
      <c r="H32" s="355">
        <f t="shared" si="2"/>
        <v>57</v>
      </c>
      <c r="I32" s="355">
        <f t="shared" si="2"/>
        <v>40</v>
      </c>
      <c r="J32" s="355">
        <f t="shared" si="2"/>
        <v>19</v>
      </c>
      <c r="K32" s="355">
        <f t="shared" si="2"/>
        <v>173</v>
      </c>
    </row>
    <row r="33" spans="2:11" ht="12.75" hidden="1" outlineLevel="1" x14ac:dyDescent="0.2">
      <c r="B33" s="256"/>
      <c r="C33" s="257" t="s">
        <v>222</v>
      </c>
      <c r="D33" s="561" t="s">
        <v>23</v>
      </c>
      <c r="E33" s="562"/>
      <c r="F33" s="254">
        <v>0</v>
      </c>
      <c r="G33" s="254">
        <v>0</v>
      </c>
      <c r="H33" s="254">
        <v>0</v>
      </c>
      <c r="I33" s="254">
        <v>5</v>
      </c>
      <c r="J33" s="254">
        <v>19</v>
      </c>
      <c r="K33" s="254">
        <v>24</v>
      </c>
    </row>
    <row r="34" spans="2:11" ht="12.75" hidden="1" outlineLevel="1" x14ac:dyDescent="0.2">
      <c r="B34" s="256"/>
      <c r="C34" s="257" t="s">
        <v>229</v>
      </c>
      <c r="D34" s="561" t="s">
        <v>230</v>
      </c>
      <c r="E34" s="562"/>
      <c r="F34" s="254">
        <v>0</v>
      </c>
      <c r="G34" s="254">
        <v>0</v>
      </c>
      <c r="H34" s="254">
        <v>0</v>
      </c>
      <c r="I34" s="254">
        <v>15</v>
      </c>
      <c r="J34" s="254">
        <v>0</v>
      </c>
      <c r="K34" s="254">
        <v>15</v>
      </c>
    </row>
    <row r="35" spans="2:11" ht="12.75" hidden="1" outlineLevel="1" x14ac:dyDescent="0.2">
      <c r="B35" s="256"/>
      <c r="C35" s="257" t="s">
        <v>231</v>
      </c>
      <c r="D35" s="561" t="s">
        <v>23</v>
      </c>
      <c r="E35" s="562"/>
      <c r="F35" s="254">
        <v>2</v>
      </c>
      <c r="G35" s="254">
        <v>55</v>
      </c>
      <c r="H35" s="254">
        <v>57</v>
      </c>
      <c r="I35" s="254">
        <v>20</v>
      </c>
      <c r="J35" s="254">
        <v>0</v>
      </c>
      <c r="K35" s="254">
        <f>SUM(F35:J35)</f>
        <v>134</v>
      </c>
    </row>
    <row r="36" spans="2:11" ht="12.75" hidden="1" outlineLevel="1" x14ac:dyDescent="0.2">
      <c r="B36" s="256"/>
      <c r="C36" s="257"/>
      <c r="D36" s="561"/>
      <c r="E36" s="562"/>
      <c r="F36" s="254"/>
      <c r="G36" s="254"/>
      <c r="H36" s="254"/>
      <c r="I36" s="254"/>
      <c r="J36" s="254"/>
      <c r="K36" s="254"/>
    </row>
    <row r="37" spans="2:11" ht="12.75" hidden="1" outlineLevel="1" x14ac:dyDescent="0.2">
      <c r="B37" s="256"/>
      <c r="C37" s="258"/>
      <c r="D37" s="565"/>
      <c r="E37" s="566"/>
      <c r="F37" s="254"/>
      <c r="G37" s="254"/>
      <c r="H37" s="254"/>
      <c r="I37" s="254"/>
      <c r="J37" s="254"/>
      <c r="K37" s="254"/>
    </row>
    <row r="38" spans="2:11" ht="12.75" hidden="1" outlineLevel="1" x14ac:dyDescent="0.2">
      <c r="B38" s="256"/>
      <c r="C38" s="257"/>
      <c r="D38" s="561"/>
      <c r="E38" s="562"/>
      <c r="F38" s="254"/>
      <c r="G38" s="254"/>
      <c r="H38" s="254"/>
      <c r="I38" s="254"/>
      <c r="J38" s="254"/>
      <c r="K38" s="254"/>
    </row>
    <row r="39" spans="2:11" ht="12.75" hidden="1" outlineLevel="1" x14ac:dyDescent="0.2">
      <c r="B39" s="256"/>
      <c r="C39" s="257"/>
      <c r="D39" s="561"/>
      <c r="E39" s="562"/>
      <c r="F39" s="254"/>
      <c r="G39" s="254"/>
      <c r="H39" s="254"/>
      <c r="I39" s="254"/>
      <c r="J39" s="254"/>
      <c r="K39" s="254"/>
    </row>
    <row r="40" spans="2:11" ht="12.75" hidden="1" outlineLevel="1" x14ac:dyDescent="0.2">
      <c r="B40" s="256"/>
      <c r="C40" s="257"/>
      <c r="D40" s="561"/>
      <c r="E40" s="562"/>
      <c r="F40" s="254"/>
      <c r="G40" s="254"/>
      <c r="H40" s="254"/>
      <c r="I40" s="254"/>
      <c r="J40" s="254"/>
      <c r="K40" s="254"/>
    </row>
    <row r="41" spans="2:11" ht="12.75" hidden="1" outlineLevel="1" x14ac:dyDescent="0.2">
      <c r="B41" s="256"/>
      <c r="C41" s="257"/>
      <c r="D41" s="561"/>
      <c r="E41" s="562"/>
      <c r="F41" s="254"/>
      <c r="G41" s="254"/>
      <c r="H41" s="254"/>
      <c r="I41" s="254"/>
      <c r="J41" s="254"/>
      <c r="K41" s="254"/>
    </row>
    <row r="42" spans="2:11" ht="12.75" hidden="1" outlineLevel="1" x14ac:dyDescent="0.2">
      <c r="B42" s="256"/>
      <c r="C42" s="257"/>
      <c r="D42" s="561"/>
      <c r="E42" s="562"/>
      <c r="F42" s="254"/>
      <c r="G42" s="254"/>
      <c r="H42" s="254"/>
      <c r="I42" s="254"/>
      <c r="J42" s="254"/>
      <c r="K42" s="254"/>
    </row>
    <row r="43" spans="2:11" ht="12.75" hidden="1" outlineLevel="1" x14ac:dyDescent="0.2">
      <c r="B43" s="256"/>
      <c r="C43" s="257"/>
      <c r="D43" s="561"/>
      <c r="E43" s="562"/>
      <c r="F43" s="254"/>
      <c r="G43" s="254"/>
      <c r="H43" s="254"/>
      <c r="I43" s="254"/>
      <c r="J43" s="254"/>
      <c r="K43" s="254"/>
    </row>
    <row r="44" spans="2:11" ht="12.75" hidden="1" outlineLevel="1" x14ac:dyDescent="0.2">
      <c r="B44" s="256"/>
      <c r="C44" s="257"/>
      <c r="D44" s="561"/>
      <c r="E44" s="562"/>
      <c r="F44" s="254"/>
      <c r="G44" s="254"/>
      <c r="H44" s="254"/>
      <c r="I44" s="254"/>
      <c r="J44" s="254"/>
      <c r="K44" s="254"/>
    </row>
    <row r="45" spans="2:11" ht="12.75" hidden="1" outlineLevel="1" x14ac:dyDescent="0.2">
      <c r="B45" s="256"/>
      <c r="C45" s="257"/>
      <c r="D45" s="561"/>
      <c r="E45" s="562"/>
      <c r="F45" s="254"/>
      <c r="G45" s="254"/>
      <c r="H45" s="254"/>
      <c r="I45" s="254"/>
      <c r="J45" s="254"/>
      <c r="K45" s="254"/>
    </row>
    <row r="46" spans="2:11" ht="12.75" hidden="1" outlineLevel="1" x14ac:dyDescent="0.2">
      <c r="B46" s="256"/>
      <c r="C46" s="257"/>
      <c r="D46" s="561"/>
      <c r="E46" s="562"/>
      <c r="F46" s="254"/>
      <c r="G46" s="254"/>
      <c r="H46" s="254"/>
      <c r="I46" s="254"/>
      <c r="J46" s="254"/>
      <c r="K46" s="158"/>
    </row>
    <row r="47" spans="2:11" ht="12.75" hidden="1" outlineLevel="1" x14ac:dyDescent="0.2">
      <c r="B47" s="256"/>
      <c r="C47" s="257"/>
      <c r="D47" s="561"/>
      <c r="E47" s="562"/>
      <c r="F47" s="254"/>
      <c r="G47" s="254"/>
      <c r="H47" s="254"/>
      <c r="I47" s="254"/>
      <c r="J47" s="254"/>
      <c r="K47" s="158"/>
    </row>
    <row r="48" spans="2:11" ht="12.75" collapsed="1" x14ac:dyDescent="0.2">
      <c r="B48" s="152">
        <v>3</v>
      </c>
      <c r="C48" s="198" t="s">
        <v>204</v>
      </c>
      <c r="D48" s="534"/>
      <c r="E48" s="535"/>
      <c r="F48" s="355">
        <f>SUM(F49:F51)</f>
        <v>5</v>
      </c>
      <c r="G48" s="358">
        <f t="shared" ref="G48:K48" si="3">SUM(G49:G51)</f>
        <v>45</v>
      </c>
      <c r="H48" s="358">
        <f t="shared" si="3"/>
        <v>20</v>
      </c>
      <c r="I48" s="358">
        <f t="shared" si="3"/>
        <v>15</v>
      </c>
      <c r="J48" s="358">
        <f t="shared" si="3"/>
        <v>2</v>
      </c>
      <c r="K48" s="358">
        <f t="shared" si="3"/>
        <v>87</v>
      </c>
    </row>
    <row r="49" spans="2:11" ht="12.75" hidden="1" outlineLevel="1" x14ac:dyDescent="0.2">
      <c r="B49" s="256"/>
      <c r="C49" s="254" t="s">
        <v>225</v>
      </c>
      <c r="D49" s="540" t="s">
        <v>226</v>
      </c>
      <c r="E49" s="541"/>
      <c r="F49" s="254">
        <v>2</v>
      </c>
      <c r="G49" s="254">
        <v>30</v>
      </c>
      <c r="H49" s="254">
        <v>5</v>
      </c>
      <c r="I49" s="254">
        <v>0</v>
      </c>
      <c r="J49" s="254">
        <v>0</v>
      </c>
      <c r="K49" s="254">
        <f>SUM(F49:J49)</f>
        <v>37</v>
      </c>
    </row>
    <row r="50" spans="2:11" ht="12.75" hidden="1" outlineLevel="1" x14ac:dyDescent="0.2">
      <c r="B50" s="256"/>
      <c r="C50" s="254" t="s">
        <v>235</v>
      </c>
      <c r="D50" s="540" t="s">
        <v>236</v>
      </c>
      <c r="E50" s="541"/>
      <c r="F50" s="254">
        <v>3</v>
      </c>
      <c r="G50" s="254">
        <v>11</v>
      </c>
      <c r="H50" s="254">
        <v>5</v>
      </c>
      <c r="I50" s="254">
        <v>5</v>
      </c>
      <c r="J50" s="254">
        <v>0</v>
      </c>
      <c r="K50" s="158">
        <f>SUM(F50:J50)</f>
        <v>24</v>
      </c>
    </row>
    <row r="51" spans="2:11" ht="12.75" hidden="1" outlineLevel="1" x14ac:dyDescent="0.2">
      <c r="B51" s="256"/>
      <c r="C51" s="254" t="s">
        <v>462</v>
      </c>
      <c r="D51" s="540" t="s">
        <v>463</v>
      </c>
      <c r="E51" s="541"/>
      <c r="F51" s="254">
        <v>0</v>
      </c>
      <c r="G51" s="254">
        <v>4</v>
      </c>
      <c r="H51" s="254">
        <v>10</v>
      </c>
      <c r="I51" s="254">
        <v>10</v>
      </c>
      <c r="J51" s="254">
        <v>2</v>
      </c>
      <c r="K51" s="158">
        <f>SUM(G51:J51)</f>
        <v>26</v>
      </c>
    </row>
    <row r="52" spans="2:11" ht="12.75" hidden="1" outlineLevel="1" x14ac:dyDescent="0.2">
      <c r="B52" s="256"/>
      <c r="C52" s="254"/>
      <c r="D52" s="536"/>
      <c r="E52" s="537"/>
      <c r="F52" s="254"/>
      <c r="G52" s="254"/>
      <c r="H52" s="254"/>
      <c r="I52" s="254"/>
      <c r="J52" s="254"/>
      <c r="K52" s="158"/>
    </row>
    <row r="53" spans="2:11" ht="12.75" hidden="1" outlineLevel="1" x14ac:dyDescent="0.2">
      <c r="B53" s="256"/>
      <c r="C53" s="254"/>
      <c r="D53" s="536"/>
      <c r="E53" s="537"/>
      <c r="F53" s="254"/>
      <c r="G53" s="254"/>
      <c r="H53" s="254"/>
      <c r="I53" s="254"/>
      <c r="J53" s="254"/>
      <c r="K53" s="158"/>
    </row>
    <row r="54" spans="2:11" ht="12.75" hidden="1" outlineLevel="1" x14ac:dyDescent="0.2">
      <c r="B54" s="256"/>
      <c r="C54" s="254"/>
      <c r="D54" s="536"/>
      <c r="E54" s="537"/>
      <c r="F54" s="254"/>
      <c r="G54" s="254"/>
      <c r="H54" s="254"/>
      <c r="I54" s="254"/>
      <c r="J54" s="254"/>
      <c r="K54" s="254"/>
    </row>
    <row r="55" spans="2:11" ht="12.75" hidden="1" outlineLevel="1" x14ac:dyDescent="0.2">
      <c r="B55" s="256"/>
      <c r="C55" s="254"/>
      <c r="D55" s="536"/>
      <c r="E55" s="537"/>
      <c r="F55" s="254"/>
      <c r="G55" s="254"/>
      <c r="H55" s="254"/>
      <c r="I55" s="254"/>
      <c r="J55" s="254"/>
      <c r="K55" s="254"/>
    </row>
    <row r="56" spans="2:11" ht="12.75" collapsed="1" x14ac:dyDescent="0.2">
      <c r="B56" s="152">
        <v>4</v>
      </c>
      <c r="C56" s="198" t="s">
        <v>60</v>
      </c>
      <c r="D56" s="534"/>
      <c r="E56" s="535"/>
      <c r="F56" s="355">
        <f>F57</f>
        <v>0</v>
      </c>
      <c r="G56" s="358">
        <f t="shared" ref="G56:K56" si="4">G57</f>
        <v>0</v>
      </c>
      <c r="H56" s="358">
        <f t="shared" si="4"/>
        <v>1</v>
      </c>
      <c r="I56" s="358">
        <f t="shared" si="4"/>
        <v>78</v>
      </c>
      <c r="J56" s="358">
        <f t="shared" si="4"/>
        <v>1</v>
      </c>
      <c r="K56" s="358">
        <f t="shared" si="4"/>
        <v>80</v>
      </c>
    </row>
    <row r="57" spans="2:11" ht="12.75" hidden="1" outlineLevel="1" x14ac:dyDescent="0.2">
      <c r="B57" s="256"/>
      <c r="C57" s="356" t="s">
        <v>219</v>
      </c>
      <c r="D57" s="441" t="s">
        <v>22</v>
      </c>
      <c r="E57" s="443"/>
      <c r="F57" s="356">
        <v>0</v>
      </c>
      <c r="G57" s="357">
        <v>0</v>
      </c>
      <c r="H57" s="357">
        <v>1</v>
      </c>
      <c r="I57" s="357">
        <v>78</v>
      </c>
      <c r="J57" s="357">
        <v>1</v>
      </c>
      <c r="K57" s="357">
        <v>80</v>
      </c>
    </row>
    <row r="58" spans="2:11" ht="12.75" hidden="1" outlineLevel="1" x14ac:dyDescent="0.2">
      <c r="B58" s="256"/>
      <c r="C58" s="356"/>
      <c r="D58" s="542"/>
      <c r="E58" s="543"/>
      <c r="F58" s="360"/>
      <c r="G58" s="357"/>
      <c r="H58" s="357"/>
      <c r="I58" s="357"/>
      <c r="J58" s="357"/>
      <c r="K58" s="357"/>
    </row>
    <row r="59" spans="2:11" ht="12.75" hidden="1" outlineLevel="1" x14ac:dyDescent="0.2">
      <c r="B59" s="256"/>
      <c r="C59" s="356"/>
      <c r="D59" s="542"/>
      <c r="E59" s="543"/>
      <c r="F59" s="357"/>
      <c r="G59" s="357"/>
      <c r="H59" s="357"/>
      <c r="I59" s="357"/>
      <c r="J59" s="357"/>
      <c r="K59" s="357"/>
    </row>
    <row r="60" spans="2:11" ht="12.75" hidden="1" outlineLevel="1" x14ac:dyDescent="0.2">
      <c r="B60" s="256"/>
      <c r="C60" s="356"/>
      <c r="D60" s="542"/>
      <c r="E60" s="543"/>
      <c r="F60" s="356"/>
      <c r="G60" s="357"/>
      <c r="H60" s="357"/>
      <c r="I60" s="357"/>
      <c r="J60" s="357"/>
      <c r="K60" s="357"/>
    </row>
    <row r="61" spans="2:11" ht="12.75" hidden="1" outlineLevel="1" x14ac:dyDescent="0.2">
      <c r="B61" s="256"/>
      <c r="C61" s="356"/>
      <c r="D61" s="542"/>
      <c r="E61" s="543"/>
      <c r="F61" s="360"/>
      <c r="G61" s="357"/>
      <c r="H61" s="357"/>
      <c r="I61" s="357"/>
      <c r="J61" s="357"/>
      <c r="K61" s="357"/>
    </row>
    <row r="62" spans="2:11" ht="12.75" hidden="1" outlineLevel="1" x14ac:dyDescent="0.2">
      <c r="B62" s="256"/>
      <c r="C62" s="361"/>
      <c r="D62" s="563"/>
      <c r="E62" s="564"/>
      <c r="F62" s="360"/>
      <c r="G62" s="356"/>
      <c r="H62" s="356"/>
      <c r="I62" s="356"/>
      <c r="J62" s="356"/>
      <c r="K62" s="153"/>
    </row>
    <row r="63" spans="2:11" ht="12.75" collapsed="1" x14ac:dyDescent="0.2">
      <c r="B63" s="248">
        <v>5</v>
      </c>
      <c r="C63" s="198" t="s">
        <v>205</v>
      </c>
      <c r="D63" s="557"/>
      <c r="E63" s="558"/>
      <c r="F63" s="280">
        <f>SUM(F64:F65)</f>
        <v>0</v>
      </c>
      <c r="G63" s="358">
        <f t="shared" ref="G63:K63" si="5">SUM(G64:G65)</f>
        <v>0</v>
      </c>
      <c r="H63" s="358">
        <f t="shared" si="5"/>
        <v>31</v>
      </c>
      <c r="I63" s="358">
        <f t="shared" si="5"/>
        <v>39</v>
      </c>
      <c r="J63" s="358">
        <f t="shared" si="5"/>
        <v>3</v>
      </c>
      <c r="K63" s="358">
        <f t="shared" si="5"/>
        <v>73</v>
      </c>
    </row>
    <row r="64" spans="2:11" ht="12.75" hidden="1" outlineLevel="1" x14ac:dyDescent="0.2">
      <c r="B64" s="248"/>
      <c r="C64" s="158" t="s">
        <v>241</v>
      </c>
      <c r="D64" s="559" t="s">
        <v>230</v>
      </c>
      <c r="E64" s="560"/>
      <c r="F64" s="254">
        <v>0</v>
      </c>
      <c r="G64" s="254">
        <v>0</v>
      </c>
      <c r="H64" s="254">
        <v>19</v>
      </c>
      <c r="I64" s="254">
        <v>24</v>
      </c>
      <c r="J64" s="254">
        <v>0</v>
      </c>
      <c r="K64" s="254">
        <f>SUM(H64:J64)</f>
        <v>43</v>
      </c>
    </row>
    <row r="65" spans="2:11" ht="12.75" hidden="1" outlineLevel="1" x14ac:dyDescent="0.2">
      <c r="B65" s="248"/>
      <c r="C65" s="158" t="s">
        <v>289</v>
      </c>
      <c r="D65" s="540" t="s">
        <v>125</v>
      </c>
      <c r="E65" s="541"/>
      <c r="F65" s="254">
        <v>0</v>
      </c>
      <c r="G65" s="254">
        <v>0</v>
      </c>
      <c r="H65" s="254">
        <v>12</v>
      </c>
      <c r="I65" s="254">
        <v>15</v>
      </c>
      <c r="J65" s="254">
        <v>3</v>
      </c>
      <c r="K65" s="254">
        <v>30</v>
      </c>
    </row>
    <row r="66" spans="2:11" ht="12.75" hidden="1" outlineLevel="1" x14ac:dyDescent="0.2">
      <c r="B66" s="248"/>
      <c r="C66" s="158"/>
      <c r="D66" s="538"/>
      <c r="E66" s="539"/>
      <c r="F66" s="254"/>
      <c r="G66" s="254"/>
      <c r="H66" s="254"/>
      <c r="I66" s="254"/>
      <c r="J66" s="254"/>
      <c r="K66" s="254"/>
    </row>
    <row r="67" spans="2:11" ht="12.75" hidden="1" outlineLevel="1" x14ac:dyDescent="0.2">
      <c r="B67" s="256"/>
      <c r="C67" s="158"/>
      <c r="D67" s="538"/>
      <c r="E67" s="539"/>
      <c r="F67" s="254"/>
      <c r="G67" s="254"/>
      <c r="H67" s="254"/>
      <c r="I67" s="254"/>
      <c r="J67" s="255"/>
      <c r="K67" s="254"/>
    </row>
    <row r="68" spans="2:11" ht="12.75" hidden="1" outlineLevel="1" x14ac:dyDescent="0.2">
      <c r="B68" s="256"/>
      <c r="C68" s="158"/>
      <c r="D68" s="538"/>
      <c r="E68" s="539"/>
      <c r="F68" s="255"/>
      <c r="G68" s="255"/>
      <c r="H68" s="254"/>
      <c r="I68" s="254"/>
      <c r="J68" s="254"/>
      <c r="K68" s="158"/>
    </row>
    <row r="69" spans="2:11" ht="12.75" hidden="1" outlineLevel="1" x14ac:dyDescent="0.2">
      <c r="B69" s="256"/>
      <c r="C69" s="158"/>
      <c r="D69" s="538"/>
      <c r="E69" s="539"/>
      <c r="F69" s="255"/>
      <c r="G69" s="255"/>
      <c r="H69" s="255"/>
      <c r="I69" s="254"/>
      <c r="J69" s="254"/>
      <c r="K69" s="158"/>
    </row>
    <row r="70" spans="2:11" ht="12.75" collapsed="1" x14ac:dyDescent="0.2">
      <c r="B70" s="152">
        <v>6</v>
      </c>
      <c r="C70" s="362" t="s">
        <v>206</v>
      </c>
      <c r="D70" s="557"/>
      <c r="E70" s="558"/>
      <c r="F70" s="355">
        <f>F71</f>
        <v>0</v>
      </c>
      <c r="G70" s="358">
        <f t="shared" ref="G70:K70" si="6">G71</f>
        <v>2</v>
      </c>
      <c r="H70" s="358">
        <f t="shared" si="6"/>
        <v>3</v>
      </c>
      <c r="I70" s="358">
        <f t="shared" si="6"/>
        <v>8</v>
      </c>
      <c r="J70" s="358">
        <f t="shared" si="6"/>
        <v>7</v>
      </c>
      <c r="K70" s="358">
        <f t="shared" si="6"/>
        <v>20</v>
      </c>
    </row>
    <row r="71" spans="2:11" ht="12.75" hidden="1" outlineLevel="1" x14ac:dyDescent="0.2">
      <c r="B71" s="256"/>
      <c r="C71" s="158" t="s">
        <v>238</v>
      </c>
      <c r="D71" s="540" t="s">
        <v>239</v>
      </c>
      <c r="E71" s="541"/>
      <c r="F71" s="254">
        <v>0</v>
      </c>
      <c r="G71" s="254">
        <v>2</v>
      </c>
      <c r="H71" s="254">
        <v>3</v>
      </c>
      <c r="I71" s="254">
        <v>8</v>
      </c>
      <c r="J71" s="254">
        <v>7</v>
      </c>
      <c r="K71" s="254">
        <v>20</v>
      </c>
    </row>
    <row r="72" spans="2:11" ht="12.75" collapsed="1" x14ac:dyDescent="0.2">
      <c r="B72" s="248">
        <v>7</v>
      </c>
      <c r="C72" s="198" t="s">
        <v>66</v>
      </c>
      <c r="D72" s="534"/>
      <c r="E72" s="535"/>
      <c r="F72" s="346">
        <f>SUM(F73:F75)</f>
        <v>0</v>
      </c>
      <c r="G72" s="358">
        <f t="shared" ref="G72:K72" si="7">SUM(G73:G75)</f>
        <v>30</v>
      </c>
      <c r="H72" s="358">
        <f t="shared" si="7"/>
        <v>57</v>
      </c>
      <c r="I72" s="358">
        <f t="shared" si="7"/>
        <v>28</v>
      </c>
      <c r="J72" s="358">
        <f t="shared" si="7"/>
        <v>3</v>
      </c>
      <c r="K72" s="358">
        <f t="shared" si="7"/>
        <v>118</v>
      </c>
    </row>
    <row r="73" spans="2:11" ht="12.75" hidden="1" outlineLevel="1" x14ac:dyDescent="0.2">
      <c r="B73" s="248"/>
      <c r="C73" s="254" t="s">
        <v>455</v>
      </c>
      <c r="D73" s="540" t="s">
        <v>125</v>
      </c>
      <c r="E73" s="541"/>
      <c r="F73" s="158">
        <v>0</v>
      </c>
      <c r="G73" s="254">
        <v>10</v>
      </c>
      <c r="H73" s="158">
        <v>25</v>
      </c>
      <c r="I73" s="158">
        <v>12</v>
      </c>
      <c r="J73" s="158">
        <v>3</v>
      </c>
      <c r="K73" s="158">
        <f>SUM(G73:J73)</f>
        <v>50</v>
      </c>
    </row>
    <row r="74" spans="2:11" ht="12.75" hidden="1" outlineLevel="1" x14ac:dyDescent="0.2">
      <c r="B74" s="248"/>
      <c r="C74" s="254" t="s">
        <v>455</v>
      </c>
      <c r="D74" s="540" t="s">
        <v>23</v>
      </c>
      <c r="E74" s="541"/>
      <c r="F74" s="158">
        <v>0</v>
      </c>
      <c r="G74" s="254">
        <v>8</v>
      </c>
      <c r="H74" s="158">
        <v>12</v>
      </c>
      <c r="I74" s="158">
        <v>4</v>
      </c>
      <c r="J74" s="158">
        <v>0</v>
      </c>
      <c r="K74" s="158">
        <f>SUM(G74:J74)</f>
        <v>24</v>
      </c>
    </row>
    <row r="75" spans="2:11" ht="12.75" hidden="1" outlineLevel="1" x14ac:dyDescent="0.2">
      <c r="B75" s="248"/>
      <c r="C75" s="254" t="s">
        <v>455</v>
      </c>
      <c r="D75" s="540" t="s">
        <v>230</v>
      </c>
      <c r="E75" s="541"/>
      <c r="F75" s="254">
        <v>0</v>
      </c>
      <c r="G75" s="254">
        <v>12</v>
      </c>
      <c r="H75" s="254">
        <v>20</v>
      </c>
      <c r="I75" s="254">
        <v>12</v>
      </c>
      <c r="J75" s="254">
        <v>0</v>
      </c>
      <c r="K75" s="254">
        <f>SUM(G75:J75)</f>
        <v>44</v>
      </c>
    </row>
    <row r="76" spans="2:11" ht="12.75" hidden="1" outlineLevel="1" x14ac:dyDescent="0.2">
      <c r="B76" s="248"/>
      <c r="C76" s="254"/>
      <c r="D76" s="536"/>
      <c r="E76" s="537"/>
      <c r="F76" s="254"/>
      <c r="G76" s="254"/>
      <c r="H76" s="254"/>
      <c r="I76" s="254"/>
      <c r="J76" s="254"/>
      <c r="K76" s="254"/>
    </row>
    <row r="77" spans="2:11" ht="12.75" hidden="1" outlineLevel="1" x14ac:dyDescent="0.2">
      <c r="B77" s="256"/>
      <c r="C77" s="254"/>
      <c r="D77" s="536"/>
      <c r="E77" s="537"/>
      <c r="F77" s="259"/>
      <c r="G77" s="254"/>
      <c r="H77" s="254"/>
      <c r="I77" s="254"/>
      <c r="J77" s="254"/>
      <c r="K77" s="254"/>
    </row>
    <row r="78" spans="2:11" ht="12.75" hidden="1" outlineLevel="1" x14ac:dyDescent="0.2">
      <c r="B78" s="256"/>
      <c r="C78" s="254"/>
      <c r="D78" s="536"/>
      <c r="E78" s="537"/>
      <c r="F78" s="259"/>
      <c r="G78" s="254"/>
      <c r="H78" s="254"/>
      <c r="I78" s="254"/>
      <c r="J78" s="254"/>
      <c r="K78" s="254"/>
    </row>
    <row r="79" spans="2:11" ht="12.75" hidden="1" outlineLevel="1" x14ac:dyDescent="0.2">
      <c r="B79" s="256"/>
      <c r="C79" s="254"/>
      <c r="D79" s="536"/>
      <c r="E79" s="537"/>
      <c r="F79" s="259"/>
      <c r="G79" s="254"/>
      <c r="H79" s="254"/>
      <c r="I79" s="254"/>
      <c r="J79" s="254"/>
      <c r="K79" s="254"/>
    </row>
    <row r="80" spans="2:11" ht="12.75" collapsed="1" x14ac:dyDescent="0.2">
      <c r="B80" s="248">
        <v>8</v>
      </c>
      <c r="C80" s="198" t="s">
        <v>28</v>
      </c>
      <c r="D80" s="534"/>
      <c r="E80" s="535"/>
      <c r="F80" s="355">
        <f>F81</f>
        <v>10</v>
      </c>
      <c r="G80" s="358">
        <f t="shared" ref="G80:K80" si="8">G81</f>
        <v>20</v>
      </c>
      <c r="H80" s="358">
        <f t="shared" si="8"/>
        <v>15</v>
      </c>
      <c r="I80" s="358">
        <f t="shared" si="8"/>
        <v>5</v>
      </c>
      <c r="J80" s="358">
        <f t="shared" si="8"/>
        <v>0</v>
      </c>
      <c r="K80" s="358">
        <f t="shared" si="8"/>
        <v>50</v>
      </c>
    </row>
    <row r="81" spans="2:16" ht="12.75" hidden="1" outlineLevel="1" x14ac:dyDescent="0.2">
      <c r="B81" s="198"/>
      <c r="C81" s="359" t="s">
        <v>461</v>
      </c>
      <c r="D81" s="441" t="s">
        <v>58</v>
      </c>
      <c r="E81" s="443"/>
      <c r="F81" s="359">
        <v>10</v>
      </c>
      <c r="G81" s="359">
        <v>20</v>
      </c>
      <c r="H81" s="359">
        <v>15</v>
      </c>
      <c r="I81" s="359">
        <v>5</v>
      </c>
      <c r="J81" s="359">
        <v>0</v>
      </c>
      <c r="K81" s="359">
        <f>SUM(F81:J81)</f>
        <v>50</v>
      </c>
    </row>
    <row r="82" spans="2:16" ht="12.75" hidden="1" outlineLevel="1" x14ac:dyDescent="0.2">
      <c r="B82" s="198"/>
      <c r="C82" s="359"/>
      <c r="D82" s="542"/>
      <c r="E82" s="543"/>
      <c r="F82" s="359"/>
      <c r="G82" s="359"/>
      <c r="H82" s="359"/>
      <c r="I82" s="359"/>
      <c r="J82" s="359"/>
      <c r="K82" s="359"/>
    </row>
    <row r="83" spans="2:16" ht="12.75" collapsed="1" x14ac:dyDescent="0.2">
      <c r="B83" s="248">
        <v>9</v>
      </c>
      <c r="C83" s="198" t="s">
        <v>207</v>
      </c>
      <c r="D83" s="534"/>
      <c r="E83" s="535"/>
      <c r="F83" s="355">
        <v>15</v>
      </c>
      <c r="G83" s="355">
        <v>20</v>
      </c>
      <c r="H83" s="355">
        <v>20</v>
      </c>
      <c r="I83" s="355">
        <v>120</v>
      </c>
      <c r="J83" s="355">
        <v>25</v>
      </c>
      <c r="K83" s="355">
        <f>SUM(F83:J83)</f>
        <v>200</v>
      </c>
    </row>
    <row r="84" spans="2:16" ht="12.75" x14ac:dyDescent="0.2">
      <c r="B84" s="226"/>
      <c r="C84" s="226"/>
      <c r="D84" s="226"/>
      <c r="E84" s="226"/>
      <c r="F84" s="248">
        <f>SUM(F15,F32,F48,F56,F63,F70,F72,F80,F83)</f>
        <v>65</v>
      </c>
      <c r="G84" s="358">
        <f t="shared" ref="G84:K84" si="9">SUM(G15,G32,G48,G56,G63,G70,G72,G80,G83)</f>
        <v>416</v>
      </c>
      <c r="H84" s="358">
        <f t="shared" si="9"/>
        <v>453</v>
      </c>
      <c r="I84" s="358">
        <f t="shared" si="9"/>
        <v>398</v>
      </c>
      <c r="J84" s="358">
        <f t="shared" si="9"/>
        <v>60</v>
      </c>
      <c r="K84" s="358">
        <f t="shared" si="9"/>
        <v>1392</v>
      </c>
    </row>
    <row r="87" spans="2:16" ht="15" customHeight="1" x14ac:dyDescent="0.2">
      <c r="B87" s="230" t="s">
        <v>180</v>
      </c>
      <c r="C87" s="230" t="s">
        <v>181</v>
      </c>
      <c r="D87" s="231"/>
      <c r="E87" s="231"/>
    </row>
    <row r="88" spans="2:16" outlineLevel="1" x14ac:dyDescent="0.2">
      <c r="B88" s="48"/>
      <c r="C88" s="48"/>
      <c r="D88" s="48"/>
      <c r="E88" s="48"/>
      <c r="G88" s="48"/>
      <c r="H88" s="48"/>
      <c r="I88" s="48"/>
      <c r="K88" s="546" t="s">
        <v>45</v>
      </c>
      <c r="L88" s="547"/>
      <c r="M88" s="547"/>
      <c r="N88" s="547"/>
      <c r="O88" s="548"/>
    </row>
    <row r="89" spans="2:16" ht="12" customHeight="1" outlineLevel="1" x14ac:dyDescent="0.2">
      <c r="B89" s="45" t="s">
        <v>17</v>
      </c>
      <c r="C89" s="227" t="s">
        <v>175</v>
      </c>
      <c r="D89" s="554" t="s">
        <v>127</v>
      </c>
      <c r="E89" s="555"/>
      <c r="F89" s="556"/>
      <c r="G89" s="201" t="s">
        <v>109</v>
      </c>
      <c r="H89" s="201" t="s">
        <v>176</v>
      </c>
      <c r="I89" s="546" t="s">
        <v>177</v>
      </c>
      <c r="J89" s="548"/>
      <c r="K89" s="41" t="s">
        <v>12</v>
      </c>
      <c r="L89" s="42" t="s">
        <v>13</v>
      </c>
      <c r="M89" s="41" t="s">
        <v>14</v>
      </c>
      <c r="N89" s="41" t="s">
        <v>15</v>
      </c>
      <c r="O89" s="41" t="s">
        <v>0</v>
      </c>
      <c r="P89" s="41" t="s">
        <v>24</v>
      </c>
    </row>
    <row r="90" spans="2:16" ht="12" customHeight="1" outlineLevel="1" x14ac:dyDescent="0.2">
      <c r="B90" s="201">
        <v>1</v>
      </c>
      <c r="C90" s="228"/>
      <c r="D90" s="549"/>
      <c r="E90" s="550"/>
      <c r="F90" s="551"/>
      <c r="G90" s="46"/>
      <c r="H90" s="124"/>
      <c r="I90" s="552"/>
      <c r="J90" s="553"/>
      <c r="K90" s="47"/>
      <c r="L90" s="49"/>
      <c r="M90" s="47"/>
      <c r="N90" s="47"/>
      <c r="O90" s="47"/>
      <c r="P90" s="47"/>
    </row>
    <row r="91" spans="2:16" ht="12" customHeight="1" outlineLevel="1" x14ac:dyDescent="0.2">
      <c r="B91" s="201">
        <v>2</v>
      </c>
      <c r="C91" s="228"/>
      <c r="D91" s="549"/>
      <c r="E91" s="550"/>
      <c r="F91" s="551"/>
      <c r="G91" s="46"/>
      <c r="H91" s="124"/>
      <c r="I91" s="552"/>
      <c r="J91" s="553"/>
      <c r="K91" s="47"/>
      <c r="L91" s="49"/>
      <c r="M91" s="47"/>
      <c r="N91" s="47"/>
      <c r="O91" s="47"/>
      <c r="P91" s="47"/>
    </row>
    <row r="92" spans="2:16" ht="12" customHeight="1" outlineLevel="1" x14ac:dyDescent="0.2">
      <c r="B92" s="201">
        <v>3</v>
      </c>
      <c r="C92" s="228"/>
      <c r="D92" s="549"/>
      <c r="E92" s="550"/>
      <c r="F92" s="551"/>
      <c r="G92" s="46"/>
      <c r="H92" s="124"/>
      <c r="I92" s="552"/>
      <c r="J92" s="553"/>
      <c r="K92" s="47"/>
      <c r="L92" s="125"/>
      <c r="M92" s="47"/>
      <c r="N92" s="47"/>
      <c r="O92" s="47"/>
      <c r="P92" s="47"/>
    </row>
    <row r="93" spans="2:16" ht="14.25" customHeight="1" outlineLevel="1" x14ac:dyDescent="0.2">
      <c r="B93" s="201">
        <v>4</v>
      </c>
      <c r="C93" s="228"/>
      <c r="D93" s="549"/>
      <c r="E93" s="550"/>
      <c r="F93" s="551"/>
      <c r="G93" s="46"/>
      <c r="H93" s="124"/>
      <c r="I93" s="552"/>
      <c r="J93" s="553"/>
      <c r="K93" s="47"/>
      <c r="L93" s="125"/>
      <c r="M93" s="47"/>
      <c r="N93" s="47"/>
      <c r="O93" s="47"/>
      <c r="P93" s="47"/>
    </row>
    <row r="94" spans="2:16" outlineLevel="1" x14ac:dyDescent="0.2">
      <c r="K94" s="201">
        <f>SUM(K90:K92)</f>
        <v>0</v>
      </c>
      <c r="L94" s="126">
        <f>SUM(L90:L92)</f>
        <v>0</v>
      </c>
      <c r="M94" s="201">
        <f>SUM(M90:M92)</f>
        <v>0</v>
      </c>
      <c r="N94" s="201">
        <f>SUM(N90:N92)</f>
        <v>0</v>
      </c>
      <c r="O94" s="201">
        <f>SUM(O90:O93)</f>
        <v>0</v>
      </c>
      <c r="P94" s="201">
        <f>SUM(P90:P93)</f>
        <v>0</v>
      </c>
    </row>
    <row r="97" spans="2:16" ht="12" customHeight="1" x14ac:dyDescent="0.2">
      <c r="B97" s="230" t="s">
        <v>182</v>
      </c>
      <c r="C97" s="230" t="s">
        <v>208</v>
      </c>
      <c r="D97" s="231"/>
      <c r="E97" s="231"/>
    </row>
    <row r="98" spans="2:16" ht="12.75" outlineLevel="1" x14ac:dyDescent="0.2">
      <c r="B98" s="33"/>
      <c r="C98" s="33"/>
      <c r="D98" s="33"/>
      <c r="E98" s="33"/>
      <c r="F98" s="33"/>
      <c r="G98" s="33"/>
      <c r="I98" s="33"/>
      <c r="J98" s="33"/>
      <c r="K98" s="448" t="s">
        <v>185</v>
      </c>
      <c r="L98" s="449"/>
      <c r="M98" s="449"/>
      <c r="N98" s="449"/>
      <c r="O98" s="450"/>
      <c r="P98" s="33"/>
    </row>
    <row r="99" spans="2:16" ht="15" customHeight="1" outlineLevel="1" x14ac:dyDescent="0.2">
      <c r="B99" s="199" t="s">
        <v>17</v>
      </c>
      <c r="C99" s="199" t="s">
        <v>127</v>
      </c>
      <c r="D99" s="434" t="s">
        <v>183</v>
      </c>
      <c r="E99" s="434"/>
      <c r="F99" s="434" t="s">
        <v>184</v>
      </c>
      <c r="G99" s="434"/>
      <c r="H99" s="434"/>
      <c r="I99" s="199" t="s">
        <v>51</v>
      </c>
      <c r="J99" s="199" t="s">
        <v>96</v>
      </c>
      <c r="K99" s="199" t="s">
        <v>12</v>
      </c>
      <c r="L99" s="194" t="s">
        <v>13</v>
      </c>
      <c r="M99" s="199" t="s">
        <v>14</v>
      </c>
      <c r="N99" s="199" t="s">
        <v>15</v>
      </c>
      <c r="O99" s="199" t="s">
        <v>0</v>
      </c>
      <c r="P99" s="199" t="s">
        <v>24</v>
      </c>
    </row>
    <row r="100" spans="2:16" ht="12.75" outlineLevel="1" x14ac:dyDescent="0.2">
      <c r="B100" s="198">
        <v>1</v>
      </c>
      <c r="C100" s="7" t="s">
        <v>227</v>
      </c>
      <c r="D100" s="458" t="s">
        <v>28</v>
      </c>
      <c r="E100" s="458"/>
      <c r="F100" s="458" t="s">
        <v>44</v>
      </c>
      <c r="G100" s="458"/>
      <c r="H100" s="458"/>
      <c r="I100" s="545" t="s">
        <v>228</v>
      </c>
      <c r="J100" s="7">
        <v>1</v>
      </c>
      <c r="K100" s="35">
        <v>110</v>
      </c>
      <c r="L100" s="35">
        <v>1600</v>
      </c>
      <c r="M100" s="35">
        <v>588</v>
      </c>
      <c r="N100" s="35">
        <v>900</v>
      </c>
      <c r="O100" s="35">
        <v>800</v>
      </c>
      <c r="P100" s="35">
        <f>SUM(K100:O100)</f>
        <v>3998</v>
      </c>
    </row>
    <row r="101" spans="2:16" ht="12.75" outlineLevel="1" x14ac:dyDescent="0.2">
      <c r="B101" s="198">
        <v>2</v>
      </c>
      <c r="C101" s="7"/>
      <c r="D101" s="458"/>
      <c r="E101" s="458"/>
      <c r="F101" s="544"/>
      <c r="G101" s="544"/>
      <c r="H101" s="544"/>
      <c r="I101" s="545"/>
      <c r="J101" s="7"/>
      <c r="K101" s="35"/>
      <c r="L101" s="35"/>
      <c r="M101" s="35"/>
      <c r="N101" s="35"/>
      <c r="O101" s="35"/>
      <c r="P101" s="197"/>
    </row>
    <row r="102" spans="2:16" ht="12.75" outlineLevel="1" x14ac:dyDescent="0.2">
      <c r="B102" s="198">
        <v>3</v>
      </c>
      <c r="C102" s="7"/>
      <c r="D102" s="458"/>
      <c r="E102" s="458"/>
      <c r="F102" s="544"/>
      <c r="G102" s="544"/>
      <c r="H102" s="544"/>
      <c r="I102" s="545"/>
      <c r="J102" s="7"/>
      <c r="K102" s="35"/>
      <c r="L102" s="35"/>
      <c r="M102" s="35"/>
      <c r="N102" s="35"/>
      <c r="O102" s="35"/>
      <c r="P102" s="197"/>
    </row>
    <row r="103" spans="2:16" ht="12.75" outlineLevel="1" x14ac:dyDescent="0.2">
      <c r="B103" s="198">
        <v>4</v>
      </c>
      <c r="C103" s="7"/>
      <c r="D103" s="458"/>
      <c r="E103" s="458"/>
      <c r="F103" s="544"/>
      <c r="G103" s="544"/>
      <c r="H103" s="544"/>
      <c r="I103" s="545"/>
      <c r="J103" s="7"/>
      <c r="K103" s="35"/>
      <c r="L103" s="35"/>
      <c r="M103" s="35"/>
      <c r="N103" s="35"/>
      <c r="O103" s="35"/>
      <c r="P103" s="35"/>
    </row>
    <row r="104" spans="2:16" ht="12.75" outlineLevel="1" x14ac:dyDescent="0.2">
      <c r="K104" s="199">
        <f>SUM(K100:K103)</f>
        <v>110</v>
      </c>
      <c r="L104" s="199">
        <f t="shared" ref="L104:P104" si="10">SUM(L100:L103)</f>
        <v>1600</v>
      </c>
      <c r="M104" s="199">
        <f t="shared" si="10"/>
        <v>588</v>
      </c>
      <c r="N104" s="199">
        <f t="shared" si="10"/>
        <v>900</v>
      </c>
      <c r="O104" s="199">
        <f t="shared" si="10"/>
        <v>800</v>
      </c>
      <c r="P104" s="199">
        <f t="shared" si="10"/>
        <v>3998</v>
      </c>
    </row>
  </sheetData>
  <mergeCells count="96">
    <mergeCell ref="B2:F2"/>
    <mergeCell ref="D4:H4"/>
    <mergeCell ref="D17:E17"/>
    <mergeCell ref="D53:E53"/>
    <mergeCell ref="D54:E54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64:E64"/>
    <mergeCell ref="D39:E39"/>
    <mergeCell ref="D40:E40"/>
    <mergeCell ref="D41:E41"/>
    <mergeCell ref="D42:E42"/>
    <mergeCell ref="D43:E43"/>
    <mergeCell ref="D55:E55"/>
    <mergeCell ref="D56:E56"/>
    <mergeCell ref="D60:E60"/>
    <mergeCell ref="D61:E61"/>
    <mergeCell ref="D62:E62"/>
    <mergeCell ref="D44:E44"/>
    <mergeCell ref="D45:E45"/>
    <mergeCell ref="D46:E46"/>
    <mergeCell ref="D47:E47"/>
    <mergeCell ref="F13:J13"/>
    <mergeCell ref="D89:F89"/>
    <mergeCell ref="D90:F90"/>
    <mergeCell ref="D91:F91"/>
    <mergeCell ref="D73:E73"/>
    <mergeCell ref="D74:E74"/>
    <mergeCell ref="D75:E75"/>
    <mergeCell ref="D76:E76"/>
    <mergeCell ref="D77:E77"/>
    <mergeCell ref="D68:E68"/>
    <mergeCell ref="D69:E69"/>
    <mergeCell ref="D70:E70"/>
    <mergeCell ref="D71:E71"/>
    <mergeCell ref="D72:E72"/>
    <mergeCell ref="D63:E63"/>
    <mergeCell ref="D65:E65"/>
    <mergeCell ref="D93:F93"/>
    <mergeCell ref="I89:J89"/>
    <mergeCell ref="I90:J90"/>
    <mergeCell ref="I91:J91"/>
    <mergeCell ref="I92:J92"/>
    <mergeCell ref="I93:J93"/>
    <mergeCell ref="D92:F92"/>
    <mergeCell ref="D81:E81"/>
    <mergeCell ref="D82:E82"/>
    <mergeCell ref="D83:E83"/>
    <mergeCell ref="K98:O98"/>
    <mergeCell ref="D103:E103"/>
    <mergeCell ref="F99:H99"/>
    <mergeCell ref="F100:H100"/>
    <mergeCell ref="F101:H101"/>
    <mergeCell ref="F102:H102"/>
    <mergeCell ref="F103:H103"/>
    <mergeCell ref="I100:I103"/>
    <mergeCell ref="D99:E99"/>
    <mergeCell ref="D100:E100"/>
    <mergeCell ref="D101:E101"/>
    <mergeCell ref="D102:E102"/>
    <mergeCell ref="K88:O88"/>
    <mergeCell ref="D14:E14"/>
    <mergeCell ref="D15:E15"/>
    <mergeCell ref="D16:E16"/>
    <mergeCell ref="D79:E79"/>
    <mergeCell ref="D80:E80"/>
    <mergeCell ref="D78:E78"/>
    <mergeCell ref="D66:E66"/>
    <mergeCell ref="D67:E67"/>
    <mergeCell ref="D48:E48"/>
    <mergeCell ref="D49:E49"/>
    <mergeCell ref="D50:E50"/>
    <mergeCell ref="D51:E51"/>
    <mergeCell ref="D52:E52"/>
    <mergeCell ref="D57:E57"/>
    <mergeCell ref="D58:E58"/>
    <mergeCell ref="D59:E5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4"/>
  <sheetViews>
    <sheetView workbookViewId="0">
      <selection activeCell="H21" sqref="H21"/>
    </sheetView>
  </sheetViews>
  <sheetFormatPr baseColWidth="10" defaultRowHeight="14.25" x14ac:dyDescent="0.2"/>
  <cols>
    <col min="1" max="1" width="11.42578125" style="273"/>
    <col min="2" max="2" width="9.42578125" style="273" customWidth="1"/>
    <col min="3" max="3" width="6.42578125" style="273" customWidth="1"/>
    <col min="4" max="4" width="29.42578125" style="273" customWidth="1"/>
    <col min="5" max="5" width="21.140625" style="273" customWidth="1"/>
    <col min="6" max="6" width="20.140625" style="273" customWidth="1"/>
    <col min="7" max="7" width="17.28515625" style="273" customWidth="1"/>
    <col min="8" max="8" width="19.42578125" style="273" customWidth="1"/>
    <col min="9" max="16384" width="11.42578125" style="273"/>
  </cols>
  <sheetData>
    <row r="3" spans="3:8" ht="21.75" customHeight="1" x14ac:dyDescent="0.2">
      <c r="C3" s="507" t="s">
        <v>190</v>
      </c>
      <c r="D3" s="508"/>
      <c r="E3" s="508"/>
      <c r="F3" s="508"/>
      <c r="G3" s="508"/>
      <c r="H3" s="509"/>
    </row>
    <row r="4" spans="3:8" ht="15" x14ac:dyDescent="0.25">
      <c r="C4" s="237" t="s">
        <v>17</v>
      </c>
      <c r="D4" s="237" t="s">
        <v>191</v>
      </c>
      <c r="E4" s="237" t="s">
        <v>192</v>
      </c>
      <c r="F4" s="237" t="s">
        <v>193</v>
      </c>
      <c r="G4" s="237" t="s">
        <v>194</v>
      </c>
      <c r="H4" s="237" t="s">
        <v>195</v>
      </c>
    </row>
    <row r="5" spans="3:8" ht="15" x14ac:dyDescent="0.25">
      <c r="C5" s="237">
        <v>1</v>
      </c>
      <c r="D5" s="236"/>
      <c r="E5" s="236"/>
      <c r="F5" s="236"/>
      <c r="G5" s="236"/>
      <c r="H5" s="236"/>
    </row>
    <row r="6" spans="3:8" ht="15" x14ac:dyDescent="0.25">
      <c r="C6" s="237">
        <v>2</v>
      </c>
      <c r="D6" s="236"/>
      <c r="E6" s="236"/>
      <c r="F6" s="236"/>
      <c r="G6" s="236"/>
      <c r="H6" s="236"/>
    </row>
    <row r="7" spans="3:8" ht="15" x14ac:dyDescent="0.25">
      <c r="C7" s="237">
        <v>3</v>
      </c>
      <c r="D7" s="236"/>
      <c r="E7" s="236"/>
      <c r="F7" s="236"/>
      <c r="G7" s="236"/>
      <c r="H7" s="236"/>
    </row>
    <row r="8" spans="3:8" ht="15" x14ac:dyDescent="0.25">
      <c r="C8" s="237">
        <v>4</v>
      </c>
      <c r="D8" s="236"/>
      <c r="E8" s="236"/>
      <c r="F8" s="236"/>
      <c r="G8" s="236"/>
      <c r="H8" s="236"/>
    </row>
    <row r="9" spans="3:8" ht="15" x14ac:dyDescent="0.25">
      <c r="C9" s="237">
        <v>5</v>
      </c>
      <c r="D9" s="236"/>
      <c r="E9" s="236"/>
      <c r="F9" s="236"/>
      <c r="G9" s="236"/>
      <c r="H9" s="236"/>
    </row>
    <row r="10" spans="3:8" ht="15" x14ac:dyDescent="0.25">
      <c r="C10" s="237">
        <v>6</v>
      </c>
      <c r="D10" s="236"/>
      <c r="E10" s="236"/>
      <c r="F10" s="236"/>
      <c r="G10" s="236"/>
      <c r="H10" s="236"/>
    </row>
    <row r="11" spans="3:8" ht="15" x14ac:dyDescent="0.25">
      <c r="C11" s="237">
        <v>7</v>
      </c>
      <c r="D11" s="236"/>
      <c r="E11" s="236"/>
      <c r="F11" s="236"/>
      <c r="G11" s="236"/>
      <c r="H11" s="236"/>
    </row>
    <row r="12" spans="3:8" ht="15" x14ac:dyDescent="0.25">
      <c r="C12" s="237">
        <v>8</v>
      </c>
      <c r="D12" s="236"/>
      <c r="E12" s="236"/>
      <c r="F12" s="236"/>
      <c r="G12" s="236"/>
      <c r="H12" s="236"/>
    </row>
    <row r="13" spans="3:8" ht="15" x14ac:dyDescent="0.25">
      <c r="C13" s="237">
        <v>9</v>
      </c>
      <c r="D13" s="236"/>
      <c r="E13" s="236"/>
      <c r="F13" s="236"/>
      <c r="G13" s="236"/>
      <c r="H13" s="236"/>
    </row>
    <row r="14" spans="3:8" ht="15" x14ac:dyDescent="0.25">
      <c r="C14" s="237">
        <v>10</v>
      </c>
      <c r="D14" s="236"/>
      <c r="E14" s="236"/>
      <c r="F14" s="236"/>
      <c r="G14" s="236"/>
      <c r="H14" s="236"/>
    </row>
  </sheetData>
  <mergeCells count="1">
    <mergeCell ref="C3:H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topLeftCell="A4" workbookViewId="0">
      <selection activeCell="E7" sqref="E7"/>
    </sheetView>
  </sheetViews>
  <sheetFormatPr baseColWidth="10" defaultColWidth="11.42578125" defaultRowHeight="14.25" x14ac:dyDescent="0.25"/>
  <cols>
    <col min="1" max="1" width="6.85546875" style="272" customWidth="1"/>
    <col min="2" max="2" width="8.5703125" style="272" customWidth="1"/>
    <col min="3" max="3" width="6.28515625" style="272" customWidth="1"/>
    <col min="4" max="4" width="28.28515625" style="272" customWidth="1"/>
    <col min="5" max="5" width="24.85546875" style="272" customWidth="1"/>
    <col min="6" max="6" width="13.85546875" style="272" customWidth="1"/>
    <col min="7" max="11" width="9.42578125" style="272" customWidth="1"/>
    <col min="12" max="12" width="8.7109375" style="272" customWidth="1"/>
    <col min="13" max="13" width="9.140625" style="272" customWidth="1"/>
    <col min="14" max="16384" width="11.42578125" style="272"/>
  </cols>
  <sheetData>
    <row r="3" spans="1:12" ht="15" x14ac:dyDescent="0.25">
      <c r="A3" s="573" t="s">
        <v>189</v>
      </c>
      <c r="B3" s="573"/>
      <c r="C3" s="573"/>
      <c r="D3" s="573"/>
    </row>
    <row r="4" spans="1:12" ht="15" x14ac:dyDescent="0.25">
      <c r="A4" s="235"/>
      <c r="B4" s="235"/>
      <c r="C4" s="235"/>
      <c r="D4" s="235"/>
    </row>
    <row r="5" spans="1:12" ht="15" x14ac:dyDescent="0.25">
      <c r="A5" s="235"/>
      <c r="B5" s="235"/>
      <c r="C5" s="235"/>
      <c r="D5" s="235"/>
      <c r="G5" s="507" t="s">
        <v>155</v>
      </c>
      <c r="H5" s="508"/>
      <c r="I5" s="508"/>
      <c r="J5" s="508"/>
      <c r="K5" s="508"/>
      <c r="L5" s="509"/>
    </row>
    <row r="6" spans="1:12" ht="15" x14ac:dyDescent="0.25">
      <c r="C6" s="345" t="s">
        <v>17</v>
      </c>
      <c r="D6" s="345" t="s">
        <v>188</v>
      </c>
      <c r="E6" s="345" t="s">
        <v>451</v>
      </c>
      <c r="F6" s="345" t="s">
        <v>96</v>
      </c>
      <c r="G6" s="345" t="s">
        <v>12</v>
      </c>
      <c r="H6" s="345" t="s">
        <v>13</v>
      </c>
      <c r="I6" s="345" t="s">
        <v>14</v>
      </c>
      <c r="J6" s="345" t="s">
        <v>21</v>
      </c>
      <c r="K6" s="345" t="s">
        <v>0</v>
      </c>
      <c r="L6" s="345" t="s">
        <v>24</v>
      </c>
    </row>
    <row r="7" spans="1:12" ht="15" x14ac:dyDescent="0.25">
      <c r="C7" s="345">
        <v>1</v>
      </c>
      <c r="D7" s="270" t="s">
        <v>22</v>
      </c>
      <c r="E7" s="202"/>
      <c r="F7" s="202"/>
      <c r="G7" s="202"/>
      <c r="H7" s="202"/>
      <c r="I7" s="202"/>
      <c r="J7" s="202"/>
      <c r="K7" s="202"/>
      <c r="L7" s="202"/>
    </row>
    <row r="8" spans="1:12" ht="15" x14ac:dyDescent="0.25">
      <c r="C8" s="345">
        <v>2</v>
      </c>
      <c r="D8" s="271" t="s">
        <v>452</v>
      </c>
      <c r="E8" s="202" t="s">
        <v>466</v>
      </c>
      <c r="F8" s="202">
        <v>10</v>
      </c>
      <c r="G8" s="202"/>
      <c r="H8" s="202"/>
      <c r="I8" s="202">
        <v>2</v>
      </c>
      <c r="J8" s="202">
        <v>13</v>
      </c>
      <c r="K8" s="202"/>
      <c r="L8" s="202">
        <v>15</v>
      </c>
    </row>
    <row r="9" spans="1:12" ht="15" x14ac:dyDescent="0.25">
      <c r="C9" s="345">
        <v>3</v>
      </c>
      <c r="D9" s="271" t="s">
        <v>132</v>
      </c>
      <c r="E9" s="202"/>
      <c r="F9" s="202"/>
      <c r="G9" s="202"/>
      <c r="H9" s="202"/>
      <c r="I9" s="202"/>
      <c r="J9" s="202"/>
      <c r="K9" s="202"/>
      <c r="L9" s="202"/>
    </row>
    <row r="10" spans="1:12" ht="15" x14ac:dyDescent="0.25">
      <c r="C10" s="345">
        <v>4</v>
      </c>
      <c r="D10" s="271" t="s">
        <v>134</v>
      </c>
      <c r="E10" s="202" t="s">
        <v>467</v>
      </c>
      <c r="F10" s="202">
        <v>6</v>
      </c>
      <c r="G10" s="202"/>
      <c r="H10" s="202"/>
      <c r="I10" s="202"/>
      <c r="J10" s="202">
        <v>4</v>
      </c>
      <c r="K10" s="202">
        <v>8</v>
      </c>
      <c r="L10" s="202">
        <v>12</v>
      </c>
    </row>
    <row r="11" spans="1:12" ht="15" x14ac:dyDescent="0.25">
      <c r="C11" s="345">
        <v>5</v>
      </c>
      <c r="D11" s="271" t="s">
        <v>200</v>
      </c>
      <c r="E11" s="202" t="s">
        <v>468</v>
      </c>
      <c r="F11" s="202">
        <v>3</v>
      </c>
      <c r="G11" s="202"/>
      <c r="H11" s="202"/>
      <c r="I11" s="202"/>
      <c r="J11" s="202">
        <v>2</v>
      </c>
      <c r="K11" s="202">
        <v>8</v>
      </c>
      <c r="L11" s="202">
        <v>10</v>
      </c>
    </row>
    <row r="12" spans="1:12" ht="15" x14ac:dyDescent="0.25">
      <c r="C12" s="345">
        <v>6</v>
      </c>
      <c r="D12" s="271" t="s">
        <v>57</v>
      </c>
      <c r="E12" s="202" t="s">
        <v>466</v>
      </c>
      <c r="F12" s="202">
        <v>10</v>
      </c>
      <c r="G12" s="202"/>
      <c r="H12" s="202">
        <v>7</v>
      </c>
      <c r="I12" s="202">
        <v>3</v>
      </c>
      <c r="J12" s="202"/>
      <c r="K12" s="202"/>
      <c r="L12" s="202">
        <v>10</v>
      </c>
    </row>
    <row r="13" spans="1:12" ht="15" x14ac:dyDescent="0.25">
      <c r="C13" s="345">
        <v>7</v>
      </c>
      <c r="D13" s="271" t="s">
        <v>56</v>
      </c>
      <c r="E13" s="202" t="s">
        <v>466</v>
      </c>
      <c r="F13" s="202">
        <v>10</v>
      </c>
      <c r="G13" s="202"/>
      <c r="H13" s="202">
        <v>5</v>
      </c>
      <c r="I13" s="202">
        <v>10</v>
      </c>
      <c r="J13" s="202"/>
      <c r="K13" s="202"/>
      <c r="L13" s="202">
        <v>15</v>
      </c>
    </row>
    <row r="14" spans="1:12" ht="15" x14ac:dyDescent="0.25">
      <c r="C14" s="345">
        <v>8</v>
      </c>
      <c r="D14" s="271" t="s">
        <v>137</v>
      </c>
      <c r="E14" s="202"/>
      <c r="F14" s="202"/>
      <c r="G14" s="202"/>
      <c r="H14" s="202"/>
      <c r="I14" s="202"/>
      <c r="J14" s="202"/>
      <c r="K14" s="202"/>
      <c r="L14" s="202"/>
    </row>
    <row r="15" spans="1:12" ht="15" x14ac:dyDescent="0.25">
      <c r="C15" s="345">
        <v>9</v>
      </c>
      <c r="D15" s="271" t="s">
        <v>58</v>
      </c>
      <c r="E15" s="202" t="s">
        <v>469</v>
      </c>
      <c r="F15" s="202" t="s">
        <v>473</v>
      </c>
      <c r="G15" s="202"/>
      <c r="H15" s="202">
        <v>7</v>
      </c>
      <c r="I15" s="202">
        <v>2</v>
      </c>
      <c r="J15" s="202">
        <v>1</v>
      </c>
      <c r="K15" s="202"/>
      <c r="L15" s="202">
        <v>10</v>
      </c>
    </row>
    <row r="16" spans="1:12" ht="15" x14ac:dyDescent="0.25">
      <c r="C16" s="345">
        <v>10</v>
      </c>
      <c r="D16" s="271" t="s">
        <v>25</v>
      </c>
      <c r="E16" s="202"/>
      <c r="F16" s="202"/>
      <c r="G16" s="202"/>
      <c r="H16" s="202"/>
      <c r="I16" s="202"/>
      <c r="J16" s="202"/>
      <c r="K16" s="202"/>
      <c r="L16" s="202"/>
    </row>
    <row r="17" spans="1:13" ht="15" x14ac:dyDescent="0.25">
      <c r="C17" s="345">
        <v>11</v>
      </c>
      <c r="D17" s="271" t="s">
        <v>26</v>
      </c>
      <c r="E17" s="202" t="s">
        <v>466</v>
      </c>
      <c r="F17" s="202">
        <v>10</v>
      </c>
      <c r="G17" s="202"/>
      <c r="H17" s="202"/>
      <c r="I17" s="202">
        <v>16</v>
      </c>
      <c r="J17" s="202"/>
      <c r="K17" s="202"/>
      <c r="L17" s="202">
        <v>16</v>
      </c>
    </row>
    <row r="18" spans="1:13" ht="15" x14ac:dyDescent="0.25">
      <c r="C18" s="345">
        <v>12</v>
      </c>
      <c r="D18" s="271" t="s">
        <v>139</v>
      </c>
      <c r="E18" s="202"/>
      <c r="F18" s="202"/>
      <c r="G18" s="202"/>
      <c r="H18" s="202"/>
      <c r="I18" s="202"/>
      <c r="J18" s="202"/>
      <c r="K18" s="202"/>
      <c r="L18" s="202"/>
    </row>
    <row r="19" spans="1:13" ht="15" x14ac:dyDescent="0.25">
      <c r="C19" s="345">
        <v>13</v>
      </c>
      <c r="D19" s="271" t="s">
        <v>125</v>
      </c>
      <c r="E19" s="202" t="s">
        <v>470</v>
      </c>
      <c r="F19" s="202" t="s">
        <v>472</v>
      </c>
      <c r="G19" s="202"/>
      <c r="H19" s="202">
        <v>2</v>
      </c>
      <c r="I19" s="202">
        <v>6</v>
      </c>
      <c r="J19" s="202">
        <v>4</v>
      </c>
      <c r="K19" s="202">
        <v>12</v>
      </c>
      <c r="L19" s="202">
        <v>24</v>
      </c>
    </row>
    <row r="20" spans="1:13" ht="15" x14ac:dyDescent="0.25">
      <c r="C20" s="345">
        <v>14</v>
      </c>
      <c r="D20" s="202" t="s">
        <v>453</v>
      </c>
      <c r="E20" s="202" t="s">
        <v>471</v>
      </c>
      <c r="F20" s="202">
        <v>7</v>
      </c>
      <c r="G20" s="202"/>
      <c r="H20" s="202"/>
      <c r="I20" s="202">
        <v>10</v>
      </c>
      <c r="J20" s="202">
        <v>7</v>
      </c>
      <c r="K20" s="202"/>
      <c r="L20" s="202">
        <v>17</v>
      </c>
    </row>
    <row r="21" spans="1:13" ht="15" x14ac:dyDescent="0.25">
      <c r="G21" s="345"/>
      <c r="H21" s="345">
        <v>21</v>
      </c>
      <c r="I21" s="345">
        <v>49</v>
      </c>
      <c r="J21" s="345">
        <v>31</v>
      </c>
      <c r="K21" s="345">
        <v>28</v>
      </c>
      <c r="L21" s="345">
        <v>129</v>
      </c>
    </row>
    <row r="25" spans="1:13" ht="15" x14ac:dyDescent="0.25">
      <c r="A25" s="573" t="s">
        <v>198</v>
      </c>
      <c r="B25" s="573"/>
      <c r="C25" s="573"/>
      <c r="D25" s="573"/>
    </row>
    <row r="26" spans="1:13" ht="15" x14ac:dyDescent="0.25">
      <c r="H26" s="572" t="s">
        <v>197</v>
      </c>
      <c r="I26" s="572"/>
      <c r="J26" s="572"/>
      <c r="K26" s="572"/>
      <c r="L26" s="572"/>
      <c r="M26" s="572"/>
    </row>
    <row r="27" spans="1:13" ht="15" x14ac:dyDescent="0.25">
      <c r="C27" s="345" t="s">
        <v>17</v>
      </c>
      <c r="D27" s="345" t="s">
        <v>127</v>
      </c>
      <c r="E27" s="507" t="s">
        <v>196</v>
      </c>
      <c r="F27" s="509"/>
      <c r="G27" s="345" t="s">
        <v>96</v>
      </c>
      <c r="H27" s="345" t="s">
        <v>12</v>
      </c>
      <c r="I27" s="238" t="s">
        <v>13</v>
      </c>
      <c r="J27" s="345" t="s">
        <v>14</v>
      </c>
      <c r="K27" s="345" t="s">
        <v>21</v>
      </c>
      <c r="L27" s="345" t="s">
        <v>0</v>
      </c>
      <c r="M27" s="345" t="s">
        <v>24</v>
      </c>
    </row>
    <row r="28" spans="1:13" ht="15" x14ac:dyDescent="0.25">
      <c r="C28" s="345">
        <v>1</v>
      </c>
      <c r="D28" s="202"/>
      <c r="E28" s="570"/>
      <c r="F28" s="571"/>
      <c r="G28" s="202"/>
      <c r="H28" s="202"/>
      <c r="I28" s="202"/>
      <c r="J28" s="202"/>
      <c r="K28" s="202"/>
      <c r="L28" s="202"/>
      <c r="M28" s="202"/>
    </row>
    <row r="29" spans="1:13" ht="15" x14ac:dyDescent="0.25">
      <c r="C29" s="345">
        <v>2</v>
      </c>
      <c r="D29" s="202"/>
      <c r="E29" s="570"/>
      <c r="F29" s="571"/>
      <c r="G29" s="202"/>
      <c r="H29" s="202"/>
      <c r="I29" s="202"/>
      <c r="J29" s="202"/>
      <c r="K29" s="202"/>
      <c r="L29" s="202"/>
      <c r="M29" s="202"/>
    </row>
    <row r="30" spans="1:13" ht="15" x14ac:dyDescent="0.25">
      <c r="C30" s="345">
        <v>3</v>
      </c>
      <c r="D30" s="202"/>
      <c r="E30" s="570"/>
      <c r="F30" s="571"/>
      <c r="G30" s="202"/>
      <c r="H30" s="202"/>
      <c r="I30" s="202"/>
      <c r="J30" s="202"/>
      <c r="K30" s="202"/>
      <c r="L30" s="202"/>
      <c r="M30" s="202"/>
    </row>
    <row r="31" spans="1:13" ht="15" x14ac:dyDescent="0.25">
      <c r="C31" s="345">
        <v>4</v>
      </c>
      <c r="D31" s="202"/>
      <c r="E31" s="570"/>
      <c r="F31" s="571"/>
      <c r="G31" s="202"/>
      <c r="H31" s="202"/>
      <c r="I31" s="202"/>
      <c r="J31" s="202"/>
      <c r="K31" s="202"/>
      <c r="L31" s="202"/>
      <c r="M31" s="202"/>
    </row>
    <row r="32" spans="1:13" ht="15" x14ac:dyDescent="0.25">
      <c r="C32" s="345">
        <v>5</v>
      </c>
      <c r="D32" s="202"/>
      <c r="E32" s="570"/>
      <c r="F32" s="571"/>
      <c r="G32" s="202"/>
      <c r="H32" s="202"/>
      <c r="I32" s="202"/>
      <c r="J32" s="202"/>
      <c r="K32" s="202"/>
      <c r="L32" s="202"/>
      <c r="M32" s="202"/>
    </row>
    <row r="33" spans="8:13" ht="15" x14ac:dyDescent="0.25">
      <c r="H33" s="345"/>
      <c r="I33" s="345"/>
      <c r="J33" s="345"/>
      <c r="K33" s="345"/>
      <c r="L33" s="345"/>
      <c r="M33" s="345"/>
    </row>
  </sheetData>
  <mergeCells count="10">
    <mergeCell ref="A3:D3"/>
    <mergeCell ref="E27:F27"/>
    <mergeCell ref="E28:F28"/>
    <mergeCell ref="A25:D25"/>
    <mergeCell ref="G5:L5"/>
    <mergeCell ref="E29:F29"/>
    <mergeCell ref="E30:F30"/>
    <mergeCell ref="E31:F31"/>
    <mergeCell ref="E32:F32"/>
    <mergeCell ref="H26:M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CONSOLIDADO</vt:lpstr>
      <vt:lpstr>1. MANTENIMIENTO</vt:lpstr>
      <vt:lpstr>2. DEPORTES ESCOLAR</vt:lpstr>
      <vt:lpstr>3. RECREANDO COMUNIDAD</vt:lpstr>
      <vt:lpstr>4. ACTIVIDAD FISICA Y HABITOS</vt:lpstr>
      <vt:lpstr>5. DEPORTE SOCIAL COMUNITARIO</vt:lpstr>
      <vt:lpstr>6. APOYO A ORGANIZACIONES DEPOR</vt:lpstr>
      <vt:lpstr>APOYOS ECONOMICOS</vt:lpstr>
      <vt:lpstr>DISCAPACIDAD</vt:lpstr>
      <vt:lpstr>BECADOS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2018-12-08T16:27:04Z</dcterms:modified>
</cp:coreProperties>
</file>