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Nico\Github\Memoire\"/>
    </mc:Choice>
  </mc:AlternateContent>
  <xr:revisionPtr revIDLastSave="0" documentId="13_ncr:1_{A931F392-1BD3-4690-9FE3-9650372E6785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Yoshida" sheetId="4" r:id="rId1"/>
    <sheet name="Source P" sheetId="6" r:id="rId2"/>
    <sheet name="Chat GPT" sheetId="1" r:id="rId3"/>
    <sheet name="Préparation soluti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4" l="1"/>
  <c r="I13" i="4"/>
  <c r="J13" i="4" s="1"/>
  <c r="J4" i="4"/>
  <c r="J5" i="4"/>
  <c r="J6" i="4"/>
  <c r="J7" i="4"/>
  <c r="J8" i="4"/>
  <c r="J9" i="4"/>
  <c r="J10" i="4"/>
  <c r="J11" i="4"/>
  <c r="J12" i="4"/>
  <c r="I4" i="4"/>
  <c r="I5" i="4"/>
  <c r="I6" i="4"/>
  <c r="I7" i="4"/>
  <c r="I8" i="4"/>
  <c r="I9" i="4"/>
  <c r="I10" i="4"/>
  <c r="I11" i="4"/>
  <c r="I12" i="4"/>
  <c r="I3" i="4"/>
  <c r="J3" i="4" s="1"/>
  <c r="C19" i="4"/>
  <c r="D19" i="4"/>
  <c r="E19" i="4" s="1"/>
  <c r="B19" i="4"/>
  <c r="E18" i="4"/>
  <c r="D18" i="4"/>
  <c r="C18" i="4"/>
  <c r="G3" i="3"/>
  <c r="F3" i="3"/>
  <c r="D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337320-7A03-4D32-9D5B-645C1E87DF76}" keepAlive="1" name="Requête - Table011 (Page 7)" description="Connexion à la requête « Table011 (Page 7) » dans le classeur." type="5" refreshedVersion="0" background="1">
    <dbPr connection="Provider=Microsoft.Mashup.OleDb.1;Data Source=$Workbook$;Location=&quot;Table011 (Page 7)&quot;;Extended Properties=&quot;&quot;" command="SELECT * FROM [Table011 (Page 7)]"/>
  </connection>
  <connection id="2" xr16:uid="{CA9BF4BD-3117-4443-8676-A35847D178F7}" keepAlive="1" name="Requête - Table061 (Page 10)" description="Connexion à la requête « Table061 (Page 10) » dans le classeur." type="5" refreshedVersion="0" background="1">
    <dbPr connection="Provider=Microsoft.Mashup.OleDb.1;Data Source=$Workbook$;Location=&quot;Table061 (Page 10)&quot;;Extended Properties=&quot;&quot;" command="SELECT * FROM [Table061 (Page 10)]"/>
  </connection>
</connections>
</file>

<file path=xl/sharedStrings.xml><?xml version="1.0" encoding="utf-8"?>
<sst xmlns="http://schemas.openxmlformats.org/spreadsheetml/2006/main" count="157" uniqueCount="137">
  <si>
    <t>Elements nutritifs nécessaire</t>
  </si>
  <si>
    <t>Azote</t>
  </si>
  <si>
    <t>Phosphore</t>
  </si>
  <si>
    <t>Potassium</t>
  </si>
  <si>
    <t>Calcium</t>
  </si>
  <si>
    <t>Magnésium</t>
  </si>
  <si>
    <t>Soufre</t>
  </si>
  <si>
    <t>Fer</t>
  </si>
  <si>
    <t>Manganèse</t>
  </si>
  <si>
    <t>Zinc</t>
  </si>
  <si>
    <t>Cuivre</t>
  </si>
  <si>
    <t>Molybdène</t>
  </si>
  <si>
    <t>Bore</t>
  </si>
  <si>
    <t>Chlorure</t>
  </si>
  <si>
    <t>N</t>
  </si>
  <si>
    <t>P</t>
  </si>
  <si>
    <t>K</t>
  </si>
  <si>
    <t>Ca</t>
  </si>
  <si>
    <t>Mg</t>
  </si>
  <si>
    <t>S</t>
  </si>
  <si>
    <t>Fe</t>
  </si>
  <si>
    <t>Mn</t>
  </si>
  <si>
    <t>Zn</t>
  </si>
  <si>
    <t>Cu</t>
  </si>
  <si>
    <t>Mo</t>
  </si>
  <si>
    <t>B</t>
  </si>
  <si>
    <t>Cl</t>
  </si>
  <si>
    <t>Elem</t>
  </si>
  <si>
    <t>Symbole</t>
  </si>
  <si>
    <t>Formulation de la solution nutritive pour le sorgho proposée par Chatgpt</t>
  </si>
  <si>
    <t xml:space="preserve">Nitrate d'ammonium (NH4NO3) : </t>
  </si>
  <si>
    <t>0,5 mM</t>
  </si>
  <si>
    <t>3 Mm</t>
  </si>
  <si>
    <t>0,5 Mm</t>
  </si>
  <si>
    <t>0,5 µM</t>
  </si>
  <si>
    <t>0,1 µM</t>
  </si>
  <si>
    <t>1mM</t>
  </si>
  <si>
    <t>20µM</t>
  </si>
  <si>
    <t>5µM</t>
  </si>
  <si>
    <t>1 µM</t>
  </si>
  <si>
    <t>10 µM</t>
  </si>
  <si>
    <t>Nitrate de potassium (KNO3) :</t>
  </si>
  <si>
    <t>Phosphate monopotassique (KH2PO4) :</t>
  </si>
  <si>
    <t>Sulfate de magnésium (MgSO4) :</t>
  </si>
  <si>
    <t>Chlorure de calcium (CaCl2) :</t>
  </si>
  <si>
    <t>Sulfate de fer (FeSO4) :</t>
  </si>
  <si>
    <t>Sulfate de manganèse (MnSO4) :</t>
  </si>
  <si>
    <t xml:space="preserve">Sulfate de zinc (ZnSO4) : </t>
  </si>
  <si>
    <t xml:space="preserve">Sulfate de cuivre (CuSO4) : </t>
  </si>
  <si>
    <t xml:space="preserve">Molybdate de sodium (Na2MoO4) : </t>
  </si>
  <si>
    <t xml:space="preserve">Acide borique (H3BO3) : </t>
  </si>
  <si>
    <t>Volume nécéssaire</t>
  </si>
  <si>
    <t># Rhizotron</t>
  </si>
  <si>
    <t># Arrosage semaine</t>
  </si>
  <si>
    <t>Quantité arrosage (mL)</t>
  </si>
  <si>
    <t>Total arrosage</t>
  </si>
  <si>
    <t>Nbre de semaine</t>
  </si>
  <si>
    <t>Qtt total (mL)</t>
  </si>
  <si>
    <t>Qtt total (L)</t>
  </si>
  <si>
    <t/>
  </si>
  <si>
    <t>Concentration apportée à la plante</t>
  </si>
  <si>
    <t>Macro-élements</t>
  </si>
  <si>
    <t>1.43 mM</t>
  </si>
  <si>
    <t>323 µM</t>
  </si>
  <si>
    <t>512 µM</t>
  </si>
  <si>
    <t>750 µM</t>
  </si>
  <si>
    <t>1.64 mM</t>
  </si>
  <si>
    <t>Micro-éléments</t>
  </si>
  <si>
    <t>11.4 µM</t>
  </si>
  <si>
    <t>0.14 µM</t>
  </si>
  <si>
    <t>57.8 µM</t>
  </si>
  <si>
    <t>0.96 µM</t>
  </si>
  <si>
    <t>0.4 µM</t>
  </si>
  <si>
    <t>Fer-EDTA</t>
  </si>
  <si>
    <t>42.7 µM</t>
  </si>
  <si>
    <t>Composition de la solution Yoshida</t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</si>
  <si>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NO</t>
    </r>
    <r>
      <rPr>
        <vertAlign val="subscript"/>
        <sz val="11"/>
        <color theme="1"/>
        <rFont val="Calibri"/>
        <family val="2"/>
        <scheme val="minor"/>
      </rPr>
      <t>3</t>
    </r>
  </si>
  <si>
    <r>
      <t>NaH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.2H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</si>
  <si>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</si>
  <si>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.2H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</si>
  <si>
    <r>
      <t>MgSO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.7H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</si>
  <si>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MnSO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.H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</si>
  <si>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MoO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.2H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O</t>
    </r>
  </si>
  <si>
    <r>
      <t>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3</t>
    </r>
  </si>
  <si>
    <r>
      <t>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.7H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</si>
  <si>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CuSO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.5H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</si>
  <si>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1L</t>
  </si>
  <si>
    <t>Total [mL]</t>
  </si>
  <si>
    <t>Total [L]</t>
  </si>
  <si>
    <t xml:space="preserve">Arrosage : </t>
  </si>
  <si>
    <t>50 mL de solution diluée les Lundi, mercredi, Vendredi</t>
  </si>
  <si>
    <t>Préparation Yoshida</t>
  </si>
  <si>
    <t>Solution</t>
  </si>
  <si>
    <t>Solution nutritive</t>
  </si>
  <si>
    <t>Sol a faire</t>
  </si>
  <si>
    <t>Eau démi</t>
  </si>
  <si>
    <t>x</t>
  </si>
  <si>
    <t>Concentration initiale [M = mol/L]</t>
  </si>
  <si>
    <t>Yoshida [mL]</t>
  </si>
  <si>
    <t>Eau déminéralisée [mL]</t>
  </si>
  <si>
    <t>Volume [mL]</t>
  </si>
  <si>
    <t>Concentration finale [M = mol/L]</t>
  </si>
  <si>
    <t>Volume [L]</t>
  </si>
  <si>
    <t>V1</t>
  </si>
  <si>
    <t>V2</t>
  </si>
  <si>
    <t xml:space="preserve">Nitrate de calcium (Ca(NO3)2) : </t>
  </si>
  <si>
    <t>2,0 mM</t>
  </si>
  <si>
    <t xml:space="preserve">Nitrate de potassium (KNO3) : </t>
  </si>
  <si>
    <t>4,0 mM</t>
  </si>
  <si>
    <t xml:space="preserve">Sulfate de magnésium (MgSO4) : </t>
  </si>
  <si>
    <t>1,0 mM</t>
  </si>
  <si>
    <t xml:space="preserve">Chlorure de potassium (KCl) : </t>
  </si>
  <si>
    <t xml:space="preserve">Phosphate de potassium monobasique (KH2PO4) : </t>
  </si>
  <si>
    <t xml:space="preserve">Fer EDTA (FeNaEDTA) : </t>
  </si>
  <si>
    <t>20 µM</t>
  </si>
  <si>
    <t xml:space="preserve">Bore (H3BO3) : </t>
  </si>
  <si>
    <t xml:space="preserve">Cuivre (CuSO4) : </t>
  </si>
  <si>
    <t>2 µM</t>
  </si>
  <si>
    <t xml:space="preserve">Zinc (ZnSO4) : </t>
  </si>
  <si>
    <t xml:space="preserve">Manganèse (MnSO4) : </t>
  </si>
  <si>
    <t>5 µM</t>
  </si>
  <si>
    <t xml:space="preserve">Molybdène (Na2MoO4) : </t>
  </si>
  <si>
    <t>Chemical</t>
  </si>
  <si>
    <t>Macronutrients</t>
  </si>
  <si>
    <t>KNO_{3}</t>
  </si>
  <si>
    <t>Ca(NO_{3} )_{2}</t>
  </si>
  <si>
    <t>MgSO_{4}</t>
  </si>
  <si>
    <t>KH_{2} PO_{4}</t>
  </si>
  <si>
    <t>NH_{4} Cl</t>
  </si>
  <si>
    <t>Micronutrients</t>
  </si>
  <si>
    <t>H_{3} BO_{3}</t>
  </si>
  <si>
    <t>MnCl</t>
  </si>
  <si>
    <t>ZnSO_{4}</t>
  </si>
  <si>
    <t>CuSO_{4}</t>
  </si>
  <si>
    <t>NH_{4} Mo_{7} O_{24}</t>
  </si>
  <si>
    <t>Fe-EDTA</t>
  </si>
  <si>
    <t>Final Concentration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</si>
</sst>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Segoe UI"/>
      <family val="2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11" fontId="0" fillId="0" borderId="1" xfId="1" applyNumberFormat="1" applyFont="1" applyBorder="1"/>
    <xf numFmtId="11" fontId="0" fillId="0" borderId="0" xfId="0" applyNumberForma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left" vertical="center" indent="1"/>
    </xf>
    <xf numFmtId="0" fontId="0" fillId="0" borderId="2" xfId="0" applyBorder="1"/>
    <xf numFmtId="0" fontId="2" fillId="0" borderId="3" xfId="0" applyFont="1" applyBorder="1" applyAlignment="1">
      <alignment horizontal="left" vertical="center" indent="1"/>
    </xf>
    <xf numFmtId="0" fontId="0" fillId="2" borderId="0" xfId="0" applyFill="1" applyBorder="1"/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center" vertical="center"/>
    </xf>
    <xf numFmtId="11" fontId="0" fillId="0" borderId="0" xfId="1" applyNumberFormat="1" applyFont="1"/>
    <xf numFmtId="11" fontId="1" fillId="0" borderId="0" xfId="1" applyNumberFormat="1" applyFont="1" applyAlignment="1">
      <alignment horizontal="center" vertical="center" wrapText="1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361950</xdr:colOff>
      <xdr:row>2</xdr:row>
      <xdr:rowOff>95250</xdr:rowOff>
    </xdr:from>
    <xdr:to>
      <xdr:col>17</xdr:col>
      <xdr:colOff>734221</xdr:colOff>
      <xdr:row>29</xdr:row>
      <xdr:rowOff>19810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916CA30-C53D-05EA-FA4F-57F0C528D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15550" y="476250"/>
          <a:ext cx="5706271" cy="5449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F6F0149-D9DB-43E7-A553-6B2E30D62675}">
  <we:reference id="wa200003987" version="1.0.0.5" store="fr-FR" storeType="OMEX"/>
  <we:alternateReferences>
    <we:reference id="WA200003987" version="1.0.0.5" store="WA200003987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40682-1910-43AF-A4C6-3E80A28291F6}">
  <dimension ref="A1:J21"/>
  <sheetViews>
    <sheetView tabSelected="1" topLeftCell="FPW1" workbookViewId="0">
      <selection activeCell="FQH20" sqref="FQH20"/>
    </sheetView>
  </sheetViews>
  <sheetFormatPr baseColWidth="10" defaultRowHeight="15" x14ac:dyDescent="0.25"/>
  <cols>
    <col min="2" max="2" width="22.7109375" customWidth="1"/>
    <col min="3" max="3" width="32.140625" customWidth="1"/>
    <col min="6" max="6" width="19.28515625" customWidth="1"/>
    <col min="7" max="7" width="30.7109375" customWidth="1"/>
    <col min="8" max="8" width="30.85546875" customWidth="1"/>
    <col min="9" max="9" width="12.5703125" customWidth="1"/>
    <col min="10" max="10" width="12.140625" customWidth="1"/>
  </cols>
  <sheetData>
    <row r="1" spans="1:10" x14ac:dyDescent="0.25">
      <c r="A1" s="7" t="s">
        <v>75</v>
      </c>
      <c r="B1" s="7"/>
      <c r="C1" s="7"/>
      <c r="F1" s="1" t="s">
        <v>91</v>
      </c>
    </row>
    <row r="2" spans="1:10" x14ac:dyDescent="0.25">
      <c r="A2" s="2" t="s">
        <v>59</v>
      </c>
      <c r="B2" s="2" t="s">
        <v>59</v>
      </c>
      <c r="C2" s="2" t="s">
        <v>60</v>
      </c>
      <c r="F2" t="s">
        <v>92</v>
      </c>
      <c r="G2" t="s">
        <v>101</v>
      </c>
      <c r="H2" t="s">
        <v>97</v>
      </c>
      <c r="I2" t="s">
        <v>102</v>
      </c>
      <c r="J2" t="s">
        <v>100</v>
      </c>
    </row>
    <row r="3" spans="1:10" ht="18" x14ac:dyDescent="0.35">
      <c r="A3" s="6" t="s">
        <v>61</v>
      </c>
      <c r="B3" s="2" t="s">
        <v>76</v>
      </c>
      <c r="C3" s="2" t="s">
        <v>62</v>
      </c>
      <c r="F3" s="2" t="s">
        <v>76</v>
      </c>
      <c r="G3" s="4">
        <v>1.4300000000000001E-3</v>
      </c>
      <c r="H3">
        <v>1</v>
      </c>
      <c r="I3" s="5">
        <f>G3*($B$19/1000)/H3</f>
        <v>1.1440000000000001E-3</v>
      </c>
      <c r="J3" s="5">
        <f>I3*1000</f>
        <v>1.1440000000000001</v>
      </c>
    </row>
    <row r="4" spans="1:10" ht="18" x14ac:dyDescent="0.35">
      <c r="A4" s="6"/>
      <c r="B4" s="2" t="s">
        <v>77</v>
      </c>
      <c r="C4" s="2" t="s">
        <v>63</v>
      </c>
      <c r="F4" s="2" t="s">
        <v>77</v>
      </c>
      <c r="G4" s="4">
        <v>3.2299999999999999E-4</v>
      </c>
      <c r="H4">
        <v>1</v>
      </c>
      <c r="I4" s="5">
        <f t="shared" ref="I4:I13" si="0">G4*($B$19/1000)/H4</f>
        <v>2.5839999999999999E-4</v>
      </c>
      <c r="J4" s="5">
        <f t="shared" ref="J4:J14" si="1">I4*1000</f>
        <v>0.25840000000000002</v>
      </c>
    </row>
    <row r="5" spans="1:10" ht="18" x14ac:dyDescent="0.35">
      <c r="A5" s="6"/>
      <c r="B5" s="2" t="s">
        <v>78</v>
      </c>
      <c r="C5" s="2" t="s">
        <v>64</v>
      </c>
      <c r="F5" s="2" t="s">
        <v>78</v>
      </c>
      <c r="G5" s="4">
        <v>5.1199999999999998E-4</v>
      </c>
      <c r="H5">
        <v>1</v>
      </c>
      <c r="I5" s="5">
        <f t="shared" si="0"/>
        <v>4.0959999999999998E-4</v>
      </c>
      <c r="J5" s="5">
        <f t="shared" si="1"/>
        <v>0.40959999999999996</v>
      </c>
    </row>
    <row r="6" spans="1:10" ht="18" x14ac:dyDescent="0.35">
      <c r="A6" s="6"/>
      <c r="B6" s="2" t="s">
        <v>79</v>
      </c>
      <c r="C6" s="2" t="s">
        <v>65</v>
      </c>
      <c r="F6" s="2" t="s">
        <v>79</v>
      </c>
      <c r="G6" s="4">
        <v>7.5000000000000002E-4</v>
      </c>
      <c r="H6">
        <v>1</v>
      </c>
      <c r="I6" s="5">
        <f t="shared" si="0"/>
        <v>6.0000000000000006E-4</v>
      </c>
      <c r="J6" s="5">
        <f t="shared" si="1"/>
        <v>0.60000000000000009</v>
      </c>
    </row>
    <row r="7" spans="1:10" ht="18" x14ac:dyDescent="0.35">
      <c r="A7" s="6"/>
      <c r="B7" s="2" t="s">
        <v>80</v>
      </c>
      <c r="C7" s="2" t="s">
        <v>66</v>
      </c>
      <c r="F7" s="2" t="s">
        <v>80</v>
      </c>
      <c r="G7" s="4">
        <v>1.64E-3</v>
      </c>
      <c r="H7">
        <v>1</v>
      </c>
      <c r="I7" s="5">
        <f t="shared" si="0"/>
        <v>1.312E-3</v>
      </c>
      <c r="J7" s="5">
        <f t="shared" si="1"/>
        <v>1.3120000000000001</v>
      </c>
    </row>
    <row r="8" spans="1:10" ht="18" x14ac:dyDescent="0.35">
      <c r="A8" s="6" t="s">
        <v>67</v>
      </c>
      <c r="B8" s="2" t="s">
        <v>81</v>
      </c>
      <c r="C8" s="2" t="s">
        <v>68</v>
      </c>
      <c r="F8" s="2" t="s">
        <v>81</v>
      </c>
      <c r="G8" s="4">
        <v>1.1400000000000001E-5</v>
      </c>
      <c r="H8">
        <v>1</v>
      </c>
      <c r="I8" s="5">
        <f t="shared" si="0"/>
        <v>9.1200000000000008E-6</v>
      </c>
      <c r="J8" s="5">
        <f t="shared" si="1"/>
        <v>9.1200000000000014E-3</v>
      </c>
    </row>
    <row r="9" spans="1:10" ht="18" x14ac:dyDescent="0.35">
      <c r="A9" s="6"/>
      <c r="B9" s="2" t="s">
        <v>82</v>
      </c>
      <c r="C9" s="2" t="s">
        <v>69</v>
      </c>
      <c r="F9" s="2" t="s">
        <v>82</v>
      </c>
      <c r="G9" s="4">
        <v>1.3999999999999998E-7</v>
      </c>
      <c r="H9">
        <v>1</v>
      </c>
      <c r="I9" s="5">
        <f t="shared" si="0"/>
        <v>1.12E-7</v>
      </c>
      <c r="J9" s="5">
        <f t="shared" si="1"/>
        <v>1.12E-4</v>
      </c>
    </row>
    <row r="10" spans="1:10" ht="18" x14ac:dyDescent="0.35">
      <c r="A10" s="6"/>
      <c r="B10" s="2" t="s">
        <v>83</v>
      </c>
      <c r="C10" s="2" t="s">
        <v>70</v>
      </c>
      <c r="F10" s="2" t="s">
        <v>83</v>
      </c>
      <c r="G10" s="4">
        <v>5.7799999999999995E-5</v>
      </c>
      <c r="H10">
        <v>1</v>
      </c>
      <c r="I10" s="5">
        <f t="shared" si="0"/>
        <v>4.6239999999999998E-5</v>
      </c>
      <c r="J10" s="5">
        <f t="shared" si="1"/>
        <v>4.6239999999999996E-2</v>
      </c>
    </row>
    <row r="11" spans="1:10" ht="18" x14ac:dyDescent="0.35">
      <c r="A11" s="6"/>
      <c r="B11" s="2" t="s">
        <v>84</v>
      </c>
      <c r="C11" s="2" t="s">
        <v>71</v>
      </c>
      <c r="F11" s="2" t="s">
        <v>84</v>
      </c>
      <c r="G11" s="4">
        <v>9.6000000000000013E-7</v>
      </c>
      <c r="H11">
        <v>1</v>
      </c>
      <c r="I11" s="5">
        <f t="shared" si="0"/>
        <v>7.680000000000001E-7</v>
      </c>
      <c r="J11" s="5">
        <f t="shared" si="1"/>
        <v>7.6800000000000013E-4</v>
      </c>
    </row>
    <row r="12" spans="1:10" ht="18" x14ac:dyDescent="0.35">
      <c r="A12" s="6"/>
      <c r="B12" s="2" t="s">
        <v>85</v>
      </c>
      <c r="C12" s="2" t="s">
        <v>72</v>
      </c>
      <c r="F12" s="2" t="s">
        <v>85</v>
      </c>
      <c r="G12" s="4">
        <v>4.0000000000000003E-7</v>
      </c>
      <c r="H12">
        <v>1</v>
      </c>
      <c r="I12" s="5">
        <f t="shared" si="0"/>
        <v>3.2000000000000006E-7</v>
      </c>
      <c r="J12" s="5">
        <f t="shared" si="1"/>
        <v>3.2000000000000008E-4</v>
      </c>
    </row>
    <row r="13" spans="1:10" x14ac:dyDescent="0.25">
      <c r="A13" s="2" t="s">
        <v>7</v>
      </c>
      <c r="B13" s="2" t="s">
        <v>73</v>
      </c>
      <c r="C13" s="2" t="s">
        <v>74</v>
      </c>
      <c r="F13" s="2" t="s">
        <v>73</v>
      </c>
      <c r="G13" s="4">
        <v>4.2700000000000001E-5</v>
      </c>
      <c r="H13">
        <v>1</v>
      </c>
      <c r="I13" s="5">
        <f t="shared" si="0"/>
        <v>3.4160000000000005E-5</v>
      </c>
      <c r="J13" s="5">
        <f t="shared" si="1"/>
        <v>3.4160000000000003E-2</v>
      </c>
    </row>
    <row r="14" spans="1:10" x14ac:dyDescent="0.25">
      <c r="F14" s="2" t="s">
        <v>95</v>
      </c>
      <c r="G14" s="2" t="s">
        <v>96</v>
      </c>
      <c r="H14" t="s">
        <v>96</v>
      </c>
      <c r="I14" s="5"/>
      <c r="J14" s="5">
        <f t="shared" si="1"/>
        <v>0</v>
      </c>
    </row>
    <row r="16" spans="1:10" x14ac:dyDescent="0.25">
      <c r="B16" s="3" t="s">
        <v>93</v>
      </c>
      <c r="C16" s="3"/>
      <c r="D16" s="3"/>
      <c r="E16" s="3"/>
    </row>
    <row r="17" spans="1:5" x14ac:dyDescent="0.25">
      <c r="B17" s="2" t="s">
        <v>98</v>
      </c>
      <c r="C17" s="2" t="s">
        <v>99</v>
      </c>
      <c r="D17" s="2" t="s">
        <v>87</v>
      </c>
      <c r="E17" s="2" t="s">
        <v>88</v>
      </c>
    </row>
    <row r="18" spans="1:5" x14ac:dyDescent="0.25">
      <c r="A18" t="s">
        <v>86</v>
      </c>
      <c r="B18" s="2">
        <v>80</v>
      </c>
      <c r="C18" s="2">
        <f>1000-80</f>
        <v>920</v>
      </c>
      <c r="D18" s="2">
        <f>1000</f>
        <v>1000</v>
      </c>
      <c r="E18" s="2">
        <f>D18/1000</f>
        <v>1</v>
      </c>
    </row>
    <row r="19" spans="1:5" x14ac:dyDescent="0.25">
      <c r="A19" t="s">
        <v>94</v>
      </c>
      <c r="B19" s="2">
        <f>B18*10</f>
        <v>800</v>
      </c>
      <c r="C19" s="2">
        <f t="shared" ref="C19:D19" si="2">C18*10</f>
        <v>9200</v>
      </c>
      <c r="D19" s="2">
        <f t="shared" si="2"/>
        <v>10000</v>
      </c>
      <c r="E19" s="2">
        <f>D19/1000</f>
        <v>10</v>
      </c>
    </row>
    <row r="21" spans="1:5" x14ac:dyDescent="0.25">
      <c r="A21" t="s">
        <v>89</v>
      </c>
      <c r="B21" t="s">
        <v>90</v>
      </c>
    </row>
  </sheetData>
  <mergeCells count="3">
    <mergeCell ref="A3:A7"/>
    <mergeCell ref="A8:A12"/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17D15-D9DF-46F0-94E3-D00A8DBA8E56}">
  <dimension ref="A2:D15"/>
  <sheetViews>
    <sheetView workbookViewId="0">
      <selection activeCell="H18" sqref="H18"/>
    </sheetView>
  </sheetViews>
  <sheetFormatPr baseColWidth="10" defaultRowHeight="15" x14ac:dyDescent="0.25"/>
  <cols>
    <col min="1" max="1" width="20.28515625" bestFit="1" customWidth="1"/>
    <col min="2" max="2" width="13.5703125" style="20" bestFit="1" customWidth="1"/>
    <col min="3" max="3" width="11.140625" bestFit="1" customWidth="1"/>
    <col min="4" max="4" width="14.85546875" bestFit="1" customWidth="1"/>
  </cols>
  <sheetData>
    <row r="2" spans="1:4" ht="45" x14ac:dyDescent="0.25">
      <c r="A2" s="19" t="s">
        <v>122</v>
      </c>
      <c r="B2" s="21" t="s">
        <v>136</v>
      </c>
    </row>
    <row r="3" spans="1:4" x14ac:dyDescent="0.25">
      <c r="A3" s="1" t="s">
        <v>123</v>
      </c>
    </row>
    <row r="4" spans="1:4" x14ac:dyDescent="0.25">
      <c r="A4" t="s">
        <v>124</v>
      </c>
      <c r="B4" s="20">
        <v>1.25</v>
      </c>
    </row>
    <row r="5" spans="1:4" x14ac:dyDescent="0.25">
      <c r="A5" t="s">
        <v>125</v>
      </c>
      <c r="B5" s="20">
        <v>1.5</v>
      </c>
    </row>
    <row r="6" spans="1:4" x14ac:dyDescent="0.25">
      <c r="A6" t="s">
        <v>126</v>
      </c>
      <c r="B6" s="20">
        <v>0.75</v>
      </c>
    </row>
    <row r="7" spans="1:4" x14ac:dyDescent="0.25">
      <c r="A7" t="s">
        <v>127</v>
      </c>
      <c r="B7" s="20">
        <v>0.5</v>
      </c>
    </row>
    <row r="8" spans="1:4" x14ac:dyDescent="0.25">
      <c r="A8" t="s">
        <v>128</v>
      </c>
      <c r="B8" s="20">
        <v>1</v>
      </c>
    </row>
    <row r="9" spans="1:4" x14ac:dyDescent="0.25">
      <c r="A9" s="1" t="s">
        <v>129</v>
      </c>
    </row>
    <row r="10" spans="1:4" x14ac:dyDescent="0.25">
      <c r="A10" t="s">
        <v>130</v>
      </c>
      <c r="B10" s="20">
        <v>5.0000000000000002E-5</v>
      </c>
      <c r="D10" s="18"/>
    </row>
    <row r="11" spans="1:4" x14ac:dyDescent="0.25">
      <c r="A11" t="s">
        <v>131</v>
      </c>
      <c r="B11" s="20">
        <v>1.0000000000000001E-5</v>
      </c>
      <c r="C11" s="17"/>
      <c r="D11" s="18"/>
    </row>
    <row r="12" spans="1:4" x14ac:dyDescent="0.25">
      <c r="A12" t="s">
        <v>132</v>
      </c>
      <c r="B12" s="20">
        <v>1.9999999999999999E-6</v>
      </c>
      <c r="C12" s="17"/>
    </row>
    <row r="13" spans="1:4" x14ac:dyDescent="0.25">
      <c r="A13" t="s">
        <v>133</v>
      </c>
      <c r="B13" s="20">
        <v>1.5E-6</v>
      </c>
      <c r="C13" s="17"/>
    </row>
    <row r="14" spans="1:4" x14ac:dyDescent="0.25">
      <c r="A14" t="s">
        <v>134</v>
      </c>
      <c r="B14" s="20">
        <v>7.4999999999999997E-8</v>
      </c>
      <c r="C14" s="17"/>
    </row>
    <row r="15" spans="1:4" x14ac:dyDescent="0.25">
      <c r="A15" t="s">
        <v>135</v>
      </c>
      <c r="B15" s="20">
        <v>7.3999999999999996E-5</v>
      </c>
      <c r="C15" s="17"/>
      <c r="D15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workbookViewId="0">
      <selection activeCell="D10" sqref="D10"/>
    </sheetView>
  </sheetViews>
  <sheetFormatPr baseColWidth="10" defaultColWidth="9.140625" defaultRowHeight="15" x14ac:dyDescent="0.25"/>
  <cols>
    <col min="1" max="1" width="40.7109375" customWidth="1"/>
    <col min="2" max="2" width="22.85546875" customWidth="1"/>
    <col min="4" max="4" width="52.7109375" customWidth="1"/>
    <col min="5" max="5" width="21.28515625" customWidth="1"/>
  </cols>
  <sheetData>
    <row r="1" spans="1:2" x14ac:dyDescent="0.25">
      <c r="A1" s="7" t="s">
        <v>0</v>
      </c>
      <c r="B1" s="7"/>
    </row>
    <row r="2" spans="1:2" x14ac:dyDescent="0.25">
      <c r="A2" s="3" t="s">
        <v>27</v>
      </c>
      <c r="B2" s="3" t="s">
        <v>28</v>
      </c>
    </row>
    <row r="3" spans="1:2" x14ac:dyDescent="0.25">
      <c r="A3" s="2" t="s">
        <v>1</v>
      </c>
      <c r="B3" s="2" t="s">
        <v>14</v>
      </c>
    </row>
    <row r="4" spans="1:2" x14ac:dyDescent="0.25">
      <c r="A4" s="2" t="s">
        <v>2</v>
      </c>
      <c r="B4" s="2" t="s">
        <v>15</v>
      </c>
    </row>
    <row r="5" spans="1:2" x14ac:dyDescent="0.25">
      <c r="A5" s="2" t="s">
        <v>3</v>
      </c>
      <c r="B5" s="2" t="s">
        <v>16</v>
      </c>
    </row>
    <row r="6" spans="1:2" x14ac:dyDescent="0.25">
      <c r="A6" s="2" t="s">
        <v>4</v>
      </c>
      <c r="B6" s="2" t="s">
        <v>17</v>
      </c>
    </row>
    <row r="7" spans="1:2" x14ac:dyDescent="0.25">
      <c r="A7" s="2" t="s">
        <v>5</v>
      </c>
      <c r="B7" s="2" t="s">
        <v>18</v>
      </c>
    </row>
    <row r="8" spans="1:2" x14ac:dyDescent="0.25">
      <c r="A8" s="2" t="s">
        <v>6</v>
      </c>
      <c r="B8" s="2" t="s">
        <v>19</v>
      </c>
    </row>
    <row r="9" spans="1:2" x14ac:dyDescent="0.25">
      <c r="A9" s="2" t="s">
        <v>7</v>
      </c>
      <c r="B9" s="2" t="s">
        <v>20</v>
      </c>
    </row>
    <row r="10" spans="1:2" x14ac:dyDescent="0.25">
      <c r="A10" s="2" t="s">
        <v>8</v>
      </c>
      <c r="B10" s="2" t="s">
        <v>21</v>
      </c>
    </row>
    <row r="11" spans="1:2" x14ac:dyDescent="0.25">
      <c r="A11" s="2" t="s">
        <v>9</v>
      </c>
      <c r="B11" s="2" t="s">
        <v>22</v>
      </c>
    </row>
    <row r="12" spans="1:2" x14ac:dyDescent="0.25">
      <c r="A12" s="2" t="s">
        <v>10</v>
      </c>
      <c r="B12" s="2" t="s">
        <v>23</v>
      </c>
    </row>
    <row r="13" spans="1:2" x14ac:dyDescent="0.25">
      <c r="A13" s="2" t="s">
        <v>11</v>
      </c>
      <c r="B13" s="2" t="s">
        <v>24</v>
      </c>
    </row>
    <row r="14" spans="1:2" x14ac:dyDescent="0.25">
      <c r="A14" s="2" t="s">
        <v>12</v>
      </c>
      <c r="B14" s="2" t="s">
        <v>25</v>
      </c>
    </row>
    <row r="15" spans="1:2" x14ac:dyDescent="0.25">
      <c r="A15" s="2" t="s">
        <v>13</v>
      </c>
      <c r="B15" s="2" t="s">
        <v>26</v>
      </c>
    </row>
    <row r="17" spans="1:5" x14ac:dyDescent="0.25">
      <c r="A17" s="7" t="s">
        <v>29</v>
      </c>
      <c r="B17" s="7"/>
      <c r="C17" s="7"/>
      <c r="D17" s="7"/>
      <c r="E17" s="7"/>
    </row>
    <row r="18" spans="1:5" x14ac:dyDescent="0.25">
      <c r="A18" s="14" t="s">
        <v>103</v>
      </c>
      <c r="B18" s="15"/>
      <c r="C18" s="12"/>
      <c r="D18" s="16" t="s">
        <v>104</v>
      </c>
      <c r="E18" s="14"/>
    </row>
    <row r="19" spans="1:5" ht="17.25" x14ac:dyDescent="0.25">
      <c r="A19" s="9" t="s">
        <v>30</v>
      </c>
      <c r="B19" s="10" t="s">
        <v>31</v>
      </c>
      <c r="C19" s="12"/>
      <c r="D19" s="11" t="s">
        <v>105</v>
      </c>
      <c r="E19" s="2" t="s">
        <v>106</v>
      </c>
    </row>
    <row r="20" spans="1:5" ht="17.25" x14ac:dyDescent="0.25">
      <c r="A20" s="9" t="s">
        <v>41</v>
      </c>
      <c r="B20" s="10" t="s">
        <v>32</v>
      </c>
      <c r="C20" s="12"/>
      <c r="D20" s="11" t="s">
        <v>107</v>
      </c>
      <c r="E20" s="2" t="s">
        <v>108</v>
      </c>
    </row>
    <row r="21" spans="1:5" ht="17.25" x14ac:dyDescent="0.25">
      <c r="A21" s="9" t="s">
        <v>42</v>
      </c>
      <c r="B21" s="10" t="s">
        <v>33</v>
      </c>
      <c r="C21" s="12"/>
      <c r="D21" s="11" t="s">
        <v>109</v>
      </c>
      <c r="E21" s="2" t="s">
        <v>110</v>
      </c>
    </row>
    <row r="22" spans="1:5" ht="17.25" x14ac:dyDescent="0.25">
      <c r="A22" s="9" t="s">
        <v>43</v>
      </c>
      <c r="B22" s="10" t="s">
        <v>31</v>
      </c>
      <c r="C22" s="12"/>
      <c r="D22" s="11" t="s">
        <v>111</v>
      </c>
      <c r="E22" s="2" t="s">
        <v>31</v>
      </c>
    </row>
    <row r="23" spans="1:5" ht="17.25" x14ac:dyDescent="0.25">
      <c r="A23" s="9" t="s">
        <v>44</v>
      </c>
      <c r="B23" s="10" t="s">
        <v>36</v>
      </c>
      <c r="C23" s="12"/>
      <c r="D23" s="11" t="s">
        <v>112</v>
      </c>
      <c r="E23" s="2" t="s">
        <v>110</v>
      </c>
    </row>
    <row r="24" spans="1:5" ht="17.25" x14ac:dyDescent="0.25">
      <c r="A24" s="9" t="s">
        <v>45</v>
      </c>
      <c r="B24" s="10" t="s">
        <v>37</v>
      </c>
      <c r="C24" s="12"/>
      <c r="D24" s="11" t="s">
        <v>113</v>
      </c>
      <c r="E24" s="2" t="s">
        <v>114</v>
      </c>
    </row>
    <row r="25" spans="1:5" ht="17.25" x14ac:dyDescent="0.25">
      <c r="A25" s="9" t="s">
        <v>46</v>
      </c>
      <c r="B25" s="10" t="s">
        <v>38</v>
      </c>
      <c r="C25" s="12"/>
      <c r="D25" s="11" t="s">
        <v>115</v>
      </c>
      <c r="E25" s="2" t="s">
        <v>114</v>
      </c>
    </row>
    <row r="26" spans="1:5" ht="17.25" x14ac:dyDescent="0.25">
      <c r="A26" s="9" t="s">
        <v>47</v>
      </c>
      <c r="B26" s="10" t="s">
        <v>39</v>
      </c>
      <c r="C26" s="12"/>
      <c r="D26" s="11" t="s">
        <v>116</v>
      </c>
      <c r="E26" s="2" t="s">
        <v>117</v>
      </c>
    </row>
    <row r="27" spans="1:5" ht="17.25" x14ac:dyDescent="0.25">
      <c r="A27" s="9" t="s">
        <v>48</v>
      </c>
      <c r="B27" s="10" t="s">
        <v>34</v>
      </c>
      <c r="C27" s="12"/>
      <c r="D27" s="11" t="s">
        <v>118</v>
      </c>
      <c r="E27" s="2" t="s">
        <v>117</v>
      </c>
    </row>
    <row r="28" spans="1:5" ht="17.25" x14ac:dyDescent="0.25">
      <c r="A28" s="9" t="s">
        <v>49</v>
      </c>
      <c r="B28" s="10" t="s">
        <v>35</v>
      </c>
      <c r="C28" s="12"/>
      <c r="D28" s="11" t="s">
        <v>119</v>
      </c>
      <c r="E28" s="2" t="s">
        <v>120</v>
      </c>
    </row>
    <row r="29" spans="1:5" ht="17.25" x14ac:dyDescent="0.25">
      <c r="A29" s="9" t="s">
        <v>50</v>
      </c>
      <c r="B29" s="10" t="s">
        <v>40</v>
      </c>
      <c r="C29" s="12"/>
      <c r="D29" s="11" t="s">
        <v>121</v>
      </c>
      <c r="E29" s="2" t="s">
        <v>34</v>
      </c>
    </row>
    <row r="30" spans="1:5" x14ac:dyDescent="0.25">
      <c r="C30" s="13"/>
    </row>
    <row r="34" spans="4:4" x14ac:dyDescent="0.25">
      <c r="D34" s="13"/>
    </row>
  </sheetData>
  <mergeCells count="4">
    <mergeCell ref="A1:B1"/>
    <mergeCell ref="A18:B18"/>
    <mergeCell ref="D18:E18"/>
    <mergeCell ref="A17:E17"/>
  </mergeCells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8C4D4-B92B-4A4A-84E7-607B84779C90}">
  <dimension ref="A1:G3"/>
  <sheetViews>
    <sheetView workbookViewId="0">
      <selection sqref="A1:G1"/>
    </sheetView>
  </sheetViews>
  <sheetFormatPr baseColWidth="10" defaultRowHeight="15" x14ac:dyDescent="0.25"/>
  <cols>
    <col min="2" max="4" width="19.140625" customWidth="1"/>
    <col min="5" max="5" width="21.28515625" customWidth="1"/>
    <col min="6" max="6" width="13.42578125" customWidth="1"/>
  </cols>
  <sheetData>
    <row r="1" spans="1:7" x14ac:dyDescent="0.25">
      <c r="A1" s="8" t="s">
        <v>51</v>
      </c>
      <c r="B1" s="8"/>
      <c r="C1" s="8"/>
      <c r="D1" s="8"/>
      <c r="E1" s="8"/>
      <c r="F1" s="8"/>
      <c r="G1" s="8"/>
    </row>
    <row r="2" spans="1:7" x14ac:dyDescent="0.25">
      <c r="A2" t="s">
        <v>52</v>
      </c>
      <c r="B2" t="s">
        <v>53</v>
      </c>
      <c r="C2" t="s">
        <v>56</v>
      </c>
      <c r="D2" t="s">
        <v>55</v>
      </c>
      <c r="E2" t="s">
        <v>54</v>
      </c>
      <c r="F2" t="s">
        <v>57</v>
      </c>
      <c r="G2" t="s">
        <v>58</v>
      </c>
    </row>
    <row r="3" spans="1:7" x14ac:dyDescent="0.25">
      <c r="A3">
        <v>30</v>
      </c>
      <c r="B3">
        <v>3</v>
      </c>
      <c r="C3">
        <v>8</v>
      </c>
      <c r="D3">
        <f>A3*B3*C3</f>
        <v>720</v>
      </c>
      <c r="E3">
        <v>50</v>
      </c>
      <c r="F3">
        <f>D3*E3</f>
        <v>36000</v>
      </c>
      <c r="G3">
        <f>F3/1000</f>
        <v>36</v>
      </c>
    </row>
  </sheetData>
  <mergeCells count="1">
    <mergeCell ref="A1:G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E A A B Q S w M E F A A C A A g A m G F t V u y 6 n 3 i l A A A A 9 g A A A B I A H A B D b 2 5 m a W c v U G F j a 2 F n Z S 5 4 b W w g o h g A K K A U A A A A A A A A A A A A A A A A A A A A A A A A A A A A h Y 9 L C s I w A E S v U r J v f o q U k q a g u L M g C O I 2 p L E N t q k k q e n d X H g k r 2 B F q + 5 c z p u 3 m L l f b y w f 2 i a 6 K O t 0 Z z J A I A a R M r I r t a k y 0 P t j n I C c s 6 2 Q J 1 G p a J S N S w d X Z q D 2 / p w i F E K A Y Q Y 7 W y G K M U G H Y r O T t W o F + M j 6 v x x r 4 7 w w U g H O 9 q 8 x n E J C 5 j B Z U I g Z m i A r t P k K d N z 7 b H 8 g W / W N 7 6 3 i R x s v 1 w x N k a H 3 B / 4 A U E s D B B Q A A g A I A J h h b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Y W 1 W L l m / I y 8 B A A A J A w A A E w A c A E Z v c m 1 1 b G F z L 1 N l Y 3 R p b 2 4 x L m 0 g o h g A K K A U A A A A A A A A A A A A A A A A A A A A A A A A A A A A r Z H f S s M w G M X v C 3 2 H E G 9 a K K V p t Y L S G z e E g c J w 8 6 o d I z Z f X b B J S p K C Y + y B f A 5 f z H b / R J i g 0 F w k c D i c n O / 3 G S g t V x L N 9 i + 5 d R 3 X M S u q g a E L P K c v N U S E I G 9 K X w F d + x h l q A b r O q g 7 M 9 X q E j p l y q p w Z z X e P a 8 h H C l p Q V r j 4 d F N 8 W x A m 0 L y k h V j M G 9 W N c U j l S 3 U y / l 0 + X A 3 e S L J V b K M o z j u r y R s W I X 9 A O U T 0 d Q g u h j a F 8 s w C R O 8 8 I P 9 1 6 d i 2 a H F J p + w 7 N Q X L 7 b 5 m F q 6 O N i 7 S d Y N I K E Y r / j n R z / F z h r O N Z W m U l q M V N 0 K 2 b u M d 0 w J N h u 8 1 w k O k O 0 T L L z b b Y C O e v y L n v z Q t 7 7 r c H m + y T n e 6 Z E 3 i Q Y C L k A o r q E Y q 7 L t k R a r N d O q U Z L D f 3 i n 5 3 m n g / B O B + P 9 r V / + f Q 9 f U E s B A i 0 A F A A C A A g A m G F t V u y 6 n 3 i l A A A A 9 g A A A B I A A A A A A A A A A A A A A A A A A A A A A E N v b m Z p Z y 9 Q Y W N r Y W d l L n h t b F B L A Q I t A B Q A A g A I A J h h b V Y P y u m r p A A A A O k A A A A T A A A A A A A A A A A A A A A A A P E A A A B b Q 2 9 u d G V u d F 9 U e X B l c 1 0 u e G 1 s U E s B A i 0 A F A A C A A g A m G F t V i 5 Z v y M v A Q A A C Q M A A B M A A A A A A A A A A A A A A A A A 4 g E A A E Z v c m 1 1 b G F z L 1 N l Y 3 R p b 2 4 x L m 1 Q S w U G A A A A A A M A A w D C A A A A X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x I A A A A A A A D N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T E l M j A o U G F n Z S U y M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Z U M T U 6 N D A 6 M T c u N D c w N D c 3 O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E g K F B h Z 2 U g N y k v Q X V 0 b 1 J l b W 9 2 Z W R D b 2 x 1 b W 5 z M S 5 7 Q 2 9 s d W 1 u M S w w f S Z x d W 9 0 O y w m c X V v d D t T Z W N 0 a W 9 u M S 9 U Y W J s Z T A x M S A o U G F n Z S A 3 K S 9 B d X R v U m V t b 3 Z l Z E N v b H V t b n M x L n t D b 2 x 1 b W 4 y L D F 9 J n F 1 b 3 Q 7 L C Z x d W 9 0 O 1 N l Y 3 R p b 2 4 x L 1 R h Y m x l M D E x I C h Q Y W d l I D c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w M T E g K F B h Z 2 U g N y k v Q X V 0 b 1 J l b W 9 2 Z W R D b 2 x 1 b W 5 z M S 5 7 Q 2 9 s d W 1 u M S w w f S Z x d W 9 0 O y w m c X V v d D t T Z W N 0 a W 9 u M S 9 U Y W J s Z T A x M S A o U G F n Z S A 3 K S 9 B d X R v U m V t b 3 Z l Z E N v b H V t b n M x L n t D b 2 x 1 b W 4 y L D F 9 J n F 1 b 3 Q 7 L C Z x d W 9 0 O 1 N l Y 3 R p b 2 4 x L 1 R h Y m x l M D E x I C h Q Y W d l I D c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E x J T I w K F B h Z 2 U l M j A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N y k v V G F i b G U w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N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Y x J T I w K F B h Z 2 U l M j A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M 1 Q x M T o x M j o z O C 4 z M z g 5 N z E 4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S A o U G F n Z S A x M C k v Q X V 0 b 1 J l b W 9 2 Z W R D b 2 x 1 b W 5 z M S 5 7 Q 2 9 s d W 1 u M S w w f S Z x d W 9 0 O y w m c X V v d D t T Z W N 0 a W 9 u M S 9 U Y W J s Z T A 2 M S A o U G F n Z S A x M C k v Q X V 0 b 1 J l b W 9 2 Z W R D b 2 x 1 b W 5 z M S 5 7 Q 2 9 s d W 1 u M i w x f S Z x d W 9 0 O y w m c X V v d D t T Z W N 0 a W 9 u M S 9 U Y W J s Z T A 2 M S A o U G F n Z S A x M C k v Q X V 0 b 1 J l b W 9 2 Z W R D b 2 x 1 b W 5 z M S 5 7 Q 2 9 s d W 1 u M y w y f S Z x d W 9 0 O y w m c X V v d D t T Z W N 0 a W 9 u M S 9 U Y W J s Z T A 2 M S A o U G F n Z S A x M C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A 2 M S A o U G F n Z S A x M C k v Q X V 0 b 1 J l b W 9 2 Z W R D b 2 x 1 b W 5 z M S 5 7 Q 2 9 s d W 1 u M S w w f S Z x d W 9 0 O y w m c X V v d D t T Z W N 0 a W 9 u M S 9 U Y W J s Z T A 2 M S A o U G F n Z S A x M C k v Q X V 0 b 1 J l b W 9 2 Z W R D b 2 x 1 b W 5 z M S 5 7 Q 2 9 s d W 1 u M i w x f S Z x d W 9 0 O y w m c X V v d D t T Z W N 0 a W 9 u M S 9 U Y W J s Z T A 2 M S A o U G F n Z S A x M C k v Q X V 0 b 1 J l b W 9 2 Z W R D b 2 x 1 b W 5 z M S 5 7 Q 2 9 s d W 1 u M y w y f S Z x d W 9 0 O y w m c X V v d D t T Z W N 0 a W 9 u M S 9 U Y W J s Z T A 2 M S A o U G F n Z S A x M C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N j E l M j A o U G F n Z S U y M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2 M S U y M C h Q Y W d l J T I w M T A p L 1 R h Y m x l M D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j E l M j A o U G F n Z S U y M D E w K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N 3 h J v + R M x L u 9 7 D x / g M J Y E A A A A A A g A A A A A A E G Y A A A A B A A A g A A A A f C Z t E i 4 / C C J 6 R 3 0 S H s f P I H U N 3 p U S K l b L q 1 G 2 y c 0 o 7 y w A A A A A D o A A A A A C A A A g A A A A W h K C B E x j S + R b o r s Y 7 8 C z E k a J 8 / 9 p m n x E j 6 E q O I a 2 d Z 5 Q A A A A O z c m l a k N G 5 M + + 8 O / G N r q O a y q W G A f D V L u y B x 8 / B 8 t O K i 2 X D P n 0 T P M Q d 7 P 6 0 G C L N W C u 0 h H r B r 8 d 0 0 Q y a q Z 4 z e d p m k n B v p I g u b D C e w l T C / D 4 Z 9 A A A A A N H n J 6 Y g 7 l 1 L N z o r f y 1 Y t g q 0 A / F i G 9 R 2 k u m S M 1 U o p G / c a C f 4 L Q u 9 N l I 5 k A Z H y 0 F N N S h w L p L g L 1 o A c u 4 O 8 k F R N V g = = < / D a t a M a s h u p > 
</file>

<file path=customXml/itemProps1.xml><?xml version="1.0" encoding="utf-8"?>
<ds:datastoreItem xmlns:ds="http://schemas.openxmlformats.org/officeDocument/2006/customXml" ds:itemID="{F5DA4C9B-31AA-4771-82E5-0421A7B23B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Yoshida</vt:lpstr>
      <vt:lpstr>Source P</vt:lpstr>
      <vt:lpstr>Chat GPT</vt:lpstr>
      <vt:lpstr>Préparation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Degives</dc:creator>
  <cp:lastModifiedBy>Nicolas Degives</cp:lastModifiedBy>
  <dcterms:created xsi:type="dcterms:W3CDTF">2015-06-05T18:19:34Z</dcterms:created>
  <dcterms:modified xsi:type="dcterms:W3CDTF">2023-03-13T11:27:01Z</dcterms:modified>
</cp:coreProperties>
</file>