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7D62A073-BA75-43FA-8838-A21EF4B02B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oshida" sheetId="4" r:id="rId1"/>
    <sheet name="Solution nutritive" sheetId="1" r:id="rId2"/>
    <sheet name="Arrosage" sheetId="2" r:id="rId3"/>
    <sheet name="Préparation solu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J13" i="4" s="1"/>
  <c r="J4" i="4"/>
  <c r="J5" i="4"/>
  <c r="J6" i="4"/>
  <c r="J7" i="4"/>
  <c r="J8" i="4"/>
  <c r="J9" i="4"/>
  <c r="J10" i="4"/>
  <c r="J11" i="4"/>
  <c r="J12" i="4"/>
  <c r="I4" i="4"/>
  <c r="I5" i="4"/>
  <c r="I6" i="4"/>
  <c r="I7" i="4"/>
  <c r="I8" i="4"/>
  <c r="I9" i="4"/>
  <c r="I10" i="4"/>
  <c r="I11" i="4"/>
  <c r="I12" i="4"/>
  <c r="I3" i="4"/>
  <c r="J3" i="4" s="1"/>
  <c r="C19" i="4"/>
  <c r="D19" i="4"/>
  <c r="E19" i="4" s="1"/>
  <c r="B19" i="4"/>
  <c r="E18" i="4"/>
  <c r="D18" i="4"/>
  <c r="C18" i="4"/>
  <c r="G3" i="3"/>
  <c r="F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</connections>
</file>

<file path=xl/sharedStrings.xml><?xml version="1.0" encoding="utf-8"?>
<sst xmlns="http://schemas.openxmlformats.org/spreadsheetml/2006/main" count="130" uniqueCount="115">
  <si>
    <t>Elements nutritifs nécessaire</t>
  </si>
  <si>
    <t>Azote</t>
  </si>
  <si>
    <t>Phosphore</t>
  </si>
  <si>
    <t>Potassium</t>
  </si>
  <si>
    <t>Calcium</t>
  </si>
  <si>
    <t>Magnésium</t>
  </si>
  <si>
    <t>Soufre</t>
  </si>
  <si>
    <t>Fer</t>
  </si>
  <si>
    <t>Manganèse</t>
  </si>
  <si>
    <t>Zinc</t>
  </si>
  <si>
    <t>Cuivre</t>
  </si>
  <si>
    <t>Molybdène</t>
  </si>
  <si>
    <t>Bore</t>
  </si>
  <si>
    <t>Chlorure</t>
  </si>
  <si>
    <t>N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</si>
  <si>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</si>
  <si>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</si>
  <si>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</si>
  <si>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</si>
  <si>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</si>
  <si>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</si>
  <si>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</si>
  <si>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</si>
  <si>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</si>
  <si>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Mo</t>
  </si>
  <si>
    <t>B</t>
  </si>
  <si>
    <t>Cl</t>
  </si>
  <si>
    <t>Elem</t>
  </si>
  <si>
    <t>Symbole</t>
  </si>
  <si>
    <t>Formulation de la solution nutritive pour le sorgho proposée par Chatgpt</t>
  </si>
  <si>
    <t xml:space="preserve">Nitrate d'ammonium (NH4NO3) : </t>
  </si>
  <si>
    <t>0,5 mM</t>
  </si>
  <si>
    <t>3 Mm</t>
  </si>
  <si>
    <t>0,5 Mm</t>
  </si>
  <si>
    <t>0,5 µM</t>
  </si>
  <si>
    <t>0,1 µM</t>
  </si>
  <si>
    <t>1mM</t>
  </si>
  <si>
    <t>20µM</t>
  </si>
  <si>
    <t>5µM</t>
  </si>
  <si>
    <t>1 µM</t>
  </si>
  <si>
    <t>10 µM</t>
  </si>
  <si>
    <t>Nitrate de potassium (KNO3) :</t>
  </si>
  <si>
    <t>Phosphate monopotassique (KH2PO4) :</t>
  </si>
  <si>
    <t>Sulfate de magnésium (MgSO4) :</t>
  </si>
  <si>
    <t>Chlorure de calcium (CaCl2) :</t>
  </si>
  <si>
    <t>Sulfate de fer (FeSO4) :</t>
  </si>
  <si>
    <t>Sulfate de manganèse (MnSO4) :</t>
  </si>
  <si>
    <t xml:space="preserve">Sulfate de zinc (ZnSO4) : </t>
  </si>
  <si>
    <t xml:space="preserve">Sulfate de cuivre (CuSO4) : </t>
  </si>
  <si>
    <t xml:space="preserve">Molybdate de sodium (Na2MoO4) : </t>
  </si>
  <si>
    <t xml:space="preserve">Acide borique (H3BO3) : </t>
  </si>
  <si>
    <t>Nitrate de calcium (Ca(NO3)2) : 2,0 mM</t>
  </si>
  <si>
    <t>Nitrate de potassium (KNO3) : 4,0 mM</t>
  </si>
  <si>
    <t>Sulfate de magnésium (MgSO4) : 1,0 mM</t>
  </si>
  <si>
    <t>Chlorure de potassium (KCl) : 0,5 mM</t>
  </si>
  <si>
    <t>Phosphate de potassium monobasique (KH2PO4) : 1,0 mM</t>
  </si>
  <si>
    <t>Fer EDTA (FeNaEDTA) : 20 µM</t>
  </si>
  <si>
    <t>Bore (H3BO3) : 20 µM</t>
  </si>
  <si>
    <t>Cuivre (CuSO4) : 2 µM</t>
  </si>
  <si>
    <t>Zinc (ZnSO4) : 2 µM</t>
  </si>
  <si>
    <t>Manganèse (MnSO4) : 5 µM</t>
  </si>
  <si>
    <t>Molybdène (Na2MoO4) : 0,5 µM</t>
  </si>
  <si>
    <t>Arroser 50% de la capacité du substrat à retenir l'eau à chaque arrosage (ChatGPT)</t>
  </si>
  <si>
    <t>Volume nécéssaire</t>
  </si>
  <si>
    <t># Rhizotron</t>
  </si>
  <si>
    <t># Arrosage semaine</t>
  </si>
  <si>
    <t>Quantité arrosage (mL)</t>
  </si>
  <si>
    <t>Total arrosage</t>
  </si>
  <si>
    <t>Nbre de semaine</t>
  </si>
  <si>
    <t>Qtt total (mL)</t>
  </si>
  <si>
    <t>Qtt total (L)</t>
  </si>
  <si>
    <t/>
  </si>
  <si>
    <t>Concentration apportée à la plante</t>
  </si>
  <si>
    <t>Macro-élements</t>
  </si>
  <si>
    <t>1.43 mM</t>
  </si>
  <si>
    <t>323 µM</t>
  </si>
  <si>
    <t>512 µM</t>
  </si>
  <si>
    <t>750 µM</t>
  </si>
  <si>
    <t>1.64 mM</t>
  </si>
  <si>
    <t>Micro-éléments</t>
  </si>
  <si>
    <t>11.4 µM</t>
  </si>
  <si>
    <t>0.14 µM</t>
  </si>
  <si>
    <t>57.8 µM</t>
  </si>
  <si>
    <t>0.96 µM</t>
  </si>
  <si>
    <t>0.4 µM</t>
  </si>
  <si>
    <t>Fer-EDTA</t>
  </si>
  <si>
    <t>42.7 µM</t>
  </si>
  <si>
    <t>Composition de la solution Yoshida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</si>
  <si>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</si>
  <si>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</si>
  <si>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</si>
  <si>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</si>
  <si>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</si>
  <si>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</si>
  <si>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MoO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</si>
  <si>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</si>
  <si>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</si>
  <si>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</si>
  <si>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1L</t>
  </si>
  <si>
    <t>Total [mL]</t>
  </si>
  <si>
    <t>Total [L]</t>
  </si>
  <si>
    <t xml:space="preserve">Arrosage : </t>
  </si>
  <si>
    <t>50 mL de solution diluée les Lundi, mercredi, Vendredi</t>
  </si>
  <si>
    <t>Préparation Yoshida</t>
  </si>
  <si>
    <t>Solution</t>
  </si>
  <si>
    <t>Solution nutritive</t>
  </si>
  <si>
    <t>Sol a faire</t>
  </si>
  <si>
    <t>Eau démi</t>
  </si>
  <si>
    <t>x</t>
  </si>
  <si>
    <t>Concentration initiale [M = mol/L]</t>
  </si>
  <si>
    <t>Yoshida [mL]</t>
  </si>
  <si>
    <t>Eau déminéralisée [mL]</t>
  </si>
  <si>
    <t>Volume [mL]</t>
  </si>
  <si>
    <t>Concentration finale [M = mol/L]</t>
  </si>
  <si>
    <t>Volume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</si>
</sst>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0" fillId="0" borderId="1" xfId="1" applyNumberFormat="1" applyFont="1" applyBorder="1"/>
    <xf numFmtId="11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2</xdr:row>
      <xdr:rowOff>95250</xdr:rowOff>
    </xdr:from>
    <xdr:to>
      <xdr:col>17</xdr:col>
      <xdr:colOff>734221</xdr:colOff>
      <xdr:row>29</xdr:row>
      <xdr:rowOff>19810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16CA30-C53D-05EA-FA4F-57F0C528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476250"/>
          <a:ext cx="5706271" cy="544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A1:J21"/>
  <sheetViews>
    <sheetView tabSelected="1" workbookViewId="0">
      <selection activeCell="G16" sqref="G16"/>
    </sheetView>
  </sheetViews>
  <sheetFormatPr baseColWidth="10" defaultRowHeight="15" x14ac:dyDescent="0.25"/>
  <cols>
    <col min="2" max="2" width="22.7109375" customWidth="1"/>
    <col min="3" max="3" width="32.140625" customWidth="1"/>
    <col min="6" max="6" width="19.28515625" customWidth="1"/>
    <col min="7" max="7" width="30.7109375" customWidth="1"/>
    <col min="8" max="8" width="30.85546875" customWidth="1"/>
    <col min="9" max="9" width="12.5703125" customWidth="1"/>
    <col min="10" max="10" width="12.140625" customWidth="1"/>
  </cols>
  <sheetData>
    <row r="1" spans="1:10" x14ac:dyDescent="0.25">
      <c r="A1" s="6" t="s">
        <v>87</v>
      </c>
      <c r="B1" s="6"/>
      <c r="C1" s="6"/>
      <c r="F1" s="1" t="s">
        <v>103</v>
      </c>
    </row>
    <row r="2" spans="1:10" x14ac:dyDescent="0.25">
      <c r="A2" s="3" t="s">
        <v>71</v>
      </c>
      <c r="B2" s="3" t="s">
        <v>71</v>
      </c>
      <c r="C2" s="3" t="s">
        <v>72</v>
      </c>
      <c r="F2" t="s">
        <v>104</v>
      </c>
      <c r="G2" t="s">
        <v>113</v>
      </c>
      <c r="H2" t="s">
        <v>109</v>
      </c>
      <c r="I2" t="s">
        <v>114</v>
      </c>
      <c r="J2" t="s">
        <v>112</v>
      </c>
    </row>
    <row r="3" spans="1:10" ht="18" x14ac:dyDescent="0.35">
      <c r="A3" s="5" t="s">
        <v>73</v>
      </c>
      <c r="B3" s="3" t="s">
        <v>88</v>
      </c>
      <c r="C3" s="3" t="s">
        <v>74</v>
      </c>
      <c r="F3" s="3" t="s">
        <v>88</v>
      </c>
      <c r="G3" s="8">
        <v>1.4300000000000001E-3</v>
      </c>
      <c r="H3">
        <v>1</v>
      </c>
      <c r="I3" s="9">
        <f>G3*($B$19/1000)/H3</f>
        <v>1.1440000000000001E-3</v>
      </c>
      <c r="J3" s="9">
        <f>I3*1000</f>
        <v>1.1440000000000001</v>
      </c>
    </row>
    <row r="4" spans="1:10" ht="18" x14ac:dyDescent="0.35">
      <c r="A4" s="5"/>
      <c r="B4" s="3" t="s">
        <v>89</v>
      </c>
      <c r="C4" s="3" t="s">
        <v>75</v>
      </c>
      <c r="F4" s="3" t="s">
        <v>89</v>
      </c>
      <c r="G4" s="8">
        <v>3.2299999999999999E-4</v>
      </c>
      <c r="H4">
        <v>1</v>
      </c>
      <c r="I4" s="9">
        <f t="shared" ref="I4:I13" si="0">G4*($B$19/1000)/H4</f>
        <v>2.5839999999999999E-4</v>
      </c>
      <c r="J4" s="9">
        <f t="shared" ref="J4:J14" si="1">I4*1000</f>
        <v>0.25840000000000002</v>
      </c>
    </row>
    <row r="5" spans="1:10" ht="18" x14ac:dyDescent="0.35">
      <c r="A5" s="5"/>
      <c r="B5" s="3" t="s">
        <v>90</v>
      </c>
      <c r="C5" s="3" t="s">
        <v>76</v>
      </c>
      <c r="F5" s="3" t="s">
        <v>90</v>
      </c>
      <c r="G5" s="8">
        <v>5.1199999999999998E-4</v>
      </c>
      <c r="H5">
        <v>1</v>
      </c>
      <c r="I5" s="9">
        <f t="shared" si="0"/>
        <v>4.0959999999999998E-4</v>
      </c>
      <c r="J5" s="9">
        <f t="shared" si="1"/>
        <v>0.40959999999999996</v>
      </c>
    </row>
    <row r="6" spans="1:10" ht="18" x14ac:dyDescent="0.35">
      <c r="A6" s="5"/>
      <c r="B6" s="3" t="s">
        <v>91</v>
      </c>
      <c r="C6" s="3" t="s">
        <v>77</v>
      </c>
      <c r="F6" s="3" t="s">
        <v>91</v>
      </c>
      <c r="G6" s="8">
        <v>7.5000000000000002E-4</v>
      </c>
      <c r="H6">
        <v>1</v>
      </c>
      <c r="I6" s="9">
        <f t="shared" si="0"/>
        <v>6.0000000000000006E-4</v>
      </c>
      <c r="J6" s="9">
        <f t="shared" si="1"/>
        <v>0.60000000000000009</v>
      </c>
    </row>
    <row r="7" spans="1:10" ht="18" x14ac:dyDescent="0.35">
      <c r="A7" s="5"/>
      <c r="B7" s="3" t="s">
        <v>92</v>
      </c>
      <c r="C7" s="3" t="s">
        <v>78</v>
      </c>
      <c r="F7" s="3" t="s">
        <v>92</v>
      </c>
      <c r="G7" s="8">
        <v>1.64E-3</v>
      </c>
      <c r="H7">
        <v>1</v>
      </c>
      <c r="I7" s="9">
        <f t="shared" si="0"/>
        <v>1.312E-3</v>
      </c>
      <c r="J7" s="9">
        <f t="shared" si="1"/>
        <v>1.3120000000000001</v>
      </c>
    </row>
    <row r="8" spans="1:10" ht="18" x14ac:dyDescent="0.35">
      <c r="A8" s="5" t="s">
        <v>79</v>
      </c>
      <c r="B8" s="3" t="s">
        <v>93</v>
      </c>
      <c r="C8" s="3" t="s">
        <v>80</v>
      </c>
      <c r="F8" s="3" t="s">
        <v>93</v>
      </c>
      <c r="G8" s="8">
        <v>1.1400000000000001E-5</v>
      </c>
      <c r="H8">
        <v>1</v>
      </c>
      <c r="I8" s="9">
        <f t="shared" si="0"/>
        <v>9.1200000000000008E-6</v>
      </c>
      <c r="J8" s="9">
        <f t="shared" si="1"/>
        <v>9.1200000000000014E-3</v>
      </c>
    </row>
    <row r="9" spans="1:10" ht="18" x14ac:dyDescent="0.35">
      <c r="A9" s="5"/>
      <c r="B9" s="3" t="s">
        <v>94</v>
      </c>
      <c r="C9" s="3" t="s">
        <v>81</v>
      </c>
      <c r="F9" s="3" t="s">
        <v>94</v>
      </c>
      <c r="G9" s="8">
        <v>1.3999999999999998E-7</v>
      </c>
      <c r="H9">
        <v>1</v>
      </c>
      <c r="I9" s="9">
        <f t="shared" si="0"/>
        <v>1.12E-7</v>
      </c>
      <c r="J9" s="9">
        <f t="shared" si="1"/>
        <v>1.12E-4</v>
      </c>
    </row>
    <row r="10" spans="1:10" ht="18" x14ac:dyDescent="0.35">
      <c r="A10" s="5"/>
      <c r="B10" s="3" t="s">
        <v>95</v>
      </c>
      <c r="C10" s="3" t="s">
        <v>82</v>
      </c>
      <c r="F10" s="3" t="s">
        <v>95</v>
      </c>
      <c r="G10" s="8">
        <v>5.7799999999999995E-5</v>
      </c>
      <c r="H10">
        <v>1</v>
      </c>
      <c r="I10" s="9">
        <f t="shared" si="0"/>
        <v>4.6239999999999998E-5</v>
      </c>
      <c r="J10" s="9">
        <f t="shared" si="1"/>
        <v>4.6239999999999996E-2</v>
      </c>
    </row>
    <row r="11" spans="1:10" ht="18" x14ac:dyDescent="0.35">
      <c r="A11" s="5"/>
      <c r="B11" s="3" t="s">
        <v>96</v>
      </c>
      <c r="C11" s="3" t="s">
        <v>83</v>
      </c>
      <c r="F11" s="3" t="s">
        <v>96</v>
      </c>
      <c r="G11" s="8">
        <v>9.6000000000000013E-7</v>
      </c>
      <c r="H11">
        <v>1</v>
      </c>
      <c r="I11" s="9">
        <f t="shared" si="0"/>
        <v>7.680000000000001E-7</v>
      </c>
      <c r="J11" s="9">
        <f t="shared" si="1"/>
        <v>7.6800000000000013E-4</v>
      </c>
    </row>
    <row r="12" spans="1:10" ht="18" x14ac:dyDescent="0.35">
      <c r="A12" s="5"/>
      <c r="B12" s="3" t="s">
        <v>97</v>
      </c>
      <c r="C12" s="3" t="s">
        <v>84</v>
      </c>
      <c r="F12" s="3" t="s">
        <v>97</v>
      </c>
      <c r="G12" s="8">
        <v>4.0000000000000003E-7</v>
      </c>
      <c r="H12">
        <v>1</v>
      </c>
      <c r="I12" s="9">
        <f t="shared" si="0"/>
        <v>3.2000000000000006E-7</v>
      </c>
      <c r="J12" s="9">
        <f t="shared" si="1"/>
        <v>3.2000000000000008E-4</v>
      </c>
    </row>
    <row r="13" spans="1:10" x14ac:dyDescent="0.25">
      <c r="A13" s="3" t="s">
        <v>7</v>
      </c>
      <c r="B13" s="3" t="s">
        <v>85</v>
      </c>
      <c r="C13" s="3" t="s">
        <v>86</v>
      </c>
      <c r="F13" s="3" t="s">
        <v>85</v>
      </c>
      <c r="G13" s="8">
        <v>4.2700000000000001E-5</v>
      </c>
      <c r="H13">
        <v>1</v>
      </c>
      <c r="I13" s="9">
        <f t="shared" si="0"/>
        <v>3.4160000000000005E-5</v>
      </c>
      <c r="J13" s="9">
        <f t="shared" si="1"/>
        <v>3.4160000000000003E-2</v>
      </c>
    </row>
    <row r="14" spans="1:10" x14ac:dyDescent="0.25">
      <c r="F14" s="3" t="s">
        <v>107</v>
      </c>
      <c r="G14" s="3" t="s">
        <v>108</v>
      </c>
      <c r="H14" t="s">
        <v>108</v>
      </c>
      <c r="J14" s="9"/>
    </row>
    <row r="16" spans="1:10" x14ac:dyDescent="0.25">
      <c r="B16" s="4" t="s">
        <v>105</v>
      </c>
      <c r="C16" s="4"/>
      <c r="D16" s="4"/>
      <c r="E16" s="4"/>
    </row>
    <row r="17" spans="1:5" x14ac:dyDescent="0.25">
      <c r="B17" s="3" t="s">
        <v>110</v>
      </c>
      <c r="C17" s="3" t="s">
        <v>111</v>
      </c>
      <c r="D17" s="3" t="s">
        <v>99</v>
      </c>
      <c r="E17" s="3" t="s">
        <v>100</v>
      </c>
    </row>
    <row r="18" spans="1:5" x14ac:dyDescent="0.25">
      <c r="A18" t="s">
        <v>98</v>
      </c>
      <c r="B18" s="3">
        <v>80</v>
      </c>
      <c r="C18" s="3">
        <f>1000-80</f>
        <v>920</v>
      </c>
      <c r="D18" s="3">
        <f>1000</f>
        <v>1000</v>
      </c>
      <c r="E18" s="3">
        <f>D18/1000</f>
        <v>1</v>
      </c>
    </row>
    <row r="19" spans="1:5" x14ac:dyDescent="0.25">
      <c r="A19" t="s">
        <v>106</v>
      </c>
      <c r="B19" s="3">
        <f>B18*10</f>
        <v>800</v>
      </c>
      <c r="C19" s="3">
        <f t="shared" ref="C19:D19" si="2">C18*10</f>
        <v>9200</v>
      </c>
      <c r="D19" s="3">
        <f t="shared" si="2"/>
        <v>10000</v>
      </c>
      <c r="E19" s="3">
        <f>D19/1000</f>
        <v>10</v>
      </c>
    </row>
    <row r="21" spans="1:5" x14ac:dyDescent="0.25">
      <c r="A21" t="s">
        <v>101</v>
      </c>
      <c r="B21" t="s">
        <v>102</v>
      </c>
    </row>
  </sheetData>
  <mergeCells count="3">
    <mergeCell ref="A3:A7"/>
    <mergeCell ref="A8:A12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10" workbookViewId="0">
      <selection activeCell="G16" sqref="G16"/>
    </sheetView>
  </sheetViews>
  <sheetFormatPr baseColWidth="10" defaultColWidth="9.140625" defaultRowHeight="15" x14ac:dyDescent="0.25"/>
  <cols>
    <col min="1" max="1" width="40.7109375" customWidth="1"/>
    <col min="2" max="2" width="22.85546875" customWidth="1"/>
  </cols>
  <sheetData>
    <row r="1" spans="1:2" x14ac:dyDescent="0.25">
      <c r="A1" s="7" t="s">
        <v>0</v>
      </c>
      <c r="B1" s="7"/>
    </row>
    <row r="2" spans="1:2" x14ac:dyDescent="0.25">
      <c r="A2" s="1" t="s">
        <v>27</v>
      </c>
      <c r="B2" s="1" t="s">
        <v>28</v>
      </c>
    </row>
    <row r="3" spans="1:2" x14ac:dyDescent="0.25">
      <c r="A3" t="s">
        <v>1</v>
      </c>
      <c r="B3" t="s">
        <v>14</v>
      </c>
    </row>
    <row r="4" spans="1:2" x14ac:dyDescent="0.25">
      <c r="A4" t="s">
        <v>2</v>
      </c>
      <c r="B4" t="s">
        <v>15</v>
      </c>
    </row>
    <row r="5" spans="1:2" x14ac:dyDescent="0.25">
      <c r="A5" t="s">
        <v>3</v>
      </c>
      <c r="B5" t="s">
        <v>16</v>
      </c>
    </row>
    <row r="6" spans="1:2" x14ac:dyDescent="0.25">
      <c r="A6" t="s">
        <v>4</v>
      </c>
      <c r="B6" t="s">
        <v>17</v>
      </c>
    </row>
    <row r="7" spans="1:2" x14ac:dyDescent="0.25">
      <c r="A7" t="s">
        <v>5</v>
      </c>
      <c r="B7" t="s">
        <v>18</v>
      </c>
    </row>
    <row r="8" spans="1:2" x14ac:dyDescent="0.25">
      <c r="A8" t="s">
        <v>6</v>
      </c>
      <c r="B8" t="s">
        <v>19</v>
      </c>
    </row>
    <row r="9" spans="1:2" x14ac:dyDescent="0.25">
      <c r="A9" t="s">
        <v>7</v>
      </c>
      <c r="B9" t="s">
        <v>20</v>
      </c>
    </row>
    <row r="10" spans="1:2" x14ac:dyDescent="0.25">
      <c r="A10" t="s">
        <v>8</v>
      </c>
      <c r="B10" t="s">
        <v>21</v>
      </c>
    </row>
    <row r="11" spans="1:2" x14ac:dyDescent="0.25">
      <c r="A11" t="s">
        <v>9</v>
      </c>
      <c r="B11" t="s">
        <v>22</v>
      </c>
    </row>
    <row r="12" spans="1:2" x14ac:dyDescent="0.25">
      <c r="A12" t="s">
        <v>10</v>
      </c>
      <c r="B12" t="s">
        <v>23</v>
      </c>
    </row>
    <row r="13" spans="1:2" x14ac:dyDescent="0.25">
      <c r="A13" t="s">
        <v>11</v>
      </c>
      <c r="B13" t="s">
        <v>24</v>
      </c>
    </row>
    <row r="14" spans="1:2" x14ac:dyDescent="0.25">
      <c r="A14" t="s">
        <v>12</v>
      </c>
      <c r="B14" t="s">
        <v>25</v>
      </c>
    </row>
    <row r="15" spans="1:2" x14ac:dyDescent="0.25">
      <c r="A15" t="s">
        <v>13</v>
      </c>
      <c r="B15" t="s">
        <v>26</v>
      </c>
    </row>
    <row r="18" spans="1:4" x14ac:dyDescent="0.25">
      <c r="A18" t="s">
        <v>29</v>
      </c>
    </row>
    <row r="19" spans="1:4" ht="17.25" x14ac:dyDescent="0.25">
      <c r="A19" s="2" t="s">
        <v>30</v>
      </c>
      <c r="B19" t="s">
        <v>31</v>
      </c>
      <c r="D19" s="2" t="s">
        <v>51</v>
      </c>
    </row>
    <row r="20" spans="1:4" ht="17.25" x14ac:dyDescent="0.25">
      <c r="A20" s="2" t="s">
        <v>41</v>
      </c>
      <c r="B20" t="s">
        <v>32</v>
      </c>
      <c r="D20" s="2" t="s">
        <v>52</v>
      </c>
    </row>
    <row r="21" spans="1:4" ht="17.25" x14ac:dyDescent="0.25">
      <c r="A21" s="2" t="s">
        <v>42</v>
      </c>
      <c r="B21" t="s">
        <v>33</v>
      </c>
      <c r="D21" s="2" t="s">
        <v>53</v>
      </c>
    </row>
    <row r="22" spans="1:4" ht="17.25" x14ac:dyDescent="0.25">
      <c r="A22" s="2" t="s">
        <v>43</v>
      </c>
      <c r="B22" t="s">
        <v>31</v>
      </c>
      <c r="D22" s="2" t="s">
        <v>54</v>
      </c>
    </row>
    <row r="23" spans="1:4" ht="17.25" x14ac:dyDescent="0.25">
      <c r="A23" s="2" t="s">
        <v>44</v>
      </c>
      <c r="B23" t="s">
        <v>36</v>
      </c>
      <c r="D23" s="2" t="s">
        <v>55</v>
      </c>
    </row>
    <row r="24" spans="1:4" ht="17.25" x14ac:dyDescent="0.25">
      <c r="A24" s="2" t="s">
        <v>45</v>
      </c>
      <c r="B24" t="s">
        <v>37</v>
      </c>
      <c r="D24" s="2" t="s">
        <v>56</v>
      </c>
    </row>
    <row r="25" spans="1:4" ht="17.25" x14ac:dyDescent="0.25">
      <c r="A25" s="2" t="s">
        <v>46</v>
      </c>
      <c r="B25" t="s">
        <v>38</v>
      </c>
      <c r="D25" s="2" t="s">
        <v>57</v>
      </c>
    </row>
    <row r="26" spans="1:4" ht="17.25" x14ac:dyDescent="0.25">
      <c r="A26" s="2" t="s">
        <v>47</v>
      </c>
      <c r="B26" t="s">
        <v>39</v>
      </c>
      <c r="D26" s="2" t="s">
        <v>58</v>
      </c>
    </row>
    <row r="27" spans="1:4" ht="17.25" x14ac:dyDescent="0.25">
      <c r="A27" s="2" t="s">
        <v>48</v>
      </c>
      <c r="B27" t="s">
        <v>34</v>
      </c>
      <c r="D27" s="2" t="s">
        <v>59</v>
      </c>
    </row>
    <row r="28" spans="1:4" ht="17.25" x14ac:dyDescent="0.25">
      <c r="A28" s="2" t="s">
        <v>49</v>
      </c>
      <c r="B28" t="s">
        <v>35</v>
      </c>
      <c r="D28" s="2" t="s">
        <v>60</v>
      </c>
    </row>
    <row r="29" spans="1:4" ht="17.25" x14ac:dyDescent="0.25">
      <c r="A29" s="2" t="s">
        <v>50</v>
      </c>
      <c r="B29" t="s">
        <v>40</v>
      </c>
      <c r="D29" s="2" t="s">
        <v>61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2CDB-6FA1-4937-BDF3-1BACE8FE1A27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4D4-B92B-4A4A-84E7-607B84779C90}">
  <dimension ref="A1:G3"/>
  <sheetViews>
    <sheetView workbookViewId="0">
      <selection activeCell="D8" sqref="D8"/>
    </sheetView>
  </sheetViews>
  <sheetFormatPr baseColWidth="10" defaultRowHeight="15" x14ac:dyDescent="0.25"/>
  <cols>
    <col min="2" max="4" width="19.140625" customWidth="1"/>
    <col min="5" max="5" width="21.28515625" customWidth="1"/>
    <col min="6" max="6" width="13.42578125" customWidth="1"/>
  </cols>
  <sheetData>
    <row r="1" spans="1:7" x14ac:dyDescent="0.25">
      <c r="A1" s="7" t="s">
        <v>63</v>
      </c>
      <c r="B1" s="7"/>
      <c r="C1" s="7"/>
      <c r="D1" s="7"/>
      <c r="E1" s="7"/>
      <c r="F1" s="7"/>
      <c r="G1" s="7"/>
    </row>
    <row r="2" spans="1:7" x14ac:dyDescent="0.25">
      <c r="A2" t="s">
        <v>64</v>
      </c>
      <c r="B2" t="s">
        <v>65</v>
      </c>
      <c r="C2" t="s">
        <v>68</v>
      </c>
      <c r="D2" t="s">
        <v>67</v>
      </c>
      <c r="E2" t="s">
        <v>66</v>
      </c>
      <c r="F2" t="s">
        <v>69</v>
      </c>
      <c r="G2" t="s">
        <v>70</v>
      </c>
    </row>
    <row r="3" spans="1:7" x14ac:dyDescent="0.25">
      <c r="A3">
        <v>30</v>
      </c>
      <c r="B3">
        <v>3</v>
      </c>
      <c r="C3">
        <v>8</v>
      </c>
      <c r="D3">
        <f>A3*B3*C3</f>
        <v>720</v>
      </c>
      <c r="E3">
        <v>50</v>
      </c>
      <c r="F3">
        <f>D3*E3</f>
        <v>36000</v>
      </c>
      <c r="G3">
        <f>F3/1000</f>
        <v>36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D 4 V m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A + F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h W Z W P N E N f f 0 A A A C B A Q A A E w A c A E Z v c m 1 1 b G F z L 1 N l Y 3 R p b 2 4 x L m 0 g o h g A K K A U A A A A A A A A A A A A A A A A A A A A A A A A A A A A d Y / R a o M w F I b v B d 8 h Z D c K I o 0 y B i v e z D I Q N p D V X a l I Z o 5 b W E z E R N g Q H 2 j P s R e b 1 r Y w a H N x A h 8 / / / m O h t p w J d F + / c n W t m x L f 9 A e G L r B G X 0 T s C E E O S l 9 B 3 T n Y h Q h A c a 2 0 P z 2 a u h r m E n K G v 8 Q 1 c 4 j F + D H S h q Q R j s 4 v i 9 e N f S 6 k L x m x Q 7 0 p 1 F d 8 U z l A K L K 0 u r p I X k h 4 W 1 Y B Z s g W E b o d 6 z B r o f y p O 0 E t H M N X c Q i T P w Q l 6 6 3 r j 6 L R U e L M U 9 Y d P b F 5 Z T v q K H l M T 5 f 8 t 0 B a h X j D f / 9 W a 4 4 R P 2 s p 1 I 3 q m 9 j J Y Z W L i n t n F q 8 c c Q r J 9 h D Z m k w 8 G U m D 5 1 4 c I W H / / j k 2 h a X l 0 2 2 f 1 B L A Q I t A B Q A A g A I A A + F Z l b s u p 9 4 p Q A A A P Y A A A A S A A A A A A A A A A A A A A A A A A A A A A B D b 2 5 m a W c v U G F j a 2 F n Z S 5 4 b W x Q S w E C L Q A U A A I A C A A P h W Z W D 8 r p q 6 Q A A A D p A A A A E w A A A A A A A A A A A A A A A A D x A A A A W 0 N v b n R l b n R f V H l w Z X N d L n h t b F B L A Q I t A B Q A A g A I A A + F Z l Y 8 0 Q 1 9 / Q A A A I E B A A A T A A A A A A A A A A A A A A A A A O I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1 O j Q w O j E 3 L j Q 3 M D Q 3 N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3 e E m / 5 E z E u 7 3 s P H + A w l g Q A A A A A C A A A A A A A Q Z g A A A A E A A C A A A A A h 7 4 q X g M 9 1 D 7 + / b e 7 y h 1 Z d J 1 Q U w y K U R A m Q B g 4 s t N B P w Q A A A A A O g A A A A A I A A C A A A A D k Z f c h E e c a U 7 q 4 n x b v X r 7 6 1 b 4 O U 7 / g G G i E / R / P N P G 5 S 1 A A A A D I l g O e d Y m T M y A y C 9 a m l P K H z Q u B z q Y R 5 S C N Q O t C G h k y M f B K o w 6 f Q y z + 9 M X a y S + x w q F N P k T M s Z U U a 1 o c W m R o J k L 0 6 1 Z A N E 6 9 d s 2 U 9 4 Y q l V b u 9 k A A A A C h e p r S y t 7 9 + 3 B v Z N e f d 9 q x X n 1 B P V x K o z j y u O U R p + s p 6 Y U 4 k n R 5 0 A n 5 Q 8 J A 3 S w a g i X x e e f 2 t F w i + l E 1 c H 8 i w W u B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Yoshida</vt:lpstr>
      <vt:lpstr>Solution nutritive</vt:lpstr>
      <vt:lpstr>Arrosage</vt:lpstr>
      <vt:lpstr>Préparation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2023-03-06T18:43:44Z</dcterms:modified>
</cp:coreProperties>
</file>