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kolawinata/Downloads/"/>
    </mc:Choice>
  </mc:AlternateContent>
  <xr:revisionPtr revIDLastSave="0" documentId="13_ncr:1_{DBDE7B3A-9232-C241-ADB9-D20C53D9C979}" xr6:coauthVersionLast="47" xr6:coauthVersionMax="47" xr10:uidLastSave="{00000000-0000-0000-0000-000000000000}"/>
  <bookViews>
    <workbookView xWindow="14520" yWindow="740" windowWidth="14040" windowHeight="17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6" i="1"/>
  <c r="G14" i="1" l="1"/>
  <c r="H14" i="1" s="1"/>
  <c r="G9" i="1"/>
  <c r="H9" i="1" s="1"/>
  <c r="G8" i="1"/>
  <c r="H8" i="1" s="1"/>
  <c r="G13" i="1"/>
  <c r="H13" i="1" s="1"/>
  <c r="G12" i="1"/>
  <c r="H12" i="1"/>
  <c r="G11" i="1"/>
  <c r="H11" i="1" s="1"/>
  <c r="G10" i="1"/>
  <c r="H10" i="1" s="1"/>
  <c r="H15" i="1"/>
  <c r="G15" i="1"/>
  <c r="G7" i="1"/>
  <c r="H7" i="1" s="1"/>
  <c r="E6" i="1"/>
  <c r="G6" i="1" l="1"/>
  <c r="H6" i="1" s="1"/>
  <c r="H18" i="1" s="1"/>
</calcChain>
</file>

<file path=xl/sharedStrings.xml><?xml version="1.0" encoding="utf-8"?>
<sst xmlns="http://schemas.openxmlformats.org/spreadsheetml/2006/main" count="51" uniqueCount="41">
  <si>
    <t>SN</t>
  </si>
  <si>
    <t>Item</t>
  </si>
  <si>
    <t>Quantity</t>
  </si>
  <si>
    <t>AHA Pharmacy</t>
  </si>
  <si>
    <t>Mask</t>
  </si>
  <si>
    <t>Alcohol Swaps</t>
  </si>
  <si>
    <t>Cost per unit/box</t>
  </si>
  <si>
    <t>Type of Purchase</t>
  </si>
  <si>
    <t>Buyer code</t>
  </si>
  <si>
    <t>Discount</t>
  </si>
  <si>
    <t>Regular</t>
  </si>
  <si>
    <t>New</t>
  </si>
  <si>
    <t>R</t>
  </si>
  <si>
    <t>N</t>
  </si>
  <si>
    <t>Final Sales</t>
  </si>
  <si>
    <t xml:space="preserve">Item Code </t>
  </si>
  <si>
    <t>HS</t>
  </si>
  <si>
    <t>MS</t>
  </si>
  <si>
    <t>AS</t>
  </si>
  <si>
    <t>HS581</t>
  </si>
  <si>
    <t>AS288</t>
  </si>
  <si>
    <t>MS785</t>
  </si>
  <si>
    <t>MS415</t>
  </si>
  <si>
    <t>HS292</t>
  </si>
  <si>
    <t>HS904</t>
  </si>
  <si>
    <t>Sales code</t>
  </si>
  <si>
    <t>Total Cost</t>
  </si>
  <si>
    <t xml:space="preserve"> MONTHLY SALES</t>
  </si>
  <si>
    <t xml:space="preserve">July 2023 Sales </t>
  </si>
  <si>
    <t>Buyer Code</t>
  </si>
  <si>
    <t>Type</t>
  </si>
  <si>
    <t>HS232</t>
  </si>
  <si>
    <t>MS106</t>
  </si>
  <si>
    <t>AS336</t>
  </si>
  <si>
    <t>MS343</t>
  </si>
  <si>
    <t>Hand Sanitiser</t>
  </si>
  <si>
    <t>Item Code</t>
  </si>
  <si>
    <t>Price List of Item</t>
  </si>
  <si>
    <t>Mask Final Sales</t>
  </si>
  <si>
    <t>Alcohol Swaps Final Sales</t>
  </si>
  <si>
    <t>Discount(%)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</si>
</sst>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164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9" fontId="3" fillId="0" borderId="0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1">
    <dxf>
      <font>
        <b/>
        <i val="0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tabSelected="1" topLeftCell="C1" zoomScale="90" zoomScaleNormal="90" workbookViewId="0">
      <selection activeCell="H28" sqref="H28"/>
    </sheetView>
  </sheetViews>
  <sheetFormatPr baseColWidth="10" defaultColWidth="8.6640625" defaultRowHeight="16" x14ac:dyDescent="0.2"/>
  <cols>
    <col min="1" max="1" width="19.5" style="1" customWidth="1"/>
    <col min="2" max="2" width="19.6640625" style="1" bestFit="1" customWidth="1"/>
    <col min="3" max="3" width="20.83203125" style="1" customWidth="1"/>
    <col min="4" max="4" width="16.33203125" style="1" customWidth="1"/>
    <col min="5" max="5" width="14.6640625" style="1" customWidth="1"/>
    <col min="6" max="6" width="18.1640625" style="1" customWidth="1"/>
    <col min="7" max="7" width="13" style="1" customWidth="1"/>
    <col min="8" max="8" width="14.6640625" style="1" customWidth="1"/>
    <col min="9" max="9" width="13.6640625" style="1" customWidth="1"/>
    <col min="10" max="10" width="14.83203125" style="1" customWidth="1"/>
    <col min="11" max="16384" width="8.6640625" style="1"/>
  </cols>
  <sheetData>
    <row r="1" spans="1:9" x14ac:dyDescent="0.2">
      <c r="A1" s="11" t="s">
        <v>3</v>
      </c>
    </row>
    <row r="2" spans="1:9" x14ac:dyDescent="0.2">
      <c r="B2" s="2"/>
      <c r="C2" s="2"/>
      <c r="D2" s="2"/>
      <c r="E2" s="2"/>
      <c r="F2" s="2"/>
    </row>
    <row r="3" spans="1:9" x14ac:dyDescent="0.2">
      <c r="A3" s="18" t="s">
        <v>27</v>
      </c>
      <c r="B3" s="18"/>
      <c r="C3" s="18"/>
      <c r="D3" s="18"/>
      <c r="E3" s="18"/>
      <c r="F3" s="18"/>
      <c r="G3" s="18"/>
      <c r="H3" s="18"/>
      <c r="I3" s="18"/>
    </row>
    <row r="4" spans="1:9" x14ac:dyDescent="0.2">
      <c r="A4" s="1" t="s">
        <v>28</v>
      </c>
      <c r="B4" s="3"/>
    </row>
    <row r="5" spans="1:9" x14ac:dyDescent="0.2">
      <c r="A5" s="4" t="s">
        <v>0</v>
      </c>
      <c r="B5" s="4" t="s">
        <v>25</v>
      </c>
      <c r="C5" s="4" t="s">
        <v>2</v>
      </c>
      <c r="D5" s="4" t="s">
        <v>36</v>
      </c>
      <c r="E5" s="4" t="s">
        <v>26</v>
      </c>
      <c r="F5" s="4" t="s">
        <v>8</v>
      </c>
      <c r="G5" s="4" t="s">
        <v>9</v>
      </c>
      <c r="H5" s="4" t="s">
        <v>14</v>
      </c>
    </row>
    <row r="6" spans="1:9" x14ac:dyDescent="0.2">
      <c r="A6" s="5">
        <v>1</v>
      </c>
      <c r="B6" s="5" t="s">
        <v>32</v>
      </c>
      <c r="C6" s="7">
        <v>22</v>
      </c>
      <c r="D6" s="5" t="str">
        <f>LEFT(B6, 2)</f>
        <v>MS</v>
      </c>
      <c r="E6" s="5">
        <f>VLOOKUP(D6, $B$19:$C$21, 2, FALSE)</f>
        <v>25</v>
      </c>
      <c r="F6" s="7" t="s">
        <v>12</v>
      </c>
      <c r="G6" s="15">
        <f>HLOOKUP(F6, $C$23:$D$25, 3,FALSE)*E6</f>
        <v>2.5</v>
      </c>
      <c r="H6" s="5">
        <f>E6-G6</f>
        <v>22.5</v>
      </c>
    </row>
    <row r="7" spans="1:9" x14ac:dyDescent="0.2">
      <c r="A7" s="5">
        <v>2</v>
      </c>
      <c r="B7" s="5" t="s">
        <v>34</v>
      </c>
      <c r="C7" s="7">
        <v>39</v>
      </c>
      <c r="D7" s="5" t="str">
        <f t="shared" ref="D7:D15" si="0">LEFT(B7, 2)</f>
        <v>MS</v>
      </c>
      <c r="E7" s="5">
        <f t="shared" ref="E7:E15" si="1">VLOOKUP(D7, $B$19:$C$21, 2, FALSE)</f>
        <v>25</v>
      </c>
      <c r="F7" s="7" t="s">
        <v>13</v>
      </c>
      <c r="G7" s="15">
        <f t="shared" ref="G7:G15" si="2">HLOOKUP(F7, $C$23:$D$25, 3,FALSE)*E7</f>
        <v>1.25</v>
      </c>
      <c r="H7" s="5">
        <f t="shared" ref="H7:H15" si="3">E7-G7</f>
        <v>23.75</v>
      </c>
    </row>
    <row r="8" spans="1:9" x14ac:dyDescent="0.2">
      <c r="A8" s="5">
        <v>3</v>
      </c>
      <c r="B8" s="5" t="s">
        <v>19</v>
      </c>
      <c r="C8" s="7">
        <v>2</v>
      </c>
      <c r="D8" s="5" t="str">
        <f t="shared" si="0"/>
        <v>HS</v>
      </c>
      <c r="E8" s="5">
        <f t="shared" si="1"/>
        <v>4.9000000000000004</v>
      </c>
      <c r="F8" s="7" t="s">
        <v>13</v>
      </c>
      <c r="G8" s="15">
        <f t="shared" si="2"/>
        <v>0.24500000000000002</v>
      </c>
      <c r="H8" s="5">
        <f t="shared" si="3"/>
        <v>4.6550000000000002</v>
      </c>
    </row>
    <row r="9" spans="1:9" ht="13" customHeight="1" x14ac:dyDescent="0.2">
      <c r="A9" s="5">
        <v>4</v>
      </c>
      <c r="B9" s="5" t="s">
        <v>20</v>
      </c>
      <c r="C9" s="7">
        <v>14</v>
      </c>
      <c r="D9" s="5" t="str">
        <f t="shared" si="0"/>
        <v>AS</v>
      </c>
      <c r="E9" s="5">
        <f t="shared" si="1"/>
        <v>6.9</v>
      </c>
      <c r="F9" s="7" t="s">
        <v>12</v>
      </c>
      <c r="G9" s="15">
        <f t="shared" si="2"/>
        <v>0.69000000000000006</v>
      </c>
      <c r="H9" s="5">
        <f t="shared" si="3"/>
        <v>6.21</v>
      </c>
    </row>
    <row r="10" spans="1:9" x14ac:dyDescent="0.2">
      <c r="A10" s="5">
        <v>5</v>
      </c>
      <c r="B10" s="5" t="s">
        <v>21</v>
      </c>
      <c r="C10" s="7">
        <v>23</v>
      </c>
      <c r="D10" s="5" t="str">
        <f t="shared" si="0"/>
        <v>MS</v>
      </c>
      <c r="E10" s="5">
        <f t="shared" si="1"/>
        <v>25</v>
      </c>
      <c r="F10" s="7" t="s">
        <v>13</v>
      </c>
      <c r="G10" s="15">
        <f t="shared" si="2"/>
        <v>1.25</v>
      </c>
      <c r="H10" s="5">
        <f t="shared" si="3"/>
        <v>23.75</v>
      </c>
    </row>
    <row r="11" spans="1:9" x14ac:dyDescent="0.2">
      <c r="A11" s="5">
        <v>6</v>
      </c>
      <c r="B11" s="5" t="s">
        <v>22</v>
      </c>
      <c r="C11" s="7">
        <v>13</v>
      </c>
      <c r="D11" s="5" t="str">
        <f t="shared" si="0"/>
        <v>MS</v>
      </c>
      <c r="E11" s="5">
        <f t="shared" si="1"/>
        <v>25</v>
      </c>
      <c r="F11" s="7" t="s">
        <v>12</v>
      </c>
      <c r="G11" s="15">
        <f t="shared" si="2"/>
        <v>2.5</v>
      </c>
      <c r="H11" s="5">
        <f t="shared" si="3"/>
        <v>22.5</v>
      </c>
    </row>
    <row r="12" spans="1:9" x14ac:dyDescent="0.2">
      <c r="A12" s="5">
        <v>7</v>
      </c>
      <c r="B12" s="5" t="s">
        <v>31</v>
      </c>
      <c r="C12" s="7">
        <v>8</v>
      </c>
      <c r="D12" s="5" t="str">
        <f t="shared" si="0"/>
        <v>HS</v>
      </c>
      <c r="E12" s="5">
        <f t="shared" si="1"/>
        <v>4.9000000000000004</v>
      </c>
      <c r="F12" s="7" t="s">
        <v>13</v>
      </c>
      <c r="G12" s="15">
        <f t="shared" si="2"/>
        <v>0.24500000000000002</v>
      </c>
      <c r="H12" s="5">
        <f t="shared" si="3"/>
        <v>4.6550000000000002</v>
      </c>
    </row>
    <row r="13" spans="1:9" x14ac:dyDescent="0.2">
      <c r="A13" s="5">
        <v>8</v>
      </c>
      <c r="B13" s="5" t="s">
        <v>23</v>
      </c>
      <c r="C13" s="7">
        <v>10</v>
      </c>
      <c r="D13" s="5" t="str">
        <f t="shared" si="0"/>
        <v>HS</v>
      </c>
      <c r="E13" s="5">
        <f t="shared" si="1"/>
        <v>4.9000000000000004</v>
      </c>
      <c r="F13" s="7" t="s">
        <v>12</v>
      </c>
      <c r="G13" s="15">
        <f t="shared" si="2"/>
        <v>0.49000000000000005</v>
      </c>
      <c r="H13" s="5">
        <f t="shared" si="3"/>
        <v>4.41</v>
      </c>
    </row>
    <row r="14" spans="1:9" x14ac:dyDescent="0.2">
      <c r="A14" s="5">
        <v>9</v>
      </c>
      <c r="B14" s="5" t="s">
        <v>24</v>
      </c>
      <c r="C14" s="7">
        <v>10</v>
      </c>
      <c r="D14" s="5" t="str">
        <f t="shared" si="0"/>
        <v>HS</v>
      </c>
      <c r="E14" s="5">
        <f t="shared" si="1"/>
        <v>4.9000000000000004</v>
      </c>
      <c r="F14" s="7" t="s">
        <v>13</v>
      </c>
      <c r="G14" s="15">
        <f t="shared" si="2"/>
        <v>0.24500000000000002</v>
      </c>
      <c r="H14" s="5">
        <f t="shared" si="3"/>
        <v>4.6550000000000002</v>
      </c>
    </row>
    <row r="15" spans="1:9" x14ac:dyDescent="0.2">
      <c r="A15" s="5">
        <v>10</v>
      </c>
      <c r="B15" s="5" t="s">
        <v>33</v>
      </c>
      <c r="C15" s="7">
        <v>31</v>
      </c>
      <c r="D15" s="5" t="str">
        <f t="shared" si="0"/>
        <v>AS</v>
      </c>
      <c r="E15" s="5">
        <f t="shared" si="1"/>
        <v>6.9</v>
      </c>
      <c r="F15" s="7" t="s">
        <v>13</v>
      </c>
      <c r="G15" s="15">
        <f t="shared" si="2"/>
        <v>0.34500000000000003</v>
      </c>
      <c r="H15" s="5">
        <f t="shared" si="3"/>
        <v>6.5550000000000006</v>
      </c>
    </row>
    <row r="16" spans="1:9" x14ac:dyDescent="0.2">
      <c r="A16" s="11"/>
      <c r="B16" s="11"/>
      <c r="C16" s="11"/>
      <c r="G16" s="8"/>
    </row>
    <row r="17" spans="1:8" x14ac:dyDescent="0.2">
      <c r="A17" s="21" t="s">
        <v>37</v>
      </c>
      <c r="B17" s="22"/>
      <c r="C17" s="23"/>
      <c r="F17" s="11"/>
      <c r="G17" s="11"/>
    </row>
    <row r="18" spans="1:8" x14ac:dyDescent="0.2">
      <c r="A18" s="17" t="s">
        <v>1</v>
      </c>
      <c r="B18" s="13" t="s">
        <v>15</v>
      </c>
      <c r="C18" s="10" t="s">
        <v>6</v>
      </c>
      <c r="D18" s="9"/>
      <c r="F18" s="20" t="s">
        <v>38</v>
      </c>
      <c r="G18" s="20"/>
      <c r="H18" s="6">
        <f>SUMIF(D6:D15, "MS", H6:H15)</f>
        <v>92.5</v>
      </c>
    </row>
    <row r="19" spans="1:8" x14ac:dyDescent="0.2">
      <c r="A19" s="6" t="s">
        <v>35</v>
      </c>
      <c r="B19" s="7" t="s">
        <v>16</v>
      </c>
      <c r="C19" s="12">
        <v>4.9000000000000004</v>
      </c>
      <c r="D19" s="11"/>
      <c r="F19" s="20" t="s">
        <v>39</v>
      </c>
      <c r="G19" s="20"/>
      <c r="H19" s="6">
        <f>SUMIF(D6:D15, "AS", H6:H15)</f>
        <v>12.765000000000001</v>
      </c>
    </row>
    <row r="20" spans="1:8" x14ac:dyDescent="0.2">
      <c r="A20" s="6" t="s">
        <v>4</v>
      </c>
      <c r="B20" s="7" t="s">
        <v>17</v>
      </c>
      <c r="C20" s="12">
        <v>25</v>
      </c>
      <c r="D20" s="2"/>
      <c r="H20" s="14"/>
    </row>
    <row r="21" spans="1:8" x14ac:dyDescent="0.2">
      <c r="A21" s="6" t="s">
        <v>5</v>
      </c>
      <c r="B21" s="7" t="s">
        <v>18</v>
      </c>
      <c r="C21" s="12">
        <v>6.9</v>
      </c>
      <c r="D21" s="2"/>
      <c r="H21" s="14"/>
    </row>
    <row r="22" spans="1:8" x14ac:dyDescent="0.2">
      <c r="D22" s="2"/>
    </row>
    <row r="23" spans="1:8" ht="16" customHeight="1" x14ac:dyDescent="0.2">
      <c r="A23" s="19" t="s">
        <v>7</v>
      </c>
      <c r="B23" s="10" t="s">
        <v>29</v>
      </c>
      <c r="C23" s="7" t="s">
        <v>12</v>
      </c>
      <c r="D23" s="7" t="s">
        <v>13</v>
      </c>
    </row>
    <row r="24" spans="1:8" x14ac:dyDescent="0.2">
      <c r="A24" s="19"/>
      <c r="B24" s="10" t="s">
        <v>30</v>
      </c>
      <c r="C24" s="7" t="s">
        <v>10</v>
      </c>
      <c r="D24" s="7" t="s">
        <v>11</v>
      </c>
    </row>
    <row r="25" spans="1:8" x14ac:dyDescent="0.2">
      <c r="A25" s="19"/>
      <c r="B25" s="10" t="s">
        <v>40</v>
      </c>
      <c r="C25" s="16">
        <v>0.1</v>
      </c>
      <c r="D25" s="16">
        <v>0.05</v>
      </c>
    </row>
  </sheetData>
  <sortState xmlns:xlrd2="http://schemas.microsoft.com/office/spreadsheetml/2017/richdata2" ref="A6:H15">
    <sortCondition ref="A6:A15"/>
  </sortState>
  <mergeCells count="5">
    <mergeCell ref="A3:I3"/>
    <mergeCell ref="A23:A25"/>
    <mergeCell ref="F18:G18"/>
    <mergeCell ref="F19:G19"/>
    <mergeCell ref="A17:C17"/>
  </mergeCells>
  <phoneticPr fontId="2" type="noConversion"/>
  <conditionalFormatting sqref="H6:H15">
    <cfRule type="top10" dxfId="0" priority="1" percent="1" rank="10"/>
  </conditionalFormatting>
  <pageMargins left="0.25" right="0.25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Pei Ee</dc:creator>
  <cp:lastModifiedBy>NIKOLA WINATA</cp:lastModifiedBy>
  <cp:lastPrinted>2023-07-04T00:48:44Z</cp:lastPrinted>
  <dcterms:created xsi:type="dcterms:W3CDTF">2019-06-30T09:28:16Z</dcterms:created>
  <dcterms:modified xsi:type="dcterms:W3CDTF">2024-05-31T03:33:35Z</dcterms:modified>
</cp:coreProperties>
</file>